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'組合分担金内訳'!$2:$48</definedName>
    <definedName name="_xlnm.Print_Area" localSheetId="3">'廃棄物事業経費（歳出）'!$2:$60</definedName>
    <definedName name="_xlnm.Print_Area" localSheetId="2">'廃棄物事業経費（歳入）'!$2:$60</definedName>
    <definedName name="_xlnm.Print_Area" localSheetId="0">'廃棄物事業経費（市町村）'!$2:$48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<sst xmlns="http://schemas.openxmlformats.org/spreadsheetml/2006/main" count="2438" uniqueCount="768">
  <si>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</si>
  <si>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</si>
  <si>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</si>
  <si>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</si>
  <si>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</si>
  <si>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</si>
  <si>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</si>
  <si>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</si>
  <si>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</si>
  <si>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</si>
  <si>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</si>
  <si>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</si>
  <si>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</si>
  <si>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</si>
  <si>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</si>
  <si>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</si>
  <si>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</si>
  <si>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</si>
  <si>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</si>
  <si>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</si>
  <si>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</si>
  <si>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</si>
  <si>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</si>
  <si>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</si>
  <si>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</si>
  <si>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</si>
  <si>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</si>
  <si>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</si>
  <si>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</si>
  <si>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</si>
  <si>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</si>
  <si>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</si>
  <si>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</si>
  <si>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</si>
  <si>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</si>
  <si>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</si>
  <si>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</si>
  <si>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</si>
  <si>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</si>
  <si>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</si>
  <si>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</si>
  <si>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</si>
  <si>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</si>
  <si>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</si>
  <si>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</si>
  <si>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</si>
  <si>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</si>
  <si>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</si>
  <si>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</si>
  <si>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</si>
  <si>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</si>
  <si>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</si>
  <si>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</si>
  <si>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</si>
  <si>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</si>
  <si>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</si>
  <si>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</si>
  <si>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</si>
  <si>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</si>
  <si>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</si>
  <si>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</si>
  <si>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</si>
  <si>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</si>
  <si>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</si>
  <si>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</si>
  <si>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</si>
  <si>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</si>
  <si>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</si>
  <si>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</si>
  <si>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</si>
  <si>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</si>
  <si>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</si>
  <si>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</si>
  <si>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</si>
  <si>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</si>
  <si>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</si>
  <si>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</si>
  <si>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</si>
  <si>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</si>
  <si>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</si>
  <si>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</si>
  <si>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</si>
  <si>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</si>
  <si>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</si>
  <si>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</si>
  <si>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</si>
  <si>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</si>
  <si>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</si>
  <si>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</si>
  <si>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</si>
  <si>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</si>
  <si>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</si>
  <si>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</si>
  <si>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</si>
  <si>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</si>
  <si>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</si>
  <si>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</si>
  <si>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</si>
  <si>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</si>
  <si>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</si>
  <si>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</si>
  <si>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</si>
  <si>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</si>
  <si>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</si>
  <si>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</si>
  <si>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</si>
  <si>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</si>
  <si>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</si>
  <si>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</si>
  <si>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</si>
  <si>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</si>
  <si>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</si>
  <si>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</si>
  <si>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</si>
  <si>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</si>
  <si>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</si>
  <si>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</si>
  <si>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</si>
  <si>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</si>
  <si>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</si>
  <si>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</si>
  <si>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</si>
  <si>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沖縄県</t>
  </si>
  <si>
    <t>47000</t>
  </si>
  <si>
    <t>47000</t>
  </si>
  <si>
    <t>沖縄県</t>
  </si>
  <si>
    <t>47201</t>
  </si>
  <si>
    <t>那覇市</t>
  </si>
  <si>
    <t>-</t>
  </si>
  <si>
    <t>-</t>
  </si>
  <si>
    <t>沖縄県</t>
  </si>
  <si>
    <t>47205</t>
  </si>
  <si>
    <t>宜野湾市</t>
  </si>
  <si>
    <t>-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</si>
  <si>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</si>
  <si>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</si>
  <si>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</si>
  <si>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</si>
  <si>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</si>
  <si>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</si>
  <si>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</si>
  <si>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</si>
  <si>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</si>
  <si>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</si>
  <si>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</si>
  <si>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</si>
  <si>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</si>
  <si>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</si>
  <si>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</si>
  <si>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</si>
  <si>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</si>
  <si>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</si>
  <si>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</si>
  <si>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</si>
  <si>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</si>
  <si>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</si>
  <si>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</si>
  <si>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</si>
  <si>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</si>
  <si>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</si>
  <si>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</si>
  <si>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</si>
  <si>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</si>
  <si>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</si>
  <si>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</si>
  <si>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</si>
  <si>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</si>
  <si>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</si>
  <si>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</si>
  <si>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</si>
  <si>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</si>
  <si>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</si>
  <si>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</si>
  <si>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</si>
  <si>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</si>
  <si>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</si>
  <si>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</si>
  <si>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</si>
  <si>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-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</si>
  <si>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</si>
  <si>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</si>
  <si>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</si>
  <si>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</si>
  <si>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</si>
  <si>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</si>
  <si>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</si>
  <si>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</si>
  <si>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</si>
  <si>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</si>
  <si>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</si>
  <si>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</si>
  <si>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</si>
  <si>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</si>
  <si>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</si>
  <si>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</si>
  <si>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</si>
  <si>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</si>
  <si>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</si>
  <si>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</si>
  <si>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</si>
  <si>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</si>
  <si>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</si>
  <si>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</si>
  <si>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</si>
  <si>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</si>
  <si>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</si>
  <si>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</si>
  <si>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</si>
  <si>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</si>
  <si>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</si>
  <si>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</si>
  <si>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</si>
  <si>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</si>
  <si>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廃棄物処理事業経費（一部事務組合・広域連合の合計）（平成26年度実績）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</si>
  <si>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</si>
  <si>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</si>
  <si>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</si>
  <si>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</si>
  <si>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</si>
  <si>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</si>
  <si>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</si>
  <si>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</si>
  <si>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</si>
  <si>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</si>
  <si>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</si>
  <si>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</si>
  <si>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</si>
  <si>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</si>
  <si>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</si>
  <si>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</si>
  <si>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</si>
  <si>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</si>
  <si>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</si>
  <si>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</si>
  <si>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</si>
  <si>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</si>
  <si>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</si>
  <si>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</si>
  <si>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</si>
  <si>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</si>
  <si>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</si>
  <si>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</si>
  <si>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</si>
  <si>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</si>
  <si>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</si>
  <si>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</si>
  <si>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</si>
  <si>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</si>
  <si>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</si>
  <si>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</si>
  <si>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</si>
  <si>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</si>
  <si>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沖縄県</t>
  </si>
  <si>
    <t>47000</t>
  </si>
  <si>
    <t>-</t>
  </si>
  <si>
    <t>47803</t>
  </si>
  <si>
    <t>倉浜衛生施設組合</t>
  </si>
  <si>
    <t>47804</t>
  </si>
  <si>
    <t>東部清掃施設組合</t>
  </si>
  <si>
    <t>47808</t>
  </si>
  <si>
    <t>糸満市・豊見城市清掃施設組合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</si>
  <si>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</si>
  <si>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</si>
  <si>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</si>
  <si>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</si>
  <si>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</si>
  <si>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</si>
  <si>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</si>
  <si>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</si>
  <si>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</si>
  <si>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</si>
  <si>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</si>
  <si>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</si>
  <si>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</si>
  <si>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</si>
  <si>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</si>
  <si>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</si>
  <si>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</si>
  <si>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</si>
  <si>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廃棄物処理事業経費（市区町村及び一部事務組合・広域連合の合計）【歳入】（平成26年度実績）</t>
  </si>
  <si>
    <t>市区町村・一部事務組合・広域連合名</t>
  </si>
  <si>
    <t>47201</t>
  </si>
  <si>
    <t>那覇市</t>
  </si>
  <si>
    <t>沖縄県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</si>
  <si>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</si>
  <si>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</si>
  <si>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</si>
  <si>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</si>
  <si>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</si>
  <si>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</si>
  <si>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</si>
  <si>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</si>
  <si>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</si>
  <si>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</si>
  <si>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</si>
  <si>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</si>
  <si>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</si>
  <si>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</si>
  <si>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</si>
  <si>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</si>
  <si>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</si>
  <si>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</si>
  <si>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</si>
  <si>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</si>
  <si>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</si>
  <si>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</si>
  <si>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</si>
  <si>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</si>
  <si>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</si>
  <si>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</si>
  <si>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</si>
  <si>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</si>
  <si>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</si>
  <si>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</si>
  <si>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</si>
  <si>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</si>
  <si>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</si>
  <si>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</si>
  <si>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</si>
  <si>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</si>
  <si>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</si>
  <si>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</si>
  <si>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</si>
  <si>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</si>
  <si>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</si>
  <si>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</si>
  <si>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</si>
  <si>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</si>
  <si>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</si>
  <si>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</si>
  <si>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</si>
  <si>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</si>
  <si>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</si>
  <si>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</si>
  <si>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</si>
  <si>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</si>
  <si>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</si>
  <si>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</si>
  <si>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</si>
  <si>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</si>
  <si>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</si>
  <si>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</si>
  <si>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</si>
  <si>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</si>
  <si>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</si>
  <si>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</si>
  <si>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</si>
  <si>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</si>
  <si>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</si>
  <si>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</si>
  <si>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</si>
  <si>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</si>
  <si>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</si>
  <si>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</si>
  <si>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</si>
  <si>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</si>
  <si>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</si>
  <si>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</si>
  <si>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</si>
  <si>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</si>
  <si>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</si>
  <si>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</si>
  <si>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</si>
  <si>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</si>
  <si>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</si>
  <si>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</si>
  <si>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</si>
  <si>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</si>
  <si>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</si>
  <si>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糸満市・豊見城市清掃施設組合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</si>
  <si>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</si>
  <si>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</si>
  <si>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</si>
  <si>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</si>
  <si>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</si>
  <si>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</si>
  <si>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</si>
  <si>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</si>
  <si>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</si>
  <si>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</si>
  <si>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</si>
  <si>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</si>
  <si>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</si>
  <si>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</si>
  <si>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</si>
  <si>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</si>
  <si>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</si>
  <si>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</si>
  <si>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廃棄物処理事業経費（市区町村及び一部事務組合・広域連合の合計）【歳出】（平成26年度実績）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</si>
  <si>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</si>
  <si>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</si>
  <si>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</si>
  <si>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</si>
  <si>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</si>
  <si>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</si>
  <si>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</si>
  <si>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</si>
  <si>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</si>
  <si>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</si>
  <si>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</si>
  <si>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</si>
  <si>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</si>
  <si>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</si>
  <si>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</si>
  <si>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</si>
  <si>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</si>
  <si>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</si>
  <si>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</si>
  <si>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</si>
  <si>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</si>
  <si>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</si>
  <si>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</si>
  <si>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</si>
  <si>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</si>
  <si>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</si>
  <si>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</si>
  <si>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</si>
  <si>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</si>
  <si>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</si>
  <si>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</si>
  <si>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</si>
  <si>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</si>
  <si>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</si>
  <si>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</si>
  <si>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</si>
  <si>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</si>
  <si>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</si>
  <si>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</si>
  <si>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</si>
  <si>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糸満市・豊見城市清掃施設組合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</si>
  <si>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</si>
  <si>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</si>
  <si>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</si>
  <si>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</si>
  <si>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</si>
  <si>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</si>
  <si>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</si>
  <si>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</si>
  <si>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</si>
  <si>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</si>
  <si>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</si>
  <si>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</si>
  <si>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</si>
  <si>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</si>
  <si>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</si>
  <si>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</si>
  <si>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</si>
  <si>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</si>
  <si>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</si>
  <si>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</si>
  <si>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</si>
  <si>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</si>
  <si>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</si>
  <si>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</si>
  <si>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</si>
  <si>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</si>
  <si>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</si>
  <si>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</si>
  <si>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</si>
  <si>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</si>
  <si>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</si>
  <si>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</si>
  <si>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</si>
  <si>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</si>
  <si>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</si>
  <si>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47201</t>
  </si>
  <si>
    <t>那覇市</t>
  </si>
  <si>
    <t>47842</t>
  </si>
  <si>
    <t>那覇市・南風原町環境施設組合</t>
  </si>
  <si>
    <t>47205</t>
  </si>
  <si>
    <t>宜野湾市</t>
  </si>
  <si>
    <t>47803</t>
  </si>
  <si>
    <t>倉浜衛生施設組合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</si>
  <si>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</si>
  <si>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</si>
  <si>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</si>
  <si>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</si>
  <si>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</si>
  <si>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</si>
  <si>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</si>
  <si>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</si>
  <si>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47808</t>
  </si>
  <si>
    <t>糸満市・豊見城市清掃施設組合</t>
  </si>
  <si>
    <t>47211</t>
  </si>
  <si>
    <t>沖縄市</t>
  </si>
  <si>
    <t>47212</t>
  </si>
  <si>
    <t>豊見城市</t>
  </si>
  <si>
    <t>47213</t>
  </si>
  <si>
    <t>うるま市</t>
  </si>
  <si>
    <t>47840</t>
  </si>
  <si>
    <t>中部北環境施設組合</t>
  </si>
  <si>
    <t>47823</t>
  </si>
  <si>
    <t>中部衛生施設組合</t>
  </si>
  <si>
    <t>47214</t>
  </si>
  <si>
    <t>宮古島市</t>
  </si>
  <si>
    <t>47215</t>
  </si>
  <si>
    <t>南城市</t>
  </si>
  <si>
    <t>47804</t>
  </si>
  <si>
    <t>東部清掃施設組合</t>
  </si>
  <si>
    <t>47818</t>
  </si>
  <si>
    <t>島尻消防、清掃組合</t>
  </si>
  <si>
    <t>47301</t>
  </si>
  <si>
    <t>国頭村</t>
  </si>
  <si>
    <t>47829</t>
  </si>
  <si>
    <t>国頭地区行政事務組合</t>
  </si>
  <si>
    <t>47302</t>
  </si>
  <si>
    <t>大宜味村</t>
  </si>
  <si>
    <t>47303</t>
  </si>
  <si>
    <t>東村</t>
  </si>
  <si>
    <t>47306</t>
  </si>
  <si>
    <t>今帰仁村</t>
  </si>
  <si>
    <t>47809</t>
  </si>
  <si>
    <t>本部町今帰仁村清掃施設組合</t>
  </si>
  <si>
    <t>47308</t>
  </si>
  <si>
    <t>本部町</t>
  </si>
  <si>
    <t>47311</t>
  </si>
  <si>
    <t>恩納村</t>
  </si>
  <si>
    <t>47313</t>
  </si>
  <si>
    <t>宜野座村</t>
  </si>
  <si>
    <t>47825</t>
  </si>
  <si>
    <t>金武地区消防衛生組合</t>
  </si>
  <si>
    <t>47314</t>
  </si>
  <si>
    <t>金武町</t>
  </si>
  <si>
    <t>47315</t>
  </si>
  <si>
    <t>伊江村</t>
  </si>
  <si>
    <t>47324</t>
  </si>
  <si>
    <t>読谷村</t>
  </si>
  <si>
    <t>47839</t>
  </si>
  <si>
    <t>比謝川行政事務組合</t>
  </si>
  <si>
    <t>47325</t>
  </si>
  <si>
    <t>嘉手納町</t>
  </si>
  <si>
    <t>47326</t>
  </si>
  <si>
    <t>北谷町</t>
  </si>
  <si>
    <t>47327</t>
  </si>
  <si>
    <t>47822</t>
  </si>
  <si>
    <t>中城村北中城村清掃事務組合</t>
  </si>
  <si>
    <t>廃棄物処理事業経費【市区町村分担金の合計】（平成26年度実績）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</si>
  <si>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</si>
  <si>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</si>
  <si>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</si>
  <si>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</si>
  <si>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</si>
  <si>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</si>
  <si>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</si>
  <si>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</si>
  <si>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</si>
  <si>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</si>
  <si>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</si>
  <si>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</si>
  <si>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</si>
  <si>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</si>
  <si>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</si>
  <si>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</si>
  <si>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</si>
  <si>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</si>
  <si>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</si>
  <si>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</si>
  <si>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</si>
  <si>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</si>
  <si>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</si>
  <si>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</si>
  <si>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</si>
  <si>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</si>
  <si>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</si>
  <si>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</si>
  <si>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</si>
  <si>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</si>
  <si>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</si>
  <si>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</si>
  <si>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</si>
  <si>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沖縄県</t>
  </si>
  <si>
    <t>47803</t>
  </si>
  <si>
    <t>倉浜衛生施設組合</t>
  </si>
  <si>
    <t>47211</t>
  </si>
  <si>
    <t>沖縄市</t>
  </si>
  <si>
    <t>47205</t>
  </si>
  <si>
    <t>宜野湾市</t>
  </si>
  <si>
    <t>47326</t>
  </si>
  <si>
    <t>北谷町</t>
  </si>
  <si>
    <t>47804</t>
  </si>
  <si>
    <t>東部清掃施設組合</t>
  </si>
  <si>
    <t>47215</t>
  </si>
  <si>
    <t>南城市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</si>
  <si>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</si>
  <si>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</si>
  <si>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</si>
  <si>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</si>
  <si>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</si>
  <si>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</si>
  <si>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</si>
  <si>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</si>
  <si>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</si>
  <si>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</si>
  <si>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47362</t>
  </si>
  <si>
    <t>八重瀬町</t>
  </si>
  <si>
    <t>47808</t>
  </si>
  <si>
    <t>糸満市・豊見城市清掃施設組合</t>
  </si>
  <si>
    <t>47210</t>
  </si>
  <si>
    <t>糸満市</t>
  </si>
  <si>
    <t>47212</t>
  </si>
  <si>
    <t>豊見城市</t>
  </si>
  <si>
    <t>47809</t>
  </si>
  <si>
    <t>本部町今帰仁村清掃施設組合</t>
  </si>
  <si>
    <t>47308</t>
  </si>
  <si>
    <t>本部町</t>
  </si>
  <si>
    <t>47306</t>
  </si>
  <si>
    <t>今帰仁村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</si>
  <si>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</si>
  <si>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</si>
  <si>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</si>
  <si>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</si>
  <si>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</si>
  <si>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</si>
  <si>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47213</t>
  </si>
  <si>
    <t>うるま市</t>
  </si>
  <si>
    <t>47325</t>
  </si>
  <si>
    <t>嘉手納町</t>
  </si>
  <si>
    <t>47324</t>
  </si>
  <si>
    <t>読谷村</t>
  </si>
  <si>
    <t>47825</t>
  </si>
  <si>
    <t>金武地区消防衛生組合</t>
  </si>
  <si>
    <t>47314</t>
  </si>
  <si>
    <t>金武町</t>
  </si>
  <si>
    <t>47313</t>
  </si>
  <si>
    <t>宜野座村</t>
  </si>
  <si>
    <t>47829</t>
  </si>
  <si>
    <t>国頭地区行政事務組合</t>
  </si>
  <si>
    <t>47301</t>
  </si>
  <si>
    <t>国頭村</t>
  </si>
  <si>
    <t>47302</t>
  </si>
  <si>
    <t>大宜味村</t>
  </si>
  <si>
    <t>47303</t>
  </si>
  <si>
    <t>東村</t>
  </si>
  <si>
    <t>47839</t>
  </si>
  <si>
    <t>比謝川行政事務組合</t>
  </si>
  <si>
    <t>47840</t>
  </si>
  <si>
    <t>中部北環境施設組合</t>
  </si>
  <si>
    <t>47311</t>
  </si>
  <si>
    <t>恩納村</t>
  </si>
  <si>
    <t>47842</t>
  </si>
  <si>
    <t>那覇市・南風原町環境施設組合</t>
  </si>
  <si>
    <t>47201</t>
  </si>
  <si>
    <t>那覇市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</si>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</sst>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>SUM(D8:D48)</f>
        <v>12580372</v>
      </c>
      <c r="E7" s="74">
        <f>SUM(E8:E48)</f>
        <v>2281526</v>
      </c>
      <c r="F7" s="74">
        <f>SUM(F8:F48)</f>
        <v>124242</v>
      </c>
      <c r="G7" s="74">
        <f>SUM(G8:G48)</f>
        <v>389</v>
      </c>
      <c r="H7" s="74">
        <f>SUM(H8:H48)</f>
        <v>137082</v>
      </c>
      <c r="I7" s="74">
        <f>SUM(I8:I48)</f>
        <v>1804897</v>
      </c>
      <c r="J7" s="75" t="s">
        <v>32</v>
      </c>
      <c r="K7" s="74">
        <f>SUM(K8:K48)</f>
        <v>214916</v>
      </c>
      <c r="L7" s="74">
        <f>SUM(L8:L48)</f>
        <v>10298846</v>
      </c>
      <c r="M7" s="74">
        <f>SUM(M8:M48)</f>
        <v>1247055</v>
      </c>
      <c r="N7" s="74">
        <f>SUM(N8:N48)</f>
        <v>89297</v>
      </c>
      <c r="O7" s="74">
        <f>SUM(O8:O48)</f>
        <v>2348</v>
      </c>
      <c r="P7" s="74">
        <f>SUM(P8:P48)</f>
        <v>0</v>
      </c>
      <c r="Q7" s="74">
        <f>SUM(Q8:Q48)</f>
        <v>0</v>
      </c>
      <c r="R7" s="74">
        <f>SUM(R8:R48)</f>
        <v>67979</v>
      </c>
      <c r="S7" s="75" t="s">
        <v>32</v>
      </c>
      <c r="T7" s="74">
        <f>SUM(T8:T48)</f>
        <v>18970</v>
      </c>
      <c r="U7" s="74">
        <f>SUM(U8:U48)</f>
        <v>1157758</v>
      </c>
      <c r="V7" s="74">
        <f>SUM(V8:V48)</f>
        <v>13827427</v>
      </c>
      <c r="W7" s="74">
        <f>SUM(W8:W48)</f>
        <v>2370823</v>
      </c>
      <c r="X7" s="74">
        <f>SUM(X8:X48)</f>
        <v>126590</v>
      </c>
      <c r="Y7" s="74">
        <f>SUM(Y8:Y48)</f>
        <v>389</v>
      </c>
      <c r="Z7" s="74">
        <f>SUM(Z8:Z48)</f>
        <v>137082</v>
      </c>
      <c r="AA7" s="74">
        <f>SUM(AA8:AA48)</f>
        <v>1872876</v>
      </c>
      <c r="AB7" s="75" t="s">
        <v>32</v>
      </c>
      <c r="AC7" s="74">
        <f>SUM(AC8:AC48)</f>
        <v>233886</v>
      </c>
      <c r="AD7" s="74">
        <f>SUM(AD8:AD48)</f>
        <v>11456604</v>
      </c>
      <c r="AE7" s="74">
        <f>SUM(AE8:AE48)</f>
        <v>243131</v>
      </c>
      <c r="AF7" s="74">
        <f>SUM(AF8:AF48)</f>
        <v>235139</v>
      </c>
      <c r="AG7" s="74">
        <f>SUM(AG8:AG48)</f>
        <v>184008</v>
      </c>
      <c r="AH7" s="74">
        <f>SUM(AH8:AH48)</f>
        <v>49693</v>
      </c>
      <c r="AI7" s="74">
        <f>SUM(AI8:AI48)</f>
        <v>0</v>
      </c>
      <c r="AJ7" s="74">
        <f>SUM(AJ8:AJ48)</f>
        <v>1438</v>
      </c>
      <c r="AK7" s="74">
        <f>SUM(AK8:AK48)</f>
        <v>7992</v>
      </c>
      <c r="AL7" s="74">
        <f>SUM(AL8:AL48)</f>
        <v>31860</v>
      </c>
      <c r="AM7" s="74">
        <f>SUM(AM8:AM48)</f>
        <v>7054906</v>
      </c>
      <c r="AN7" s="74">
        <f>SUM(AN8:AN48)</f>
        <v>1206966</v>
      </c>
      <c r="AO7" s="74">
        <f>SUM(AO8:AO48)</f>
        <v>656744</v>
      </c>
      <c r="AP7" s="74">
        <f>SUM(AP8:AP48)</f>
        <v>449051</v>
      </c>
      <c r="AQ7" s="74">
        <f>SUM(AQ8:AQ48)</f>
        <v>96335</v>
      </c>
      <c r="AR7" s="74">
        <f>SUM(AR8:AR48)</f>
        <v>4836</v>
      </c>
      <c r="AS7" s="74">
        <f>SUM(AS8:AS48)</f>
        <v>1193101</v>
      </c>
      <c r="AT7" s="74">
        <f>SUM(AT8:AT48)</f>
        <v>426044</v>
      </c>
      <c r="AU7" s="74">
        <f>SUM(AU8:AU48)</f>
        <v>624842</v>
      </c>
      <c r="AV7" s="74">
        <f>SUM(AV8:AV48)</f>
        <v>142215</v>
      </c>
      <c r="AW7" s="74">
        <f>SUM(AW8:AW48)</f>
        <v>41288</v>
      </c>
      <c r="AX7" s="74">
        <f>SUM(AX8:AX48)</f>
        <v>4611359</v>
      </c>
      <c r="AY7" s="74">
        <f>SUM(AY8:AY48)</f>
        <v>2932446</v>
      </c>
      <c r="AZ7" s="74">
        <f>SUM(AZ8:AZ48)</f>
        <v>789667</v>
      </c>
      <c r="BA7" s="74">
        <f>SUM(BA8:BA48)</f>
        <v>278859</v>
      </c>
      <c r="BB7" s="74">
        <f>SUM(BB8:BB48)</f>
        <v>610387</v>
      </c>
      <c r="BC7" s="74">
        <f>SUM(BC8:BC48)</f>
        <v>4758300</v>
      </c>
      <c r="BD7" s="74">
        <f>SUM(BD8:BD48)</f>
        <v>2192</v>
      </c>
      <c r="BE7" s="74">
        <f>SUM(BE8:BE48)</f>
        <v>492175</v>
      </c>
      <c r="BF7" s="74">
        <f>SUM(BF8:BF48)</f>
        <v>7790212</v>
      </c>
      <c r="BG7" s="74">
        <f>SUM(BG8:BG48)</f>
        <v>0</v>
      </c>
      <c r="BH7" s="74">
        <f>SUM(BH8:BH48)</f>
        <v>0</v>
      </c>
      <c r="BI7" s="74">
        <f>SUM(BI8:BI48)</f>
        <v>0</v>
      </c>
      <c r="BJ7" s="74">
        <f>SUM(BJ8:BJ48)</f>
        <v>0</v>
      </c>
      <c r="BK7" s="74">
        <f>SUM(BK8:BK48)</f>
        <v>0</v>
      </c>
      <c r="BL7" s="74">
        <f>SUM(BL8:BL48)</f>
        <v>0</v>
      </c>
      <c r="BM7" s="74">
        <f>SUM(BM8:BM48)</f>
        <v>0</v>
      </c>
      <c r="BN7" s="74">
        <f>SUM(BN8:BN48)</f>
        <v>177543</v>
      </c>
      <c r="BO7" s="74">
        <f>SUM(BO8:BO48)</f>
        <v>498235</v>
      </c>
      <c r="BP7" s="74">
        <f>SUM(BP8:BP48)</f>
        <v>226645</v>
      </c>
      <c r="BQ7" s="74">
        <f>SUM(BQ8:BQ48)</f>
        <v>224904</v>
      </c>
      <c r="BR7" s="74">
        <f>SUM(BR8:BR48)</f>
        <v>552</v>
      </c>
      <c r="BS7" s="74">
        <f>SUM(BS8:BS48)</f>
        <v>1189</v>
      </c>
      <c r="BT7" s="74">
        <f>SUM(BT8:BT48)</f>
        <v>0</v>
      </c>
      <c r="BU7" s="74">
        <f>SUM(BU8:BU48)</f>
        <v>53290</v>
      </c>
      <c r="BV7" s="74">
        <f>SUM(BV8:BV48)</f>
        <v>592</v>
      </c>
      <c r="BW7" s="74">
        <f>SUM(BW8:BW48)</f>
        <v>52698</v>
      </c>
      <c r="BX7" s="74">
        <f>SUM(BX8:BX48)</f>
        <v>0</v>
      </c>
      <c r="BY7" s="74">
        <f>SUM(BY8:BY48)</f>
        <v>0</v>
      </c>
      <c r="BZ7" s="74">
        <f>SUM(BZ8:BZ48)</f>
        <v>218300</v>
      </c>
      <c r="CA7" s="74">
        <f>SUM(CA8:CA48)</f>
        <v>20812</v>
      </c>
      <c r="CB7" s="74">
        <f>SUM(CB8:CB48)</f>
        <v>150113</v>
      </c>
      <c r="CC7" s="74">
        <f>SUM(CC8:CC48)</f>
        <v>22208</v>
      </c>
      <c r="CD7" s="74">
        <f>SUM(CD8:CD48)</f>
        <v>25167</v>
      </c>
      <c r="CE7" s="74">
        <f>SUM(CE8:CE48)</f>
        <v>559732</v>
      </c>
      <c r="CF7" s="74">
        <f>SUM(CF8:CF48)</f>
        <v>0</v>
      </c>
      <c r="CG7" s="74">
        <f>SUM(CG8:CG48)</f>
        <v>11545</v>
      </c>
      <c r="CH7" s="74">
        <f>SUM(CH8:CH48)</f>
        <v>509780</v>
      </c>
      <c r="CI7" s="74">
        <f>SUM(CI8:CI48)</f>
        <v>243131</v>
      </c>
      <c r="CJ7" s="74">
        <f>SUM(CJ8:CJ48)</f>
        <v>235139</v>
      </c>
      <c r="CK7" s="74">
        <f>SUM(CK8:CK48)</f>
        <v>184008</v>
      </c>
      <c r="CL7" s="74">
        <f>SUM(CL8:CL48)</f>
        <v>49693</v>
      </c>
      <c r="CM7" s="74">
        <f>SUM(CM8:CM48)</f>
        <v>0</v>
      </c>
      <c r="CN7" s="74">
        <f>SUM(CN8:CN48)</f>
        <v>1438</v>
      </c>
      <c r="CO7" s="74">
        <f>SUM(CO8:CO48)</f>
        <v>7992</v>
      </c>
      <c r="CP7" s="74">
        <f>SUM(CP8:CP48)</f>
        <v>209403</v>
      </c>
      <c r="CQ7" s="74">
        <f>SUM(CQ8:CQ48)</f>
        <v>7553141</v>
      </c>
      <c r="CR7" s="74">
        <f>SUM(CR8:CR48)</f>
        <v>1433611</v>
      </c>
      <c r="CS7" s="74">
        <f>SUM(CS8:CS48)</f>
        <v>881648</v>
      </c>
      <c r="CT7" s="74">
        <f>SUM(CT8:CT48)</f>
        <v>449603</v>
      </c>
      <c r="CU7" s="74">
        <f>SUM(CU8:CU48)</f>
        <v>97524</v>
      </c>
      <c r="CV7" s="74">
        <f>SUM(CV8:CV48)</f>
        <v>4836</v>
      </c>
      <c r="CW7" s="74">
        <f>SUM(CW8:CW48)</f>
        <v>1246391</v>
      </c>
      <c r="CX7" s="74">
        <f>SUM(CX8:CX48)</f>
        <v>426636</v>
      </c>
      <c r="CY7" s="74">
        <f>SUM(CY8:CY48)</f>
        <v>677540</v>
      </c>
      <c r="CZ7" s="74">
        <f>SUM(CZ8:CZ48)</f>
        <v>142215</v>
      </c>
      <c r="DA7" s="74">
        <f>SUM(DA8:DA48)</f>
        <v>41288</v>
      </c>
      <c r="DB7" s="74">
        <f>SUM(DB8:DB48)</f>
        <v>4829659</v>
      </c>
      <c r="DC7" s="74">
        <f>SUM(DC8:DC48)</f>
        <v>2953258</v>
      </c>
      <c r="DD7" s="74">
        <f>SUM(DD8:DD48)</f>
        <v>939780</v>
      </c>
      <c r="DE7" s="74">
        <f>SUM(DE8:DE48)</f>
        <v>301067</v>
      </c>
      <c r="DF7" s="74">
        <f>SUM(DF8:DF48)</f>
        <v>635554</v>
      </c>
      <c r="DG7" s="74">
        <f>SUM(DG8:DG48)</f>
        <v>5318032</v>
      </c>
      <c r="DH7" s="74">
        <f>SUM(DH8:DH48)</f>
        <v>2192</v>
      </c>
      <c r="DI7" s="74">
        <f>SUM(DI8:DI48)</f>
        <v>503720</v>
      </c>
      <c r="DJ7" s="74">
        <f>SUM(DJ8:DJ48)</f>
        <v>8299992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>SUM(E8,+L8)</f>
        <v>2676346</v>
      </c>
      <c r="E8" s="76">
        <f>SUM(F8:I8)+K8</f>
        <v>442859</v>
      </c>
      <c r="F8" s="76">
        <v>0</v>
      </c>
      <c r="G8" s="76">
        <v>0</v>
      </c>
      <c r="H8" s="76">
        <v>4600</v>
      </c>
      <c r="I8" s="76">
        <v>341951</v>
      </c>
      <c r="J8" s="77" t="s">
        <v>128</v>
      </c>
      <c r="K8" s="76">
        <v>96308</v>
      </c>
      <c r="L8" s="76">
        <v>2233487</v>
      </c>
      <c r="M8" s="76">
        <f>SUM(N8,+U8)</f>
        <v>257300</v>
      </c>
      <c r="N8" s="76">
        <f>SUM(O8:R8)+T8</f>
        <v>25248</v>
      </c>
      <c r="O8" s="76">
        <v>0</v>
      </c>
      <c r="P8" s="76">
        <v>0</v>
      </c>
      <c r="Q8" s="76">
        <v>0</v>
      </c>
      <c r="R8" s="76">
        <v>19948</v>
      </c>
      <c r="S8" s="77" t="s">
        <v>129</v>
      </c>
      <c r="T8" s="76">
        <v>5300</v>
      </c>
      <c r="U8" s="76">
        <v>232052</v>
      </c>
      <c r="V8" s="76">
        <f>+SUM(D8,M8)</f>
        <v>2933646</v>
      </c>
      <c r="W8" s="76">
        <f>+SUM(E8,N8)</f>
        <v>468107</v>
      </c>
      <c r="X8" s="76">
        <f>+SUM(F8,O8)</f>
        <v>0</v>
      </c>
      <c r="Y8" s="76">
        <f>+SUM(G8,P8)</f>
        <v>0</v>
      </c>
      <c r="Z8" s="76">
        <f>+SUM(H8,Q8)</f>
        <v>4600</v>
      </c>
      <c r="AA8" s="76">
        <f>+SUM(I8,R8)</f>
        <v>361899</v>
      </c>
      <c r="AB8" s="77" t="s">
        <v>129</v>
      </c>
      <c r="AC8" s="76">
        <f>+SUM(K8,T8)</f>
        <v>101608</v>
      </c>
      <c r="AD8" s="76">
        <f>+SUM(L8,U8)</f>
        <v>2465539</v>
      </c>
      <c r="AE8" s="76">
        <f>SUM(AF8,+AK8)</f>
        <v>0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f>SUM(AN8,AS8,AW8,AX8,BD8)</f>
        <v>1894725</v>
      </c>
      <c r="AN8" s="76">
        <f>SUM(AO8:AR8)</f>
        <v>640911</v>
      </c>
      <c r="AO8" s="76">
        <v>257948</v>
      </c>
      <c r="AP8" s="76">
        <v>375099</v>
      </c>
      <c r="AQ8" s="76">
        <v>7864</v>
      </c>
      <c r="AR8" s="76">
        <v>0</v>
      </c>
      <c r="AS8" s="76">
        <f>SUM(AT8:AV8)</f>
        <v>53782</v>
      </c>
      <c r="AT8" s="76">
        <v>15948</v>
      </c>
      <c r="AU8" s="76">
        <v>12492</v>
      </c>
      <c r="AV8" s="76">
        <v>25342</v>
      </c>
      <c r="AW8" s="76">
        <v>6374</v>
      </c>
      <c r="AX8" s="76">
        <f>SUM(AY8:BB8)</f>
        <v>1193658</v>
      </c>
      <c r="AY8" s="76">
        <v>942926</v>
      </c>
      <c r="AZ8" s="76">
        <v>92775</v>
      </c>
      <c r="BA8" s="76">
        <v>68312</v>
      </c>
      <c r="BB8" s="76">
        <v>89645</v>
      </c>
      <c r="BC8" s="76">
        <v>593702</v>
      </c>
      <c r="BD8" s="76">
        <v>0</v>
      </c>
      <c r="BE8" s="76">
        <v>187919</v>
      </c>
      <c r="BF8" s="76">
        <f>SUM(AE8,+AM8,+BE8)</f>
        <v>2082644</v>
      </c>
      <c r="BG8" s="76">
        <f>SUM(BH8,+BM8)</f>
        <v>0</v>
      </c>
      <c r="BH8" s="76">
        <f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>SUM(BP8,BU8,BY8,BZ8,CF8)</f>
        <v>254459</v>
      </c>
      <c r="BP8" s="76">
        <f>SUM(BQ8:BT8)</f>
        <v>201992</v>
      </c>
      <c r="BQ8" s="76">
        <v>201992</v>
      </c>
      <c r="BR8" s="76">
        <v>0</v>
      </c>
      <c r="BS8" s="76">
        <v>0</v>
      </c>
      <c r="BT8" s="76">
        <v>0</v>
      </c>
      <c r="BU8" s="76">
        <f>SUM(BV8:BX8)</f>
        <v>30187</v>
      </c>
      <c r="BV8" s="76">
        <v>194</v>
      </c>
      <c r="BW8" s="76">
        <v>29993</v>
      </c>
      <c r="BX8" s="76">
        <v>0</v>
      </c>
      <c r="BY8" s="76">
        <v>0</v>
      </c>
      <c r="BZ8" s="76">
        <f>SUM(CA8:CD8)</f>
        <v>22280</v>
      </c>
      <c r="CA8" s="76">
        <v>0</v>
      </c>
      <c r="CB8" s="76">
        <v>16652</v>
      </c>
      <c r="CC8" s="76">
        <v>0</v>
      </c>
      <c r="CD8" s="76">
        <v>5628</v>
      </c>
      <c r="CE8" s="76">
        <v>0</v>
      </c>
      <c r="CF8" s="76">
        <v>0</v>
      </c>
      <c r="CG8" s="76">
        <v>2841</v>
      </c>
      <c r="CH8" s="76">
        <f>SUM(BG8,+BO8,+CG8)</f>
        <v>257300</v>
      </c>
      <c r="CI8" s="76">
        <f>SUM(AE8,+BG8)</f>
        <v>0</v>
      </c>
      <c r="CJ8" s="76">
        <f>SUM(AF8,+BH8)</f>
        <v>0</v>
      </c>
      <c r="CK8" s="76">
        <f>SUM(AG8,+BI8)</f>
        <v>0</v>
      </c>
      <c r="CL8" s="76">
        <f>SUM(AH8,+BJ8)</f>
        <v>0</v>
      </c>
      <c r="CM8" s="76">
        <f>SUM(AI8,+BK8)</f>
        <v>0</v>
      </c>
      <c r="CN8" s="76">
        <f>SUM(AJ8,+BL8)</f>
        <v>0</v>
      </c>
      <c r="CO8" s="76">
        <f>SUM(AK8,+BM8)</f>
        <v>0</v>
      </c>
      <c r="CP8" s="76">
        <f>SUM(AL8,+BN8)</f>
        <v>0</v>
      </c>
      <c r="CQ8" s="76">
        <f>SUM(AM8,+BO8)</f>
        <v>2149184</v>
      </c>
      <c r="CR8" s="76">
        <f>SUM(AN8,+BP8)</f>
        <v>842903</v>
      </c>
      <c r="CS8" s="76">
        <f>SUM(AO8,+BQ8)</f>
        <v>459940</v>
      </c>
      <c r="CT8" s="76">
        <f>SUM(AP8,+BR8)</f>
        <v>375099</v>
      </c>
      <c r="CU8" s="76">
        <f>SUM(AQ8,+BS8)</f>
        <v>7864</v>
      </c>
      <c r="CV8" s="76">
        <f>SUM(AR8,+BT8)</f>
        <v>0</v>
      </c>
      <c r="CW8" s="76">
        <f>SUM(AS8,+BU8)</f>
        <v>83969</v>
      </c>
      <c r="CX8" s="76">
        <f>SUM(AT8,+BV8)</f>
        <v>16142</v>
      </c>
      <c r="CY8" s="76">
        <f>SUM(AU8,+BW8)</f>
        <v>42485</v>
      </c>
      <c r="CZ8" s="76">
        <f>SUM(AV8,+BX8)</f>
        <v>25342</v>
      </c>
      <c r="DA8" s="76">
        <f>SUM(AW8,+BY8)</f>
        <v>6374</v>
      </c>
      <c r="DB8" s="76">
        <f>SUM(AX8,+BZ8)</f>
        <v>1215938</v>
      </c>
      <c r="DC8" s="76">
        <f>SUM(AY8,+CA8)</f>
        <v>942926</v>
      </c>
      <c r="DD8" s="76">
        <f>SUM(AZ8,+CB8)</f>
        <v>109427</v>
      </c>
      <c r="DE8" s="76">
        <f>SUM(BA8,+CC8)</f>
        <v>68312</v>
      </c>
      <c r="DF8" s="76">
        <f>SUM(BB8,+CD8)</f>
        <v>95273</v>
      </c>
      <c r="DG8" s="76">
        <f>SUM(BC8,+CE8)</f>
        <v>593702</v>
      </c>
      <c r="DH8" s="76">
        <f>SUM(BD8,+CF8)</f>
        <v>0</v>
      </c>
      <c r="DI8" s="76">
        <f>SUM(BE8,+CG8)</f>
        <v>190760</v>
      </c>
      <c r="DJ8" s="76">
        <f>SUM(BF8,+CH8)</f>
        <v>2339944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>SUM(E9,+L9)</f>
        <v>601328</v>
      </c>
      <c r="E9" s="76">
        <f>SUM(F9:I9)+K9</f>
        <v>116589</v>
      </c>
      <c r="F9" s="76">
        <v>0</v>
      </c>
      <c r="G9" s="76">
        <v>0</v>
      </c>
      <c r="H9" s="76">
        <v>0</v>
      </c>
      <c r="I9" s="76">
        <v>116589</v>
      </c>
      <c r="J9" s="77" t="s">
        <v>133</v>
      </c>
      <c r="K9" s="76">
        <v>0</v>
      </c>
      <c r="L9" s="76">
        <v>484739</v>
      </c>
      <c r="M9" s="76">
        <f>SUM(N9,+U9)</f>
        <v>47256</v>
      </c>
      <c r="N9" s="76">
        <f>SUM(O9:R9)+T9</f>
        <v>10</v>
      </c>
      <c r="O9" s="76">
        <v>0</v>
      </c>
      <c r="P9" s="76">
        <v>0</v>
      </c>
      <c r="Q9" s="76">
        <v>0</v>
      </c>
      <c r="R9" s="76">
        <v>10</v>
      </c>
      <c r="S9" s="77" t="s">
        <v>133</v>
      </c>
      <c r="T9" s="76">
        <v>0</v>
      </c>
      <c r="U9" s="76">
        <v>47246</v>
      </c>
      <c r="V9" s="76">
        <f>+SUM(D9,M9)</f>
        <v>648584</v>
      </c>
      <c r="W9" s="76">
        <f>+SUM(E9,N9)</f>
        <v>116599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116599</v>
      </c>
      <c r="AB9" s="77" t="s">
        <v>133</v>
      </c>
      <c r="AC9" s="76">
        <f>+SUM(K9,T9)</f>
        <v>0</v>
      </c>
      <c r="AD9" s="76">
        <f>+SUM(L9,U9)</f>
        <v>531985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240677</v>
      </c>
      <c r="AN9" s="76">
        <f>SUM(AO9:AR9)</f>
        <v>24590</v>
      </c>
      <c r="AO9" s="76">
        <v>24590</v>
      </c>
      <c r="AP9" s="76">
        <v>0</v>
      </c>
      <c r="AQ9" s="76">
        <v>0</v>
      </c>
      <c r="AR9" s="76">
        <v>0</v>
      </c>
      <c r="AS9" s="76">
        <f>SUM(AT9:AV9)</f>
        <v>216087</v>
      </c>
      <c r="AT9" s="76">
        <v>216087</v>
      </c>
      <c r="AU9" s="76">
        <v>0</v>
      </c>
      <c r="AV9" s="76">
        <v>0</v>
      </c>
      <c r="AW9" s="76">
        <v>0</v>
      </c>
      <c r="AX9" s="76">
        <f>SUM(AY9:BB9)</f>
        <v>0</v>
      </c>
      <c r="AY9" s="76">
        <v>0</v>
      </c>
      <c r="AZ9" s="76">
        <v>0</v>
      </c>
      <c r="BA9" s="76">
        <v>0</v>
      </c>
      <c r="BB9" s="76">
        <v>0</v>
      </c>
      <c r="BC9" s="76">
        <v>360651</v>
      </c>
      <c r="BD9" s="76">
        <v>0</v>
      </c>
      <c r="BE9" s="76">
        <v>0</v>
      </c>
      <c r="BF9" s="76">
        <f>SUM(AE9,+AM9,+BE9)</f>
        <v>240677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2432</v>
      </c>
      <c r="BP9" s="76">
        <f>SUM(BQ9:BT9)</f>
        <v>2432</v>
      </c>
      <c r="BQ9" s="76">
        <v>2432</v>
      </c>
      <c r="BR9" s="76">
        <v>0</v>
      </c>
      <c r="BS9" s="76">
        <v>0</v>
      </c>
      <c r="BT9" s="76">
        <v>0</v>
      </c>
      <c r="BU9" s="76">
        <f>SUM(BV9:BX9)</f>
        <v>0</v>
      </c>
      <c r="BV9" s="76">
        <v>0</v>
      </c>
      <c r="BW9" s="76">
        <v>0</v>
      </c>
      <c r="BX9" s="76">
        <v>0</v>
      </c>
      <c r="BY9" s="76">
        <v>0</v>
      </c>
      <c r="BZ9" s="76">
        <f>SUM(CA9:CD9)</f>
        <v>0</v>
      </c>
      <c r="CA9" s="76">
        <v>0</v>
      </c>
      <c r="CB9" s="76">
        <v>0</v>
      </c>
      <c r="CC9" s="76">
        <v>0</v>
      </c>
      <c r="CD9" s="76">
        <v>0</v>
      </c>
      <c r="CE9" s="76">
        <v>44824</v>
      </c>
      <c r="CF9" s="76">
        <v>0</v>
      </c>
      <c r="CG9" s="76">
        <v>0</v>
      </c>
      <c r="CH9" s="76">
        <f>SUM(BG9,+BO9,+CG9)</f>
        <v>2432</v>
      </c>
      <c r="CI9" s="76">
        <f>SUM(AE9,+BG9)</f>
        <v>0</v>
      </c>
      <c r="CJ9" s="76">
        <f>SUM(AF9,+BH9)</f>
        <v>0</v>
      </c>
      <c r="CK9" s="76">
        <f>SUM(AG9,+BI9)</f>
        <v>0</v>
      </c>
      <c r="CL9" s="76">
        <f>SUM(AH9,+BJ9)</f>
        <v>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0</v>
      </c>
      <c r="CQ9" s="76">
        <f>SUM(AM9,+BO9)</f>
        <v>243109</v>
      </c>
      <c r="CR9" s="76">
        <f>SUM(AN9,+BP9)</f>
        <v>27022</v>
      </c>
      <c r="CS9" s="76">
        <f>SUM(AO9,+BQ9)</f>
        <v>27022</v>
      </c>
      <c r="CT9" s="76">
        <f>SUM(AP9,+BR9)</f>
        <v>0</v>
      </c>
      <c r="CU9" s="76">
        <f>SUM(AQ9,+BS9)</f>
        <v>0</v>
      </c>
      <c r="CV9" s="76">
        <f>SUM(AR9,+BT9)</f>
        <v>0</v>
      </c>
      <c r="CW9" s="76">
        <f>SUM(AS9,+BU9)</f>
        <v>216087</v>
      </c>
      <c r="CX9" s="76">
        <f>SUM(AT9,+BV9)</f>
        <v>216087</v>
      </c>
      <c r="CY9" s="76">
        <f>SUM(AU9,+BW9)</f>
        <v>0</v>
      </c>
      <c r="CZ9" s="76">
        <f>SUM(AV9,+BX9)</f>
        <v>0</v>
      </c>
      <c r="DA9" s="76">
        <f>SUM(AW9,+BY9)</f>
        <v>0</v>
      </c>
      <c r="DB9" s="76">
        <f>SUM(AX9,+BZ9)</f>
        <v>0</v>
      </c>
      <c r="DC9" s="76">
        <f>SUM(AY9,+CA9)</f>
        <v>0</v>
      </c>
      <c r="DD9" s="76">
        <f>SUM(AZ9,+CB9)</f>
        <v>0</v>
      </c>
      <c r="DE9" s="76">
        <f>SUM(BA9,+CC9)</f>
        <v>0</v>
      </c>
      <c r="DF9" s="76">
        <f>SUM(BB9,+CD9)</f>
        <v>0</v>
      </c>
      <c r="DG9" s="76">
        <f>SUM(BC9,+CE9)</f>
        <v>405475</v>
      </c>
      <c r="DH9" s="76">
        <f>SUM(BD9,+CF9)</f>
        <v>0</v>
      </c>
      <c r="DI9" s="76">
        <f>SUM(BE9,+CG9)</f>
        <v>0</v>
      </c>
      <c r="DJ9" s="76">
        <f>SUM(BF9,+CH9)</f>
        <v>243109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>SUM(E10,+L10)</f>
        <v>470253</v>
      </c>
      <c r="E10" s="76">
        <f>SUM(F10:I10)+K10</f>
        <v>93344</v>
      </c>
      <c r="F10" s="76">
        <v>0</v>
      </c>
      <c r="G10" s="76">
        <v>0</v>
      </c>
      <c r="H10" s="76">
        <v>0</v>
      </c>
      <c r="I10" s="76">
        <v>70980</v>
      </c>
      <c r="J10" s="77" t="s">
        <v>133</v>
      </c>
      <c r="K10" s="76">
        <v>22364</v>
      </c>
      <c r="L10" s="76">
        <v>376909</v>
      </c>
      <c r="M10" s="76">
        <f>SUM(N10,+U10)</f>
        <v>22507</v>
      </c>
      <c r="N10" s="76">
        <f>SUM(O10:R10)+T10</f>
        <v>4532</v>
      </c>
      <c r="O10" s="76">
        <v>0</v>
      </c>
      <c r="P10" s="76">
        <v>0</v>
      </c>
      <c r="Q10" s="76">
        <v>0</v>
      </c>
      <c r="R10" s="76">
        <v>4532</v>
      </c>
      <c r="S10" s="77" t="s">
        <v>133</v>
      </c>
      <c r="T10" s="76">
        <v>0</v>
      </c>
      <c r="U10" s="76">
        <v>17975</v>
      </c>
      <c r="V10" s="76">
        <f>+SUM(D10,M10)</f>
        <v>492760</v>
      </c>
      <c r="W10" s="76">
        <f>+SUM(E10,N10)</f>
        <v>97876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75512</v>
      </c>
      <c r="AB10" s="77" t="s">
        <v>133</v>
      </c>
      <c r="AC10" s="76">
        <f>+SUM(K10,T10)</f>
        <v>22364</v>
      </c>
      <c r="AD10" s="76">
        <f>+SUM(L10,U10)</f>
        <v>394884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f>SUM(AN10,AS10,AW10,AX10,BD10)</f>
        <v>470253</v>
      </c>
      <c r="AN10" s="76">
        <f>SUM(AO10:AR10)</f>
        <v>30872</v>
      </c>
      <c r="AO10" s="76">
        <v>30872</v>
      </c>
      <c r="AP10" s="76">
        <v>0</v>
      </c>
      <c r="AQ10" s="76">
        <v>0</v>
      </c>
      <c r="AR10" s="76">
        <v>0</v>
      </c>
      <c r="AS10" s="76">
        <f>SUM(AT10:AV10)</f>
        <v>118186</v>
      </c>
      <c r="AT10" s="76">
        <v>592</v>
      </c>
      <c r="AU10" s="76">
        <v>104135</v>
      </c>
      <c r="AV10" s="76">
        <v>13459</v>
      </c>
      <c r="AW10" s="76">
        <v>0</v>
      </c>
      <c r="AX10" s="76">
        <f>SUM(AY10:BB10)</f>
        <v>321195</v>
      </c>
      <c r="AY10" s="76">
        <v>92997</v>
      </c>
      <c r="AZ10" s="76">
        <v>140042</v>
      </c>
      <c r="BA10" s="76">
        <v>88156</v>
      </c>
      <c r="BB10" s="76">
        <v>0</v>
      </c>
      <c r="BC10" s="76">
        <v>0</v>
      </c>
      <c r="BD10" s="76">
        <v>0</v>
      </c>
      <c r="BE10" s="76">
        <v>0</v>
      </c>
      <c r="BF10" s="76">
        <f>SUM(AE10,+AM10,+BE10)</f>
        <v>470253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22507</v>
      </c>
      <c r="BP10" s="76">
        <f>SUM(BQ10:BT10)</f>
        <v>3462</v>
      </c>
      <c r="BQ10" s="76">
        <v>3462</v>
      </c>
      <c r="BR10" s="76">
        <v>0</v>
      </c>
      <c r="BS10" s="76">
        <v>0</v>
      </c>
      <c r="BT10" s="76">
        <v>0</v>
      </c>
      <c r="BU10" s="76">
        <f>SUM(BV10:BX10)</f>
        <v>6117</v>
      </c>
      <c r="BV10" s="76">
        <v>0</v>
      </c>
      <c r="BW10" s="76">
        <v>6117</v>
      </c>
      <c r="BX10" s="76">
        <v>0</v>
      </c>
      <c r="BY10" s="76">
        <v>0</v>
      </c>
      <c r="BZ10" s="76">
        <f>SUM(CA10:CD10)</f>
        <v>12928</v>
      </c>
      <c r="CA10" s="76">
        <v>0</v>
      </c>
      <c r="CB10" s="76">
        <v>12928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f>SUM(BG10,+BO10,+CG10)</f>
        <v>22507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492760</v>
      </c>
      <c r="CR10" s="76">
        <f>SUM(AN10,+BP10)</f>
        <v>34334</v>
      </c>
      <c r="CS10" s="76">
        <f>SUM(AO10,+BQ10)</f>
        <v>34334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124303</v>
      </c>
      <c r="CX10" s="76">
        <f>SUM(AT10,+BV10)</f>
        <v>592</v>
      </c>
      <c r="CY10" s="76">
        <f>SUM(AU10,+BW10)</f>
        <v>110252</v>
      </c>
      <c r="CZ10" s="76">
        <f>SUM(AV10,+BX10)</f>
        <v>13459</v>
      </c>
      <c r="DA10" s="76">
        <f>SUM(AW10,+BY10)</f>
        <v>0</v>
      </c>
      <c r="DB10" s="76">
        <f>SUM(AX10,+BZ10)</f>
        <v>334123</v>
      </c>
      <c r="DC10" s="76">
        <f>SUM(AY10,+CA10)</f>
        <v>92997</v>
      </c>
      <c r="DD10" s="76">
        <f>SUM(AZ10,+CB10)</f>
        <v>152970</v>
      </c>
      <c r="DE10" s="76">
        <f>SUM(BA10,+CC10)</f>
        <v>88156</v>
      </c>
      <c r="DF10" s="76">
        <f>SUM(BB10,+CD10)</f>
        <v>0</v>
      </c>
      <c r="DG10" s="76">
        <f>SUM(BC10,+CE10)</f>
        <v>0</v>
      </c>
      <c r="DH10" s="76">
        <f>SUM(BD10,+CF10)</f>
        <v>0</v>
      </c>
      <c r="DI10" s="76">
        <f>SUM(BE10,+CG10)</f>
        <v>0</v>
      </c>
      <c r="DJ10" s="76">
        <f>SUM(BF10,+CH10)</f>
        <v>492760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>SUM(E11,+L11)</f>
        <v>983368</v>
      </c>
      <c r="E11" s="76">
        <f>SUM(F11:I11)+K11</f>
        <v>213750</v>
      </c>
      <c r="F11" s="76">
        <v>0</v>
      </c>
      <c r="G11" s="76">
        <v>0</v>
      </c>
      <c r="H11" s="76">
        <v>0</v>
      </c>
      <c r="I11" s="76">
        <v>177112</v>
      </c>
      <c r="J11" s="77" t="s">
        <v>133</v>
      </c>
      <c r="K11" s="76">
        <v>36638</v>
      </c>
      <c r="L11" s="76">
        <v>769618</v>
      </c>
      <c r="M11" s="76">
        <f>SUM(N11,+U11)</f>
        <v>8280</v>
      </c>
      <c r="N11" s="76">
        <f>SUM(O11:R11)+T11</f>
        <v>6361</v>
      </c>
      <c r="O11" s="76">
        <v>0</v>
      </c>
      <c r="P11" s="76">
        <v>0</v>
      </c>
      <c r="Q11" s="76">
        <v>0</v>
      </c>
      <c r="R11" s="76">
        <v>6361</v>
      </c>
      <c r="S11" s="77" t="s">
        <v>133</v>
      </c>
      <c r="T11" s="76">
        <v>0</v>
      </c>
      <c r="U11" s="76">
        <v>1919</v>
      </c>
      <c r="V11" s="76">
        <f>+SUM(D11,M11)</f>
        <v>991648</v>
      </c>
      <c r="W11" s="76">
        <f>+SUM(E11,N11)</f>
        <v>220111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183473</v>
      </c>
      <c r="AB11" s="77" t="s">
        <v>133</v>
      </c>
      <c r="AC11" s="76">
        <f>+SUM(K11,T11)</f>
        <v>36638</v>
      </c>
      <c r="AD11" s="76">
        <f>+SUM(L11,U11)</f>
        <v>771537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>SUM(AN11,AS11,AW11,AX11,BD11)</f>
        <v>948613</v>
      </c>
      <c r="AN11" s="76">
        <f>SUM(AO11:AR11)</f>
        <v>58850</v>
      </c>
      <c r="AO11" s="76">
        <v>58850</v>
      </c>
      <c r="AP11" s="76">
        <v>0</v>
      </c>
      <c r="AQ11" s="76">
        <v>0</v>
      </c>
      <c r="AR11" s="76">
        <v>0</v>
      </c>
      <c r="AS11" s="76">
        <f>SUM(AT11:AV11)</f>
        <v>385157</v>
      </c>
      <c r="AT11" s="76">
        <v>0</v>
      </c>
      <c r="AU11" s="76">
        <v>385157</v>
      </c>
      <c r="AV11" s="76">
        <v>0</v>
      </c>
      <c r="AW11" s="76">
        <v>1944</v>
      </c>
      <c r="AX11" s="76">
        <f>SUM(AY11:BB11)</f>
        <v>502662</v>
      </c>
      <c r="AY11" s="76">
        <v>176574</v>
      </c>
      <c r="AZ11" s="76">
        <v>285087</v>
      </c>
      <c r="BA11" s="76">
        <v>0</v>
      </c>
      <c r="BB11" s="76">
        <v>41001</v>
      </c>
      <c r="BC11" s="76">
        <v>0</v>
      </c>
      <c r="BD11" s="76">
        <v>0</v>
      </c>
      <c r="BE11" s="76">
        <v>34755</v>
      </c>
      <c r="BF11" s="76">
        <f>SUM(AE11,+AM11,+BE11)</f>
        <v>983368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>SUM(BP11,BU11,BY11,BZ11,CF11)</f>
        <v>7805</v>
      </c>
      <c r="BP11" s="76">
        <f>SUM(BQ11:BT11)</f>
        <v>1562</v>
      </c>
      <c r="BQ11" s="76">
        <v>1562</v>
      </c>
      <c r="BR11" s="76">
        <v>0</v>
      </c>
      <c r="BS11" s="76">
        <v>0</v>
      </c>
      <c r="BT11" s="76">
        <v>0</v>
      </c>
      <c r="BU11" s="76">
        <f>SUM(BV11:BX11)</f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>SUM(CA11:CD11)</f>
        <v>6243</v>
      </c>
      <c r="CA11" s="76">
        <v>0</v>
      </c>
      <c r="CB11" s="76">
        <v>6243</v>
      </c>
      <c r="CC11" s="76">
        <v>0</v>
      </c>
      <c r="CD11" s="76">
        <v>0</v>
      </c>
      <c r="CE11" s="76">
        <v>0</v>
      </c>
      <c r="CF11" s="76">
        <v>0</v>
      </c>
      <c r="CG11" s="76">
        <v>475</v>
      </c>
      <c r="CH11" s="76">
        <f>SUM(BG11,+BO11,+CG11)</f>
        <v>8280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6">
        <f>SUM(AL11,+BN11)</f>
        <v>0</v>
      </c>
      <c r="CQ11" s="76">
        <f>SUM(AM11,+BO11)</f>
        <v>956418</v>
      </c>
      <c r="CR11" s="76">
        <f>SUM(AN11,+BP11)</f>
        <v>60412</v>
      </c>
      <c r="CS11" s="76">
        <f>SUM(AO11,+BQ11)</f>
        <v>60412</v>
      </c>
      <c r="CT11" s="76">
        <f>SUM(AP11,+BR11)</f>
        <v>0</v>
      </c>
      <c r="CU11" s="76">
        <f>SUM(AQ11,+BS11)</f>
        <v>0</v>
      </c>
      <c r="CV11" s="76">
        <f>SUM(AR11,+BT11)</f>
        <v>0</v>
      </c>
      <c r="CW11" s="76">
        <f>SUM(AS11,+BU11)</f>
        <v>385157</v>
      </c>
      <c r="CX11" s="76">
        <f>SUM(AT11,+BV11)</f>
        <v>0</v>
      </c>
      <c r="CY11" s="76">
        <f>SUM(AU11,+BW11)</f>
        <v>385157</v>
      </c>
      <c r="CZ11" s="76">
        <f>SUM(AV11,+BX11)</f>
        <v>0</v>
      </c>
      <c r="DA11" s="76">
        <f>SUM(AW11,+BY11)</f>
        <v>1944</v>
      </c>
      <c r="DB11" s="76">
        <f>SUM(AX11,+BZ11)</f>
        <v>508905</v>
      </c>
      <c r="DC11" s="76">
        <f>SUM(AY11,+CA11)</f>
        <v>176574</v>
      </c>
      <c r="DD11" s="76">
        <f>SUM(AZ11,+CB11)</f>
        <v>291330</v>
      </c>
      <c r="DE11" s="76">
        <f>SUM(BA11,+CC11)</f>
        <v>0</v>
      </c>
      <c r="DF11" s="76">
        <f>SUM(BB11,+CD11)</f>
        <v>41001</v>
      </c>
      <c r="DG11" s="76">
        <f>SUM(BC11,+CE11)</f>
        <v>0</v>
      </c>
      <c r="DH11" s="76">
        <f>SUM(BD11,+CF11)</f>
        <v>0</v>
      </c>
      <c r="DI11" s="76">
        <f>SUM(BE11,+CG11)</f>
        <v>35230</v>
      </c>
      <c r="DJ11" s="76">
        <f>SUM(BF11,+CH11)</f>
        <v>991648</v>
      </c>
    </row>
    <row r="12" spans="1:114" s="51" customFormat="1" ht="12" customHeight="1">
      <c r="A12" s="55" t="s">
        <v>130</v>
      </c>
      <c r="B12" s="56" t="s">
        <v>138</v>
      </c>
      <c r="C12" s="55" t="s">
        <v>139</v>
      </c>
      <c r="D12" s="78">
        <f>SUM(E12,+L12)</f>
        <v>481608</v>
      </c>
      <c r="E12" s="78">
        <f>SUM(F12:I12)+K12</f>
        <v>94171</v>
      </c>
      <c r="F12" s="78">
        <v>0</v>
      </c>
      <c r="G12" s="78">
        <v>0</v>
      </c>
      <c r="H12" s="78">
        <v>0</v>
      </c>
      <c r="I12" s="78">
        <v>84244</v>
      </c>
      <c r="J12" s="79" t="s">
        <v>133</v>
      </c>
      <c r="K12" s="78">
        <v>9927</v>
      </c>
      <c r="L12" s="78">
        <v>387437</v>
      </c>
      <c r="M12" s="78">
        <f>SUM(N12,+U12)</f>
        <v>39112</v>
      </c>
      <c r="N12" s="78">
        <f>SUM(O12:R12)+T12</f>
        <v>17702</v>
      </c>
      <c r="O12" s="78">
        <v>0</v>
      </c>
      <c r="P12" s="78">
        <v>0</v>
      </c>
      <c r="Q12" s="78">
        <v>0</v>
      </c>
      <c r="R12" s="78">
        <v>4094</v>
      </c>
      <c r="S12" s="79" t="s">
        <v>133</v>
      </c>
      <c r="T12" s="78">
        <v>13608</v>
      </c>
      <c r="U12" s="78">
        <v>21410</v>
      </c>
      <c r="V12" s="78">
        <f>+SUM(D12,M12)</f>
        <v>520720</v>
      </c>
      <c r="W12" s="78">
        <f>+SUM(E12,N12)</f>
        <v>111873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88338</v>
      </c>
      <c r="AB12" s="79" t="s">
        <v>133</v>
      </c>
      <c r="AC12" s="78">
        <f>+SUM(K12,T12)</f>
        <v>23535</v>
      </c>
      <c r="AD12" s="78">
        <f>+SUM(L12,U12)</f>
        <v>408847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>SUM(AN12,AS12,AW12,AX12,BD12)</f>
        <v>458427</v>
      </c>
      <c r="AN12" s="78">
        <f>SUM(AO12:AR12)</f>
        <v>5177</v>
      </c>
      <c r="AO12" s="78">
        <v>5177</v>
      </c>
      <c r="AP12" s="78">
        <v>0</v>
      </c>
      <c r="AQ12" s="78">
        <v>0</v>
      </c>
      <c r="AR12" s="78">
        <v>0</v>
      </c>
      <c r="AS12" s="78">
        <f>SUM(AT12:AV12)</f>
        <v>81971</v>
      </c>
      <c r="AT12" s="78">
        <v>0</v>
      </c>
      <c r="AU12" s="78">
        <v>0</v>
      </c>
      <c r="AV12" s="78">
        <v>81971</v>
      </c>
      <c r="AW12" s="78">
        <v>9338</v>
      </c>
      <c r="AX12" s="78">
        <f>SUM(AY12:BB12)</f>
        <v>361941</v>
      </c>
      <c r="AY12" s="78">
        <v>144747</v>
      </c>
      <c r="AZ12" s="78">
        <v>39792</v>
      </c>
      <c r="BA12" s="78">
        <v>31518</v>
      </c>
      <c r="BB12" s="78">
        <v>145884</v>
      </c>
      <c r="BC12" s="78">
        <v>0</v>
      </c>
      <c r="BD12" s="78">
        <v>0</v>
      </c>
      <c r="BE12" s="78">
        <v>23181</v>
      </c>
      <c r="BF12" s="78">
        <f>SUM(AE12,+AM12,+BE12)</f>
        <v>481608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38155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11711</v>
      </c>
      <c r="BV12" s="78">
        <v>0</v>
      </c>
      <c r="BW12" s="78">
        <v>11711</v>
      </c>
      <c r="BX12" s="78">
        <v>0</v>
      </c>
      <c r="BY12" s="78">
        <v>0</v>
      </c>
      <c r="BZ12" s="78">
        <f>SUM(CA12:CD12)</f>
        <v>26444</v>
      </c>
      <c r="CA12" s="78">
        <v>0</v>
      </c>
      <c r="CB12" s="78">
        <v>17410</v>
      </c>
      <c r="CC12" s="78">
        <v>8477</v>
      </c>
      <c r="CD12" s="78">
        <v>557</v>
      </c>
      <c r="CE12" s="78">
        <v>0</v>
      </c>
      <c r="CF12" s="78">
        <v>0</v>
      </c>
      <c r="CG12" s="78">
        <v>957</v>
      </c>
      <c r="CH12" s="78">
        <f>SUM(BG12,+BO12,+CG12)</f>
        <v>39112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8">
        <f>SUM(AL12,+BN12)</f>
        <v>0</v>
      </c>
      <c r="CQ12" s="78">
        <f>SUM(AM12,+BO12)</f>
        <v>496582</v>
      </c>
      <c r="CR12" s="78">
        <f>SUM(AN12,+BP12)</f>
        <v>5177</v>
      </c>
      <c r="CS12" s="78">
        <f>SUM(AO12,+BQ12)</f>
        <v>5177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93682</v>
      </c>
      <c r="CX12" s="78">
        <f>SUM(AT12,+BV12)</f>
        <v>0</v>
      </c>
      <c r="CY12" s="78">
        <f>SUM(AU12,+BW12)</f>
        <v>11711</v>
      </c>
      <c r="CZ12" s="78">
        <f>SUM(AV12,+BX12)</f>
        <v>81971</v>
      </c>
      <c r="DA12" s="78">
        <f>SUM(AW12,+BY12)</f>
        <v>9338</v>
      </c>
      <c r="DB12" s="78">
        <f>SUM(AX12,+BZ12)</f>
        <v>388385</v>
      </c>
      <c r="DC12" s="78">
        <f>SUM(AY12,+CA12)</f>
        <v>144747</v>
      </c>
      <c r="DD12" s="78">
        <f>SUM(AZ12,+CB12)</f>
        <v>57202</v>
      </c>
      <c r="DE12" s="78">
        <f>SUM(BA12,+CC12)</f>
        <v>39995</v>
      </c>
      <c r="DF12" s="78">
        <f>SUM(BB12,+CD12)</f>
        <v>146441</v>
      </c>
      <c r="DG12" s="78">
        <f>SUM(BC12,+CE12)</f>
        <v>0</v>
      </c>
      <c r="DH12" s="78">
        <f>SUM(BD12,+CF12)</f>
        <v>0</v>
      </c>
      <c r="DI12" s="78">
        <f>SUM(BE12,+CG12)</f>
        <v>24138</v>
      </c>
      <c r="DJ12" s="78">
        <f>SUM(BF12,+CH12)</f>
        <v>520720</v>
      </c>
    </row>
    <row r="13" spans="1:114" s="51" customFormat="1" ht="12" customHeight="1">
      <c r="A13" s="55" t="s">
        <v>130</v>
      </c>
      <c r="B13" s="56" t="s">
        <v>140</v>
      </c>
      <c r="C13" s="55" t="s">
        <v>141</v>
      </c>
      <c r="D13" s="78">
        <f>SUM(E13,+L13)</f>
        <v>463160</v>
      </c>
      <c r="E13" s="78">
        <f>SUM(F13:I13)+K13</f>
        <v>56295</v>
      </c>
      <c r="F13" s="78">
        <v>0</v>
      </c>
      <c r="G13" s="78">
        <v>0</v>
      </c>
      <c r="H13" s="78">
        <v>0</v>
      </c>
      <c r="I13" s="78">
        <v>56262</v>
      </c>
      <c r="J13" s="79" t="s">
        <v>133</v>
      </c>
      <c r="K13" s="78">
        <v>33</v>
      </c>
      <c r="L13" s="78">
        <v>406865</v>
      </c>
      <c r="M13" s="78">
        <f>SUM(N13,+U13)</f>
        <v>40543</v>
      </c>
      <c r="N13" s="78">
        <f>SUM(O13:R13)+T13</f>
        <v>6</v>
      </c>
      <c r="O13" s="78">
        <v>0</v>
      </c>
      <c r="P13" s="78">
        <v>0</v>
      </c>
      <c r="Q13" s="78">
        <v>0</v>
      </c>
      <c r="R13" s="78">
        <v>0</v>
      </c>
      <c r="S13" s="79" t="s">
        <v>133</v>
      </c>
      <c r="T13" s="78">
        <v>6</v>
      </c>
      <c r="U13" s="78">
        <v>40537</v>
      </c>
      <c r="V13" s="78">
        <f>+SUM(D13,M13)</f>
        <v>503703</v>
      </c>
      <c r="W13" s="78">
        <f>+SUM(E13,N13)</f>
        <v>56301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56262</v>
      </c>
      <c r="AB13" s="79" t="s">
        <v>133</v>
      </c>
      <c r="AC13" s="78">
        <f>+SUM(K13,T13)</f>
        <v>39</v>
      </c>
      <c r="AD13" s="78">
        <f>+SUM(L13,U13)</f>
        <v>447402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f>SUM(AN13,AS13,AW13,AX13,BD13)</f>
        <v>162885</v>
      </c>
      <c r="AN13" s="78">
        <f>SUM(AO13:AR13)</f>
        <v>37088</v>
      </c>
      <c r="AO13" s="78">
        <v>23143</v>
      </c>
      <c r="AP13" s="78">
        <v>13945</v>
      </c>
      <c r="AQ13" s="78">
        <v>0</v>
      </c>
      <c r="AR13" s="78">
        <v>0</v>
      </c>
      <c r="AS13" s="78">
        <f>SUM(AT13:AV13)</f>
        <v>1479</v>
      </c>
      <c r="AT13" s="78">
        <v>1479</v>
      </c>
      <c r="AU13" s="78">
        <v>0</v>
      </c>
      <c r="AV13" s="78">
        <v>0</v>
      </c>
      <c r="AW13" s="78">
        <v>0</v>
      </c>
      <c r="AX13" s="78">
        <f>SUM(AY13:BB13)</f>
        <v>124318</v>
      </c>
      <c r="AY13" s="78">
        <v>96660</v>
      </c>
      <c r="AZ13" s="78">
        <v>10118</v>
      </c>
      <c r="BA13" s="78">
        <v>0</v>
      </c>
      <c r="BB13" s="78">
        <v>17540</v>
      </c>
      <c r="BC13" s="78">
        <v>283370</v>
      </c>
      <c r="BD13" s="78">
        <v>0</v>
      </c>
      <c r="BE13" s="78">
        <v>16905</v>
      </c>
      <c r="BF13" s="78">
        <f>SUM(AE13,+AM13,+BE13)</f>
        <v>179790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0</v>
      </c>
      <c r="BP13" s="78">
        <f>SUM(BQ13:BT13)</f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>SUM(BV13:BX13)</f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>SUM(CA13:CD13)</f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40543</v>
      </c>
      <c r="CF13" s="78">
        <v>0</v>
      </c>
      <c r="CG13" s="78">
        <v>0</v>
      </c>
      <c r="CH13" s="78">
        <f>SUM(BG13,+BO13,+CG13)</f>
        <v>0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0</v>
      </c>
      <c r="CQ13" s="78">
        <f>SUM(AM13,+BO13)</f>
        <v>162885</v>
      </c>
      <c r="CR13" s="78">
        <f>SUM(AN13,+BP13)</f>
        <v>37088</v>
      </c>
      <c r="CS13" s="78">
        <f>SUM(AO13,+BQ13)</f>
        <v>23143</v>
      </c>
      <c r="CT13" s="78">
        <f>SUM(AP13,+BR13)</f>
        <v>13945</v>
      </c>
      <c r="CU13" s="78">
        <f>SUM(AQ13,+BS13)</f>
        <v>0</v>
      </c>
      <c r="CV13" s="78">
        <f>SUM(AR13,+BT13)</f>
        <v>0</v>
      </c>
      <c r="CW13" s="78">
        <f>SUM(AS13,+BU13)</f>
        <v>1479</v>
      </c>
      <c r="CX13" s="78">
        <f>SUM(AT13,+BV13)</f>
        <v>1479</v>
      </c>
      <c r="CY13" s="78">
        <f>SUM(AU13,+BW13)</f>
        <v>0</v>
      </c>
      <c r="CZ13" s="78">
        <f>SUM(AV13,+BX13)</f>
        <v>0</v>
      </c>
      <c r="DA13" s="78">
        <f>SUM(AW13,+BY13)</f>
        <v>0</v>
      </c>
      <c r="DB13" s="78">
        <f>SUM(AX13,+BZ13)</f>
        <v>124318</v>
      </c>
      <c r="DC13" s="78">
        <f>SUM(AY13,+CA13)</f>
        <v>96660</v>
      </c>
      <c r="DD13" s="78">
        <f>SUM(AZ13,+CB13)</f>
        <v>10118</v>
      </c>
      <c r="DE13" s="78">
        <f>SUM(BA13,+CC13)</f>
        <v>0</v>
      </c>
      <c r="DF13" s="78">
        <f>SUM(BB13,+CD13)</f>
        <v>17540</v>
      </c>
      <c r="DG13" s="78">
        <f>SUM(BC13,+CE13)</f>
        <v>323913</v>
      </c>
      <c r="DH13" s="78">
        <f>SUM(BD13,+CF13)</f>
        <v>0</v>
      </c>
      <c r="DI13" s="78">
        <f>SUM(BE13,+CG13)</f>
        <v>16905</v>
      </c>
      <c r="DJ13" s="78">
        <f>SUM(BF13,+CH13)</f>
        <v>179790</v>
      </c>
    </row>
    <row r="14" spans="1:114" s="51" customFormat="1" ht="12" customHeight="1">
      <c r="A14" s="55" t="s">
        <v>130</v>
      </c>
      <c r="B14" s="56" t="s">
        <v>142</v>
      </c>
      <c r="C14" s="55" t="s">
        <v>143</v>
      </c>
      <c r="D14" s="78">
        <f>SUM(E14,+L14)</f>
        <v>953573</v>
      </c>
      <c r="E14" s="78">
        <f>SUM(F14:I14)+K14</f>
        <v>137702</v>
      </c>
      <c r="F14" s="78">
        <v>0</v>
      </c>
      <c r="G14" s="78">
        <v>0</v>
      </c>
      <c r="H14" s="78">
        <v>0</v>
      </c>
      <c r="I14" s="78">
        <v>137702</v>
      </c>
      <c r="J14" s="79" t="s">
        <v>133</v>
      </c>
      <c r="K14" s="78">
        <v>0</v>
      </c>
      <c r="L14" s="78">
        <v>815871</v>
      </c>
      <c r="M14" s="78">
        <f>SUM(N14,+U14)</f>
        <v>62098</v>
      </c>
      <c r="N14" s="78">
        <f>SUM(O14:R14)+T14</f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133</v>
      </c>
      <c r="T14" s="78">
        <v>0</v>
      </c>
      <c r="U14" s="78">
        <v>62098</v>
      </c>
      <c r="V14" s="78">
        <f>+SUM(D14,M14)</f>
        <v>1015671</v>
      </c>
      <c r="W14" s="78">
        <f>+SUM(E14,N14)</f>
        <v>137702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137702</v>
      </c>
      <c r="AB14" s="79" t="s">
        <v>133</v>
      </c>
      <c r="AC14" s="78">
        <f>+SUM(K14,T14)</f>
        <v>0</v>
      </c>
      <c r="AD14" s="78">
        <f>+SUM(L14,U14)</f>
        <v>877969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>SUM(AN14,AS14,AW14,AX14,BD14)</f>
        <v>453327</v>
      </c>
      <c r="AN14" s="78">
        <f>SUM(AO14:AR14)</f>
        <v>73530</v>
      </c>
      <c r="AO14" s="78">
        <v>47810</v>
      </c>
      <c r="AP14" s="78">
        <v>25720</v>
      </c>
      <c r="AQ14" s="78">
        <v>0</v>
      </c>
      <c r="AR14" s="78">
        <v>0</v>
      </c>
      <c r="AS14" s="78">
        <f>SUM(AT14:AV14)</f>
        <v>3307</v>
      </c>
      <c r="AT14" s="78">
        <v>3307</v>
      </c>
      <c r="AU14" s="78">
        <v>0</v>
      </c>
      <c r="AV14" s="78">
        <v>0</v>
      </c>
      <c r="AW14" s="78">
        <v>0</v>
      </c>
      <c r="AX14" s="78">
        <f>SUM(AY14:BB14)</f>
        <v>376490</v>
      </c>
      <c r="AY14" s="78">
        <v>341735</v>
      </c>
      <c r="AZ14" s="78">
        <v>0</v>
      </c>
      <c r="BA14" s="78">
        <v>0</v>
      </c>
      <c r="BB14" s="78">
        <v>34755</v>
      </c>
      <c r="BC14" s="78">
        <v>500246</v>
      </c>
      <c r="BD14" s="78">
        <v>0</v>
      </c>
      <c r="BE14" s="78">
        <v>0</v>
      </c>
      <c r="BF14" s="78">
        <f>SUM(AE14,+AM14,+BE14)</f>
        <v>453327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>SUM(BP14,BU14,BY14,BZ14,CF14)</f>
        <v>10679</v>
      </c>
      <c r="BP14" s="78">
        <f>SUM(BQ14:BT14)</f>
        <v>10679</v>
      </c>
      <c r="BQ14" s="78">
        <v>10679</v>
      </c>
      <c r="BR14" s="78">
        <v>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51419</v>
      </c>
      <c r="CF14" s="78">
        <v>0</v>
      </c>
      <c r="CG14" s="78">
        <v>0</v>
      </c>
      <c r="CH14" s="78">
        <f>SUM(BG14,+BO14,+CG14)</f>
        <v>10679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8">
        <f>SUM(AL14,+BN14)</f>
        <v>0</v>
      </c>
      <c r="CQ14" s="78">
        <f>SUM(AM14,+BO14)</f>
        <v>464006</v>
      </c>
      <c r="CR14" s="78">
        <f>SUM(AN14,+BP14)</f>
        <v>84209</v>
      </c>
      <c r="CS14" s="78">
        <f>SUM(AO14,+BQ14)</f>
        <v>58489</v>
      </c>
      <c r="CT14" s="78">
        <f>SUM(AP14,+BR14)</f>
        <v>25720</v>
      </c>
      <c r="CU14" s="78">
        <f>SUM(AQ14,+BS14)</f>
        <v>0</v>
      </c>
      <c r="CV14" s="78">
        <f>SUM(AR14,+BT14)</f>
        <v>0</v>
      </c>
      <c r="CW14" s="78">
        <f>SUM(AS14,+BU14)</f>
        <v>3307</v>
      </c>
      <c r="CX14" s="78">
        <f>SUM(AT14,+BV14)</f>
        <v>3307</v>
      </c>
      <c r="CY14" s="78">
        <f>SUM(AU14,+BW14)</f>
        <v>0</v>
      </c>
      <c r="CZ14" s="78">
        <f>SUM(AV14,+BX14)</f>
        <v>0</v>
      </c>
      <c r="DA14" s="78">
        <f>SUM(AW14,+BY14)</f>
        <v>0</v>
      </c>
      <c r="DB14" s="78">
        <f>SUM(AX14,+BZ14)</f>
        <v>376490</v>
      </c>
      <c r="DC14" s="78">
        <f>SUM(AY14,+CA14)</f>
        <v>341735</v>
      </c>
      <c r="DD14" s="78">
        <f>SUM(AZ14,+CB14)</f>
        <v>0</v>
      </c>
      <c r="DE14" s="78">
        <f>SUM(BA14,+CC14)</f>
        <v>0</v>
      </c>
      <c r="DF14" s="78">
        <f>SUM(BB14,+CD14)</f>
        <v>34755</v>
      </c>
      <c r="DG14" s="78">
        <f>SUM(BC14,+CE14)</f>
        <v>551665</v>
      </c>
      <c r="DH14" s="78">
        <f>SUM(BD14,+CF14)</f>
        <v>0</v>
      </c>
      <c r="DI14" s="78">
        <f>SUM(BE14,+CG14)</f>
        <v>0</v>
      </c>
      <c r="DJ14" s="78">
        <f>SUM(BF14,+CH14)</f>
        <v>464006</v>
      </c>
    </row>
    <row r="15" spans="1:114" s="51" customFormat="1" ht="12" customHeight="1">
      <c r="A15" s="55" t="s">
        <v>130</v>
      </c>
      <c r="B15" s="56" t="s">
        <v>144</v>
      </c>
      <c r="C15" s="55" t="s">
        <v>145</v>
      </c>
      <c r="D15" s="78">
        <f>SUM(E15,+L15)</f>
        <v>395937</v>
      </c>
      <c r="E15" s="78">
        <f>SUM(F15:I15)+K15</f>
        <v>56594</v>
      </c>
      <c r="F15" s="78">
        <v>0</v>
      </c>
      <c r="G15" s="78">
        <v>0</v>
      </c>
      <c r="H15" s="78">
        <v>0</v>
      </c>
      <c r="I15" s="78">
        <v>55401</v>
      </c>
      <c r="J15" s="79" t="s">
        <v>133</v>
      </c>
      <c r="K15" s="78">
        <v>1193</v>
      </c>
      <c r="L15" s="78">
        <v>339343</v>
      </c>
      <c r="M15" s="78">
        <f>SUM(N15,+U15)</f>
        <v>41163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9" t="s">
        <v>133</v>
      </c>
      <c r="T15" s="78">
        <v>0</v>
      </c>
      <c r="U15" s="78">
        <v>41163</v>
      </c>
      <c r="V15" s="78">
        <f>+SUM(D15,M15)</f>
        <v>437100</v>
      </c>
      <c r="W15" s="78">
        <f>+SUM(E15,N15)</f>
        <v>56594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55401</v>
      </c>
      <c r="AB15" s="79" t="s">
        <v>133</v>
      </c>
      <c r="AC15" s="78">
        <f>+SUM(K15,T15)</f>
        <v>1193</v>
      </c>
      <c r="AD15" s="78">
        <f>+SUM(L15,U15)</f>
        <v>380506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f>SUM(AN15,AS15,AW15,AX15,BD15)</f>
        <v>108226</v>
      </c>
      <c r="AN15" s="78">
        <f>SUM(AO15:AR15)</f>
        <v>10690</v>
      </c>
      <c r="AO15" s="78">
        <v>10541</v>
      </c>
      <c r="AP15" s="78">
        <v>149</v>
      </c>
      <c r="AQ15" s="78">
        <v>0</v>
      </c>
      <c r="AR15" s="78">
        <v>0</v>
      </c>
      <c r="AS15" s="78">
        <f>SUM(AT15:AV15)</f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f>SUM(AY15:BB15)</f>
        <v>97536</v>
      </c>
      <c r="AY15" s="78">
        <v>97536</v>
      </c>
      <c r="AZ15" s="78">
        <v>0</v>
      </c>
      <c r="BA15" s="78">
        <v>0</v>
      </c>
      <c r="BB15" s="78">
        <v>0</v>
      </c>
      <c r="BC15" s="78">
        <v>287711</v>
      </c>
      <c r="BD15" s="78">
        <v>0</v>
      </c>
      <c r="BE15" s="78">
        <v>0</v>
      </c>
      <c r="BF15" s="78">
        <f>SUM(AE15,+AM15,+BE15)</f>
        <v>108226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41163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0</v>
      </c>
      <c r="CQ15" s="78">
        <f>SUM(AM15,+BO15)</f>
        <v>108226</v>
      </c>
      <c r="CR15" s="78">
        <f>SUM(AN15,+BP15)</f>
        <v>10690</v>
      </c>
      <c r="CS15" s="78">
        <f>SUM(AO15,+BQ15)</f>
        <v>10541</v>
      </c>
      <c r="CT15" s="78">
        <f>SUM(AP15,+BR15)</f>
        <v>149</v>
      </c>
      <c r="CU15" s="78">
        <f>SUM(AQ15,+BS15)</f>
        <v>0</v>
      </c>
      <c r="CV15" s="78">
        <f>SUM(AR15,+BT15)</f>
        <v>0</v>
      </c>
      <c r="CW15" s="78">
        <f>SUM(AS15,+BU15)</f>
        <v>0</v>
      </c>
      <c r="CX15" s="78">
        <f>SUM(AT15,+BV15)</f>
        <v>0</v>
      </c>
      <c r="CY15" s="78">
        <f>SUM(AU15,+BW15)</f>
        <v>0</v>
      </c>
      <c r="CZ15" s="78">
        <f>SUM(AV15,+BX15)</f>
        <v>0</v>
      </c>
      <c r="DA15" s="78">
        <f>SUM(AW15,+BY15)</f>
        <v>0</v>
      </c>
      <c r="DB15" s="78">
        <f>SUM(AX15,+BZ15)</f>
        <v>97536</v>
      </c>
      <c r="DC15" s="78">
        <f>SUM(AY15,+CA15)</f>
        <v>97536</v>
      </c>
      <c r="DD15" s="78">
        <f>SUM(AZ15,+CB15)</f>
        <v>0</v>
      </c>
      <c r="DE15" s="78">
        <f>SUM(BA15,+CC15)</f>
        <v>0</v>
      </c>
      <c r="DF15" s="78">
        <f>SUM(BB15,+CD15)</f>
        <v>0</v>
      </c>
      <c r="DG15" s="78">
        <f>SUM(BC15,+CE15)</f>
        <v>328874</v>
      </c>
      <c r="DH15" s="78">
        <f>SUM(BD15,+CF15)</f>
        <v>0</v>
      </c>
      <c r="DI15" s="78">
        <f>SUM(BE15,+CG15)</f>
        <v>0</v>
      </c>
      <c r="DJ15" s="78">
        <f>SUM(BF15,+CH15)</f>
        <v>108226</v>
      </c>
    </row>
    <row r="16" spans="1:114" s="51" customFormat="1" ht="12" customHeight="1">
      <c r="A16" s="55" t="s">
        <v>130</v>
      </c>
      <c r="B16" s="56" t="s">
        <v>146</v>
      </c>
      <c r="C16" s="55" t="s">
        <v>147</v>
      </c>
      <c r="D16" s="78">
        <f>SUM(E16,+L16)</f>
        <v>1111825</v>
      </c>
      <c r="E16" s="78">
        <f>SUM(F16:I16)+K16</f>
        <v>226243</v>
      </c>
      <c r="F16" s="78">
        <v>0</v>
      </c>
      <c r="G16" s="78">
        <v>0</v>
      </c>
      <c r="H16" s="78">
        <v>0</v>
      </c>
      <c r="I16" s="78">
        <v>226240</v>
      </c>
      <c r="J16" s="79" t="s">
        <v>133</v>
      </c>
      <c r="K16" s="78">
        <v>3</v>
      </c>
      <c r="L16" s="78">
        <v>885582</v>
      </c>
      <c r="M16" s="78">
        <f>SUM(N16,+U16)</f>
        <v>76103</v>
      </c>
      <c r="N16" s="78">
        <f>SUM(O16:R16)+T16</f>
        <v>2</v>
      </c>
      <c r="O16" s="78">
        <v>0</v>
      </c>
      <c r="P16" s="78">
        <v>0</v>
      </c>
      <c r="Q16" s="78">
        <v>0</v>
      </c>
      <c r="R16" s="78">
        <v>0</v>
      </c>
      <c r="S16" s="79" t="s">
        <v>133</v>
      </c>
      <c r="T16" s="78">
        <v>2</v>
      </c>
      <c r="U16" s="78">
        <v>76101</v>
      </c>
      <c r="V16" s="78">
        <f>+SUM(D16,M16)</f>
        <v>1187928</v>
      </c>
      <c r="W16" s="78">
        <f>+SUM(E16,N16)</f>
        <v>226245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226240</v>
      </c>
      <c r="AB16" s="79" t="s">
        <v>133</v>
      </c>
      <c r="AC16" s="78">
        <f>+SUM(K16,T16)</f>
        <v>5</v>
      </c>
      <c r="AD16" s="78">
        <f>+SUM(L16,U16)</f>
        <v>961683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>SUM(AN16,AS16,AW16,AX16,BD16)</f>
        <v>358086</v>
      </c>
      <c r="AN16" s="78">
        <f>SUM(AO16:AR16)</f>
        <v>30344</v>
      </c>
      <c r="AO16" s="78">
        <v>21957</v>
      </c>
      <c r="AP16" s="78">
        <v>8387</v>
      </c>
      <c r="AQ16" s="78">
        <v>0</v>
      </c>
      <c r="AR16" s="78">
        <v>0</v>
      </c>
      <c r="AS16" s="78">
        <f>SUM(AT16:AV16)</f>
        <v>2684</v>
      </c>
      <c r="AT16" s="78">
        <v>1103</v>
      </c>
      <c r="AU16" s="78">
        <v>0</v>
      </c>
      <c r="AV16" s="78">
        <v>1581</v>
      </c>
      <c r="AW16" s="78">
        <v>0</v>
      </c>
      <c r="AX16" s="78">
        <f>SUM(AY16:BB16)</f>
        <v>325058</v>
      </c>
      <c r="AY16" s="78">
        <v>224983</v>
      </c>
      <c r="AZ16" s="78">
        <v>2875</v>
      </c>
      <c r="BA16" s="78">
        <v>0</v>
      </c>
      <c r="BB16" s="78">
        <v>97200</v>
      </c>
      <c r="BC16" s="78">
        <v>753739</v>
      </c>
      <c r="BD16" s="78">
        <v>0</v>
      </c>
      <c r="BE16" s="78">
        <v>0</v>
      </c>
      <c r="BF16" s="78">
        <f>SUM(AE16,+AM16,+BE16)</f>
        <v>358086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4520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4520</v>
      </c>
      <c r="BV16" s="78">
        <v>0</v>
      </c>
      <c r="BW16" s="78">
        <v>4520</v>
      </c>
      <c r="BX16" s="78">
        <v>0</v>
      </c>
      <c r="BY16" s="78">
        <v>0</v>
      </c>
      <c r="BZ16" s="78">
        <f>SUM(CA16:CD16)</f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71583</v>
      </c>
      <c r="CF16" s="78">
        <v>0</v>
      </c>
      <c r="CG16" s="78">
        <v>0</v>
      </c>
      <c r="CH16" s="78">
        <f>SUM(BG16,+BO16,+CG16)</f>
        <v>4520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0</v>
      </c>
      <c r="CQ16" s="78">
        <f>SUM(AM16,+BO16)</f>
        <v>362606</v>
      </c>
      <c r="CR16" s="78">
        <f>SUM(AN16,+BP16)</f>
        <v>30344</v>
      </c>
      <c r="CS16" s="78">
        <f>SUM(AO16,+BQ16)</f>
        <v>21957</v>
      </c>
      <c r="CT16" s="78">
        <f>SUM(AP16,+BR16)</f>
        <v>8387</v>
      </c>
      <c r="CU16" s="78">
        <f>SUM(AQ16,+BS16)</f>
        <v>0</v>
      </c>
      <c r="CV16" s="78">
        <f>SUM(AR16,+BT16)</f>
        <v>0</v>
      </c>
      <c r="CW16" s="78">
        <f>SUM(AS16,+BU16)</f>
        <v>7204</v>
      </c>
      <c r="CX16" s="78">
        <f>SUM(AT16,+BV16)</f>
        <v>1103</v>
      </c>
      <c r="CY16" s="78">
        <f>SUM(AU16,+BW16)</f>
        <v>4520</v>
      </c>
      <c r="CZ16" s="78">
        <f>SUM(AV16,+BX16)</f>
        <v>1581</v>
      </c>
      <c r="DA16" s="78">
        <f>SUM(AW16,+BY16)</f>
        <v>0</v>
      </c>
      <c r="DB16" s="78">
        <f>SUM(AX16,+BZ16)</f>
        <v>325058</v>
      </c>
      <c r="DC16" s="78">
        <f>SUM(AY16,+CA16)</f>
        <v>224983</v>
      </c>
      <c r="DD16" s="78">
        <f>SUM(AZ16,+CB16)</f>
        <v>2875</v>
      </c>
      <c r="DE16" s="78">
        <f>SUM(BA16,+CC16)</f>
        <v>0</v>
      </c>
      <c r="DF16" s="78">
        <f>SUM(BB16,+CD16)</f>
        <v>97200</v>
      </c>
      <c r="DG16" s="78">
        <f>SUM(BC16,+CE16)</f>
        <v>825322</v>
      </c>
      <c r="DH16" s="78">
        <f>SUM(BD16,+CF16)</f>
        <v>0</v>
      </c>
      <c r="DI16" s="78">
        <f>SUM(BE16,+CG16)</f>
        <v>0</v>
      </c>
      <c r="DJ16" s="78">
        <f>SUM(BF16,+CH16)</f>
        <v>362606</v>
      </c>
    </row>
    <row r="17" spans="1:114" s="51" customFormat="1" ht="12" customHeight="1">
      <c r="A17" s="55" t="s">
        <v>130</v>
      </c>
      <c r="B17" s="56" t="s">
        <v>148</v>
      </c>
      <c r="C17" s="55" t="s">
        <v>149</v>
      </c>
      <c r="D17" s="78">
        <f>SUM(E17,+L17)</f>
        <v>352367</v>
      </c>
      <c r="E17" s="78">
        <f>SUM(F17:I17)+K17</f>
        <v>113467</v>
      </c>
      <c r="F17" s="78">
        <v>0</v>
      </c>
      <c r="G17" s="78">
        <v>0</v>
      </c>
      <c r="H17" s="78">
        <v>0</v>
      </c>
      <c r="I17" s="78">
        <v>89994</v>
      </c>
      <c r="J17" s="79" t="s">
        <v>133</v>
      </c>
      <c r="K17" s="78">
        <v>23473</v>
      </c>
      <c r="L17" s="78">
        <v>238900</v>
      </c>
      <c r="M17" s="78">
        <f>SUM(N17,+U17)</f>
        <v>65723</v>
      </c>
      <c r="N17" s="78">
        <f>SUM(O17:R17)+T17</f>
        <v>12518</v>
      </c>
      <c r="O17" s="78">
        <v>0</v>
      </c>
      <c r="P17" s="78">
        <v>0</v>
      </c>
      <c r="Q17" s="78">
        <v>0</v>
      </c>
      <c r="R17" s="78">
        <v>12518</v>
      </c>
      <c r="S17" s="79" t="s">
        <v>133</v>
      </c>
      <c r="T17" s="78">
        <v>0</v>
      </c>
      <c r="U17" s="78">
        <v>53205</v>
      </c>
      <c r="V17" s="78">
        <f>+SUM(D17,M17)</f>
        <v>418090</v>
      </c>
      <c r="W17" s="78">
        <f>+SUM(E17,N17)</f>
        <v>125985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102512</v>
      </c>
      <c r="AB17" s="79" t="s">
        <v>133</v>
      </c>
      <c r="AC17" s="78">
        <f>+SUM(K17,T17)</f>
        <v>23473</v>
      </c>
      <c r="AD17" s="78">
        <f>+SUM(L17,U17)</f>
        <v>292105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>SUM(AN17,AS17,AW17,AX17,BD17)</f>
        <v>352367</v>
      </c>
      <c r="AN17" s="78">
        <f>SUM(AO17:AR17)</f>
        <v>77501</v>
      </c>
      <c r="AO17" s="78">
        <v>77501</v>
      </c>
      <c r="AP17" s="78">
        <v>0</v>
      </c>
      <c r="AQ17" s="78">
        <v>0</v>
      </c>
      <c r="AR17" s="78">
        <v>0</v>
      </c>
      <c r="AS17" s="78">
        <f>SUM(AT17:AV17)</f>
        <v>6500</v>
      </c>
      <c r="AT17" s="78">
        <v>0</v>
      </c>
      <c r="AU17" s="78">
        <v>6500</v>
      </c>
      <c r="AV17" s="78">
        <v>0</v>
      </c>
      <c r="AW17" s="78">
        <v>0</v>
      </c>
      <c r="AX17" s="78">
        <f>SUM(AY17:BB17)</f>
        <v>268366</v>
      </c>
      <c r="AY17" s="78">
        <v>154962</v>
      </c>
      <c r="AZ17" s="78">
        <v>91788</v>
      </c>
      <c r="BA17" s="78">
        <v>21616</v>
      </c>
      <c r="BB17" s="78">
        <v>0</v>
      </c>
      <c r="BC17" s="78">
        <v>0</v>
      </c>
      <c r="BD17" s="78">
        <v>0</v>
      </c>
      <c r="BE17" s="78">
        <v>0</v>
      </c>
      <c r="BF17" s="78">
        <f>SUM(AE17,+AM17,+BE17)</f>
        <v>352367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65723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357</v>
      </c>
      <c r="BV17" s="78">
        <v>0</v>
      </c>
      <c r="BW17" s="78">
        <v>357</v>
      </c>
      <c r="BX17" s="78">
        <v>0</v>
      </c>
      <c r="BY17" s="78">
        <v>0</v>
      </c>
      <c r="BZ17" s="78">
        <f>SUM(CA17:CD17)</f>
        <v>65366</v>
      </c>
      <c r="CA17" s="78">
        <v>20346</v>
      </c>
      <c r="CB17" s="78">
        <v>45020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f>SUM(BG17,+BO17,+CG17)</f>
        <v>65723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8">
        <f>SUM(AL17,+BN17)</f>
        <v>0</v>
      </c>
      <c r="CQ17" s="78">
        <f>SUM(AM17,+BO17)</f>
        <v>418090</v>
      </c>
      <c r="CR17" s="78">
        <f>SUM(AN17,+BP17)</f>
        <v>77501</v>
      </c>
      <c r="CS17" s="78">
        <f>SUM(AO17,+BQ17)</f>
        <v>77501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6857</v>
      </c>
      <c r="CX17" s="78">
        <f>SUM(AT17,+BV17)</f>
        <v>0</v>
      </c>
      <c r="CY17" s="78">
        <f>SUM(AU17,+BW17)</f>
        <v>6857</v>
      </c>
      <c r="CZ17" s="78">
        <f>SUM(AV17,+BX17)</f>
        <v>0</v>
      </c>
      <c r="DA17" s="78">
        <f>SUM(AW17,+BY17)</f>
        <v>0</v>
      </c>
      <c r="DB17" s="78">
        <f>SUM(AX17,+BZ17)</f>
        <v>333732</v>
      </c>
      <c r="DC17" s="78">
        <f>SUM(AY17,+CA17)</f>
        <v>175308</v>
      </c>
      <c r="DD17" s="78">
        <f>SUM(AZ17,+CB17)</f>
        <v>136808</v>
      </c>
      <c r="DE17" s="78">
        <f>SUM(BA17,+CC17)</f>
        <v>21616</v>
      </c>
      <c r="DF17" s="78">
        <f>SUM(BB17,+CD17)</f>
        <v>0</v>
      </c>
      <c r="DG17" s="78">
        <f>SUM(BC17,+CE17)</f>
        <v>0</v>
      </c>
      <c r="DH17" s="78">
        <f>SUM(BD17,+CF17)</f>
        <v>0</v>
      </c>
      <c r="DI17" s="78">
        <f>SUM(BE17,+CG17)</f>
        <v>0</v>
      </c>
      <c r="DJ17" s="78">
        <f>SUM(BF17,+CH17)</f>
        <v>418090</v>
      </c>
    </row>
    <row r="18" spans="1:114" s="51" customFormat="1" ht="12" customHeight="1">
      <c r="A18" s="55" t="s">
        <v>130</v>
      </c>
      <c r="B18" s="56" t="s">
        <v>150</v>
      </c>
      <c r="C18" s="55" t="s">
        <v>151</v>
      </c>
      <c r="D18" s="78">
        <f>SUM(E18,+L18)</f>
        <v>306910</v>
      </c>
      <c r="E18" s="78">
        <f>SUM(F18:I18)+K18</f>
        <v>35060</v>
      </c>
      <c r="F18" s="78">
        <v>0</v>
      </c>
      <c r="G18" s="78">
        <v>0</v>
      </c>
      <c r="H18" s="78">
        <v>0</v>
      </c>
      <c r="I18" s="78">
        <v>34933</v>
      </c>
      <c r="J18" s="79" t="s">
        <v>133</v>
      </c>
      <c r="K18" s="78">
        <v>127</v>
      </c>
      <c r="L18" s="78">
        <v>271850</v>
      </c>
      <c r="M18" s="78">
        <f>SUM(N18,+U18)</f>
        <v>57593</v>
      </c>
      <c r="N18" s="78">
        <f>SUM(O18:R18)+T18</f>
        <v>2378</v>
      </c>
      <c r="O18" s="78">
        <v>2348</v>
      </c>
      <c r="P18" s="78">
        <v>0</v>
      </c>
      <c r="Q18" s="78">
        <v>0</v>
      </c>
      <c r="R18" s="78">
        <v>0</v>
      </c>
      <c r="S18" s="79" t="s">
        <v>133</v>
      </c>
      <c r="T18" s="78">
        <v>30</v>
      </c>
      <c r="U18" s="78">
        <v>55215</v>
      </c>
      <c r="V18" s="78">
        <f>+SUM(D18,M18)</f>
        <v>364503</v>
      </c>
      <c r="W18" s="78">
        <f>+SUM(E18,N18)</f>
        <v>37438</v>
      </c>
      <c r="X18" s="78">
        <f>+SUM(F18,O18)</f>
        <v>2348</v>
      </c>
      <c r="Y18" s="78">
        <f>+SUM(G18,P18)</f>
        <v>0</v>
      </c>
      <c r="Z18" s="78">
        <f>+SUM(H18,Q18)</f>
        <v>0</v>
      </c>
      <c r="AA18" s="78">
        <f>+SUM(I18,R18)</f>
        <v>34933</v>
      </c>
      <c r="AB18" s="79" t="s">
        <v>133</v>
      </c>
      <c r="AC18" s="78">
        <f>+SUM(K18,T18)</f>
        <v>157</v>
      </c>
      <c r="AD18" s="78">
        <f>+SUM(L18,U18)</f>
        <v>327065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118978</v>
      </c>
      <c r="AN18" s="78">
        <f>SUM(AO18:AR18)</f>
        <v>11769</v>
      </c>
      <c r="AO18" s="78">
        <v>9446</v>
      </c>
      <c r="AP18" s="78">
        <v>2323</v>
      </c>
      <c r="AQ18" s="78">
        <v>0</v>
      </c>
      <c r="AR18" s="78">
        <v>0</v>
      </c>
      <c r="AS18" s="78">
        <f>SUM(AT18:AV18)</f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>SUM(AY18:BB18)</f>
        <v>107209</v>
      </c>
      <c r="AY18" s="78">
        <v>93848</v>
      </c>
      <c r="AZ18" s="78">
        <v>0</v>
      </c>
      <c r="BA18" s="78">
        <v>0</v>
      </c>
      <c r="BB18" s="78">
        <v>13361</v>
      </c>
      <c r="BC18" s="78">
        <v>174078</v>
      </c>
      <c r="BD18" s="78">
        <v>0</v>
      </c>
      <c r="BE18" s="78">
        <v>13854</v>
      </c>
      <c r="BF18" s="78">
        <f>SUM(AE18,+AM18,+BE18)</f>
        <v>132832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898</v>
      </c>
      <c r="BP18" s="78">
        <f>SUM(BQ18:BT18)</f>
        <v>898</v>
      </c>
      <c r="BQ18" s="78">
        <v>898</v>
      </c>
      <c r="BR18" s="78">
        <v>0</v>
      </c>
      <c r="BS18" s="78">
        <v>0</v>
      </c>
      <c r="BT18" s="78">
        <v>0</v>
      </c>
      <c r="BU18" s="78">
        <f>SUM(BV18:BX18)</f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>SUM(CA18:CD18)</f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51982</v>
      </c>
      <c r="CF18" s="78">
        <v>0</v>
      </c>
      <c r="CG18" s="78">
        <v>4713</v>
      </c>
      <c r="CH18" s="78">
        <f>SUM(BG18,+BO18,+CG18)</f>
        <v>5611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119876</v>
      </c>
      <c r="CR18" s="78">
        <f>SUM(AN18,+BP18)</f>
        <v>12667</v>
      </c>
      <c r="CS18" s="78">
        <f>SUM(AO18,+BQ18)</f>
        <v>10344</v>
      </c>
      <c r="CT18" s="78">
        <f>SUM(AP18,+BR18)</f>
        <v>2323</v>
      </c>
      <c r="CU18" s="78">
        <f>SUM(AQ18,+BS18)</f>
        <v>0</v>
      </c>
      <c r="CV18" s="78">
        <f>SUM(AR18,+BT18)</f>
        <v>0</v>
      </c>
      <c r="CW18" s="78">
        <f>SUM(AS18,+BU18)</f>
        <v>0</v>
      </c>
      <c r="CX18" s="78">
        <f>SUM(AT18,+BV18)</f>
        <v>0</v>
      </c>
      <c r="CY18" s="78">
        <f>SUM(AU18,+BW18)</f>
        <v>0</v>
      </c>
      <c r="CZ18" s="78">
        <f>SUM(AV18,+BX18)</f>
        <v>0</v>
      </c>
      <c r="DA18" s="78">
        <f>SUM(AW18,+BY18)</f>
        <v>0</v>
      </c>
      <c r="DB18" s="78">
        <f>SUM(AX18,+BZ18)</f>
        <v>107209</v>
      </c>
      <c r="DC18" s="78">
        <f>SUM(AY18,+CA18)</f>
        <v>93848</v>
      </c>
      <c r="DD18" s="78">
        <f>SUM(AZ18,+CB18)</f>
        <v>0</v>
      </c>
      <c r="DE18" s="78">
        <f>SUM(BA18,+CC18)</f>
        <v>0</v>
      </c>
      <c r="DF18" s="78">
        <f>SUM(BB18,+CD18)</f>
        <v>13361</v>
      </c>
      <c r="DG18" s="78">
        <f>SUM(BC18,+CE18)</f>
        <v>226060</v>
      </c>
      <c r="DH18" s="78">
        <f>SUM(BD18,+CF18)</f>
        <v>0</v>
      </c>
      <c r="DI18" s="78">
        <f>SUM(BE18,+CG18)</f>
        <v>18567</v>
      </c>
      <c r="DJ18" s="78">
        <f>SUM(BF18,+CH18)</f>
        <v>138443</v>
      </c>
    </row>
    <row r="19" spans="1:114" s="51" customFormat="1" ht="12" customHeight="1">
      <c r="A19" s="55" t="s">
        <v>130</v>
      </c>
      <c r="B19" s="56" t="s">
        <v>152</v>
      </c>
      <c r="C19" s="55" t="s">
        <v>153</v>
      </c>
      <c r="D19" s="78">
        <f>SUM(E19,+L19)</f>
        <v>75501</v>
      </c>
      <c r="E19" s="78">
        <f>SUM(F19:I19)+K19</f>
        <v>0</v>
      </c>
      <c r="F19" s="78">
        <v>0</v>
      </c>
      <c r="G19" s="78">
        <v>0</v>
      </c>
      <c r="H19" s="78">
        <v>0</v>
      </c>
      <c r="I19" s="78">
        <v>0</v>
      </c>
      <c r="J19" s="79" t="s">
        <v>133</v>
      </c>
      <c r="K19" s="78">
        <v>0</v>
      </c>
      <c r="L19" s="78">
        <v>75501</v>
      </c>
      <c r="M19" s="78">
        <f>SUM(N19,+U19)</f>
        <v>5184</v>
      </c>
      <c r="N19" s="78">
        <f>SUM(O19:R19)+T19</f>
        <v>0</v>
      </c>
      <c r="O19" s="78">
        <v>0</v>
      </c>
      <c r="P19" s="78">
        <v>0</v>
      </c>
      <c r="Q19" s="78">
        <v>0</v>
      </c>
      <c r="R19" s="78">
        <v>0</v>
      </c>
      <c r="S19" s="79" t="s">
        <v>133</v>
      </c>
      <c r="T19" s="78">
        <v>0</v>
      </c>
      <c r="U19" s="78">
        <v>5184</v>
      </c>
      <c r="V19" s="78">
        <f>+SUM(D19,M19)</f>
        <v>80685</v>
      </c>
      <c r="W19" s="78">
        <f>+SUM(E19,N19)</f>
        <v>0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0</v>
      </c>
      <c r="AB19" s="79" t="s">
        <v>133</v>
      </c>
      <c r="AC19" s="78">
        <f>+SUM(K19,T19)</f>
        <v>0</v>
      </c>
      <c r="AD19" s="78">
        <f>+SUM(L19,U19)</f>
        <v>80685</v>
      </c>
      <c r="AE19" s="78">
        <f>SUM(AF19,+AK19)</f>
        <v>0</v>
      </c>
      <c r="AF19" s="78">
        <f>SUM(AG19:AJ19)</f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0</v>
      </c>
      <c r="AN19" s="78">
        <f>SUM(AO19:AR19)</f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f>SUM(AT19:AV19)</f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f>SUM(AY19:BB19)</f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75501</v>
      </c>
      <c r="BD19" s="78">
        <v>0</v>
      </c>
      <c r="BE19" s="78">
        <v>0</v>
      </c>
      <c r="BF19" s="78">
        <f>SUM(AE19,+AM19,+BE19)</f>
        <v>0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>SUM(BP19,BU19,BY19,BZ19,CF19)</f>
        <v>5184</v>
      </c>
      <c r="BP19" s="78">
        <f>SUM(BQ19:BT19)</f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>SUM(BV19:BX19)</f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>SUM(CA19:CD19)</f>
        <v>5184</v>
      </c>
      <c r="CA19" s="78">
        <v>0</v>
      </c>
      <c r="CB19" s="78">
        <v>0</v>
      </c>
      <c r="CC19" s="78">
        <v>5184</v>
      </c>
      <c r="CD19" s="78">
        <v>0</v>
      </c>
      <c r="CE19" s="78">
        <v>0</v>
      </c>
      <c r="CF19" s="78">
        <v>0</v>
      </c>
      <c r="CG19" s="78">
        <v>0</v>
      </c>
      <c r="CH19" s="78">
        <f>SUM(BG19,+BO19,+CG19)</f>
        <v>5184</v>
      </c>
      <c r="CI19" s="78">
        <f>SUM(AE19,+BG19)</f>
        <v>0</v>
      </c>
      <c r="CJ19" s="78">
        <f>SUM(AF19,+BH19)</f>
        <v>0</v>
      </c>
      <c r="CK19" s="78">
        <f>SUM(AG19,+BI19)</f>
        <v>0</v>
      </c>
      <c r="CL19" s="78">
        <f>SUM(AH19,+BJ19)</f>
        <v>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0</v>
      </c>
      <c r="CQ19" s="78">
        <f>SUM(AM19,+BO19)</f>
        <v>5184</v>
      </c>
      <c r="CR19" s="78">
        <f>SUM(AN19,+BP19)</f>
        <v>0</v>
      </c>
      <c r="CS19" s="78">
        <f>SUM(AO19,+BQ19)</f>
        <v>0</v>
      </c>
      <c r="CT19" s="78">
        <f>SUM(AP19,+BR19)</f>
        <v>0</v>
      </c>
      <c r="CU19" s="78">
        <f>SUM(AQ19,+BS19)</f>
        <v>0</v>
      </c>
      <c r="CV19" s="78">
        <f>SUM(AR19,+BT19)</f>
        <v>0</v>
      </c>
      <c r="CW19" s="78">
        <f>SUM(AS19,+BU19)</f>
        <v>0</v>
      </c>
      <c r="CX19" s="78">
        <f>SUM(AT19,+BV19)</f>
        <v>0</v>
      </c>
      <c r="CY19" s="78">
        <f>SUM(AU19,+BW19)</f>
        <v>0</v>
      </c>
      <c r="CZ19" s="78">
        <f>SUM(AV19,+BX19)</f>
        <v>0</v>
      </c>
      <c r="DA19" s="78">
        <f>SUM(AW19,+BY19)</f>
        <v>0</v>
      </c>
      <c r="DB19" s="78">
        <f>SUM(AX19,+BZ19)</f>
        <v>5184</v>
      </c>
      <c r="DC19" s="78">
        <f>SUM(AY19,+CA19)</f>
        <v>0</v>
      </c>
      <c r="DD19" s="78">
        <f>SUM(AZ19,+CB19)</f>
        <v>0</v>
      </c>
      <c r="DE19" s="78">
        <f>SUM(BA19,+CC19)</f>
        <v>5184</v>
      </c>
      <c r="DF19" s="78">
        <f>SUM(BB19,+CD19)</f>
        <v>0</v>
      </c>
      <c r="DG19" s="78">
        <f>SUM(BC19,+CE19)</f>
        <v>75501</v>
      </c>
      <c r="DH19" s="78">
        <f>SUM(BD19,+CF19)</f>
        <v>0</v>
      </c>
      <c r="DI19" s="78">
        <f>SUM(BE19,+CG19)</f>
        <v>0</v>
      </c>
      <c r="DJ19" s="78">
        <f>SUM(BF19,+CH19)</f>
        <v>5184</v>
      </c>
    </row>
    <row r="20" spans="1:114" s="51" customFormat="1" ht="12" customHeight="1">
      <c r="A20" s="55" t="s">
        <v>130</v>
      </c>
      <c r="B20" s="56" t="s">
        <v>154</v>
      </c>
      <c r="C20" s="55" t="s">
        <v>155</v>
      </c>
      <c r="D20" s="78">
        <f>SUM(E20,+L20)</f>
        <v>54406</v>
      </c>
      <c r="E20" s="78">
        <f>SUM(F20:I20)+K20</f>
        <v>0</v>
      </c>
      <c r="F20" s="78">
        <v>0</v>
      </c>
      <c r="G20" s="78">
        <v>0</v>
      </c>
      <c r="H20" s="78">
        <v>0</v>
      </c>
      <c r="I20" s="78">
        <v>0</v>
      </c>
      <c r="J20" s="79" t="s">
        <v>133</v>
      </c>
      <c r="K20" s="78">
        <v>0</v>
      </c>
      <c r="L20" s="78">
        <v>54406</v>
      </c>
      <c r="M20" s="78">
        <f>SUM(N20,+U20)</f>
        <v>4536</v>
      </c>
      <c r="N20" s="78">
        <f>SUM(O20:R20)+T20</f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133</v>
      </c>
      <c r="T20" s="78">
        <v>0</v>
      </c>
      <c r="U20" s="78">
        <v>4536</v>
      </c>
      <c r="V20" s="78">
        <f>+SUM(D20,M20)</f>
        <v>58942</v>
      </c>
      <c r="W20" s="78">
        <f>+SUM(E20,N20)</f>
        <v>0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0</v>
      </c>
      <c r="AB20" s="79" t="s">
        <v>133</v>
      </c>
      <c r="AC20" s="78">
        <f>+SUM(K20,T20)</f>
        <v>0</v>
      </c>
      <c r="AD20" s="78">
        <f>+SUM(L20,U20)</f>
        <v>58942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>SUM(AN20,AS20,AW20,AX20,BD20)</f>
        <v>1256</v>
      </c>
      <c r="AN20" s="78">
        <f>SUM(AO20:AR20)</f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>SUM(AT20:AV20)</f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>SUM(AY20:BB20)</f>
        <v>1256</v>
      </c>
      <c r="AY20" s="78">
        <v>0</v>
      </c>
      <c r="AZ20" s="78">
        <v>1256</v>
      </c>
      <c r="BA20" s="78">
        <v>0</v>
      </c>
      <c r="BB20" s="78">
        <v>0</v>
      </c>
      <c r="BC20" s="78">
        <v>53150</v>
      </c>
      <c r="BD20" s="78">
        <v>0</v>
      </c>
      <c r="BE20" s="78">
        <v>0</v>
      </c>
      <c r="BF20" s="78">
        <f>SUM(AE20,+AM20,+BE20)</f>
        <v>1256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4536</v>
      </c>
      <c r="BP20" s="78">
        <f>SUM(BQ20:BT20)</f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>SUM(BV20:BX20)</f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>SUM(CA20:CD20)</f>
        <v>4536</v>
      </c>
      <c r="CA20" s="78">
        <v>0</v>
      </c>
      <c r="CB20" s="78">
        <v>0</v>
      </c>
      <c r="CC20" s="78">
        <v>4536</v>
      </c>
      <c r="CD20" s="78">
        <v>0</v>
      </c>
      <c r="CE20" s="78">
        <v>0</v>
      </c>
      <c r="CF20" s="78">
        <v>0</v>
      </c>
      <c r="CG20" s="78">
        <v>0</v>
      </c>
      <c r="CH20" s="78">
        <f>SUM(BG20,+BO20,+CG20)</f>
        <v>4536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8">
        <f>SUM(AL20,+BN20)</f>
        <v>0</v>
      </c>
      <c r="CQ20" s="78">
        <f>SUM(AM20,+BO20)</f>
        <v>5792</v>
      </c>
      <c r="CR20" s="78">
        <f>SUM(AN20,+BP20)</f>
        <v>0</v>
      </c>
      <c r="CS20" s="78">
        <f>SUM(AO20,+BQ20)</f>
        <v>0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0</v>
      </c>
      <c r="CX20" s="78">
        <f>SUM(AT20,+BV20)</f>
        <v>0</v>
      </c>
      <c r="CY20" s="78">
        <f>SUM(AU20,+BW20)</f>
        <v>0</v>
      </c>
      <c r="CZ20" s="78">
        <f>SUM(AV20,+BX20)</f>
        <v>0</v>
      </c>
      <c r="DA20" s="78">
        <f>SUM(AW20,+BY20)</f>
        <v>0</v>
      </c>
      <c r="DB20" s="78">
        <f>SUM(AX20,+BZ20)</f>
        <v>5792</v>
      </c>
      <c r="DC20" s="78">
        <f>SUM(AY20,+CA20)</f>
        <v>0</v>
      </c>
      <c r="DD20" s="78">
        <f>SUM(AZ20,+CB20)</f>
        <v>1256</v>
      </c>
      <c r="DE20" s="78">
        <f>SUM(BA20,+CC20)</f>
        <v>4536</v>
      </c>
      <c r="DF20" s="78">
        <f>SUM(BB20,+CD20)</f>
        <v>0</v>
      </c>
      <c r="DG20" s="78">
        <f>SUM(BC20,+CE20)</f>
        <v>53150</v>
      </c>
      <c r="DH20" s="78">
        <f>SUM(BD20,+CF20)</f>
        <v>0</v>
      </c>
      <c r="DI20" s="78">
        <f>SUM(BE20,+CG20)</f>
        <v>0</v>
      </c>
      <c r="DJ20" s="78">
        <f>SUM(BF20,+CH20)</f>
        <v>5792</v>
      </c>
    </row>
    <row r="21" spans="1:114" s="51" customFormat="1" ht="12" customHeight="1">
      <c r="A21" s="55" t="s">
        <v>130</v>
      </c>
      <c r="B21" s="56" t="s">
        <v>156</v>
      </c>
      <c r="C21" s="55" t="s">
        <v>157</v>
      </c>
      <c r="D21" s="78">
        <f>SUM(E21,+L21)</f>
        <v>37783</v>
      </c>
      <c r="E21" s="78">
        <f>SUM(F21:I21)+K21</f>
        <v>0</v>
      </c>
      <c r="F21" s="78">
        <v>0</v>
      </c>
      <c r="G21" s="78">
        <v>0</v>
      </c>
      <c r="H21" s="78">
        <v>0</v>
      </c>
      <c r="I21" s="78">
        <v>0</v>
      </c>
      <c r="J21" s="79" t="s">
        <v>133</v>
      </c>
      <c r="K21" s="78">
        <v>0</v>
      </c>
      <c r="L21" s="78">
        <v>37783</v>
      </c>
      <c r="M21" s="78">
        <f>SUM(N21,+U21)</f>
        <v>3888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133</v>
      </c>
      <c r="T21" s="78">
        <v>0</v>
      </c>
      <c r="U21" s="78">
        <v>3888</v>
      </c>
      <c r="V21" s="78">
        <f>+SUM(D21,M21)</f>
        <v>41671</v>
      </c>
      <c r="W21" s="78">
        <f>+SUM(E21,N21)</f>
        <v>0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0</v>
      </c>
      <c r="AB21" s="79" t="s">
        <v>133</v>
      </c>
      <c r="AC21" s="78">
        <f>+SUM(K21,T21)</f>
        <v>0</v>
      </c>
      <c r="AD21" s="78">
        <f>+SUM(L21,U21)</f>
        <v>41671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>SUM(AN21,AS21,AW21,AX21,BD21)</f>
        <v>859</v>
      </c>
      <c r="AN21" s="78">
        <f>SUM(AO21:AR21)</f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>SUM(AT21:AV21)</f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f>SUM(AY21:BB21)</f>
        <v>859</v>
      </c>
      <c r="AY21" s="78">
        <v>0</v>
      </c>
      <c r="AZ21" s="78">
        <v>0</v>
      </c>
      <c r="BA21" s="78">
        <v>859</v>
      </c>
      <c r="BB21" s="78">
        <v>0</v>
      </c>
      <c r="BC21" s="78">
        <v>36924</v>
      </c>
      <c r="BD21" s="78">
        <v>0</v>
      </c>
      <c r="BE21" s="78">
        <v>0</v>
      </c>
      <c r="BF21" s="78">
        <f>SUM(AE21,+AM21,+BE21)</f>
        <v>859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>SUM(BP21,BU21,BY21,BZ21,CF21)</f>
        <v>3888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3888</v>
      </c>
      <c r="CA21" s="78">
        <v>0</v>
      </c>
      <c r="CB21" s="78">
        <v>0</v>
      </c>
      <c r="CC21" s="78">
        <v>3888</v>
      </c>
      <c r="CD21" s="78">
        <v>0</v>
      </c>
      <c r="CE21" s="78">
        <v>0</v>
      </c>
      <c r="CF21" s="78">
        <v>0</v>
      </c>
      <c r="CG21" s="78">
        <v>0</v>
      </c>
      <c r="CH21" s="78">
        <f>SUM(BG21,+BO21,+CG21)</f>
        <v>3888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0</v>
      </c>
      <c r="CQ21" s="78">
        <f>SUM(AM21,+BO21)</f>
        <v>4747</v>
      </c>
      <c r="CR21" s="78">
        <f>SUM(AN21,+BP21)</f>
        <v>0</v>
      </c>
      <c r="CS21" s="78">
        <f>SUM(AO21,+BQ21)</f>
        <v>0</v>
      </c>
      <c r="CT21" s="78">
        <f>SUM(AP21,+BR21)</f>
        <v>0</v>
      </c>
      <c r="CU21" s="78">
        <f>SUM(AQ21,+BS21)</f>
        <v>0</v>
      </c>
      <c r="CV21" s="78">
        <f>SUM(AR21,+BT21)</f>
        <v>0</v>
      </c>
      <c r="CW21" s="78">
        <f>SUM(AS21,+BU21)</f>
        <v>0</v>
      </c>
      <c r="CX21" s="78">
        <f>SUM(AT21,+BV21)</f>
        <v>0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4747</v>
      </c>
      <c r="DC21" s="78">
        <f>SUM(AY21,+CA21)</f>
        <v>0</v>
      </c>
      <c r="DD21" s="78">
        <f>SUM(AZ21,+CB21)</f>
        <v>0</v>
      </c>
      <c r="DE21" s="78">
        <f>SUM(BA21,+CC21)</f>
        <v>4747</v>
      </c>
      <c r="DF21" s="78">
        <f>SUM(BB21,+CD21)</f>
        <v>0</v>
      </c>
      <c r="DG21" s="78">
        <f>SUM(BC21,+CE21)</f>
        <v>36924</v>
      </c>
      <c r="DH21" s="78">
        <f>SUM(BD21,+CF21)</f>
        <v>0</v>
      </c>
      <c r="DI21" s="78">
        <f>SUM(BE21,+CG21)</f>
        <v>0</v>
      </c>
      <c r="DJ21" s="78">
        <f>SUM(BF21,+CH21)</f>
        <v>4747</v>
      </c>
    </row>
    <row r="22" spans="1:114" s="51" customFormat="1" ht="12" customHeight="1">
      <c r="A22" s="55" t="s">
        <v>130</v>
      </c>
      <c r="B22" s="56" t="s">
        <v>158</v>
      </c>
      <c r="C22" s="55" t="s">
        <v>159</v>
      </c>
      <c r="D22" s="78">
        <f>SUM(E22,+L22)</f>
        <v>98037</v>
      </c>
      <c r="E22" s="78">
        <f>SUM(F22:I22)+K22</f>
        <v>0</v>
      </c>
      <c r="F22" s="78">
        <v>0</v>
      </c>
      <c r="G22" s="78">
        <v>0</v>
      </c>
      <c r="H22" s="78">
        <v>0</v>
      </c>
      <c r="I22" s="78">
        <v>0</v>
      </c>
      <c r="J22" s="79" t="s">
        <v>133</v>
      </c>
      <c r="K22" s="78">
        <v>0</v>
      </c>
      <c r="L22" s="78">
        <v>98037</v>
      </c>
      <c r="M22" s="78">
        <f>SUM(N22,+U22)</f>
        <v>17932</v>
      </c>
      <c r="N22" s="78">
        <f>SUM(O22:R22)+T22</f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133</v>
      </c>
      <c r="T22" s="78">
        <v>0</v>
      </c>
      <c r="U22" s="78">
        <v>17932</v>
      </c>
      <c r="V22" s="78">
        <f>+SUM(D22,M22)</f>
        <v>115969</v>
      </c>
      <c r="W22" s="78">
        <f>+SUM(E22,N22)</f>
        <v>0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0</v>
      </c>
      <c r="AB22" s="79" t="s">
        <v>133</v>
      </c>
      <c r="AC22" s="78">
        <f>+SUM(K22,T22)</f>
        <v>0</v>
      </c>
      <c r="AD22" s="78">
        <f>+SUM(L22,U22)</f>
        <v>115969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>SUM(AN22,AS22,AW22,AX22,BD22)</f>
        <v>17418</v>
      </c>
      <c r="AN22" s="78">
        <f>SUM(AO22:AR22)</f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f>SUM(AT22:AV22)</f>
        <v>17418</v>
      </c>
      <c r="AT22" s="78">
        <v>17418</v>
      </c>
      <c r="AU22" s="78">
        <v>0</v>
      </c>
      <c r="AV22" s="78">
        <v>0</v>
      </c>
      <c r="AW22" s="78">
        <v>0</v>
      </c>
      <c r="AX22" s="78">
        <f>SUM(AY22:BB22)</f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80619</v>
      </c>
      <c r="BD22" s="78">
        <v>0</v>
      </c>
      <c r="BE22" s="78">
        <v>0</v>
      </c>
      <c r="BF22" s="78">
        <f>SUM(AE22,+AM22,+BE22)</f>
        <v>17418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>SUM(BP22,BU22,BY22,BZ22,CF22)</f>
        <v>0</v>
      </c>
      <c r="BP22" s="78">
        <f>SUM(BQ22:BT22)</f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>SUM(BV22:BX22)</f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>SUM(CA22:CD22)</f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17932</v>
      </c>
      <c r="CF22" s="78">
        <v>0</v>
      </c>
      <c r="CG22" s="78">
        <v>0</v>
      </c>
      <c r="CH22" s="78">
        <f>SUM(BG22,+BO22,+CG22)</f>
        <v>0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0</v>
      </c>
      <c r="CQ22" s="78">
        <f>SUM(AM22,+BO22)</f>
        <v>17418</v>
      </c>
      <c r="CR22" s="78">
        <f>SUM(AN22,+BP22)</f>
        <v>0</v>
      </c>
      <c r="CS22" s="78">
        <f>SUM(AO22,+BQ22)</f>
        <v>0</v>
      </c>
      <c r="CT22" s="78">
        <f>SUM(AP22,+BR22)</f>
        <v>0</v>
      </c>
      <c r="CU22" s="78">
        <f>SUM(AQ22,+BS22)</f>
        <v>0</v>
      </c>
      <c r="CV22" s="78">
        <f>SUM(AR22,+BT22)</f>
        <v>0</v>
      </c>
      <c r="CW22" s="78">
        <f>SUM(AS22,+BU22)</f>
        <v>17418</v>
      </c>
      <c r="CX22" s="78">
        <f>SUM(AT22,+BV22)</f>
        <v>17418</v>
      </c>
      <c r="CY22" s="78">
        <f>SUM(AU22,+BW22)</f>
        <v>0</v>
      </c>
      <c r="CZ22" s="78">
        <f>SUM(AV22,+BX22)</f>
        <v>0</v>
      </c>
      <c r="DA22" s="78">
        <f>SUM(AW22,+BY22)</f>
        <v>0</v>
      </c>
      <c r="DB22" s="78">
        <f>SUM(AX22,+BZ22)</f>
        <v>0</v>
      </c>
      <c r="DC22" s="78">
        <f>SUM(AY22,+CA22)</f>
        <v>0</v>
      </c>
      <c r="DD22" s="78">
        <f>SUM(AZ22,+CB22)</f>
        <v>0</v>
      </c>
      <c r="DE22" s="78">
        <f>SUM(BA22,+CC22)</f>
        <v>0</v>
      </c>
      <c r="DF22" s="78">
        <f>SUM(BB22,+CD22)</f>
        <v>0</v>
      </c>
      <c r="DG22" s="78">
        <f>SUM(BC22,+CE22)</f>
        <v>98551</v>
      </c>
      <c r="DH22" s="78">
        <f>SUM(BD22,+CF22)</f>
        <v>0</v>
      </c>
      <c r="DI22" s="78">
        <f>SUM(BE22,+CG22)</f>
        <v>0</v>
      </c>
      <c r="DJ22" s="78">
        <f>SUM(BF22,+CH22)</f>
        <v>17418</v>
      </c>
    </row>
    <row r="23" spans="1:114" s="51" customFormat="1" ht="12" customHeight="1">
      <c r="A23" s="55" t="s">
        <v>130</v>
      </c>
      <c r="B23" s="56" t="s">
        <v>160</v>
      </c>
      <c r="C23" s="55" t="s">
        <v>161</v>
      </c>
      <c r="D23" s="78">
        <f>SUM(E23,+L23)</f>
        <v>106662</v>
      </c>
      <c r="E23" s="78">
        <f>SUM(F23:I23)+K23</f>
        <v>0</v>
      </c>
      <c r="F23" s="78">
        <v>0</v>
      </c>
      <c r="G23" s="78">
        <v>0</v>
      </c>
      <c r="H23" s="78">
        <v>0</v>
      </c>
      <c r="I23" s="78">
        <v>0</v>
      </c>
      <c r="J23" s="79" t="s">
        <v>133</v>
      </c>
      <c r="K23" s="78">
        <v>0</v>
      </c>
      <c r="L23" s="78">
        <v>106662</v>
      </c>
      <c r="M23" s="78">
        <f>SUM(N23,+U23)</f>
        <v>23724</v>
      </c>
      <c r="N23" s="78">
        <f>SUM(O23:R23)+T23</f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133</v>
      </c>
      <c r="T23" s="78">
        <v>0</v>
      </c>
      <c r="U23" s="78">
        <v>23724</v>
      </c>
      <c r="V23" s="78">
        <f>+SUM(D23,M23)</f>
        <v>130386</v>
      </c>
      <c r="W23" s="78">
        <f>+SUM(E23,N23)</f>
        <v>0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0</v>
      </c>
      <c r="AB23" s="79" t="s">
        <v>133</v>
      </c>
      <c r="AC23" s="78">
        <f>+SUM(K23,T23)</f>
        <v>0</v>
      </c>
      <c r="AD23" s="78">
        <f>+SUM(L23,U23)</f>
        <v>130386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>SUM(AN23,AS23,AW23,AX23,BD23)</f>
        <v>0</v>
      </c>
      <c r="AN23" s="78">
        <f>SUM(AO23:AR23)</f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f>SUM(AT23:AV23)</f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f>SUM(AY23:BB23)</f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106662</v>
      </c>
      <c r="BD23" s="78">
        <v>0</v>
      </c>
      <c r="BE23" s="78">
        <v>0</v>
      </c>
      <c r="BF23" s="78">
        <f>SUM(AE23,+AM23,+BE23)</f>
        <v>0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0</v>
      </c>
      <c r="BP23" s="78">
        <f>SUM(BQ23:BT23)</f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23724</v>
      </c>
      <c r="CF23" s="78">
        <v>0</v>
      </c>
      <c r="CG23" s="78">
        <v>0</v>
      </c>
      <c r="CH23" s="78">
        <f>SUM(BG23,+BO23,+CG23)</f>
        <v>0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0</v>
      </c>
      <c r="CQ23" s="78">
        <f>SUM(AM23,+BO23)</f>
        <v>0</v>
      </c>
      <c r="CR23" s="78">
        <f>SUM(AN23,+BP23)</f>
        <v>0</v>
      </c>
      <c r="CS23" s="78">
        <f>SUM(AO23,+BQ23)</f>
        <v>0</v>
      </c>
      <c r="CT23" s="78">
        <f>SUM(AP23,+BR23)</f>
        <v>0</v>
      </c>
      <c r="CU23" s="78">
        <f>SUM(AQ23,+BS23)</f>
        <v>0</v>
      </c>
      <c r="CV23" s="78">
        <f>SUM(AR23,+BT23)</f>
        <v>0</v>
      </c>
      <c r="CW23" s="78">
        <f>SUM(AS23,+BU23)</f>
        <v>0</v>
      </c>
      <c r="CX23" s="78">
        <f>SUM(AT23,+BV23)</f>
        <v>0</v>
      </c>
      <c r="CY23" s="78">
        <f>SUM(AU23,+BW23)</f>
        <v>0</v>
      </c>
      <c r="CZ23" s="78">
        <f>SUM(AV23,+BX23)</f>
        <v>0</v>
      </c>
      <c r="DA23" s="78">
        <f>SUM(AW23,+BY23)</f>
        <v>0</v>
      </c>
      <c r="DB23" s="78">
        <f>SUM(AX23,+BZ23)</f>
        <v>0</v>
      </c>
      <c r="DC23" s="78">
        <f>SUM(AY23,+CA23)</f>
        <v>0</v>
      </c>
      <c r="DD23" s="78">
        <f>SUM(AZ23,+CB23)</f>
        <v>0</v>
      </c>
      <c r="DE23" s="78">
        <f>SUM(BA23,+CC23)</f>
        <v>0</v>
      </c>
      <c r="DF23" s="78">
        <f>SUM(BB23,+CD23)</f>
        <v>0</v>
      </c>
      <c r="DG23" s="78">
        <f>SUM(BC23,+CE23)</f>
        <v>130386</v>
      </c>
      <c r="DH23" s="78">
        <f>SUM(BD23,+CF23)</f>
        <v>0</v>
      </c>
      <c r="DI23" s="78">
        <f>SUM(BE23,+CG23)</f>
        <v>0</v>
      </c>
      <c r="DJ23" s="78">
        <f>SUM(BF23,+CH23)</f>
        <v>0</v>
      </c>
    </row>
    <row r="24" spans="1:114" s="51" customFormat="1" ht="12" customHeight="1">
      <c r="A24" s="55" t="s">
        <v>130</v>
      </c>
      <c r="B24" s="56" t="s">
        <v>162</v>
      </c>
      <c r="C24" s="55" t="s">
        <v>163</v>
      </c>
      <c r="D24" s="78">
        <f>SUM(E24,+L24)</f>
        <v>180943</v>
      </c>
      <c r="E24" s="78">
        <f>SUM(F24:I24)+K24</f>
        <v>67255</v>
      </c>
      <c r="F24" s="78">
        <v>0</v>
      </c>
      <c r="G24" s="78">
        <v>0</v>
      </c>
      <c r="H24" s="78">
        <v>0</v>
      </c>
      <c r="I24" s="78">
        <v>66507</v>
      </c>
      <c r="J24" s="79" t="s">
        <v>133</v>
      </c>
      <c r="K24" s="78">
        <v>748</v>
      </c>
      <c r="L24" s="78">
        <v>113688</v>
      </c>
      <c r="M24" s="78">
        <f>SUM(N24,+U24)</f>
        <v>51548</v>
      </c>
      <c r="N24" s="78">
        <f>SUM(O24:R24)+T24</f>
        <v>17890</v>
      </c>
      <c r="O24" s="78">
        <v>0</v>
      </c>
      <c r="P24" s="78">
        <v>0</v>
      </c>
      <c r="Q24" s="78">
        <v>0</v>
      </c>
      <c r="R24" s="78">
        <v>17890</v>
      </c>
      <c r="S24" s="79" t="s">
        <v>133</v>
      </c>
      <c r="T24" s="78">
        <v>0</v>
      </c>
      <c r="U24" s="78">
        <v>33658</v>
      </c>
      <c r="V24" s="78">
        <f>+SUM(D24,M24)</f>
        <v>232491</v>
      </c>
      <c r="W24" s="78">
        <f>+SUM(E24,N24)</f>
        <v>85145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84397</v>
      </c>
      <c r="AB24" s="79" t="s">
        <v>133</v>
      </c>
      <c r="AC24" s="78">
        <f>+SUM(K24,T24)</f>
        <v>748</v>
      </c>
      <c r="AD24" s="78">
        <f>+SUM(L24,U24)</f>
        <v>147346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>SUM(AN24,AS24,AW24,AX24,BD24)</f>
        <v>52434</v>
      </c>
      <c r="AN24" s="78">
        <f>SUM(AO24:AR24)</f>
        <v>2396</v>
      </c>
      <c r="AO24" s="78">
        <v>2396</v>
      </c>
      <c r="AP24" s="78">
        <v>0</v>
      </c>
      <c r="AQ24" s="78">
        <v>0</v>
      </c>
      <c r="AR24" s="78">
        <v>0</v>
      </c>
      <c r="AS24" s="78">
        <f>SUM(AT24:AV24)</f>
        <v>13732</v>
      </c>
      <c r="AT24" s="78">
        <v>1286</v>
      </c>
      <c r="AU24" s="78">
        <v>0</v>
      </c>
      <c r="AV24" s="78">
        <v>12446</v>
      </c>
      <c r="AW24" s="78">
        <v>0</v>
      </c>
      <c r="AX24" s="78">
        <f>SUM(AY24:BB24)</f>
        <v>36306</v>
      </c>
      <c r="AY24" s="78">
        <v>26071</v>
      </c>
      <c r="AZ24" s="78">
        <v>0</v>
      </c>
      <c r="BA24" s="78">
        <v>10235</v>
      </c>
      <c r="BB24" s="78">
        <v>0</v>
      </c>
      <c r="BC24" s="78">
        <v>112946</v>
      </c>
      <c r="BD24" s="78">
        <v>0</v>
      </c>
      <c r="BE24" s="78">
        <v>15563</v>
      </c>
      <c r="BF24" s="78">
        <f>SUM(AE24,+AM24,+BE24)</f>
        <v>67997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>SUM(BP24,BU24,BY24,BZ24,CF24)</f>
        <v>50872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50872</v>
      </c>
      <c r="CA24" s="78">
        <v>0</v>
      </c>
      <c r="CB24" s="78">
        <v>50872</v>
      </c>
      <c r="CC24" s="78">
        <v>0</v>
      </c>
      <c r="CD24" s="78">
        <v>0</v>
      </c>
      <c r="CE24" s="78">
        <v>0</v>
      </c>
      <c r="CF24" s="78">
        <v>0</v>
      </c>
      <c r="CG24" s="78">
        <v>676</v>
      </c>
      <c r="CH24" s="78">
        <f>SUM(BG24,+BO24,+CG24)</f>
        <v>51548</v>
      </c>
      <c r="CI24" s="78">
        <f>SUM(AE24,+BG24)</f>
        <v>0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8">
        <f>SUM(AL24,+BN24)</f>
        <v>0</v>
      </c>
      <c r="CQ24" s="78">
        <f>SUM(AM24,+BO24)</f>
        <v>103306</v>
      </c>
      <c r="CR24" s="78">
        <f>SUM(AN24,+BP24)</f>
        <v>2396</v>
      </c>
      <c r="CS24" s="78">
        <f>SUM(AO24,+BQ24)</f>
        <v>2396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13732</v>
      </c>
      <c r="CX24" s="78">
        <f>SUM(AT24,+BV24)</f>
        <v>1286</v>
      </c>
      <c r="CY24" s="78">
        <f>SUM(AU24,+BW24)</f>
        <v>0</v>
      </c>
      <c r="CZ24" s="78">
        <f>SUM(AV24,+BX24)</f>
        <v>12446</v>
      </c>
      <c r="DA24" s="78">
        <f>SUM(AW24,+BY24)</f>
        <v>0</v>
      </c>
      <c r="DB24" s="78">
        <f>SUM(AX24,+BZ24)</f>
        <v>87178</v>
      </c>
      <c r="DC24" s="78">
        <f>SUM(AY24,+CA24)</f>
        <v>26071</v>
      </c>
      <c r="DD24" s="78">
        <f>SUM(AZ24,+CB24)</f>
        <v>50872</v>
      </c>
      <c r="DE24" s="78">
        <f>SUM(BA24,+CC24)</f>
        <v>10235</v>
      </c>
      <c r="DF24" s="78">
        <f>SUM(BB24,+CD24)</f>
        <v>0</v>
      </c>
      <c r="DG24" s="78">
        <f>SUM(BC24,+CE24)</f>
        <v>112946</v>
      </c>
      <c r="DH24" s="78">
        <f>SUM(BD24,+CF24)</f>
        <v>0</v>
      </c>
      <c r="DI24" s="78">
        <f>SUM(BE24,+CG24)</f>
        <v>16239</v>
      </c>
      <c r="DJ24" s="78">
        <f>SUM(BF24,+CH24)</f>
        <v>119545</v>
      </c>
    </row>
    <row r="25" spans="1:114" s="51" customFormat="1" ht="12" customHeight="1">
      <c r="A25" s="55" t="s">
        <v>130</v>
      </c>
      <c r="B25" s="56" t="s">
        <v>164</v>
      </c>
      <c r="C25" s="55" t="s">
        <v>165</v>
      </c>
      <c r="D25" s="78">
        <f>SUM(E25,+L25)</f>
        <v>93501</v>
      </c>
      <c r="E25" s="78">
        <f>SUM(F25:I25)+K25</f>
        <v>11231</v>
      </c>
      <c r="F25" s="78">
        <v>0</v>
      </c>
      <c r="G25" s="78">
        <v>0</v>
      </c>
      <c r="H25" s="78">
        <v>0</v>
      </c>
      <c r="I25" s="78">
        <v>11231</v>
      </c>
      <c r="J25" s="79" t="s">
        <v>133</v>
      </c>
      <c r="K25" s="78">
        <v>0</v>
      </c>
      <c r="L25" s="78">
        <v>82270</v>
      </c>
      <c r="M25" s="78">
        <f>SUM(N25,+U25)</f>
        <v>1883</v>
      </c>
      <c r="N25" s="78">
        <f>SUM(O25:R25)+T25</f>
        <v>1883</v>
      </c>
      <c r="O25" s="78">
        <v>0</v>
      </c>
      <c r="P25" s="78">
        <v>0</v>
      </c>
      <c r="Q25" s="78">
        <v>0</v>
      </c>
      <c r="R25" s="78">
        <v>1883</v>
      </c>
      <c r="S25" s="79" t="s">
        <v>133</v>
      </c>
      <c r="T25" s="78">
        <v>0</v>
      </c>
      <c r="U25" s="78">
        <v>0</v>
      </c>
      <c r="V25" s="78">
        <f>+SUM(D25,M25)</f>
        <v>95384</v>
      </c>
      <c r="W25" s="78">
        <f>+SUM(E25,N25)</f>
        <v>13114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13114</v>
      </c>
      <c r="AB25" s="79" t="s">
        <v>133</v>
      </c>
      <c r="AC25" s="78">
        <f>+SUM(K25,T25)</f>
        <v>0</v>
      </c>
      <c r="AD25" s="78">
        <f>+SUM(L25,U25)</f>
        <v>82270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12351</v>
      </c>
      <c r="AM25" s="78">
        <f>SUM(AN25,AS25,AW25,AX25,BD25)</f>
        <v>9081</v>
      </c>
      <c r="AN25" s="78">
        <f>SUM(AO25:AR25)</f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>SUM(AT25:AV25)</f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>SUM(AY25:BB25)</f>
        <v>9081</v>
      </c>
      <c r="AY25" s="78">
        <v>9081</v>
      </c>
      <c r="AZ25" s="78">
        <v>0</v>
      </c>
      <c r="BA25" s="78">
        <v>0</v>
      </c>
      <c r="BB25" s="78">
        <v>0</v>
      </c>
      <c r="BC25" s="78">
        <v>41163</v>
      </c>
      <c r="BD25" s="78">
        <v>0</v>
      </c>
      <c r="BE25" s="78">
        <v>30906</v>
      </c>
      <c r="BF25" s="78">
        <f>SUM(AE25,+AM25,+BE25)</f>
        <v>39987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0</v>
      </c>
      <c r="BP25" s="78">
        <f>SUM(BQ25:BT25)</f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0</v>
      </c>
      <c r="CF25" s="78">
        <v>0</v>
      </c>
      <c r="CG25" s="78">
        <v>1883</v>
      </c>
      <c r="CH25" s="78">
        <f>SUM(BG25,+BO25,+CG25)</f>
        <v>1883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12351</v>
      </c>
      <c r="CQ25" s="78">
        <f>SUM(AM25,+BO25)</f>
        <v>9081</v>
      </c>
      <c r="CR25" s="78">
        <f>SUM(AN25,+BP25)</f>
        <v>0</v>
      </c>
      <c r="CS25" s="78">
        <f>SUM(AO25,+BQ25)</f>
        <v>0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0</v>
      </c>
      <c r="CX25" s="78">
        <f>SUM(AT25,+BV25)</f>
        <v>0</v>
      </c>
      <c r="CY25" s="78">
        <f>SUM(AU25,+BW25)</f>
        <v>0</v>
      </c>
      <c r="CZ25" s="78">
        <f>SUM(AV25,+BX25)</f>
        <v>0</v>
      </c>
      <c r="DA25" s="78">
        <f>SUM(AW25,+BY25)</f>
        <v>0</v>
      </c>
      <c r="DB25" s="78">
        <f>SUM(AX25,+BZ25)</f>
        <v>9081</v>
      </c>
      <c r="DC25" s="78">
        <f>SUM(AY25,+CA25)</f>
        <v>9081</v>
      </c>
      <c r="DD25" s="78">
        <f>SUM(AZ25,+CB25)</f>
        <v>0</v>
      </c>
      <c r="DE25" s="78">
        <f>SUM(BA25,+CC25)</f>
        <v>0</v>
      </c>
      <c r="DF25" s="78">
        <f>SUM(BB25,+CD25)</f>
        <v>0</v>
      </c>
      <c r="DG25" s="78">
        <f>SUM(BC25,+CE25)</f>
        <v>41163</v>
      </c>
      <c r="DH25" s="78">
        <f>SUM(BD25,+CF25)</f>
        <v>0</v>
      </c>
      <c r="DI25" s="78">
        <f>SUM(BE25,+CG25)</f>
        <v>32789</v>
      </c>
      <c r="DJ25" s="78">
        <f>SUM(BF25,+CH25)</f>
        <v>41870</v>
      </c>
    </row>
    <row r="26" spans="1:114" s="51" customFormat="1" ht="12" customHeight="1">
      <c r="A26" s="55" t="s">
        <v>130</v>
      </c>
      <c r="B26" s="56" t="s">
        <v>166</v>
      </c>
      <c r="C26" s="55" t="s">
        <v>167</v>
      </c>
      <c r="D26" s="78">
        <f>SUM(E26,+L26)</f>
        <v>222566</v>
      </c>
      <c r="E26" s="78">
        <f>SUM(F26:I26)+K26</f>
        <v>0</v>
      </c>
      <c r="F26" s="78">
        <v>0</v>
      </c>
      <c r="G26" s="78">
        <v>0</v>
      </c>
      <c r="H26" s="78">
        <v>0</v>
      </c>
      <c r="I26" s="78">
        <v>0</v>
      </c>
      <c r="J26" s="79" t="s">
        <v>133</v>
      </c>
      <c r="K26" s="78">
        <v>0</v>
      </c>
      <c r="L26" s="78">
        <v>222566</v>
      </c>
      <c r="M26" s="78">
        <f>SUM(N26,+U26)</f>
        <v>18982</v>
      </c>
      <c r="N26" s="78">
        <f>SUM(O26:R26)+T26</f>
        <v>0</v>
      </c>
      <c r="O26" s="78">
        <v>0</v>
      </c>
      <c r="P26" s="78">
        <v>0</v>
      </c>
      <c r="Q26" s="78">
        <v>0</v>
      </c>
      <c r="R26" s="78">
        <v>0</v>
      </c>
      <c r="S26" s="79" t="s">
        <v>133</v>
      </c>
      <c r="T26" s="78">
        <v>0</v>
      </c>
      <c r="U26" s="78">
        <v>18982</v>
      </c>
      <c r="V26" s="78">
        <f>+SUM(D26,M26)</f>
        <v>241548</v>
      </c>
      <c r="W26" s="78">
        <f>+SUM(E26,N26)</f>
        <v>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0</v>
      </c>
      <c r="AB26" s="79" t="s">
        <v>133</v>
      </c>
      <c r="AC26" s="78">
        <f>+SUM(K26,T26)</f>
        <v>0</v>
      </c>
      <c r="AD26" s="78">
        <f>+SUM(L26,U26)</f>
        <v>241548</v>
      </c>
      <c r="AE26" s="78">
        <f>SUM(AF26,+AK26)</f>
        <v>31860</v>
      </c>
      <c r="AF26" s="78">
        <f>SUM(AG26:AJ26)</f>
        <v>31860</v>
      </c>
      <c r="AG26" s="78">
        <v>0</v>
      </c>
      <c r="AH26" s="78">
        <v>31860</v>
      </c>
      <c r="AI26" s="78">
        <v>0</v>
      </c>
      <c r="AJ26" s="78">
        <v>0</v>
      </c>
      <c r="AK26" s="78">
        <v>0</v>
      </c>
      <c r="AL26" s="78">
        <v>19509</v>
      </c>
      <c r="AM26" s="78">
        <f>SUM(AN26,AS26,AW26,AX26,BD26)</f>
        <v>106180</v>
      </c>
      <c r="AN26" s="78">
        <f>SUM(AO26:AR26)</f>
        <v>20386</v>
      </c>
      <c r="AO26" s="78">
        <v>20386</v>
      </c>
      <c r="AP26" s="78">
        <v>0</v>
      </c>
      <c r="AQ26" s="78">
        <v>0</v>
      </c>
      <c r="AR26" s="78">
        <v>0</v>
      </c>
      <c r="AS26" s="78">
        <f>SUM(AT26:AV26)</f>
        <v>42367</v>
      </c>
      <c r="AT26" s="78">
        <v>42367</v>
      </c>
      <c r="AU26" s="78">
        <v>0</v>
      </c>
      <c r="AV26" s="78">
        <v>0</v>
      </c>
      <c r="AW26" s="78">
        <v>0</v>
      </c>
      <c r="AX26" s="78">
        <f>SUM(AY26:BB26)</f>
        <v>43427</v>
      </c>
      <c r="AY26" s="78">
        <v>25314</v>
      </c>
      <c r="AZ26" s="78">
        <v>18113</v>
      </c>
      <c r="BA26" s="78">
        <v>0</v>
      </c>
      <c r="BB26" s="78">
        <v>0</v>
      </c>
      <c r="BC26" s="78">
        <v>65017</v>
      </c>
      <c r="BD26" s="78">
        <v>0</v>
      </c>
      <c r="BE26" s="78">
        <v>0</v>
      </c>
      <c r="BF26" s="78">
        <f>SUM(AE26,+AM26,+BE26)</f>
        <v>138040</v>
      </c>
      <c r="BG26" s="78">
        <f>SUM(BH26,+BM26)</f>
        <v>0</v>
      </c>
      <c r="BH26" s="78">
        <f>SUM(BI26:BL26)</f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>SUM(BP26,BU26,BY26,BZ26,CF26)</f>
        <v>18982</v>
      </c>
      <c r="BP26" s="78">
        <f>SUM(BQ26:BT26)</f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f>SUM(BV26:BX26)</f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f>SUM(CA26:CD26)</f>
        <v>18982</v>
      </c>
      <c r="CA26" s="78">
        <v>0</v>
      </c>
      <c r="CB26" s="78">
        <v>0</v>
      </c>
      <c r="CC26" s="78">
        <v>0</v>
      </c>
      <c r="CD26" s="78">
        <v>18982</v>
      </c>
      <c r="CE26" s="78">
        <v>0</v>
      </c>
      <c r="CF26" s="78">
        <v>0</v>
      </c>
      <c r="CG26" s="78">
        <v>0</v>
      </c>
      <c r="CH26" s="78">
        <f>SUM(BG26,+BO26,+CG26)</f>
        <v>18982</v>
      </c>
      <c r="CI26" s="78">
        <f>SUM(AE26,+BG26)</f>
        <v>31860</v>
      </c>
      <c r="CJ26" s="78">
        <f>SUM(AF26,+BH26)</f>
        <v>31860</v>
      </c>
      <c r="CK26" s="78">
        <f>SUM(AG26,+BI26)</f>
        <v>0</v>
      </c>
      <c r="CL26" s="78">
        <f>SUM(AH26,+BJ26)</f>
        <v>31860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19509</v>
      </c>
      <c r="CQ26" s="78">
        <f>SUM(AM26,+BO26)</f>
        <v>125162</v>
      </c>
      <c r="CR26" s="78">
        <f>SUM(AN26,+BP26)</f>
        <v>20386</v>
      </c>
      <c r="CS26" s="78">
        <f>SUM(AO26,+BQ26)</f>
        <v>20386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42367</v>
      </c>
      <c r="CX26" s="78">
        <f>SUM(AT26,+BV26)</f>
        <v>42367</v>
      </c>
      <c r="CY26" s="78">
        <f>SUM(AU26,+BW26)</f>
        <v>0</v>
      </c>
      <c r="CZ26" s="78">
        <f>SUM(AV26,+BX26)</f>
        <v>0</v>
      </c>
      <c r="DA26" s="78">
        <f>SUM(AW26,+BY26)</f>
        <v>0</v>
      </c>
      <c r="DB26" s="78">
        <f>SUM(AX26,+BZ26)</f>
        <v>62409</v>
      </c>
      <c r="DC26" s="78">
        <f>SUM(AY26,+CA26)</f>
        <v>25314</v>
      </c>
      <c r="DD26" s="78">
        <f>SUM(AZ26,+CB26)</f>
        <v>18113</v>
      </c>
      <c r="DE26" s="78">
        <f>SUM(BA26,+CC26)</f>
        <v>0</v>
      </c>
      <c r="DF26" s="78">
        <f>SUM(BB26,+CD26)</f>
        <v>18982</v>
      </c>
      <c r="DG26" s="78">
        <f>SUM(BC26,+CE26)</f>
        <v>65017</v>
      </c>
      <c r="DH26" s="78">
        <f>SUM(BD26,+CF26)</f>
        <v>0</v>
      </c>
      <c r="DI26" s="78">
        <f>SUM(BE26,+CG26)</f>
        <v>0</v>
      </c>
      <c r="DJ26" s="78">
        <f>SUM(BF26,+CH26)</f>
        <v>157022</v>
      </c>
    </row>
    <row r="27" spans="1:114" s="51" customFormat="1" ht="12" customHeight="1">
      <c r="A27" s="55" t="s">
        <v>130</v>
      </c>
      <c r="B27" s="56" t="s">
        <v>168</v>
      </c>
      <c r="C27" s="55" t="s">
        <v>169</v>
      </c>
      <c r="D27" s="78">
        <f>SUM(E27,+L27)</f>
        <v>52227</v>
      </c>
      <c r="E27" s="78">
        <f>SUM(F27:I27)+K27</f>
        <v>0</v>
      </c>
      <c r="F27" s="78">
        <v>0</v>
      </c>
      <c r="G27" s="78">
        <v>0</v>
      </c>
      <c r="H27" s="78">
        <v>0</v>
      </c>
      <c r="I27" s="78">
        <v>0</v>
      </c>
      <c r="J27" s="79" t="s">
        <v>133</v>
      </c>
      <c r="K27" s="78">
        <v>0</v>
      </c>
      <c r="L27" s="78">
        <v>52227</v>
      </c>
      <c r="M27" s="78">
        <f>SUM(N27,+U27)</f>
        <v>0</v>
      </c>
      <c r="N27" s="78">
        <f>SUM(O27:R27)+T27</f>
        <v>0</v>
      </c>
      <c r="O27" s="78">
        <v>0</v>
      </c>
      <c r="P27" s="78">
        <v>0</v>
      </c>
      <c r="Q27" s="78">
        <v>0</v>
      </c>
      <c r="R27" s="78">
        <v>0</v>
      </c>
      <c r="S27" s="79" t="s">
        <v>133</v>
      </c>
      <c r="T27" s="78">
        <v>0</v>
      </c>
      <c r="U27" s="78">
        <v>0</v>
      </c>
      <c r="V27" s="78">
        <f>+SUM(D27,M27)</f>
        <v>52227</v>
      </c>
      <c r="W27" s="78">
        <f>+SUM(E27,N27)</f>
        <v>0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0</v>
      </c>
      <c r="AB27" s="79" t="s">
        <v>133</v>
      </c>
      <c r="AC27" s="78">
        <f>+SUM(K27,T27)</f>
        <v>0</v>
      </c>
      <c r="AD27" s="78">
        <f>+SUM(L27,U27)</f>
        <v>52227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>SUM(AN27,AS27,AW27,AX27,BD27)</f>
        <v>47376</v>
      </c>
      <c r="AN27" s="78">
        <f>SUM(AO27:AR27)</f>
        <v>20179</v>
      </c>
      <c r="AO27" s="78">
        <v>2969</v>
      </c>
      <c r="AP27" s="78">
        <v>0</v>
      </c>
      <c r="AQ27" s="78">
        <v>15470</v>
      </c>
      <c r="AR27" s="78">
        <v>1740</v>
      </c>
      <c r="AS27" s="78">
        <f>SUM(AT27:AV27)</f>
        <v>21197</v>
      </c>
      <c r="AT27" s="78">
        <v>0</v>
      </c>
      <c r="AU27" s="78">
        <v>21197</v>
      </c>
      <c r="AV27" s="78">
        <v>0</v>
      </c>
      <c r="AW27" s="78">
        <v>0</v>
      </c>
      <c r="AX27" s="78">
        <f>SUM(AY27:BB27)</f>
        <v>6000</v>
      </c>
      <c r="AY27" s="78">
        <v>6000</v>
      </c>
      <c r="AZ27" s="78">
        <v>0</v>
      </c>
      <c r="BA27" s="78">
        <v>0</v>
      </c>
      <c r="BB27" s="78">
        <v>0</v>
      </c>
      <c r="BC27" s="78">
        <v>0</v>
      </c>
      <c r="BD27" s="78">
        <v>0</v>
      </c>
      <c r="BE27" s="78">
        <v>4851</v>
      </c>
      <c r="BF27" s="78">
        <f>SUM(AE27,+AM27,+BE27)</f>
        <v>52227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>SUM(BP27,BU27,BY27,BZ27,CF27)</f>
        <v>0</v>
      </c>
      <c r="BP27" s="78">
        <f>SUM(BQ27:BT27)</f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>SUM(BV27:BX27)</f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>SUM(CA27:CD27)</f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78">
        <v>0</v>
      </c>
      <c r="CH27" s="78">
        <f>SUM(BG27,+BO27,+CG27)</f>
        <v>0</v>
      </c>
      <c r="CI27" s="78">
        <f>SUM(AE27,+BG27)</f>
        <v>0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8">
        <f>SUM(AL27,+BN27)</f>
        <v>0</v>
      </c>
      <c r="CQ27" s="78">
        <f>SUM(AM27,+BO27)</f>
        <v>47376</v>
      </c>
      <c r="CR27" s="78">
        <f>SUM(AN27,+BP27)</f>
        <v>20179</v>
      </c>
      <c r="CS27" s="78">
        <f>SUM(AO27,+BQ27)</f>
        <v>2969</v>
      </c>
      <c r="CT27" s="78">
        <f>SUM(AP27,+BR27)</f>
        <v>0</v>
      </c>
      <c r="CU27" s="78">
        <f>SUM(AQ27,+BS27)</f>
        <v>15470</v>
      </c>
      <c r="CV27" s="78">
        <f>SUM(AR27,+BT27)</f>
        <v>1740</v>
      </c>
      <c r="CW27" s="78">
        <f>SUM(AS27,+BU27)</f>
        <v>21197</v>
      </c>
      <c r="CX27" s="78">
        <f>SUM(AT27,+BV27)</f>
        <v>0</v>
      </c>
      <c r="CY27" s="78">
        <f>SUM(AU27,+BW27)</f>
        <v>21197</v>
      </c>
      <c r="CZ27" s="78">
        <f>SUM(AV27,+BX27)</f>
        <v>0</v>
      </c>
      <c r="DA27" s="78">
        <f>SUM(AW27,+BY27)</f>
        <v>0</v>
      </c>
      <c r="DB27" s="78">
        <f>SUM(AX27,+BZ27)</f>
        <v>6000</v>
      </c>
      <c r="DC27" s="78">
        <f>SUM(AY27,+CA27)</f>
        <v>6000</v>
      </c>
      <c r="DD27" s="78">
        <f>SUM(AZ27,+CB27)</f>
        <v>0</v>
      </c>
      <c r="DE27" s="78">
        <f>SUM(BA27,+CC27)</f>
        <v>0</v>
      </c>
      <c r="DF27" s="78">
        <f>SUM(BB27,+CD27)</f>
        <v>0</v>
      </c>
      <c r="DG27" s="78">
        <f>SUM(BC27,+CE27)</f>
        <v>0</v>
      </c>
      <c r="DH27" s="78">
        <f>SUM(BD27,+CF27)</f>
        <v>0</v>
      </c>
      <c r="DI27" s="78">
        <f>SUM(BE27,+CG27)</f>
        <v>4851</v>
      </c>
      <c r="DJ27" s="78">
        <f>SUM(BF27,+CH27)</f>
        <v>52227</v>
      </c>
    </row>
    <row r="28" spans="1:114" s="51" customFormat="1" ht="12" customHeight="1">
      <c r="A28" s="55" t="s">
        <v>130</v>
      </c>
      <c r="B28" s="56" t="s">
        <v>170</v>
      </c>
      <c r="C28" s="55" t="s">
        <v>171</v>
      </c>
      <c r="D28" s="78">
        <f>SUM(E28,+L28)</f>
        <v>382303</v>
      </c>
      <c r="E28" s="78">
        <f>SUM(F28:I28)+K28</f>
        <v>77230</v>
      </c>
      <c r="F28" s="78">
        <v>0</v>
      </c>
      <c r="G28" s="78">
        <v>0</v>
      </c>
      <c r="H28" s="78">
        <v>0</v>
      </c>
      <c r="I28" s="78">
        <v>77220</v>
      </c>
      <c r="J28" s="79" t="s">
        <v>133</v>
      </c>
      <c r="K28" s="78">
        <v>10</v>
      </c>
      <c r="L28" s="78">
        <v>305073</v>
      </c>
      <c r="M28" s="78">
        <f>SUM(N28,+U28)</f>
        <v>44643</v>
      </c>
      <c r="N28" s="78">
        <f>SUM(O28:R28)+T28</f>
        <v>12</v>
      </c>
      <c r="O28" s="78">
        <v>0</v>
      </c>
      <c r="P28" s="78">
        <v>0</v>
      </c>
      <c r="Q28" s="78">
        <v>0</v>
      </c>
      <c r="R28" s="78">
        <v>0</v>
      </c>
      <c r="S28" s="79" t="s">
        <v>133</v>
      </c>
      <c r="T28" s="78">
        <v>12</v>
      </c>
      <c r="U28" s="78">
        <v>44631</v>
      </c>
      <c r="V28" s="78">
        <f>+SUM(D28,M28)</f>
        <v>426946</v>
      </c>
      <c r="W28" s="78">
        <f>+SUM(E28,N28)</f>
        <v>77242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77220</v>
      </c>
      <c r="AB28" s="79" t="s">
        <v>133</v>
      </c>
      <c r="AC28" s="78">
        <f>+SUM(K28,T28)</f>
        <v>22</v>
      </c>
      <c r="AD28" s="78">
        <f>+SUM(L28,U28)</f>
        <v>349704</v>
      </c>
      <c r="AE28" s="78">
        <f>SUM(AF28,+AK28)</f>
        <v>0</v>
      </c>
      <c r="AF28" s="78">
        <f>SUM(AG28:AJ28)</f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>SUM(AN28,AS28,AW28,AX28,BD28)</f>
        <v>145142</v>
      </c>
      <c r="AN28" s="78">
        <f>SUM(AO28:AR28)</f>
        <v>6682</v>
      </c>
      <c r="AO28" s="78">
        <v>6682</v>
      </c>
      <c r="AP28" s="78">
        <v>0</v>
      </c>
      <c r="AQ28" s="78">
        <v>0</v>
      </c>
      <c r="AR28" s="78">
        <v>0</v>
      </c>
      <c r="AS28" s="78">
        <f>SUM(AT28:AV28)</f>
        <v>105187</v>
      </c>
      <c r="AT28" s="78">
        <v>100586</v>
      </c>
      <c r="AU28" s="78">
        <v>0</v>
      </c>
      <c r="AV28" s="78">
        <v>4601</v>
      </c>
      <c r="AW28" s="78">
        <v>0</v>
      </c>
      <c r="AX28" s="78">
        <f>SUM(AY28:BB28)</f>
        <v>33273</v>
      </c>
      <c r="AY28" s="78">
        <v>0</v>
      </c>
      <c r="AZ28" s="78">
        <v>0</v>
      </c>
      <c r="BA28" s="78">
        <v>0</v>
      </c>
      <c r="BB28" s="78">
        <v>33273</v>
      </c>
      <c r="BC28" s="78">
        <v>237161</v>
      </c>
      <c r="BD28" s="78">
        <v>0</v>
      </c>
      <c r="BE28" s="78">
        <v>0</v>
      </c>
      <c r="BF28" s="78">
        <f>SUM(AE28,+AM28,+BE28)</f>
        <v>145142</v>
      </c>
      <c r="BG28" s="78">
        <f>SUM(BH28,+BM28)</f>
        <v>0</v>
      </c>
      <c r="BH28" s="78">
        <f>SUM(BI28:BL28)</f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>SUM(BP28,BU28,BY28,BZ28,CF28)</f>
        <v>0</v>
      </c>
      <c r="BP28" s="78">
        <f>SUM(BQ28:BT28)</f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>SUM(BV28:BX28)</f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>SUM(CA28:CD28)</f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44643</v>
      </c>
      <c r="CF28" s="78">
        <v>0</v>
      </c>
      <c r="CG28" s="78">
        <v>0</v>
      </c>
      <c r="CH28" s="78">
        <f>SUM(BG28,+BO28,+CG28)</f>
        <v>0</v>
      </c>
      <c r="CI28" s="78">
        <f>SUM(AE28,+BG28)</f>
        <v>0</v>
      </c>
      <c r="CJ28" s="78">
        <f>SUM(AF28,+BH28)</f>
        <v>0</v>
      </c>
      <c r="CK28" s="78">
        <f>SUM(AG28,+BI28)</f>
        <v>0</v>
      </c>
      <c r="CL28" s="78">
        <f>SUM(AH28,+BJ28)</f>
        <v>0</v>
      </c>
      <c r="CM28" s="78">
        <f>SUM(AI28,+BK28)</f>
        <v>0</v>
      </c>
      <c r="CN28" s="78">
        <f>SUM(AJ28,+BL28)</f>
        <v>0</v>
      </c>
      <c r="CO28" s="78">
        <f>SUM(AK28,+BM28)</f>
        <v>0</v>
      </c>
      <c r="CP28" s="78">
        <f>SUM(AL28,+BN28)</f>
        <v>0</v>
      </c>
      <c r="CQ28" s="78">
        <f>SUM(AM28,+BO28)</f>
        <v>145142</v>
      </c>
      <c r="CR28" s="78">
        <f>SUM(AN28,+BP28)</f>
        <v>6682</v>
      </c>
      <c r="CS28" s="78">
        <f>SUM(AO28,+BQ28)</f>
        <v>6682</v>
      </c>
      <c r="CT28" s="78">
        <f>SUM(AP28,+BR28)</f>
        <v>0</v>
      </c>
      <c r="CU28" s="78">
        <f>SUM(AQ28,+BS28)</f>
        <v>0</v>
      </c>
      <c r="CV28" s="78">
        <f>SUM(AR28,+BT28)</f>
        <v>0</v>
      </c>
      <c r="CW28" s="78">
        <f>SUM(AS28,+BU28)</f>
        <v>105187</v>
      </c>
      <c r="CX28" s="78">
        <f>SUM(AT28,+BV28)</f>
        <v>100586</v>
      </c>
      <c r="CY28" s="78">
        <f>SUM(AU28,+BW28)</f>
        <v>0</v>
      </c>
      <c r="CZ28" s="78">
        <f>SUM(AV28,+BX28)</f>
        <v>4601</v>
      </c>
      <c r="DA28" s="78">
        <f>SUM(AW28,+BY28)</f>
        <v>0</v>
      </c>
      <c r="DB28" s="78">
        <f>SUM(AX28,+BZ28)</f>
        <v>33273</v>
      </c>
      <c r="DC28" s="78">
        <f>SUM(AY28,+CA28)</f>
        <v>0</v>
      </c>
      <c r="DD28" s="78">
        <f>SUM(AZ28,+CB28)</f>
        <v>0</v>
      </c>
      <c r="DE28" s="78">
        <f>SUM(BA28,+CC28)</f>
        <v>0</v>
      </c>
      <c r="DF28" s="78">
        <f>SUM(BB28,+CD28)</f>
        <v>33273</v>
      </c>
      <c r="DG28" s="78">
        <f>SUM(BC28,+CE28)</f>
        <v>281804</v>
      </c>
      <c r="DH28" s="78">
        <f>SUM(BD28,+CF28)</f>
        <v>0</v>
      </c>
      <c r="DI28" s="78">
        <f>SUM(BE28,+CG28)</f>
        <v>0</v>
      </c>
      <c r="DJ28" s="78">
        <f>SUM(BF28,+CH28)</f>
        <v>145142</v>
      </c>
    </row>
    <row r="29" spans="1:114" s="51" customFormat="1" ht="12" customHeight="1">
      <c r="A29" s="55" t="s">
        <v>130</v>
      </c>
      <c r="B29" s="56" t="s">
        <v>172</v>
      </c>
      <c r="C29" s="55" t="s">
        <v>173</v>
      </c>
      <c r="D29" s="78">
        <f>SUM(E29,+L29)</f>
        <v>136457</v>
      </c>
      <c r="E29" s="78">
        <f>SUM(F29:I29)+K29</f>
        <v>11150</v>
      </c>
      <c r="F29" s="78">
        <v>0</v>
      </c>
      <c r="G29" s="78">
        <v>0</v>
      </c>
      <c r="H29" s="78">
        <v>0</v>
      </c>
      <c r="I29" s="78">
        <v>11146</v>
      </c>
      <c r="J29" s="79" t="s">
        <v>133</v>
      </c>
      <c r="K29" s="78">
        <v>4</v>
      </c>
      <c r="L29" s="78">
        <v>125307</v>
      </c>
      <c r="M29" s="78">
        <f>SUM(N29,+U29)</f>
        <v>2543</v>
      </c>
      <c r="N29" s="78">
        <f>SUM(O29:R29)+T29</f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133</v>
      </c>
      <c r="T29" s="78"/>
      <c r="U29" s="78">
        <v>2543</v>
      </c>
      <c r="V29" s="78">
        <f>+SUM(D29,M29)</f>
        <v>139000</v>
      </c>
      <c r="W29" s="78">
        <f>+SUM(E29,N29)</f>
        <v>11150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11146</v>
      </c>
      <c r="AB29" s="79" t="s">
        <v>133</v>
      </c>
      <c r="AC29" s="78">
        <f>+SUM(K29,T29)</f>
        <v>4</v>
      </c>
      <c r="AD29" s="78">
        <f>+SUM(L29,U29)</f>
        <v>127850</v>
      </c>
      <c r="AE29" s="78">
        <f>SUM(AF29,+AK29)</f>
        <v>0</v>
      </c>
      <c r="AF29" s="78">
        <f>SUM(AG29:AJ29)</f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f>SUM(AN29,AS29,AW29,AX29,BD29)</f>
        <v>29468</v>
      </c>
      <c r="AN29" s="78">
        <f>SUM(AO29:AR29)</f>
        <v>0</v>
      </c>
      <c r="AO29" s="78">
        <v>0</v>
      </c>
      <c r="AP29" s="78">
        <v>0</v>
      </c>
      <c r="AQ29" s="78">
        <v>0</v>
      </c>
      <c r="AR29" s="78">
        <v>0</v>
      </c>
      <c r="AS29" s="78">
        <f>SUM(AT29:AV29)</f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>SUM(AY29:BB29)</f>
        <v>29468</v>
      </c>
      <c r="AY29" s="78">
        <v>27560</v>
      </c>
      <c r="AZ29" s="78">
        <v>0</v>
      </c>
      <c r="BA29" s="78">
        <v>0</v>
      </c>
      <c r="BB29" s="78">
        <v>1908</v>
      </c>
      <c r="BC29" s="78">
        <v>106989</v>
      </c>
      <c r="BD29" s="78">
        <v>0</v>
      </c>
      <c r="BE29" s="78">
        <v>0</v>
      </c>
      <c r="BF29" s="78">
        <f>SUM(AE29,+AM29,+BE29)</f>
        <v>29468</v>
      </c>
      <c r="BG29" s="78">
        <f>SUM(BH29,+BM29)</f>
        <v>0</v>
      </c>
      <c r="BH29" s="78">
        <f>SUM(BI29:BL29)</f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>SUM(BP29,BU29,BY29,BZ29,CF29)</f>
        <v>0</v>
      </c>
      <c r="BP29" s="78">
        <f>SUM(BQ29:BT29)</f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>SUM(BV29:BX29)</f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>SUM(CA29:CD29)</f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2543</v>
      </c>
      <c r="CF29" s="78">
        <v>0</v>
      </c>
      <c r="CG29" s="78">
        <v>0</v>
      </c>
      <c r="CH29" s="78">
        <f>SUM(BG29,+BO29,+CG29)</f>
        <v>0</v>
      </c>
      <c r="CI29" s="78">
        <f>SUM(AE29,+BG29)</f>
        <v>0</v>
      </c>
      <c r="CJ29" s="78">
        <f>SUM(AF29,+BH29)</f>
        <v>0</v>
      </c>
      <c r="CK29" s="78">
        <f>SUM(AG29,+BI29)</f>
        <v>0</v>
      </c>
      <c r="CL29" s="78">
        <f>SUM(AH29,+BJ29)</f>
        <v>0</v>
      </c>
      <c r="CM29" s="78">
        <f>SUM(AI29,+BK29)</f>
        <v>0</v>
      </c>
      <c r="CN29" s="78">
        <f>SUM(AJ29,+BL29)</f>
        <v>0</v>
      </c>
      <c r="CO29" s="78">
        <f>SUM(AK29,+BM29)</f>
        <v>0</v>
      </c>
      <c r="CP29" s="78">
        <f>SUM(AL29,+BN29)</f>
        <v>0</v>
      </c>
      <c r="CQ29" s="78">
        <f>SUM(AM29,+BO29)</f>
        <v>29468</v>
      </c>
      <c r="CR29" s="78">
        <f>SUM(AN29,+BP29)</f>
        <v>0</v>
      </c>
      <c r="CS29" s="78">
        <f>SUM(AO29,+BQ29)</f>
        <v>0</v>
      </c>
      <c r="CT29" s="78">
        <f>SUM(AP29,+BR29)</f>
        <v>0</v>
      </c>
      <c r="CU29" s="78">
        <f>SUM(AQ29,+BS29)</f>
        <v>0</v>
      </c>
      <c r="CV29" s="78">
        <f>SUM(AR29,+BT29)</f>
        <v>0</v>
      </c>
      <c r="CW29" s="78">
        <f>SUM(AS29,+BU29)</f>
        <v>0</v>
      </c>
      <c r="CX29" s="78">
        <f>SUM(AT29,+BV29)</f>
        <v>0</v>
      </c>
      <c r="CY29" s="78">
        <f>SUM(AU29,+BW29)</f>
        <v>0</v>
      </c>
      <c r="CZ29" s="78">
        <f>SUM(AV29,+BX29)</f>
        <v>0</v>
      </c>
      <c r="DA29" s="78">
        <f>SUM(AW29,+BY29)</f>
        <v>0</v>
      </c>
      <c r="DB29" s="78">
        <f>SUM(AX29,+BZ29)</f>
        <v>29468</v>
      </c>
      <c r="DC29" s="78">
        <f>SUM(AY29,+CA29)</f>
        <v>27560</v>
      </c>
      <c r="DD29" s="78">
        <f>SUM(AZ29,+CB29)</f>
        <v>0</v>
      </c>
      <c r="DE29" s="78">
        <f>SUM(BA29,+CC29)</f>
        <v>0</v>
      </c>
      <c r="DF29" s="78">
        <f>SUM(BB29,+CD29)</f>
        <v>1908</v>
      </c>
      <c r="DG29" s="78">
        <f>SUM(BC29,+CE29)</f>
        <v>109532</v>
      </c>
      <c r="DH29" s="78">
        <f>SUM(BD29,+CF29)</f>
        <v>0</v>
      </c>
      <c r="DI29" s="78">
        <f>SUM(BE29,+CG29)</f>
        <v>0</v>
      </c>
      <c r="DJ29" s="78">
        <f>SUM(BF29,+CH29)</f>
        <v>29468</v>
      </c>
    </row>
    <row r="30" spans="1:114" s="51" customFormat="1" ht="12" customHeight="1">
      <c r="A30" s="55" t="s">
        <v>130</v>
      </c>
      <c r="B30" s="56" t="s">
        <v>174</v>
      </c>
      <c r="C30" s="55" t="s">
        <v>175</v>
      </c>
      <c r="D30" s="78">
        <f>SUM(E30,+L30)</f>
        <v>326367</v>
      </c>
      <c r="E30" s="78">
        <f>SUM(F30:I30)+K30</f>
        <v>41070</v>
      </c>
      <c r="F30" s="78">
        <v>5540</v>
      </c>
      <c r="G30" s="78">
        <v>0</v>
      </c>
      <c r="H30" s="78">
        <v>0</v>
      </c>
      <c r="I30" s="78">
        <v>35530</v>
      </c>
      <c r="J30" s="79" t="s">
        <v>133</v>
      </c>
      <c r="K30" s="78">
        <v>0</v>
      </c>
      <c r="L30" s="78">
        <v>285297</v>
      </c>
      <c r="M30" s="78">
        <f>SUM(N30,+U30)</f>
        <v>19950</v>
      </c>
      <c r="N30" s="78">
        <f>SUM(O30:R30)+T30</f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133</v>
      </c>
      <c r="T30" s="78">
        <v>0</v>
      </c>
      <c r="U30" s="78">
        <v>19950</v>
      </c>
      <c r="V30" s="78">
        <f>+SUM(D30,M30)</f>
        <v>346317</v>
      </c>
      <c r="W30" s="78">
        <f>+SUM(E30,N30)</f>
        <v>41070</v>
      </c>
      <c r="X30" s="78">
        <f>+SUM(F30,O30)</f>
        <v>5540</v>
      </c>
      <c r="Y30" s="78">
        <f>+SUM(G30,P30)</f>
        <v>0</v>
      </c>
      <c r="Z30" s="78">
        <f>+SUM(H30,Q30)</f>
        <v>0</v>
      </c>
      <c r="AA30" s="78">
        <f>+SUM(I30,R30)</f>
        <v>35530</v>
      </c>
      <c r="AB30" s="79" t="s">
        <v>133</v>
      </c>
      <c r="AC30" s="78">
        <f>+SUM(K30,T30)</f>
        <v>0</v>
      </c>
      <c r="AD30" s="78">
        <f>+SUM(L30,U30)</f>
        <v>305247</v>
      </c>
      <c r="AE30" s="78">
        <f>SUM(AF30,+AK30)</f>
        <v>0</v>
      </c>
      <c r="AF30" s="78">
        <f>SUM(AG30:AJ30)</f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f>SUM(AN30,AS30,AW30,AX30,BD30)</f>
        <v>127416</v>
      </c>
      <c r="AN30" s="78">
        <f>SUM(AO30:AR30)</f>
        <v>7974</v>
      </c>
      <c r="AO30" s="78">
        <v>7974</v>
      </c>
      <c r="AP30" s="78">
        <v>0</v>
      </c>
      <c r="AQ30" s="78">
        <v>0</v>
      </c>
      <c r="AR30" s="78">
        <v>0</v>
      </c>
      <c r="AS30" s="78">
        <f>SUM(AT30:AV30)</f>
        <v>482</v>
      </c>
      <c r="AT30" s="78">
        <v>0</v>
      </c>
      <c r="AU30" s="78">
        <v>0</v>
      </c>
      <c r="AV30" s="78">
        <v>482</v>
      </c>
      <c r="AW30" s="78">
        <v>5632</v>
      </c>
      <c r="AX30" s="78">
        <f>SUM(AY30:BB30)</f>
        <v>113328</v>
      </c>
      <c r="AY30" s="78">
        <v>102687</v>
      </c>
      <c r="AZ30" s="78">
        <v>10641</v>
      </c>
      <c r="BA30" s="78">
        <v>0</v>
      </c>
      <c r="BB30" s="78">
        <v>0</v>
      </c>
      <c r="BC30" s="78">
        <v>198951</v>
      </c>
      <c r="BD30" s="78">
        <v>0</v>
      </c>
      <c r="BE30" s="78">
        <v>0</v>
      </c>
      <c r="BF30" s="78">
        <f>SUM(AE30,+AM30,+BE30)</f>
        <v>127416</v>
      </c>
      <c r="BG30" s="78">
        <f>SUM(BH30,+BM30)</f>
        <v>0</v>
      </c>
      <c r="BH30" s="78">
        <f>SUM(BI30:BL30)</f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>SUM(BP30,BU30,BY30,BZ30,CF30)</f>
        <v>3879</v>
      </c>
      <c r="BP30" s="78">
        <f>SUM(BQ30:BT30)</f>
        <v>3879</v>
      </c>
      <c r="BQ30" s="78">
        <v>3879</v>
      </c>
      <c r="BR30" s="78">
        <v>0</v>
      </c>
      <c r="BS30" s="78">
        <v>0</v>
      </c>
      <c r="BT30" s="78">
        <v>0</v>
      </c>
      <c r="BU30" s="78">
        <f>SUM(BV30:BX30)</f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>SUM(CA30:CD30)</f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16071</v>
      </c>
      <c r="CF30" s="78">
        <v>0</v>
      </c>
      <c r="CG30" s="78">
        <v>0</v>
      </c>
      <c r="CH30" s="78">
        <f>SUM(BG30,+BO30,+CG30)</f>
        <v>3879</v>
      </c>
      <c r="CI30" s="78">
        <f>SUM(AE30,+BG30)</f>
        <v>0</v>
      </c>
      <c r="CJ30" s="78">
        <f>SUM(AF30,+BH30)</f>
        <v>0</v>
      </c>
      <c r="CK30" s="78">
        <f>SUM(AG30,+BI30)</f>
        <v>0</v>
      </c>
      <c r="CL30" s="78">
        <f>SUM(AH30,+BJ30)</f>
        <v>0</v>
      </c>
      <c r="CM30" s="78">
        <f>SUM(AI30,+BK30)</f>
        <v>0</v>
      </c>
      <c r="CN30" s="78">
        <f>SUM(AJ30,+BL30)</f>
        <v>0</v>
      </c>
      <c r="CO30" s="78">
        <f>SUM(AK30,+BM30)</f>
        <v>0</v>
      </c>
      <c r="CP30" s="78">
        <f>SUM(AL30,+BN30)</f>
        <v>0</v>
      </c>
      <c r="CQ30" s="78">
        <f>SUM(AM30,+BO30)</f>
        <v>131295</v>
      </c>
      <c r="CR30" s="78">
        <f>SUM(AN30,+BP30)</f>
        <v>11853</v>
      </c>
      <c r="CS30" s="78">
        <f>SUM(AO30,+BQ30)</f>
        <v>11853</v>
      </c>
      <c r="CT30" s="78">
        <f>SUM(AP30,+BR30)</f>
        <v>0</v>
      </c>
      <c r="CU30" s="78">
        <f>SUM(AQ30,+BS30)</f>
        <v>0</v>
      </c>
      <c r="CV30" s="78">
        <f>SUM(AR30,+BT30)</f>
        <v>0</v>
      </c>
      <c r="CW30" s="78">
        <f>SUM(AS30,+BU30)</f>
        <v>482</v>
      </c>
      <c r="CX30" s="78">
        <f>SUM(AT30,+BV30)</f>
        <v>0</v>
      </c>
      <c r="CY30" s="78">
        <f>SUM(AU30,+BW30)</f>
        <v>0</v>
      </c>
      <c r="CZ30" s="78">
        <f>SUM(AV30,+BX30)</f>
        <v>482</v>
      </c>
      <c r="DA30" s="78">
        <f>SUM(AW30,+BY30)</f>
        <v>5632</v>
      </c>
      <c r="DB30" s="78">
        <f>SUM(AX30,+BZ30)</f>
        <v>113328</v>
      </c>
      <c r="DC30" s="78">
        <f>SUM(AY30,+CA30)</f>
        <v>102687</v>
      </c>
      <c r="DD30" s="78">
        <f>SUM(AZ30,+CB30)</f>
        <v>10641</v>
      </c>
      <c r="DE30" s="78">
        <f>SUM(BA30,+CC30)</f>
        <v>0</v>
      </c>
      <c r="DF30" s="78">
        <f>SUM(BB30,+CD30)</f>
        <v>0</v>
      </c>
      <c r="DG30" s="78">
        <f>SUM(BC30,+CE30)</f>
        <v>215022</v>
      </c>
      <c r="DH30" s="78">
        <f>SUM(BD30,+CF30)</f>
        <v>0</v>
      </c>
      <c r="DI30" s="78">
        <f>SUM(BE30,+CG30)</f>
        <v>0</v>
      </c>
      <c r="DJ30" s="78">
        <f>SUM(BF30,+CH30)</f>
        <v>131295</v>
      </c>
    </row>
    <row r="31" spans="1:114" s="51" customFormat="1" ht="12" customHeight="1">
      <c r="A31" s="55" t="s">
        <v>130</v>
      </c>
      <c r="B31" s="56" t="s">
        <v>176</v>
      </c>
      <c r="C31" s="55" t="s">
        <v>177</v>
      </c>
      <c r="D31" s="78">
        <f>SUM(E31,+L31)</f>
        <v>225857</v>
      </c>
      <c r="E31" s="78">
        <f>SUM(F31:I31)+K31</f>
        <v>15023</v>
      </c>
      <c r="F31" s="78">
        <v>0</v>
      </c>
      <c r="G31" s="78">
        <v>0</v>
      </c>
      <c r="H31" s="78">
        <v>0</v>
      </c>
      <c r="I31" s="78">
        <v>15023</v>
      </c>
      <c r="J31" s="79" t="s">
        <v>178</v>
      </c>
      <c r="K31" s="78">
        <v>0</v>
      </c>
      <c r="L31" s="78">
        <v>210834</v>
      </c>
      <c r="M31" s="78">
        <f>SUM(N31,+U31)</f>
        <v>64156</v>
      </c>
      <c r="N31" s="78">
        <f>SUM(O31:R31)+T31</f>
        <v>2</v>
      </c>
      <c r="O31" s="78">
        <v>0</v>
      </c>
      <c r="P31" s="78">
        <v>0</v>
      </c>
      <c r="Q31" s="78">
        <v>0</v>
      </c>
      <c r="R31" s="78">
        <v>2</v>
      </c>
      <c r="S31" s="79" t="s">
        <v>178</v>
      </c>
      <c r="T31" s="78">
        <v>0</v>
      </c>
      <c r="U31" s="78">
        <v>64154</v>
      </c>
      <c r="V31" s="78">
        <f>+SUM(D31,M31)</f>
        <v>290013</v>
      </c>
      <c r="W31" s="78">
        <f>+SUM(E31,N31)</f>
        <v>15025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15025</v>
      </c>
      <c r="AB31" s="79" t="s">
        <v>178</v>
      </c>
      <c r="AC31" s="78">
        <f>+SUM(K31,T31)</f>
        <v>0</v>
      </c>
      <c r="AD31" s="78">
        <f>+SUM(L31,U31)</f>
        <v>274988</v>
      </c>
      <c r="AE31" s="78">
        <f>SUM(AF31,+AK31)</f>
        <v>0</v>
      </c>
      <c r="AF31" s="78">
        <f>SUM(AG31:AJ31)</f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>SUM(AN31,AS31,AW31,AX31,BD31)</f>
        <v>58608</v>
      </c>
      <c r="AN31" s="78">
        <f>SUM(AO31:AR31)</f>
        <v>9424</v>
      </c>
      <c r="AO31" s="78">
        <v>9424</v>
      </c>
      <c r="AP31" s="78">
        <v>0</v>
      </c>
      <c r="AQ31" s="78">
        <v>0</v>
      </c>
      <c r="AR31" s="78">
        <v>0</v>
      </c>
      <c r="AS31" s="78">
        <f>SUM(AT31:AV31)</f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f>SUM(AY31:BB31)</f>
        <v>49184</v>
      </c>
      <c r="AY31" s="78">
        <v>43946</v>
      </c>
      <c r="AZ31" s="78">
        <v>0</v>
      </c>
      <c r="BA31" s="78">
        <v>0</v>
      </c>
      <c r="BB31" s="78">
        <v>5238</v>
      </c>
      <c r="BC31" s="78">
        <v>167249</v>
      </c>
      <c r="BD31" s="78">
        <v>0</v>
      </c>
      <c r="BE31" s="78">
        <v>0</v>
      </c>
      <c r="BF31" s="78">
        <f>SUM(AE31,+AM31,+BE31)</f>
        <v>58608</v>
      </c>
      <c r="BG31" s="78">
        <f>SUM(BH31,+BM31)</f>
        <v>0</v>
      </c>
      <c r="BH31" s="78">
        <f>SUM(BI31:BL31)</f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35509</v>
      </c>
      <c r="BO31" s="78">
        <f>SUM(BP31,BU31,BY31,BZ31,CF31)</f>
        <v>0</v>
      </c>
      <c r="BP31" s="78">
        <f>SUM(BQ31:BT31)</f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>SUM(BV31:BX31)</f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>SUM(CA31:CD31)</f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28647</v>
      </c>
      <c r="CF31" s="78">
        <v>0</v>
      </c>
      <c r="CG31" s="78">
        <v>0</v>
      </c>
      <c r="CH31" s="78">
        <f>SUM(BG31,+BO31,+CG31)</f>
        <v>0</v>
      </c>
      <c r="CI31" s="78">
        <f>SUM(AE31,+BG31)</f>
        <v>0</v>
      </c>
      <c r="CJ31" s="78">
        <f>SUM(AF31,+BH31)</f>
        <v>0</v>
      </c>
      <c r="CK31" s="78">
        <f>SUM(AG31,+BI31)</f>
        <v>0</v>
      </c>
      <c r="CL31" s="78">
        <f>SUM(AH31,+BJ31)</f>
        <v>0</v>
      </c>
      <c r="CM31" s="78">
        <f>SUM(AI31,+BK31)</f>
        <v>0</v>
      </c>
      <c r="CN31" s="78">
        <f>SUM(AJ31,+BL31)</f>
        <v>0</v>
      </c>
      <c r="CO31" s="78">
        <f>SUM(AK31,+BM31)</f>
        <v>0</v>
      </c>
      <c r="CP31" s="78">
        <f>SUM(AL31,+BN31)</f>
        <v>35509</v>
      </c>
      <c r="CQ31" s="78">
        <f>SUM(AM31,+BO31)</f>
        <v>58608</v>
      </c>
      <c r="CR31" s="78">
        <f>SUM(AN31,+BP31)</f>
        <v>9424</v>
      </c>
      <c r="CS31" s="78">
        <f>SUM(AO31,+BQ31)</f>
        <v>9424</v>
      </c>
      <c r="CT31" s="78">
        <f>SUM(AP31,+BR31)</f>
        <v>0</v>
      </c>
      <c r="CU31" s="78">
        <f>SUM(AQ31,+BS31)</f>
        <v>0</v>
      </c>
      <c r="CV31" s="78">
        <f>SUM(AR31,+BT31)</f>
        <v>0</v>
      </c>
      <c r="CW31" s="78">
        <f>SUM(AS31,+BU31)</f>
        <v>0</v>
      </c>
      <c r="CX31" s="78">
        <f>SUM(AT31,+BV31)</f>
        <v>0</v>
      </c>
      <c r="CY31" s="78">
        <f>SUM(AU31,+BW31)</f>
        <v>0</v>
      </c>
      <c r="CZ31" s="78">
        <f>SUM(AV31,+BX31)</f>
        <v>0</v>
      </c>
      <c r="DA31" s="78">
        <f>SUM(AW31,+BY31)</f>
        <v>0</v>
      </c>
      <c r="DB31" s="78">
        <f>SUM(AX31,+BZ31)</f>
        <v>49184</v>
      </c>
      <c r="DC31" s="78">
        <f>SUM(AY31,+CA31)</f>
        <v>43946</v>
      </c>
      <c r="DD31" s="78">
        <f>SUM(AZ31,+CB31)</f>
        <v>0</v>
      </c>
      <c r="DE31" s="78">
        <f>SUM(BA31,+CC31)</f>
        <v>0</v>
      </c>
      <c r="DF31" s="78">
        <f>SUM(BB31,+CD31)</f>
        <v>5238</v>
      </c>
      <c r="DG31" s="78">
        <f>SUM(BC31,+CE31)</f>
        <v>195896</v>
      </c>
      <c r="DH31" s="78">
        <f>SUM(BD31,+CF31)</f>
        <v>0</v>
      </c>
      <c r="DI31" s="78">
        <f>SUM(BE31,+CG31)</f>
        <v>0</v>
      </c>
      <c r="DJ31" s="78">
        <f>SUM(BF31,+CH31)</f>
        <v>58608</v>
      </c>
    </row>
    <row r="32" spans="1:114" s="51" customFormat="1" ht="12" customHeight="1">
      <c r="A32" s="55" t="s">
        <v>122</v>
      </c>
      <c r="B32" s="56" t="s">
        <v>179</v>
      </c>
      <c r="C32" s="55" t="s">
        <v>180</v>
      </c>
      <c r="D32" s="78">
        <f>SUM(E32,+L32)</f>
        <v>246908</v>
      </c>
      <c r="E32" s="78">
        <f>SUM(F32:I32)+K32</f>
        <v>17167</v>
      </c>
      <c r="F32" s="78">
        <v>0</v>
      </c>
      <c r="G32" s="78">
        <v>0</v>
      </c>
      <c r="H32" s="78">
        <v>0</v>
      </c>
      <c r="I32" s="78">
        <v>16678</v>
      </c>
      <c r="J32" s="79" t="s">
        <v>178</v>
      </c>
      <c r="K32" s="78">
        <v>489</v>
      </c>
      <c r="L32" s="78">
        <v>229741</v>
      </c>
      <c r="M32" s="78">
        <f>SUM(N32,+U32)</f>
        <v>69016</v>
      </c>
      <c r="N32" s="78">
        <f>SUM(O32:R32)+T32</f>
        <v>0</v>
      </c>
      <c r="O32" s="78">
        <v>0</v>
      </c>
      <c r="P32" s="78">
        <v>0</v>
      </c>
      <c r="Q32" s="78">
        <v>0</v>
      </c>
      <c r="R32" s="78">
        <v>0</v>
      </c>
      <c r="S32" s="79" t="s">
        <v>178</v>
      </c>
      <c r="T32" s="78">
        <v>0</v>
      </c>
      <c r="U32" s="78">
        <v>69016</v>
      </c>
      <c r="V32" s="78">
        <f>+SUM(D32,M32)</f>
        <v>315924</v>
      </c>
      <c r="W32" s="78">
        <f>+SUM(E32,N32)</f>
        <v>17167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16678</v>
      </c>
      <c r="AB32" s="79" t="s">
        <v>178</v>
      </c>
      <c r="AC32" s="78">
        <f>+SUM(K32,T32)</f>
        <v>489</v>
      </c>
      <c r="AD32" s="78">
        <f>+SUM(L32,U32)</f>
        <v>298757</v>
      </c>
      <c r="AE32" s="78">
        <f>SUM(AF32,+AK32)</f>
        <v>0</v>
      </c>
      <c r="AF32" s="78">
        <f>SUM(AG32:AJ32)</f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>SUM(AN32,AS32,AW32,AX32,BD32)</f>
        <v>49376</v>
      </c>
      <c r="AN32" s="78">
        <f>SUM(AO32:AR32)</f>
        <v>12192</v>
      </c>
      <c r="AO32" s="78">
        <v>12192</v>
      </c>
      <c r="AP32" s="78">
        <v>0</v>
      </c>
      <c r="AQ32" s="78">
        <v>0</v>
      </c>
      <c r="AR32" s="78">
        <v>0</v>
      </c>
      <c r="AS32" s="78">
        <f>SUM(AT32:AV32)</f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>SUM(AY32:BB32)</f>
        <v>37184</v>
      </c>
      <c r="AY32" s="78">
        <v>32638</v>
      </c>
      <c r="AZ32" s="78">
        <v>0</v>
      </c>
      <c r="BA32" s="78">
        <v>0</v>
      </c>
      <c r="BB32" s="78">
        <v>4546</v>
      </c>
      <c r="BC32" s="78">
        <v>191032</v>
      </c>
      <c r="BD32" s="78">
        <v>0</v>
      </c>
      <c r="BE32" s="78">
        <v>6500</v>
      </c>
      <c r="BF32" s="78">
        <f>SUM(AE32,+AM32,+BE32)</f>
        <v>55876</v>
      </c>
      <c r="BG32" s="78">
        <f>SUM(BH32,+BM32)</f>
        <v>0</v>
      </c>
      <c r="BH32" s="78">
        <f>SUM(BI32:BL32)</f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35509</v>
      </c>
      <c r="BO32" s="78">
        <f>SUM(BP32,BU32,BY32,BZ32,CF32)</f>
        <v>0</v>
      </c>
      <c r="BP32" s="78">
        <f>SUM(BQ32:BT32)</f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>SUM(BV32:BX32)</f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>SUM(CA32:CD32)</f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33507</v>
      </c>
      <c r="CF32" s="78">
        <v>0</v>
      </c>
      <c r="CG32" s="78">
        <v>0</v>
      </c>
      <c r="CH32" s="78">
        <f>SUM(BG32,+BO32,+CG32)</f>
        <v>0</v>
      </c>
      <c r="CI32" s="78">
        <f>SUM(AE32,+BG32)</f>
        <v>0</v>
      </c>
      <c r="CJ32" s="78">
        <f>SUM(AF32,+BH32)</f>
        <v>0</v>
      </c>
      <c r="CK32" s="78">
        <f>SUM(AG32,+BI32)</f>
        <v>0</v>
      </c>
      <c r="CL32" s="78">
        <f>SUM(AH32,+BJ32)</f>
        <v>0</v>
      </c>
      <c r="CM32" s="78">
        <f>SUM(AI32,+BK32)</f>
        <v>0</v>
      </c>
      <c r="CN32" s="78">
        <f>SUM(AJ32,+BL32)</f>
        <v>0</v>
      </c>
      <c r="CO32" s="78">
        <f>SUM(AK32,+BM32)</f>
        <v>0</v>
      </c>
      <c r="CP32" s="78">
        <f>SUM(AL32,+BN32)</f>
        <v>35509</v>
      </c>
      <c r="CQ32" s="78">
        <f>SUM(AM32,+BO32)</f>
        <v>49376</v>
      </c>
      <c r="CR32" s="78">
        <f>SUM(AN32,+BP32)</f>
        <v>12192</v>
      </c>
      <c r="CS32" s="78">
        <f>SUM(AO32,+BQ32)</f>
        <v>12192</v>
      </c>
      <c r="CT32" s="78">
        <f>SUM(AP32,+BR32)</f>
        <v>0</v>
      </c>
      <c r="CU32" s="78">
        <f>SUM(AQ32,+BS32)</f>
        <v>0</v>
      </c>
      <c r="CV32" s="78">
        <f>SUM(AR32,+BT32)</f>
        <v>0</v>
      </c>
      <c r="CW32" s="78">
        <f>SUM(AS32,+BU32)</f>
        <v>0</v>
      </c>
      <c r="CX32" s="78">
        <f>SUM(AT32,+BV32)</f>
        <v>0</v>
      </c>
      <c r="CY32" s="78">
        <f>SUM(AU32,+BW32)</f>
        <v>0</v>
      </c>
      <c r="CZ32" s="78">
        <f>SUM(AV32,+BX32)</f>
        <v>0</v>
      </c>
      <c r="DA32" s="78">
        <f>SUM(AW32,+BY32)</f>
        <v>0</v>
      </c>
      <c r="DB32" s="78">
        <f>SUM(AX32,+BZ32)</f>
        <v>37184</v>
      </c>
      <c r="DC32" s="78">
        <f>SUM(AY32,+CA32)</f>
        <v>32638</v>
      </c>
      <c r="DD32" s="78">
        <f>SUM(AZ32,+CB32)</f>
        <v>0</v>
      </c>
      <c r="DE32" s="78">
        <f>SUM(BA32,+CC32)</f>
        <v>0</v>
      </c>
      <c r="DF32" s="78">
        <f>SUM(BB32,+CD32)</f>
        <v>4546</v>
      </c>
      <c r="DG32" s="78">
        <f>SUM(BC32,+CE32)</f>
        <v>224539</v>
      </c>
      <c r="DH32" s="78">
        <f>SUM(BD32,+CF32)</f>
        <v>0</v>
      </c>
      <c r="DI32" s="78">
        <f>SUM(BE32,+CG32)</f>
        <v>6500</v>
      </c>
      <c r="DJ32" s="78">
        <f>SUM(BF32,+CH32)</f>
        <v>55876</v>
      </c>
    </row>
    <row r="33" spans="1:114" s="51" customFormat="1" ht="12" customHeight="1">
      <c r="A33" s="55" t="s">
        <v>122</v>
      </c>
      <c r="B33" s="56" t="s">
        <v>181</v>
      </c>
      <c r="C33" s="55" t="s">
        <v>182</v>
      </c>
      <c r="D33" s="78">
        <f>SUM(E33,+L33)</f>
        <v>238802</v>
      </c>
      <c r="E33" s="78">
        <f>SUM(F33:I33)+K33</f>
        <v>55513</v>
      </c>
      <c r="F33" s="78">
        <v>0</v>
      </c>
      <c r="G33" s="78">
        <v>0</v>
      </c>
      <c r="H33" s="78">
        <v>0</v>
      </c>
      <c r="I33" s="78">
        <v>55492</v>
      </c>
      <c r="J33" s="79" t="s">
        <v>178</v>
      </c>
      <c r="K33" s="78">
        <v>21</v>
      </c>
      <c r="L33" s="78">
        <v>183289</v>
      </c>
      <c r="M33" s="78">
        <f>SUM(N33,+U33)</f>
        <v>70190</v>
      </c>
      <c r="N33" s="78">
        <f>SUM(O33:R33)+T33</f>
        <v>12</v>
      </c>
      <c r="O33" s="78">
        <v>0</v>
      </c>
      <c r="P33" s="78">
        <v>0</v>
      </c>
      <c r="Q33" s="78">
        <v>0</v>
      </c>
      <c r="R33" s="78">
        <v>0</v>
      </c>
      <c r="S33" s="79" t="s">
        <v>178</v>
      </c>
      <c r="T33" s="78">
        <v>12</v>
      </c>
      <c r="U33" s="78">
        <v>70178</v>
      </c>
      <c r="V33" s="78">
        <f>+SUM(D33,M33)</f>
        <v>308992</v>
      </c>
      <c r="W33" s="78">
        <f>+SUM(E33,N33)</f>
        <v>55525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55492</v>
      </c>
      <c r="AB33" s="79" t="s">
        <v>178</v>
      </c>
      <c r="AC33" s="78">
        <f>+SUM(K33,T33)</f>
        <v>33</v>
      </c>
      <c r="AD33" s="78">
        <f>+SUM(L33,U33)</f>
        <v>253467</v>
      </c>
      <c r="AE33" s="78">
        <f>SUM(AF33,+AK33)</f>
        <v>0</v>
      </c>
      <c r="AF33" s="78">
        <f>SUM(AG33:AJ33)</f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>SUM(AN33,AS33,AW33,AX33,BD33)</f>
        <v>78751</v>
      </c>
      <c r="AN33" s="78">
        <f>SUM(AO33:AR33)</f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f>SUM(AT33:AV33)</f>
        <v>3946</v>
      </c>
      <c r="AT33" s="78">
        <v>0</v>
      </c>
      <c r="AU33" s="78">
        <v>3946</v>
      </c>
      <c r="AV33" s="78">
        <v>0</v>
      </c>
      <c r="AW33" s="78">
        <v>0</v>
      </c>
      <c r="AX33" s="78">
        <f>SUM(AY33:BB33)</f>
        <v>74805</v>
      </c>
      <c r="AY33" s="78">
        <v>48900</v>
      </c>
      <c r="AZ33" s="78">
        <v>25474</v>
      </c>
      <c r="BA33" s="78">
        <v>0</v>
      </c>
      <c r="BB33" s="78">
        <v>431</v>
      </c>
      <c r="BC33" s="78">
        <v>106409</v>
      </c>
      <c r="BD33" s="78">
        <v>0</v>
      </c>
      <c r="BE33" s="78">
        <v>53642</v>
      </c>
      <c r="BF33" s="78">
        <f>SUM(AE33,+AM33,+BE33)</f>
        <v>132393</v>
      </c>
      <c r="BG33" s="78">
        <f>SUM(BH33,+BM33)</f>
        <v>0</v>
      </c>
      <c r="BH33" s="78">
        <f>SUM(BI33:BL33)</f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35509</v>
      </c>
      <c r="BO33" s="78">
        <f>SUM(BP33,BU33,BY33,BZ33,CF33)</f>
        <v>0</v>
      </c>
      <c r="BP33" s="78">
        <f>SUM(BQ33:BT33)</f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>SUM(BV33:BX33)</f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>SUM(CA33:CD33)</f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34681</v>
      </c>
      <c r="CF33" s="78">
        <v>0</v>
      </c>
      <c r="CG33" s="78">
        <v>0</v>
      </c>
      <c r="CH33" s="78">
        <f>SUM(BG33,+BO33,+CG33)</f>
        <v>0</v>
      </c>
      <c r="CI33" s="78">
        <f>SUM(AE33,+BG33)</f>
        <v>0</v>
      </c>
      <c r="CJ33" s="78">
        <f>SUM(AF33,+BH33)</f>
        <v>0</v>
      </c>
      <c r="CK33" s="78">
        <f>SUM(AG33,+BI33)</f>
        <v>0</v>
      </c>
      <c r="CL33" s="78">
        <f>SUM(AH33,+BJ33)</f>
        <v>0</v>
      </c>
      <c r="CM33" s="78">
        <f>SUM(AI33,+BK33)</f>
        <v>0</v>
      </c>
      <c r="CN33" s="78">
        <f>SUM(AJ33,+BL33)</f>
        <v>0</v>
      </c>
      <c r="CO33" s="78">
        <f>SUM(AK33,+BM33)</f>
        <v>0</v>
      </c>
      <c r="CP33" s="78">
        <f>SUM(AL33,+BN33)</f>
        <v>35509</v>
      </c>
      <c r="CQ33" s="78">
        <f>SUM(AM33,+BO33)</f>
        <v>78751</v>
      </c>
      <c r="CR33" s="78">
        <f>SUM(AN33,+BP33)</f>
        <v>0</v>
      </c>
      <c r="CS33" s="78">
        <f>SUM(AO33,+BQ33)</f>
        <v>0</v>
      </c>
      <c r="CT33" s="78">
        <f>SUM(AP33,+BR33)</f>
        <v>0</v>
      </c>
      <c r="CU33" s="78">
        <f>SUM(AQ33,+BS33)</f>
        <v>0</v>
      </c>
      <c r="CV33" s="78">
        <f>SUM(AR33,+BT33)</f>
        <v>0</v>
      </c>
      <c r="CW33" s="78">
        <f>SUM(AS33,+BU33)</f>
        <v>3946</v>
      </c>
      <c r="CX33" s="78">
        <f>SUM(AT33,+BV33)</f>
        <v>0</v>
      </c>
      <c r="CY33" s="78">
        <f>SUM(AU33,+BW33)</f>
        <v>3946</v>
      </c>
      <c r="CZ33" s="78">
        <f>SUM(AV33,+BX33)</f>
        <v>0</v>
      </c>
      <c r="DA33" s="78">
        <f>SUM(AW33,+BY33)</f>
        <v>0</v>
      </c>
      <c r="DB33" s="78">
        <f>SUM(AX33,+BZ33)</f>
        <v>74805</v>
      </c>
      <c r="DC33" s="78">
        <f>SUM(AY33,+CA33)</f>
        <v>48900</v>
      </c>
      <c r="DD33" s="78">
        <f>SUM(AZ33,+CB33)</f>
        <v>25474</v>
      </c>
      <c r="DE33" s="78">
        <f>SUM(BA33,+CC33)</f>
        <v>0</v>
      </c>
      <c r="DF33" s="78">
        <f>SUM(BB33,+CD33)</f>
        <v>431</v>
      </c>
      <c r="DG33" s="78">
        <f>SUM(BC33,+CE33)</f>
        <v>141090</v>
      </c>
      <c r="DH33" s="78">
        <f>SUM(BD33,+CF33)</f>
        <v>0</v>
      </c>
      <c r="DI33" s="78">
        <f>SUM(BE33,+CG33)</f>
        <v>53642</v>
      </c>
      <c r="DJ33" s="78">
        <f>SUM(BF33,+CH33)</f>
        <v>132393</v>
      </c>
    </row>
    <row r="34" spans="1:114" s="51" customFormat="1" ht="12" customHeight="1">
      <c r="A34" s="55" t="s">
        <v>122</v>
      </c>
      <c r="B34" s="56" t="s">
        <v>183</v>
      </c>
      <c r="C34" s="55" t="s">
        <v>184</v>
      </c>
      <c r="D34" s="78">
        <f>SUM(E34,+L34)</f>
        <v>112288</v>
      </c>
      <c r="E34" s="78">
        <f>SUM(F34:I34)+K34</f>
        <v>18825</v>
      </c>
      <c r="F34" s="78">
        <v>0</v>
      </c>
      <c r="G34" s="78">
        <v>0</v>
      </c>
      <c r="H34" s="78">
        <v>0</v>
      </c>
      <c r="I34" s="78">
        <v>17134</v>
      </c>
      <c r="J34" s="79" t="s">
        <v>178</v>
      </c>
      <c r="K34" s="78">
        <v>1691</v>
      </c>
      <c r="L34" s="78">
        <v>93463</v>
      </c>
      <c r="M34" s="78">
        <f>SUM(N34,+U34)</f>
        <v>51806</v>
      </c>
      <c r="N34" s="78">
        <f>SUM(O34:R34)+T34</f>
        <v>0</v>
      </c>
      <c r="O34" s="78">
        <v>0</v>
      </c>
      <c r="P34" s="78">
        <v>0</v>
      </c>
      <c r="Q34" s="78">
        <v>0</v>
      </c>
      <c r="R34" s="78">
        <v>0</v>
      </c>
      <c r="S34" s="79" t="s">
        <v>178</v>
      </c>
      <c r="T34" s="78">
        <v>0</v>
      </c>
      <c r="U34" s="78">
        <v>51806</v>
      </c>
      <c r="V34" s="78">
        <f>+SUM(D34,M34)</f>
        <v>164094</v>
      </c>
      <c r="W34" s="78">
        <f>+SUM(E34,N34)</f>
        <v>18825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17134</v>
      </c>
      <c r="AB34" s="79" t="s">
        <v>178</v>
      </c>
      <c r="AC34" s="78">
        <f>+SUM(K34,T34)</f>
        <v>1691</v>
      </c>
      <c r="AD34" s="78">
        <f>+SUM(L34,U34)</f>
        <v>145269</v>
      </c>
      <c r="AE34" s="78">
        <f>SUM(AF34,+AK34)</f>
        <v>0</v>
      </c>
      <c r="AF34" s="78">
        <f>SUM(AG34:AJ34)</f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f>SUM(AN34,AS34,AW34,AX34,BD34)</f>
        <v>56599</v>
      </c>
      <c r="AN34" s="78">
        <f>SUM(AO34:AR34)</f>
        <v>1583</v>
      </c>
      <c r="AO34" s="78">
        <v>1583</v>
      </c>
      <c r="AP34" s="78">
        <v>0</v>
      </c>
      <c r="AQ34" s="78">
        <v>0</v>
      </c>
      <c r="AR34" s="78">
        <v>0</v>
      </c>
      <c r="AS34" s="78">
        <f>SUM(AT34:AV34)</f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f>SUM(AY34:BB34)</f>
        <v>55016</v>
      </c>
      <c r="AY34" s="78">
        <v>45408</v>
      </c>
      <c r="AZ34" s="78">
        <v>51</v>
      </c>
      <c r="BA34" s="78">
        <v>0</v>
      </c>
      <c r="BB34" s="78">
        <v>9557</v>
      </c>
      <c r="BC34" s="78">
        <v>55689</v>
      </c>
      <c r="BD34" s="78">
        <v>0</v>
      </c>
      <c r="BE34" s="78">
        <v>0</v>
      </c>
      <c r="BF34" s="78">
        <f>SUM(AE34,+AM34,+BE34)</f>
        <v>56599</v>
      </c>
      <c r="BG34" s="78">
        <f>SUM(BH34,+BM34)</f>
        <v>0</v>
      </c>
      <c r="BH34" s="78">
        <f>SUM(BI34:BL34)</f>
        <v>0</v>
      </c>
      <c r="BI34" s="78">
        <v>0</v>
      </c>
      <c r="BJ34" s="78"/>
      <c r="BK34" s="78">
        <v>0</v>
      </c>
      <c r="BL34" s="78">
        <v>0</v>
      </c>
      <c r="BM34" s="78">
        <v>0</v>
      </c>
      <c r="BN34" s="78">
        <v>35508</v>
      </c>
      <c r="BO34" s="78">
        <f>SUM(BP34,BU34,BY34,BZ34,CF34)</f>
        <v>0</v>
      </c>
      <c r="BP34" s="78">
        <f>SUM(BQ34:BT34)</f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f>SUM(BV34:BX34)</f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>SUM(CA34:CD34)</f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16298</v>
      </c>
      <c r="CF34" s="78">
        <v>0</v>
      </c>
      <c r="CG34" s="78">
        <v>0</v>
      </c>
      <c r="CH34" s="78">
        <f>SUM(BG34,+BO34,+CG34)</f>
        <v>0</v>
      </c>
      <c r="CI34" s="78">
        <f>SUM(AE34,+BG34)</f>
        <v>0</v>
      </c>
      <c r="CJ34" s="78">
        <f>SUM(AF34,+BH34)</f>
        <v>0</v>
      </c>
      <c r="CK34" s="78">
        <f>SUM(AG34,+BI34)</f>
        <v>0</v>
      </c>
      <c r="CL34" s="78">
        <f>SUM(AH34,+BJ34)</f>
        <v>0</v>
      </c>
      <c r="CM34" s="78">
        <f>SUM(AI34,+BK34)</f>
        <v>0</v>
      </c>
      <c r="CN34" s="78">
        <f>SUM(AJ34,+BL34)</f>
        <v>0</v>
      </c>
      <c r="CO34" s="78">
        <f>SUM(AK34,+BM34)</f>
        <v>0</v>
      </c>
      <c r="CP34" s="78">
        <f>SUM(AL34,+BN34)</f>
        <v>35508</v>
      </c>
      <c r="CQ34" s="78">
        <f>SUM(AM34,+BO34)</f>
        <v>56599</v>
      </c>
      <c r="CR34" s="78">
        <f>SUM(AN34,+BP34)</f>
        <v>1583</v>
      </c>
      <c r="CS34" s="78">
        <f>SUM(AO34,+BQ34)</f>
        <v>1583</v>
      </c>
      <c r="CT34" s="78">
        <f>SUM(AP34,+BR34)</f>
        <v>0</v>
      </c>
      <c r="CU34" s="78">
        <f>SUM(AQ34,+BS34)</f>
        <v>0</v>
      </c>
      <c r="CV34" s="78">
        <f>SUM(AR34,+BT34)</f>
        <v>0</v>
      </c>
      <c r="CW34" s="78">
        <f>SUM(AS34,+BU34)</f>
        <v>0</v>
      </c>
      <c r="CX34" s="78">
        <f>SUM(AT34,+BV34)</f>
        <v>0</v>
      </c>
      <c r="CY34" s="78">
        <f>SUM(AU34,+BW34)</f>
        <v>0</v>
      </c>
      <c r="CZ34" s="78">
        <f>SUM(AV34,+BX34)</f>
        <v>0</v>
      </c>
      <c r="DA34" s="78">
        <f>SUM(AW34,+BY34)</f>
        <v>0</v>
      </c>
      <c r="DB34" s="78">
        <f>SUM(AX34,+BZ34)</f>
        <v>55016</v>
      </c>
      <c r="DC34" s="78">
        <f>SUM(AY34,+CA34)</f>
        <v>45408</v>
      </c>
      <c r="DD34" s="78">
        <f>SUM(AZ34,+CB34)</f>
        <v>51</v>
      </c>
      <c r="DE34" s="78">
        <f>SUM(BA34,+CC34)</f>
        <v>0</v>
      </c>
      <c r="DF34" s="78">
        <f>SUM(BB34,+CD34)</f>
        <v>9557</v>
      </c>
      <c r="DG34" s="78">
        <f>SUM(BC34,+CE34)</f>
        <v>71987</v>
      </c>
      <c r="DH34" s="78">
        <f>SUM(BD34,+CF34)</f>
        <v>0</v>
      </c>
      <c r="DI34" s="78">
        <f>SUM(BE34,+CG34)</f>
        <v>0</v>
      </c>
      <c r="DJ34" s="78">
        <f>SUM(BF34,+CH34)</f>
        <v>56599</v>
      </c>
    </row>
    <row r="35" spans="1:114" s="51" customFormat="1" ht="12" customHeight="1">
      <c r="A35" s="55" t="s">
        <v>122</v>
      </c>
      <c r="B35" s="56" t="s">
        <v>185</v>
      </c>
      <c r="C35" s="55" t="s">
        <v>186</v>
      </c>
      <c r="D35" s="78">
        <f>SUM(E35,+L35)</f>
        <v>163565</v>
      </c>
      <c r="E35" s="78">
        <f>SUM(F35:I35)+K35</f>
        <v>53887</v>
      </c>
      <c r="F35" s="78">
        <v>18170</v>
      </c>
      <c r="G35" s="78">
        <v>0</v>
      </c>
      <c r="H35" s="78">
        <v>0</v>
      </c>
      <c r="I35" s="78">
        <v>30181</v>
      </c>
      <c r="J35" s="79" t="s">
        <v>178</v>
      </c>
      <c r="K35" s="78">
        <v>5536</v>
      </c>
      <c r="L35" s="78">
        <v>109678</v>
      </c>
      <c r="M35" s="78">
        <f>SUM(N35,+U35)</f>
        <v>43214</v>
      </c>
      <c r="N35" s="78">
        <f>SUM(O35:R35)+T35</f>
        <v>513</v>
      </c>
      <c r="O35" s="78">
        <v>0</v>
      </c>
      <c r="P35" s="78">
        <v>0</v>
      </c>
      <c r="Q35" s="78">
        <v>0</v>
      </c>
      <c r="R35" s="78">
        <v>513</v>
      </c>
      <c r="S35" s="79" t="s">
        <v>178</v>
      </c>
      <c r="T35" s="78">
        <v>0</v>
      </c>
      <c r="U35" s="78">
        <v>42701</v>
      </c>
      <c r="V35" s="78">
        <f>+SUM(D35,M35)</f>
        <v>206779</v>
      </c>
      <c r="W35" s="78">
        <f>+SUM(E35,N35)</f>
        <v>54400</v>
      </c>
      <c r="X35" s="78">
        <f>+SUM(F35,O35)</f>
        <v>18170</v>
      </c>
      <c r="Y35" s="78">
        <f>+SUM(G35,P35)</f>
        <v>0</v>
      </c>
      <c r="Z35" s="78">
        <f>+SUM(H35,Q35)</f>
        <v>0</v>
      </c>
      <c r="AA35" s="78">
        <f>+SUM(I35,R35)</f>
        <v>30694</v>
      </c>
      <c r="AB35" s="79" t="s">
        <v>178</v>
      </c>
      <c r="AC35" s="78">
        <f>+SUM(K35,T35)</f>
        <v>5536</v>
      </c>
      <c r="AD35" s="78">
        <f>+SUM(L35,U35)</f>
        <v>152379</v>
      </c>
      <c r="AE35" s="78">
        <f>SUM(AF35,+AK35)</f>
        <v>0</v>
      </c>
      <c r="AF35" s="78">
        <f>SUM(AG35:AJ35)</f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f>SUM(AN35,AS35,AW35,AX35,BD35)</f>
        <v>104655</v>
      </c>
      <c r="AN35" s="78">
        <f>SUM(AO35:AR35)</f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f>SUM(AT35:AV35)</f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f>SUM(AY35:BB35)</f>
        <v>104655</v>
      </c>
      <c r="AY35" s="78">
        <v>63434</v>
      </c>
      <c r="AZ35" s="78">
        <v>27042</v>
      </c>
      <c r="BA35" s="78">
        <v>0</v>
      </c>
      <c r="BB35" s="78">
        <v>14179</v>
      </c>
      <c r="BC35" s="78">
        <v>58910</v>
      </c>
      <c r="BD35" s="78">
        <v>0</v>
      </c>
      <c r="BE35" s="78">
        <v>0</v>
      </c>
      <c r="BF35" s="78">
        <f>SUM(AE35,+AM35,+BE35)</f>
        <v>104655</v>
      </c>
      <c r="BG35" s="78">
        <f>SUM(BH35,+BM35)</f>
        <v>0</v>
      </c>
      <c r="BH35" s="78">
        <f>SUM(BI35:BL35)</f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35508</v>
      </c>
      <c r="BO35" s="78">
        <f>SUM(BP35,BU35,BY35,BZ35,CF35)</f>
        <v>0</v>
      </c>
      <c r="BP35" s="78">
        <f>SUM(BQ35:BT35)</f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f>SUM(BV35:BX35)</f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f>SUM(CA35:CD35)</f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7706</v>
      </c>
      <c r="CF35" s="78">
        <v>0</v>
      </c>
      <c r="CG35" s="78">
        <v>0</v>
      </c>
      <c r="CH35" s="78">
        <f>SUM(BG35,+BO35,+CG35)</f>
        <v>0</v>
      </c>
      <c r="CI35" s="78">
        <f>SUM(AE35,+BG35)</f>
        <v>0</v>
      </c>
      <c r="CJ35" s="78">
        <f>SUM(AF35,+BH35)</f>
        <v>0</v>
      </c>
      <c r="CK35" s="78">
        <f>SUM(AG35,+BI35)</f>
        <v>0</v>
      </c>
      <c r="CL35" s="78">
        <f>SUM(AH35,+BJ35)</f>
        <v>0</v>
      </c>
      <c r="CM35" s="78">
        <f>SUM(AI35,+BK35)</f>
        <v>0</v>
      </c>
      <c r="CN35" s="78">
        <f>SUM(AJ35,+BL35)</f>
        <v>0</v>
      </c>
      <c r="CO35" s="78">
        <f>SUM(AK35,+BM35)</f>
        <v>0</v>
      </c>
      <c r="CP35" s="78">
        <f>SUM(AL35,+BN35)</f>
        <v>35508</v>
      </c>
      <c r="CQ35" s="78">
        <f>SUM(AM35,+BO35)</f>
        <v>104655</v>
      </c>
      <c r="CR35" s="78">
        <f>SUM(AN35,+BP35)</f>
        <v>0</v>
      </c>
      <c r="CS35" s="78">
        <f>SUM(AO35,+BQ35)</f>
        <v>0</v>
      </c>
      <c r="CT35" s="78">
        <f>SUM(AP35,+BR35)</f>
        <v>0</v>
      </c>
      <c r="CU35" s="78">
        <f>SUM(AQ35,+BS35)</f>
        <v>0</v>
      </c>
      <c r="CV35" s="78">
        <f>SUM(AR35,+BT35)</f>
        <v>0</v>
      </c>
      <c r="CW35" s="78">
        <f>SUM(AS35,+BU35)</f>
        <v>0</v>
      </c>
      <c r="CX35" s="78">
        <f>SUM(AT35,+BV35)</f>
        <v>0</v>
      </c>
      <c r="CY35" s="78">
        <f>SUM(AU35,+BW35)</f>
        <v>0</v>
      </c>
      <c r="CZ35" s="78">
        <f>SUM(AV35,+BX35)</f>
        <v>0</v>
      </c>
      <c r="DA35" s="78">
        <f>SUM(AW35,+BY35)</f>
        <v>0</v>
      </c>
      <c r="DB35" s="78">
        <f>SUM(AX35,+BZ35)</f>
        <v>104655</v>
      </c>
      <c r="DC35" s="78">
        <f>SUM(AY35,+CA35)</f>
        <v>63434</v>
      </c>
      <c r="DD35" s="78">
        <f>SUM(AZ35,+CB35)</f>
        <v>27042</v>
      </c>
      <c r="DE35" s="78">
        <f>SUM(BA35,+CC35)</f>
        <v>0</v>
      </c>
      <c r="DF35" s="78">
        <f>SUM(BB35,+CD35)</f>
        <v>14179</v>
      </c>
      <c r="DG35" s="78">
        <f>SUM(BC35,+CE35)</f>
        <v>66616</v>
      </c>
      <c r="DH35" s="78">
        <f>SUM(BD35,+CF35)</f>
        <v>0</v>
      </c>
      <c r="DI35" s="78">
        <f>SUM(BE35,+CG35)</f>
        <v>0</v>
      </c>
      <c r="DJ35" s="78">
        <f>SUM(BF35,+CH35)</f>
        <v>104655</v>
      </c>
    </row>
    <row r="36" spans="1:114" s="51" customFormat="1" ht="12" customHeight="1">
      <c r="A36" s="55" t="s">
        <v>122</v>
      </c>
      <c r="B36" s="56" t="s">
        <v>187</v>
      </c>
      <c r="C36" s="55" t="s">
        <v>188</v>
      </c>
      <c r="D36" s="78">
        <f>SUM(E36,+L36)</f>
        <v>214394</v>
      </c>
      <c r="E36" s="78">
        <f>SUM(F36:I36)+K36</f>
        <v>182232</v>
      </c>
      <c r="F36" s="78">
        <v>86665</v>
      </c>
      <c r="G36" s="78">
        <v>0</v>
      </c>
      <c r="H36" s="78">
        <v>92100</v>
      </c>
      <c r="I36" s="78">
        <v>3096</v>
      </c>
      <c r="J36" s="79" t="s">
        <v>178</v>
      </c>
      <c r="K36" s="78">
        <v>371</v>
      </c>
      <c r="L36" s="78">
        <v>32162</v>
      </c>
      <c r="M36" s="78">
        <f>SUM(N36,+U36)</f>
        <v>0</v>
      </c>
      <c r="N36" s="78">
        <f>SUM(O36:R36)+T36</f>
        <v>0</v>
      </c>
      <c r="O36" s="78">
        <v>0</v>
      </c>
      <c r="P36" s="78">
        <v>0</v>
      </c>
      <c r="Q36" s="78">
        <v>0</v>
      </c>
      <c r="R36" s="78">
        <v>0</v>
      </c>
      <c r="S36" s="79" t="s">
        <v>178</v>
      </c>
      <c r="T36" s="78">
        <v>0</v>
      </c>
      <c r="U36" s="78">
        <v>0</v>
      </c>
      <c r="V36" s="78">
        <f>+SUM(D36,M36)</f>
        <v>214394</v>
      </c>
      <c r="W36" s="78">
        <f>+SUM(E36,N36)</f>
        <v>182232</v>
      </c>
      <c r="X36" s="78">
        <f>+SUM(F36,O36)</f>
        <v>86665</v>
      </c>
      <c r="Y36" s="78">
        <f>+SUM(G36,P36)</f>
        <v>0</v>
      </c>
      <c r="Z36" s="78">
        <f>+SUM(H36,Q36)</f>
        <v>92100</v>
      </c>
      <c r="AA36" s="78">
        <f>+SUM(I36,R36)</f>
        <v>3096</v>
      </c>
      <c r="AB36" s="79" t="s">
        <v>178</v>
      </c>
      <c r="AC36" s="78">
        <f>+SUM(K36,T36)</f>
        <v>371</v>
      </c>
      <c r="AD36" s="78">
        <f>+SUM(L36,U36)</f>
        <v>32162</v>
      </c>
      <c r="AE36" s="78">
        <f>SUM(AF36,+AK36)</f>
        <v>192000</v>
      </c>
      <c r="AF36" s="78">
        <f>SUM(AG36:AJ36)</f>
        <v>184008</v>
      </c>
      <c r="AG36" s="78">
        <v>184008</v>
      </c>
      <c r="AH36" s="78"/>
      <c r="AI36" s="78">
        <v>0</v>
      </c>
      <c r="AJ36" s="78">
        <v>0</v>
      </c>
      <c r="AK36" s="78">
        <v>7992</v>
      </c>
      <c r="AL36" s="78">
        <v>0</v>
      </c>
      <c r="AM36" s="78">
        <f>SUM(AN36,AS36,AW36,AX36,BD36)</f>
        <v>22394</v>
      </c>
      <c r="AN36" s="78">
        <f>SUM(AO36:AR36)</f>
        <v>9102</v>
      </c>
      <c r="AO36" s="78">
        <v>9102</v>
      </c>
      <c r="AP36" s="78">
        <v>0</v>
      </c>
      <c r="AQ36" s="78">
        <v>0</v>
      </c>
      <c r="AR36" s="78">
        <v>0</v>
      </c>
      <c r="AS36" s="78">
        <f>SUM(AT36:AV36)</f>
        <v>13292</v>
      </c>
      <c r="AT36" s="78">
        <v>1217</v>
      </c>
      <c r="AU36" s="78">
        <v>11069</v>
      </c>
      <c r="AV36" s="78">
        <v>1006</v>
      </c>
      <c r="AW36" s="78">
        <v>0</v>
      </c>
      <c r="AX36" s="78">
        <f>SUM(AY36:BB36)</f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  <c r="BF36" s="78">
        <f>SUM(AE36,+AM36,+BE36)</f>
        <v>214394</v>
      </c>
      <c r="BG36" s="78">
        <f>SUM(BH36,+BM36)</f>
        <v>0</v>
      </c>
      <c r="BH36" s="78">
        <f>SUM(BI36:BL36)</f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0</v>
      </c>
      <c r="BO36" s="78">
        <f>SUM(BP36,BU36,BY36,BZ36,CF36)</f>
        <v>0</v>
      </c>
      <c r="BP36" s="78">
        <f>SUM(BQ36:BT36)</f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f>SUM(BV36:BX36)</f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f>SUM(CA36:CD36)</f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78">
        <v>0</v>
      </c>
      <c r="CH36" s="78">
        <f>SUM(BG36,+BO36,+CG36)</f>
        <v>0</v>
      </c>
      <c r="CI36" s="78">
        <f>SUM(AE36,+BG36)</f>
        <v>192000</v>
      </c>
      <c r="CJ36" s="78">
        <f>SUM(AF36,+BH36)</f>
        <v>184008</v>
      </c>
      <c r="CK36" s="78">
        <f>SUM(AG36,+BI36)</f>
        <v>184008</v>
      </c>
      <c r="CL36" s="78">
        <f>SUM(AH36,+BJ36)</f>
        <v>0</v>
      </c>
      <c r="CM36" s="78">
        <f>SUM(AI36,+BK36)</f>
        <v>0</v>
      </c>
      <c r="CN36" s="78">
        <f>SUM(AJ36,+BL36)</f>
        <v>0</v>
      </c>
      <c r="CO36" s="78">
        <f>SUM(AK36,+BM36)</f>
        <v>7992</v>
      </c>
      <c r="CP36" s="78">
        <f>SUM(AL36,+BN36)</f>
        <v>0</v>
      </c>
      <c r="CQ36" s="78">
        <f>SUM(AM36,+BO36)</f>
        <v>22394</v>
      </c>
      <c r="CR36" s="78">
        <f>SUM(AN36,+BP36)</f>
        <v>9102</v>
      </c>
      <c r="CS36" s="78">
        <f>SUM(AO36,+BQ36)</f>
        <v>9102</v>
      </c>
      <c r="CT36" s="78">
        <f>SUM(AP36,+BR36)</f>
        <v>0</v>
      </c>
      <c r="CU36" s="78">
        <f>SUM(AQ36,+BS36)</f>
        <v>0</v>
      </c>
      <c r="CV36" s="78">
        <f>SUM(AR36,+BT36)</f>
        <v>0</v>
      </c>
      <c r="CW36" s="78">
        <f>SUM(AS36,+BU36)</f>
        <v>13292</v>
      </c>
      <c r="CX36" s="78">
        <f>SUM(AT36,+BV36)</f>
        <v>1217</v>
      </c>
      <c r="CY36" s="78">
        <f>SUM(AU36,+BW36)</f>
        <v>11069</v>
      </c>
      <c r="CZ36" s="78">
        <f>SUM(AV36,+BX36)</f>
        <v>1006</v>
      </c>
      <c r="DA36" s="78">
        <f>SUM(AW36,+BY36)</f>
        <v>0</v>
      </c>
      <c r="DB36" s="78">
        <f>SUM(AX36,+BZ36)</f>
        <v>0</v>
      </c>
      <c r="DC36" s="78">
        <f>SUM(AY36,+CA36)</f>
        <v>0</v>
      </c>
      <c r="DD36" s="78">
        <f>SUM(AZ36,+CB36)</f>
        <v>0</v>
      </c>
      <c r="DE36" s="78">
        <f>SUM(BA36,+CC36)</f>
        <v>0</v>
      </c>
      <c r="DF36" s="78">
        <f>SUM(BB36,+CD36)</f>
        <v>0</v>
      </c>
      <c r="DG36" s="78">
        <f>SUM(BC36,+CE36)</f>
        <v>0</v>
      </c>
      <c r="DH36" s="78">
        <f>SUM(BD36,+CF36)</f>
        <v>0</v>
      </c>
      <c r="DI36" s="78">
        <f>SUM(BE36,+CG36)</f>
        <v>0</v>
      </c>
      <c r="DJ36" s="78">
        <f>SUM(BF36,+CH36)</f>
        <v>214394</v>
      </c>
    </row>
    <row r="37" spans="1:114" s="51" customFormat="1" ht="12" customHeight="1">
      <c r="A37" s="55" t="s">
        <v>122</v>
      </c>
      <c r="B37" s="56" t="s">
        <v>189</v>
      </c>
      <c r="C37" s="55" t="s">
        <v>190</v>
      </c>
      <c r="D37" s="78">
        <f>SUM(E37,+L37)</f>
        <v>61298</v>
      </c>
      <c r="E37" s="78">
        <f>SUM(F37:I37)+K37</f>
        <v>17653</v>
      </c>
      <c r="F37" s="78">
        <v>13867</v>
      </c>
      <c r="G37" s="78">
        <v>0</v>
      </c>
      <c r="H37" s="78">
        <v>0</v>
      </c>
      <c r="I37" s="78">
        <v>3786</v>
      </c>
      <c r="J37" s="79" t="s">
        <v>178</v>
      </c>
      <c r="K37" s="78">
        <v>0</v>
      </c>
      <c r="L37" s="78">
        <v>43645</v>
      </c>
      <c r="M37" s="78">
        <f>SUM(N37,+U37)</f>
        <v>792</v>
      </c>
      <c r="N37" s="78">
        <f>SUM(O37:R37)+T37</f>
        <v>218</v>
      </c>
      <c r="O37" s="78">
        <v>0</v>
      </c>
      <c r="P37" s="78">
        <v>0</v>
      </c>
      <c r="Q37" s="78">
        <v>0</v>
      </c>
      <c r="R37" s="78">
        <v>218</v>
      </c>
      <c r="S37" s="79" t="s">
        <v>178</v>
      </c>
      <c r="T37" s="78">
        <v>0</v>
      </c>
      <c r="U37" s="78">
        <v>574</v>
      </c>
      <c r="V37" s="78">
        <f>+SUM(D37,M37)</f>
        <v>62090</v>
      </c>
      <c r="W37" s="78">
        <f>+SUM(E37,N37)</f>
        <v>17871</v>
      </c>
      <c r="X37" s="78">
        <f>+SUM(F37,O37)</f>
        <v>13867</v>
      </c>
      <c r="Y37" s="78">
        <f>+SUM(G37,P37)</f>
        <v>0</v>
      </c>
      <c r="Z37" s="78">
        <f>+SUM(H37,Q37)</f>
        <v>0</v>
      </c>
      <c r="AA37" s="78">
        <f>+SUM(I37,R37)</f>
        <v>4004</v>
      </c>
      <c r="AB37" s="79" t="s">
        <v>178</v>
      </c>
      <c r="AC37" s="78">
        <f>+SUM(K37,T37)</f>
        <v>0</v>
      </c>
      <c r="AD37" s="78">
        <f>+SUM(L37,U37)</f>
        <v>44219</v>
      </c>
      <c r="AE37" s="78">
        <f>SUM(AF37,+AK37)</f>
        <v>18332</v>
      </c>
      <c r="AF37" s="78">
        <f>SUM(AG37:AJ37)</f>
        <v>18332</v>
      </c>
      <c r="AG37" s="78">
        <v>0</v>
      </c>
      <c r="AH37" s="78">
        <v>17833</v>
      </c>
      <c r="AI37" s="78">
        <v>0</v>
      </c>
      <c r="AJ37" s="78">
        <v>499</v>
      </c>
      <c r="AK37" s="78">
        <v>0</v>
      </c>
      <c r="AL37" s="78">
        <v>0</v>
      </c>
      <c r="AM37" s="78">
        <f>SUM(AN37,AS37,AW37,AX37,BD37)</f>
        <v>42966</v>
      </c>
      <c r="AN37" s="78">
        <f>SUM(AO37:AR37)</f>
        <v>17433</v>
      </c>
      <c r="AO37" s="78">
        <v>4012</v>
      </c>
      <c r="AP37" s="78">
        <v>13421</v>
      </c>
      <c r="AQ37" s="78">
        <v>0</v>
      </c>
      <c r="AR37" s="78">
        <v>0</v>
      </c>
      <c r="AS37" s="78">
        <f>SUM(AT37:AV37)</f>
        <v>12118</v>
      </c>
      <c r="AT37" s="78">
        <v>3332</v>
      </c>
      <c r="AU37" s="78">
        <v>8786</v>
      </c>
      <c r="AV37" s="78">
        <v>0</v>
      </c>
      <c r="AW37" s="78">
        <v>0</v>
      </c>
      <c r="AX37" s="78">
        <f>SUM(AY37:BB37)</f>
        <v>13415</v>
      </c>
      <c r="AY37" s="78">
        <v>0</v>
      </c>
      <c r="AZ37" s="78">
        <v>9560</v>
      </c>
      <c r="BA37" s="78">
        <v>3855</v>
      </c>
      <c r="BB37" s="78">
        <v>0</v>
      </c>
      <c r="BC37" s="78">
        <v>0</v>
      </c>
      <c r="BD37" s="78">
        <v>0</v>
      </c>
      <c r="BE37" s="78">
        <v>0</v>
      </c>
      <c r="BF37" s="78">
        <f>SUM(AE37,+AM37,+BE37)</f>
        <v>61298</v>
      </c>
      <c r="BG37" s="78">
        <f>SUM(BH37,+BM37)</f>
        <v>0</v>
      </c>
      <c r="BH37" s="78">
        <f>SUM(BI37:BL37)</f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f>SUM(BP37,BU37,BY37,BZ37,CF37)</f>
        <v>792</v>
      </c>
      <c r="BP37" s="78">
        <f>SUM(BQ37:BT37)</f>
        <v>474</v>
      </c>
      <c r="BQ37" s="78">
        <v>0</v>
      </c>
      <c r="BR37" s="78">
        <v>474</v>
      </c>
      <c r="BS37" s="78">
        <v>0</v>
      </c>
      <c r="BT37" s="78">
        <v>0</v>
      </c>
      <c r="BU37" s="78">
        <f>SUM(BV37:BX37)</f>
        <v>318</v>
      </c>
      <c r="BV37" s="78">
        <v>318</v>
      </c>
      <c r="BW37" s="78">
        <v>0</v>
      </c>
      <c r="BX37" s="78">
        <v>0</v>
      </c>
      <c r="BY37" s="78">
        <v>0</v>
      </c>
      <c r="BZ37" s="78">
        <f>SUM(CA37:CD37)</f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78">
        <v>0</v>
      </c>
      <c r="CH37" s="78">
        <f>SUM(BG37,+BO37,+CG37)</f>
        <v>792</v>
      </c>
      <c r="CI37" s="78">
        <f>SUM(AE37,+BG37)</f>
        <v>18332</v>
      </c>
      <c r="CJ37" s="78">
        <f>SUM(AF37,+BH37)</f>
        <v>18332</v>
      </c>
      <c r="CK37" s="78">
        <f>SUM(AG37,+BI37)</f>
        <v>0</v>
      </c>
      <c r="CL37" s="78">
        <f>SUM(AH37,+BJ37)</f>
        <v>17833</v>
      </c>
      <c r="CM37" s="78">
        <f>SUM(AI37,+BK37)</f>
        <v>0</v>
      </c>
      <c r="CN37" s="78">
        <f>SUM(AJ37,+BL37)</f>
        <v>499</v>
      </c>
      <c r="CO37" s="78">
        <f>SUM(AK37,+BM37)</f>
        <v>0</v>
      </c>
      <c r="CP37" s="78">
        <f>SUM(AL37,+BN37)</f>
        <v>0</v>
      </c>
      <c r="CQ37" s="78">
        <f>SUM(AM37,+BO37)</f>
        <v>43758</v>
      </c>
      <c r="CR37" s="78">
        <f>SUM(AN37,+BP37)</f>
        <v>17907</v>
      </c>
      <c r="CS37" s="78">
        <f>SUM(AO37,+BQ37)</f>
        <v>4012</v>
      </c>
      <c r="CT37" s="78">
        <f>SUM(AP37,+BR37)</f>
        <v>13895</v>
      </c>
      <c r="CU37" s="78">
        <f>SUM(AQ37,+BS37)</f>
        <v>0</v>
      </c>
      <c r="CV37" s="78">
        <f>SUM(AR37,+BT37)</f>
        <v>0</v>
      </c>
      <c r="CW37" s="78">
        <f>SUM(AS37,+BU37)</f>
        <v>12436</v>
      </c>
      <c r="CX37" s="78">
        <f>SUM(AT37,+BV37)</f>
        <v>3650</v>
      </c>
      <c r="CY37" s="78">
        <f>SUM(AU37,+BW37)</f>
        <v>8786</v>
      </c>
      <c r="CZ37" s="78">
        <f>SUM(AV37,+BX37)</f>
        <v>0</v>
      </c>
      <c r="DA37" s="78">
        <f>SUM(AW37,+BY37)</f>
        <v>0</v>
      </c>
      <c r="DB37" s="78">
        <f>SUM(AX37,+BZ37)</f>
        <v>13415</v>
      </c>
      <c r="DC37" s="78">
        <f>SUM(AY37,+CA37)</f>
        <v>0</v>
      </c>
      <c r="DD37" s="78">
        <f>SUM(AZ37,+CB37)</f>
        <v>9560</v>
      </c>
      <c r="DE37" s="78">
        <f>SUM(BA37,+CC37)</f>
        <v>3855</v>
      </c>
      <c r="DF37" s="78">
        <f>SUM(BB37,+CD37)</f>
        <v>0</v>
      </c>
      <c r="DG37" s="78">
        <f>SUM(BC37,+CE37)</f>
        <v>0</v>
      </c>
      <c r="DH37" s="78">
        <f>SUM(BD37,+CF37)</f>
        <v>0</v>
      </c>
      <c r="DI37" s="78">
        <f>SUM(BE37,+CG37)</f>
        <v>0</v>
      </c>
      <c r="DJ37" s="78">
        <f>SUM(BF37,+CH37)</f>
        <v>62090</v>
      </c>
    </row>
    <row r="38" spans="1:114" s="51" customFormat="1" ht="12" customHeight="1">
      <c r="A38" s="55" t="s">
        <v>122</v>
      </c>
      <c r="B38" s="56" t="s">
        <v>191</v>
      </c>
      <c r="C38" s="55" t="s">
        <v>192</v>
      </c>
      <c r="D38" s="78">
        <f>SUM(E38,+L38)</f>
        <v>40669</v>
      </c>
      <c r="E38" s="78">
        <f>SUM(F38:I38)+K38</f>
        <v>0</v>
      </c>
      <c r="F38" s="78">
        <v>0</v>
      </c>
      <c r="G38" s="78">
        <v>0</v>
      </c>
      <c r="H38" s="78">
        <v>0</v>
      </c>
      <c r="I38" s="78">
        <v>0</v>
      </c>
      <c r="J38" s="79" t="s">
        <v>178</v>
      </c>
      <c r="K38" s="78">
        <v>0</v>
      </c>
      <c r="L38" s="78">
        <v>40669</v>
      </c>
      <c r="M38" s="78">
        <f>SUM(N38,+U38)</f>
        <v>0</v>
      </c>
      <c r="N38" s="78">
        <f>SUM(O38:R38)+T38</f>
        <v>0</v>
      </c>
      <c r="O38" s="78">
        <v>0</v>
      </c>
      <c r="P38" s="78">
        <v>0</v>
      </c>
      <c r="Q38" s="78">
        <v>0</v>
      </c>
      <c r="R38" s="78">
        <v>0</v>
      </c>
      <c r="S38" s="79" t="s">
        <v>178</v>
      </c>
      <c r="T38" s="78">
        <v>0</v>
      </c>
      <c r="U38" s="78">
        <v>0</v>
      </c>
      <c r="V38" s="78">
        <f>+SUM(D38,M38)</f>
        <v>40669</v>
      </c>
      <c r="W38" s="78">
        <f>+SUM(E38,N38)</f>
        <v>0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0</v>
      </c>
      <c r="AB38" s="79" t="s">
        <v>178</v>
      </c>
      <c r="AC38" s="78">
        <f>+SUM(K38,T38)</f>
        <v>0</v>
      </c>
      <c r="AD38" s="78">
        <f>+SUM(L38,U38)</f>
        <v>40669</v>
      </c>
      <c r="AE38" s="78">
        <f>SUM(AF38,+AK38)</f>
        <v>0</v>
      </c>
      <c r="AF38" s="78">
        <f>SUM(AG38:AJ38)</f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f>SUM(AN38,AS38,AW38,AX38,BD38)</f>
        <v>21021</v>
      </c>
      <c r="AN38" s="78">
        <f>SUM(AO38:AR38)</f>
        <v>0</v>
      </c>
      <c r="AO38" s="78">
        <v>0</v>
      </c>
      <c r="AP38" s="78">
        <v>0</v>
      </c>
      <c r="AQ38" s="78">
        <v>0</v>
      </c>
      <c r="AR38" s="78">
        <v>0</v>
      </c>
      <c r="AS38" s="78">
        <f>SUM(AT38:AV38)</f>
        <v>7712</v>
      </c>
      <c r="AT38" s="78">
        <v>7712</v>
      </c>
      <c r="AU38" s="78">
        <v>0</v>
      </c>
      <c r="AV38" s="78">
        <v>0</v>
      </c>
      <c r="AW38" s="78">
        <v>3507</v>
      </c>
      <c r="AX38" s="78">
        <f>SUM(AY38:BB38)</f>
        <v>9802</v>
      </c>
      <c r="AY38" s="78">
        <v>0</v>
      </c>
      <c r="AZ38" s="78">
        <v>0</v>
      </c>
      <c r="BA38" s="78">
        <v>0</v>
      </c>
      <c r="BB38" s="78">
        <v>9802</v>
      </c>
      <c r="BC38" s="78">
        <v>0</v>
      </c>
      <c r="BD38" s="78">
        <v>0</v>
      </c>
      <c r="BE38" s="78">
        <v>19648</v>
      </c>
      <c r="BF38" s="78">
        <f>SUM(AE38,+AM38,+BE38)</f>
        <v>40669</v>
      </c>
      <c r="BG38" s="78">
        <f>SUM(BH38,+BM38)</f>
        <v>0</v>
      </c>
      <c r="BH38" s="78">
        <f>SUM(BI38:BL38)</f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f>SUM(BP38,BU38,BY38,BZ38,CF38)</f>
        <v>0</v>
      </c>
      <c r="BP38" s="78">
        <f>SUM(BQ38:BT38)</f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f>SUM(BV38:BX38)</f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f>SUM(CA38:CD38)</f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0</v>
      </c>
      <c r="CF38" s="78">
        <v>0</v>
      </c>
      <c r="CG38" s="78">
        <v>0</v>
      </c>
      <c r="CH38" s="78">
        <f>SUM(BG38,+BO38,+CG38)</f>
        <v>0</v>
      </c>
      <c r="CI38" s="78">
        <f>SUM(AE38,+BG38)</f>
        <v>0</v>
      </c>
      <c r="CJ38" s="78">
        <f>SUM(AF38,+BH38)</f>
        <v>0</v>
      </c>
      <c r="CK38" s="78">
        <f>SUM(AG38,+BI38)</f>
        <v>0</v>
      </c>
      <c r="CL38" s="78">
        <f>SUM(AH38,+BJ38)</f>
        <v>0</v>
      </c>
      <c r="CM38" s="78">
        <f>SUM(AI38,+BK38)</f>
        <v>0</v>
      </c>
      <c r="CN38" s="78">
        <f>SUM(AJ38,+BL38)</f>
        <v>0</v>
      </c>
      <c r="CO38" s="78">
        <f>SUM(AK38,+BM38)</f>
        <v>0</v>
      </c>
      <c r="CP38" s="78">
        <f>SUM(AL38,+BN38)</f>
        <v>0</v>
      </c>
      <c r="CQ38" s="78">
        <f>SUM(AM38,+BO38)</f>
        <v>21021</v>
      </c>
      <c r="CR38" s="78">
        <f>SUM(AN38,+BP38)</f>
        <v>0</v>
      </c>
      <c r="CS38" s="78">
        <f>SUM(AO38,+BQ38)</f>
        <v>0</v>
      </c>
      <c r="CT38" s="78">
        <f>SUM(AP38,+BR38)</f>
        <v>0</v>
      </c>
      <c r="CU38" s="78">
        <f>SUM(AQ38,+BS38)</f>
        <v>0</v>
      </c>
      <c r="CV38" s="78">
        <f>SUM(AR38,+BT38)</f>
        <v>0</v>
      </c>
      <c r="CW38" s="78">
        <f>SUM(AS38,+BU38)</f>
        <v>7712</v>
      </c>
      <c r="CX38" s="78">
        <f>SUM(AT38,+BV38)</f>
        <v>7712</v>
      </c>
      <c r="CY38" s="78">
        <f>SUM(AU38,+BW38)</f>
        <v>0</v>
      </c>
      <c r="CZ38" s="78">
        <f>SUM(AV38,+BX38)</f>
        <v>0</v>
      </c>
      <c r="DA38" s="78">
        <f>SUM(AW38,+BY38)</f>
        <v>3507</v>
      </c>
      <c r="DB38" s="78">
        <f>SUM(AX38,+BZ38)</f>
        <v>9802</v>
      </c>
      <c r="DC38" s="78">
        <f>SUM(AY38,+CA38)</f>
        <v>0</v>
      </c>
      <c r="DD38" s="78">
        <f>SUM(AZ38,+CB38)</f>
        <v>0</v>
      </c>
      <c r="DE38" s="78">
        <f>SUM(BA38,+CC38)</f>
        <v>0</v>
      </c>
      <c r="DF38" s="78">
        <f>SUM(BB38,+CD38)</f>
        <v>9802</v>
      </c>
      <c r="DG38" s="78">
        <f>SUM(BC38,+CE38)</f>
        <v>0</v>
      </c>
      <c r="DH38" s="78">
        <f>SUM(BD38,+CF38)</f>
        <v>0</v>
      </c>
      <c r="DI38" s="78">
        <f>SUM(BE38,+CG38)</f>
        <v>19648</v>
      </c>
      <c r="DJ38" s="78">
        <f>SUM(BF38,+CH38)</f>
        <v>40669</v>
      </c>
    </row>
    <row r="39" spans="1:114" s="51" customFormat="1" ht="12" customHeight="1">
      <c r="A39" s="55" t="s">
        <v>122</v>
      </c>
      <c r="B39" s="56" t="s">
        <v>193</v>
      </c>
      <c r="C39" s="55" t="s">
        <v>194</v>
      </c>
      <c r="D39" s="78">
        <f>SUM(E39,+L39)</f>
        <v>17322</v>
      </c>
      <c r="E39" s="78">
        <f>SUM(F39:I39)+K39</f>
        <v>0</v>
      </c>
      <c r="F39" s="78">
        <v>0</v>
      </c>
      <c r="G39" s="78">
        <v>0</v>
      </c>
      <c r="H39" s="78">
        <v>0</v>
      </c>
      <c r="I39" s="78">
        <v>0</v>
      </c>
      <c r="J39" s="79" t="s">
        <v>178</v>
      </c>
      <c r="K39" s="78">
        <v>0</v>
      </c>
      <c r="L39" s="78">
        <v>17322</v>
      </c>
      <c r="M39" s="78">
        <f>SUM(N39,+U39)</f>
        <v>78</v>
      </c>
      <c r="N39" s="78">
        <f>SUM(O39:R39)+T39</f>
        <v>0</v>
      </c>
      <c r="O39" s="78">
        <v>0</v>
      </c>
      <c r="P39" s="78">
        <v>0</v>
      </c>
      <c r="Q39" s="78">
        <v>0</v>
      </c>
      <c r="R39" s="78">
        <v>0</v>
      </c>
      <c r="S39" s="79" t="s">
        <v>178</v>
      </c>
      <c r="T39" s="78">
        <v>0</v>
      </c>
      <c r="U39" s="78">
        <v>78</v>
      </c>
      <c r="V39" s="78">
        <f>+SUM(D39,M39)</f>
        <v>17400</v>
      </c>
      <c r="W39" s="78">
        <f>+SUM(E39,N39)</f>
        <v>0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0</v>
      </c>
      <c r="AB39" s="79" t="s">
        <v>178</v>
      </c>
      <c r="AC39" s="78">
        <f>+SUM(K39,T39)</f>
        <v>0</v>
      </c>
      <c r="AD39" s="78">
        <f>+SUM(L39,U39)</f>
        <v>17400</v>
      </c>
      <c r="AE39" s="78">
        <f>SUM(AF39,+AK39)</f>
        <v>939</v>
      </c>
      <c r="AF39" s="78">
        <f>SUM(AG39:AJ39)</f>
        <v>939</v>
      </c>
      <c r="AG39" s="78">
        <v>0</v>
      </c>
      <c r="AH39" s="78">
        <v>0</v>
      </c>
      <c r="AI39" s="78">
        <v>0</v>
      </c>
      <c r="AJ39" s="78">
        <v>939</v>
      </c>
      <c r="AK39" s="78">
        <v>0</v>
      </c>
      <c r="AL39" s="78">
        <v>0</v>
      </c>
      <c r="AM39" s="78">
        <f>SUM(AN39,AS39,AW39,AX39,BD39)</f>
        <v>10422</v>
      </c>
      <c r="AN39" s="78">
        <f>SUM(AO39:AR39)</f>
        <v>1700</v>
      </c>
      <c r="AO39" s="78">
        <v>0</v>
      </c>
      <c r="AP39" s="78">
        <v>1700</v>
      </c>
      <c r="AQ39" s="78">
        <v>0</v>
      </c>
      <c r="AR39" s="78">
        <v>0</v>
      </c>
      <c r="AS39" s="78">
        <f>SUM(AT39:AV39)</f>
        <v>0</v>
      </c>
      <c r="AT39" s="78">
        <v>0</v>
      </c>
      <c r="AU39" s="78">
        <v>0</v>
      </c>
      <c r="AV39" s="78">
        <v>0</v>
      </c>
      <c r="AW39" s="78">
        <v>0</v>
      </c>
      <c r="AX39" s="78">
        <f>SUM(AY39:BB39)</f>
        <v>8722</v>
      </c>
      <c r="AY39" s="78">
        <v>5145</v>
      </c>
      <c r="AZ39" s="78">
        <v>3240</v>
      </c>
      <c r="BA39" s="78">
        <v>0</v>
      </c>
      <c r="BB39" s="78">
        <v>337</v>
      </c>
      <c r="BC39" s="78">
        <v>0</v>
      </c>
      <c r="BD39" s="78">
        <v>0</v>
      </c>
      <c r="BE39" s="78">
        <v>5961</v>
      </c>
      <c r="BF39" s="78">
        <f>SUM(AE39,+AM39,+BE39)</f>
        <v>17322</v>
      </c>
      <c r="BG39" s="78">
        <f>SUM(BH39,+BM39)</f>
        <v>0</v>
      </c>
      <c r="BH39" s="78">
        <f>SUM(BI39:BL39)</f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f>SUM(BP39,BU39,BY39,BZ39,CF39)</f>
        <v>78</v>
      </c>
      <c r="BP39" s="78">
        <f>SUM(BQ39:BT39)</f>
        <v>78</v>
      </c>
      <c r="BQ39" s="78">
        <v>0</v>
      </c>
      <c r="BR39" s="78">
        <v>78</v>
      </c>
      <c r="BS39" s="78">
        <v>0</v>
      </c>
      <c r="BT39" s="78">
        <v>0</v>
      </c>
      <c r="BU39" s="78">
        <f>SUM(BV39:BX39)</f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f>SUM(CA39:CD39)</f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78">
        <v>0</v>
      </c>
      <c r="CH39" s="78">
        <f>SUM(BG39,+BO39,+CG39)</f>
        <v>78</v>
      </c>
      <c r="CI39" s="78">
        <f>SUM(AE39,+BG39)</f>
        <v>939</v>
      </c>
      <c r="CJ39" s="78">
        <f>SUM(AF39,+BH39)</f>
        <v>939</v>
      </c>
      <c r="CK39" s="78">
        <f>SUM(AG39,+BI39)</f>
        <v>0</v>
      </c>
      <c r="CL39" s="78">
        <f>SUM(AH39,+BJ39)</f>
        <v>0</v>
      </c>
      <c r="CM39" s="78">
        <f>SUM(AI39,+BK39)</f>
        <v>0</v>
      </c>
      <c r="CN39" s="78">
        <f>SUM(AJ39,+BL39)</f>
        <v>939</v>
      </c>
      <c r="CO39" s="78">
        <f>SUM(AK39,+BM39)</f>
        <v>0</v>
      </c>
      <c r="CP39" s="78">
        <f>SUM(AL39,+BN39)</f>
        <v>0</v>
      </c>
      <c r="CQ39" s="78">
        <f>SUM(AM39,+BO39)</f>
        <v>10500</v>
      </c>
      <c r="CR39" s="78">
        <f>SUM(AN39,+BP39)</f>
        <v>1778</v>
      </c>
      <c r="CS39" s="78">
        <f>SUM(AO39,+BQ39)</f>
        <v>0</v>
      </c>
      <c r="CT39" s="78">
        <f>SUM(AP39,+BR39)</f>
        <v>1778</v>
      </c>
      <c r="CU39" s="78">
        <f>SUM(AQ39,+BS39)</f>
        <v>0</v>
      </c>
      <c r="CV39" s="78">
        <f>SUM(AR39,+BT39)</f>
        <v>0</v>
      </c>
      <c r="CW39" s="78">
        <f>SUM(AS39,+BU39)</f>
        <v>0</v>
      </c>
      <c r="CX39" s="78">
        <f>SUM(AT39,+BV39)</f>
        <v>0</v>
      </c>
      <c r="CY39" s="78">
        <f>SUM(AU39,+BW39)</f>
        <v>0</v>
      </c>
      <c r="CZ39" s="78">
        <f>SUM(AV39,+BX39)</f>
        <v>0</v>
      </c>
      <c r="DA39" s="78">
        <f>SUM(AW39,+BY39)</f>
        <v>0</v>
      </c>
      <c r="DB39" s="78">
        <f>SUM(AX39,+BZ39)</f>
        <v>8722</v>
      </c>
      <c r="DC39" s="78">
        <f>SUM(AY39,+CA39)</f>
        <v>5145</v>
      </c>
      <c r="DD39" s="78">
        <f>SUM(AZ39,+CB39)</f>
        <v>3240</v>
      </c>
      <c r="DE39" s="78">
        <f>SUM(BA39,+CC39)</f>
        <v>0</v>
      </c>
      <c r="DF39" s="78">
        <f>SUM(BB39,+CD39)</f>
        <v>337</v>
      </c>
      <c r="DG39" s="78">
        <f>SUM(BC39,+CE39)</f>
        <v>0</v>
      </c>
      <c r="DH39" s="78">
        <f>SUM(BD39,+CF39)</f>
        <v>0</v>
      </c>
      <c r="DI39" s="78">
        <f>SUM(BE39,+CG39)</f>
        <v>5961</v>
      </c>
      <c r="DJ39" s="78">
        <f>SUM(BF39,+CH39)</f>
        <v>17400</v>
      </c>
    </row>
    <row r="40" spans="1:114" s="51" customFormat="1" ht="12" customHeight="1">
      <c r="A40" s="55" t="s">
        <v>122</v>
      </c>
      <c r="B40" s="56" t="s">
        <v>195</v>
      </c>
      <c r="C40" s="55" t="s">
        <v>196</v>
      </c>
      <c r="D40" s="78">
        <f>SUM(E40,+L40)</f>
        <v>77006</v>
      </c>
      <c r="E40" s="78">
        <f>SUM(F40:I40)+K40</f>
        <v>44106</v>
      </c>
      <c r="F40" s="78">
        <v>0</v>
      </c>
      <c r="G40" s="78">
        <v>389</v>
      </c>
      <c r="H40" s="78">
        <v>40382</v>
      </c>
      <c r="I40" s="78">
        <v>3328</v>
      </c>
      <c r="J40" s="79" t="s">
        <v>178</v>
      </c>
      <c r="K40" s="78">
        <v>7</v>
      </c>
      <c r="L40" s="78">
        <v>32900</v>
      </c>
      <c r="M40" s="78">
        <f>SUM(N40,+U40)</f>
        <v>371</v>
      </c>
      <c r="N40" s="78">
        <f>SUM(O40:R40)+T40</f>
        <v>0</v>
      </c>
      <c r="O40" s="78">
        <v>0</v>
      </c>
      <c r="P40" s="78">
        <v>0</v>
      </c>
      <c r="Q40" s="78">
        <v>0</v>
      </c>
      <c r="R40" s="78">
        <v>0</v>
      </c>
      <c r="S40" s="79" t="s">
        <v>178</v>
      </c>
      <c r="T40" s="78">
        <v>0</v>
      </c>
      <c r="U40" s="78">
        <v>371</v>
      </c>
      <c r="V40" s="78">
        <f>+SUM(D40,M40)</f>
        <v>77377</v>
      </c>
      <c r="W40" s="78">
        <f>+SUM(E40,N40)</f>
        <v>44106</v>
      </c>
      <c r="X40" s="78">
        <f>+SUM(F40,O40)</f>
        <v>0</v>
      </c>
      <c r="Y40" s="78">
        <f>+SUM(G40,P40)</f>
        <v>389</v>
      </c>
      <c r="Z40" s="78">
        <f>+SUM(H40,Q40)</f>
        <v>40382</v>
      </c>
      <c r="AA40" s="78">
        <f>+SUM(I40,R40)</f>
        <v>3328</v>
      </c>
      <c r="AB40" s="79" t="s">
        <v>178</v>
      </c>
      <c r="AC40" s="78">
        <f>+SUM(K40,T40)</f>
        <v>7</v>
      </c>
      <c r="AD40" s="78">
        <f>+SUM(L40,U40)</f>
        <v>33271</v>
      </c>
      <c r="AE40" s="78">
        <f>SUM(AF40,+AK40)</f>
        <v>0</v>
      </c>
      <c r="AF40" s="78">
        <f>SUM(AG40:AJ40)</f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f>SUM(AN40,AS40,AW40,AX40,BD40)</f>
        <v>36624</v>
      </c>
      <c r="AN40" s="78">
        <f>SUM(AO40:AR40)</f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f>SUM(AT40:AV40)</f>
        <v>350</v>
      </c>
      <c r="AT40" s="78">
        <v>350</v>
      </c>
      <c r="AU40" s="78">
        <v>0</v>
      </c>
      <c r="AV40" s="78">
        <v>0</v>
      </c>
      <c r="AW40" s="78">
        <v>0</v>
      </c>
      <c r="AX40" s="78">
        <f>SUM(AY40:BB40)</f>
        <v>36274</v>
      </c>
      <c r="AY40" s="78">
        <v>4752</v>
      </c>
      <c r="AZ40" s="78">
        <v>4752</v>
      </c>
      <c r="BA40" s="78">
        <v>4752</v>
      </c>
      <c r="BB40" s="78">
        <v>22018</v>
      </c>
      <c r="BC40" s="78">
        <v>0</v>
      </c>
      <c r="BD40" s="78">
        <v>0</v>
      </c>
      <c r="BE40" s="78">
        <v>40382</v>
      </c>
      <c r="BF40" s="78">
        <f>SUM(AE40,+AM40,+BE40)</f>
        <v>77006</v>
      </c>
      <c r="BG40" s="78">
        <f>SUM(BH40,+BM40)</f>
        <v>0</v>
      </c>
      <c r="BH40" s="78">
        <f>SUM(BI40:BL40)</f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0</v>
      </c>
      <c r="BO40" s="78">
        <f>SUM(BP40,BU40,BY40,BZ40,CF40)</f>
        <v>371</v>
      </c>
      <c r="BP40" s="78">
        <f>SUM(BQ40:BT40)</f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f>SUM(BV40:BX40)</f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f>SUM(CA40:CD40)</f>
        <v>371</v>
      </c>
      <c r="CA40" s="78">
        <v>124</v>
      </c>
      <c r="CB40" s="78">
        <v>124</v>
      </c>
      <c r="CC40" s="78">
        <v>123</v>
      </c>
      <c r="CD40" s="78">
        <v>0</v>
      </c>
      <c r="CE40" s="78">
        <v>0</v>
      </c>
      <c r="CF40" s="78">
        <v>0</v>
      </c>
      <c r="CG40" s="78">
        <v>0</v>
      </c>
      <c r="CH40" s="78">
        <f>SUM(BG40,+BO40,+CG40)</f>
        <v>371</v>
      </c>
      <c r="CI40" s="78">
        <f>SUM(AE40,+BG40)</f>
        <v>0</v>
      </c>
      <c r="CJ40" s="78">
        <f>SUM(AF40,+BH40)</f>
        <v>0</v>
      </c>
      <c r="CK40" s="78">
        <f>SUM(AG40,+BI40)</f>
        <v>0</v>
      </c>
      <c r="CL40" s="78">
        <f>SUM(AH40,+BJ40)</f>
        <v>0</v>
      </c>
      <c r="CM40" s="78">
        <f>SUM(AI40,+BK40)</f>
        <v>0</v>
      </c>
      <c r="CN40" s="78">
        <f>SUM(AJ40,+BL40)</f>
        <v>0</v>
      </c>
      <c r="CO40" s="78">
        <f>SUM(AK40,+BM40)</f>
        <v>0</v>
      </c>
      <c r="CP40" s="78">
        <f>SUM(AL40,+BN40)</f>
        <v>0</v>
      </c>
      <c r="CQ40" s="78">
        <f>SUM(AM40,+BO40)</f>
        <v>36995</v>
      </c>
      <c r="CR40" s="78">
        <f>SUM(AN40,+BP40)</f>
        <v>0</v>
      </c>
      <c r="CS40" s="78">
        <f>SUM(AO40,+BQ40)</f>
        <v>0</v>
      </c>
      <c r="CT40" s="78">
        <f>SUM(AP40,+BR40)</f>
        <v>0</v>
      </c>
      <c r="CU40" s="78">
        <f>SUM(AQ40,+BS40)</f>
        <v>0</v>
      </c>
      <c r="CV40" s="78">
        <f>SUM(AR40,+BT40)</f>
        <v>0</v>
      </c>
      <c r="CW40" s="78">
        <f>SUM(AS40,+BU40)</f>
        <v>350</v>
      </c>
      <c r="CX40" s="78">
        <f>SUM(AT40,+BV40)</f>
        <v>350</v>
      </c>
      <c r="CY40" s="78">
        <f>SUM(AU40,+BW40)</f>
        <v>0</v>
      </c>
      <c r="CZ40" s="78">
        <f>SUM(AV40,+BX40)</f>
        <v>0</v>
      </c>
      <c r="DA40" s="78">
        <f>SUM(AW40,+BY40)</f>
        <v>0</v>
      </c>
      <c r="DB40" s="78">
        <f>SUM(AX40,+BZ40)</f>
        <v>36645</v>
      </c>
      <c r="DC40" s="78">
        <f>SUM(AY40,+CA40)</f>
        <v>4876</v>
      </c>
      <c r="DD40" s="78">
        <f>SUM(AZ40,+CB40)</f>
        <v>4876</v>
      </c>
      <c r="DE40" s="78">
        <f>SUM(BA40,+CC40)</f>
        <v>4875</v>
      </c>
      <c r="DF40" s="78">
        <f>SUM(BB40,+CD40)</f>
        <v>22018</v>
      </c>
      <c r="DG40" s="78">
        <f>SUM(BC40,+CE40)</f>
        <v>0</v>
      </c>
      <c r="DH40" s="78">
        <f>SUM(BD40,+CF40)</f>
        <v>0</v>
      </c>
      <c r="DI40" s="78">
        <f>SUM(BE40,+CG40)</f>
        <v>40382</v>
      </c>
      <c r="DJ40" s="78">
        <f>SUM(BF40,+CH40)</f>
        <v>77377</v>
      </c>
    </row>
    <row r="41" spans="1:114" s="51" customFormat="1" ht="12" customHeight="1">
      <c r="A41" s="55" t="s">
        <v>122</v>
      </c>
      <c r="B41" s="56" t="s">
        <v>197</v>
      </c>
      <c r="C41" s="55" t="s">
        <v>198</v>
      </c>
      <c r="D41" s="78">
        <f>SUM(E41,+L41)</f>
        <v>31248</v>
      </c>
      <c r="E41" s="78">
        <f>SUM(F41:I41)+K41</f>
        <v>0</v>
      </c>
      <c r="F41" s="78">
        <v>0</v>
      </c>
      <c r="G41" s="78">
        <v>0</v>
      </c>
      <c r="H41" s="78">
        <v>0</v>
      </c>
      <c r="I41" s="78">
        <v>0</v>
      </c>
      <c r="J41" s="79" t="s">
        <v>178</v>
      </c>
      <c r="K41" s="78">
        <v>0</v>
      </c>
      <c r="L41" s="78">
        <v>31248</v>
      </c>
      <c r="M41" s="78">
        <f>SUM(N41,+U41)</f>
        <v>0</v>
      </c>
      <c r="N41" s="78">
        <f>SUM(O41:R41)+T41</f>
        <v>0</v>
      </c>
      <c r="O41" s="78">
        <v>0</v>
      </c>
      <c r="P41" s="78">
        <v>0</v>
      </c>
      <c r="Q41" s="78">
        <v>0</v>
      </c>
      <c r="R41" s="78">
        <v>0</v>
      </c>
      <c r="S41" s="79" t="s">
        <v>178</v>
      </c>
      <c r="T41" s="78">
        <v>0</v>
      </c>
      <c r="U41" s="78">
        <v>0</v>
      </c>
      <c r="V41" s="78">
        <f>+SUM(D41,M41)</f>
        <v>31248</v>
      </c>
      <c r="W41" s="78">
        <f>+SUM(E41,N41)</f>
        <v>0</v>
      </c>
      <c r="X41" s="78">
        <f>+SUM(F41,O41)</f>
        <v>0</v>
      </c>
      <c r="Y41" s="78">
        <f>+SUM(G41,P41)</f>
        <v>0</v>
      </c>
      <c r="Z41" s="78">
        <f>+SUM(H41,Q41)</f>
        <v>0</v>
      </c>
      <c r="AA41" s="78">
        <f>+SUM(I41,R41)</f>
        <v>0</v>
      </c>
      <c r="AB41" s="79" t="s">
        <v>178</v>
      </c>
      <c r="AC41" s="78">
        <f>+SUM(K41,T41)</f>
        <v>0</v>
      </c>
      <c r="AD41" s="78">
        <f>+SUM(L41,U41)</f>
        <v>31248</v>
      </c>
      <c r="AE41" s="78">
        <f>SUM(AF41,+AK41)</f>
        <v>0</v>
      </c>
      <c r="AF41" s="78">
        <f>SUM(AG41:AJ41)</f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f>SUM(AN41,AS41,AW41,AX41,BD41)</f>
        <v>20480</v>
      </c>
      <c r="AN41" s="78">
        <f>SUM(AO41:AR41)</f>
        <v>3096</v>
      </c>
      <c r="AO41" s="78">
        <v>0</v>
      </c>
      <c r="AP41" s="78">
        <v>0</v>
      </c>
      <c r="AQ41" s="78">
        <v>0</v>
      </c>
      <c r="AR41" s="78">
        <v>3096</v>
      </c>
      <c r="AS41" s="78">
        <f>SUM(AT41:AV41)</f>
        <v>0</v>
      </c>
      <c r="AT41" s="78">
        <v>0</v>
      </c>
      <c r="AU41" s="78">
        <v>0</v>
      </c>
      <c r="AV41" s="78">
        <v>0</v>
      </c>
      <c r="AW41" s="78">
        <v>6987</v>
      </c>
      <c r="AX41" s="78">
        <f>SUM(AY41:BB41)</f>
        <v>10397</v>
      </c>
      <c r="AY41" s="78">
        <v>3000</v>
      </c>
      <c r="AZ41" s="78">
        <v>5852</v>
      </c>
      <c r="BA41" s="78">
        <v>1545</v>
      </c>
      <c r="BB41" s="78">
        <v>0</v>
      </c>
      <c r="BC41" s="78">
        <v>0</v>
      </c>
      <c r="BD41" s="78">
        <v>0</v>
      </c>
      <c r="BE41" s="78">
        <v>10768</v>
      </c>
      <c r="BF41" s="78">
        <f>SUM(AE41,+AM41,+BE41)</f>
        <v>31248</v>
      </c>
      <c r="BG41" s="78">
        <f>SUM(BH41,+BM41)</f>
        <v>0</v>
      </c>
      <c r="BH41" s="78">
        <f>SUM(BI41:BL41)</f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78">
        <v>0</v>
      </c>
      <c r="BO41" s="78">
        <f>SUM(BP41,BU41,BY41,BZ41,CF41)</f>
        <v>0</v>
      </c>
      <c r="BP41" s="78">
        <f>SUM(BQ41:BT41)</f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f>SUM(BV41:BX41)</f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f>SUM(CA41:CD41)</f>
        <v>0</v>
      </c>
      <c r="CA41" s="78">
        <v>0</v>
      </c>
      <c r="CB41" s="78">
        <v>0</v>
      </c>
      <c r="CC41" s="78">
        <v>0</v>
      </c>
      <c r="CD41" s="78">
        <v>0</v>
      </c>
      <c r="CE41" s="78">
        <v>0</v>
      </c>
      <c r="CF41" s="78">
        <v>0</v>
      </c>
      <c r="CG41" s="78">
        <v>0</v>
      </c>
      <c r="CH41" s="78">
        <f>SUM(BG41,+BO41,+CG41)</f>
        <v>0</v>
      </c>
      <c r="CI41" s="78">
        <f>SUM(AE41,+BG41)</f>
        <v>0</v>
      </c>
      <c r="CJ41" s="78">
        <f>SUM(AF41,+BH41)</f>
        <v>0</v>
      </c>
      <c r="CK41" s="78">
        <f>SUM(AG41,+BI41)</f>
        <v>0</v>
      </c>
      <c r="CL41" s="78">
        <f>SUM(AH41,+BJ41)</f>
        <v>0</v>
      </c>
      <c r="CM41" s="78">
        <f>SUM(AI41,+BK41)</f>
        <v>0</v>
      </c>
      <c r="CN41" s="78">
        <f>SUM(AJ41,+BL41)</f>
        <v>0</v>
      </c>
      <c r="CO41" s="78">
        <f>SUM(AK41,+BM41)</f>
        <v>0</v>
      </c>
      <c r="CP41" s="78">
        <f>SUM(AL41,+BN41)</f>
        <v>0</v>
      </c>
      <c r="CQ41" s="78">
        <f>SUM(AM41,+BO41)</f>
        <v>20480</v>
      </c>
      <c r="CR41" s="78">
        <f>SUM(AN41,+BP41)</f>
        <v>3096</v>
      </c>
      <c r="CS41" s="78">
        <f>SUM(AO41,+BQ41)</f>
        <v>0</v>
      </c>
      <c r="CT41" s="78">
        <f>SUM(AP41,+BR41)</f>
        <v>0</v>
      </c>
      <c r="CU41" s="78">
        <f>SUM(AQ41,+BS41)</f>
        <v>0</v>
      </c>
      <c r="CV41" s="78">
        <f>SUM(AR41,+BT41)</f>
        <v>3096</v>
      </c>
      <c r="CW41" s="78">
        <f>SUM(AS41,+BU41)</f>
        <v>0</v>
      </c>
      <c r="CX41" s="78">
        <f>SUM(AT41,+BV41)</f>
        <v>0</v>
      </c>
      <c r="CY41" s="78">
        <f>SUM(AU41,+BW41)</f>
        <v>0</v>
      </c>
      <c r="CZ41" s="78">
        <f>SUM(AV41,+BX41)</f>
        <v>0</v>
      </c>
      <c r="DA41" s="78">
        <f>SUM(AW41,+BY41)</f>
        <v>6987</v>
      </c>
      <c r="DB41" s="78">
        <f>SUM(AX41,+BZ41)</f>
        <v>10397</v>
      </c>
      <c r="DC41" s="78">
        <f>SUM(AY41,+CA41)</f>
        <v>3000</v>
      </c>
      <c r="DD41" s="78">
        <f>SUM(AZ41,+CB41)</f>
        <v>5852</v>
      </c>
      <c r="DE41" s="78">
        <f>SUM(BA41,+CC41)</f>
        <v>1545</v>
      </c>
      <c r="DF41" s="78">
        <f>SUM(BB41,+CD41)</f>
        <v>0</v>
      </c>
      <c r="DG41" s="78">
        <f>SUM(BC41,+CE41)</f>
        <v>0</v>
      </c>
      <c r="DH41" s="78">
        <f>SUM(BD41,+CF41)</f>
        <v>0</v>
      </c>
      <c r="DI41" s="78">
        <f>SUM(BE41,+CG41)</f>
        <v>10768</v>
      </c>
      <c r="DJ41" s="78">
        <f>SUM(BF41,+CH41)</f>
        <v>31248</v>
      </c>
    </row>
    <row r="42" spans="1:114" s="51" customFormat="1" ht="12" customHeight="1">
      <c r="A42" s="55" t="s">
        <v>122</v>
      </c>
      <c r="B42" s="56" t="s">
        <v>199</v>
      </c>
      <c r="C42" s="55" t="s">
        <v>200</v>
      </c>
      <c r="D42" s="78">
        <f>SUM(E42,+L42)</f>
        <v>38220</v>
      </c>
      <c r="E42" s="78">
        <f>SUM(F42:I42)+K42</f>
        <v>0</v>
      </c>
      <c r="F42" s="78">
        <v>0</v>
      </c>
      <c r="G42" s="78">
        <v>0</v>
      </c>
      <c r="H42" s="78">
        <v>0</v>
      </c>
      <c r="I42" s="78">
        <v>0</v>
      </c>
      <c r="J42" s="79" t="s">
        <v>178</v>
      </c>
      <c r="K42" s="78">
        <v>0</v>
      </c>
      <c r="L42" s="78">
        <v>38220</v>
      </c>
      <c r="M42" s="78">
        <f>SUM(N42,+U42)</f>
        <v>80</v>
      </c>
      <c r="N42" s="78">
        <f>SUM(O42:R42)+T42</f>
        <v>0</v>
      </c>
      <c r="O42" s="78">
        <v>0</v>
      </c>
      <c r="P42" s="78">
        <v>0</v>
      </c>
      <c r="Q42" s="78">
        <v>0</v>
      </c>
      <c r="R42" s="78">
        <v>0</v>
      </c>
      <c r="S42" s="79" t="s">
        <v>178</v>
      </c>
      <c r="T42" s="78">
        <v>0</v>
      </c>
      <c r="U42" s="78">
        <v>80</v>
      </c>
      <c r="V42" s="78">
        <f>+SUM(D42,M42)</f>
        <v>38300</v>
      </c>
      <c r="W42" s="78">
        <f>+SUM(E42,N42)</f>
        <v>0</v>
      </c>
      <c r="X42" s="78">
        <f>+SUM(F42,O42)</f>
        <v>0</v>
      </c>
      <c r="Y42" s="78">
        <f>+SUM(G42,P42)</f>
        <v>0</v>
      </c>
      <c r="Z42" s="78">
        <f>+SUM(H42,Q42)</f>
        <v>0</v>
      </c>
      <c r="AA42" s="78">
        <f>+SUM(I42,R42)</f>
        <v>0</v>
      </c>
      <c r="AB42" s="79" t="s">
        <v>178</v>
      </c>
      <c r="AC42" s="78">
        <f>+SUM(K42,T42)</f>
        <v>0</v>
      </c>
      <c r="AD42" s="78">
        <f>+SUM(L42,U42)</f>
        <v>38300</v>
      </c>
      <c r="AE42" s="78">
        <f>SUM(AF42,+AK42)</f>
        <v>0</v>
      </c>
      <c r="AF42" s="78">
        <f>SUM(AG42:AJ42)</f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f>SUM(AN42,AS42,AW42,AX42,BD42)</f>
        <v>38220</v>
      </c>
      <c r="AN42" s="78">
        <f>SUM(AO42:AR42)</f>
        <v>36028</v>
      </c>
      <c r="AO42" s="78">
        <v>4831</v>
      </c>
      <c r="AP42" s="78">
        <v>0</v>
      </c>
      <c r="AQ42" s="78">
        <v>31197</v>
      </c>
      <c r="AR42" s="78">
        <v>0</v>
      </c>
      <c r="AS42" s="78">
        <f>SUM(AT42:AV42)</f>
        <v>0</v>
      </c>
      <c r="AT42" s="78">
        <v>0</v>
      </c>
      <c r="AU42" s="78">
        <v>0</v>
      </c>
      <c r="AV42" s="78">
        <v>0</v>
      </c>
      <c r="AW42" s="78">
        <v>0</v>
      </c>
      <c r="AX42" s="78">
        <f>SUM(AY42:BB42)</f>
        <v>0</v>
      </c>
      <c r="AY42" s="78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2192</v>
      </c>
      <c r="BE42" s="78">
        <v>0</v>
      </c>
      <c r="BF42" s="78">
        <f>SUM(AE42,+AM42,+BE42)</f>
        <v>38220</v>
      </c>
      <c r="BG42" s="78">
        <f>SUM(BH42,+BM42)</f>
        <v>0</v>
      </c>
      <c r="BH42" s="78">
        <f>SUM(BI42:BL42)</f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78">
        <v>0</v>
      </c>
      <c r="BO42" s="78">
        <f>SUM(BP42,BU42,BY42,BZ42,CF42)</f>
        <v>80</v>
      </c>
      <c r="BP42" s="78">
        <f>SUM(BQ42:BT42)</f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f>SUM(BV42:BX42)</f>
        <v>80</v>
      </c>
      <c r="BV42" s="78">
        <v>80</v>
      </c>
      <c r="BW42" s="78">
        <v>0</v>
      </c>
      <c r="BX42" s="78">
        <v>0</v>
      </c>
      <c r="BY42" s="78">
        <v>0</v>
      </c>
      <c r="BZ42" s="78">
        <f>SUM(CA42:CD42)</f>
        <v>0</v>
      </c>
      <c r="CA42" s="78">
        <v>0</v>
      </c>
      <c r="CB42" s="78">
        <v>0</v>
      </c>
      <c r="CC42" s="78">
        <v>0</v>
      </c>
      <c r="CD42" s="78">
        <v>0</v>
      </c>
      <c r="CE42" s="78">
        <v>0</v>
      </c>
      <c r="CF42" s="78">
        <v>0</v>
      </c>
      <c r="CG42" s="78">
        <v>0</v>
      </c>
      <c r="CH42" s="78">
        <f>SUM(BG42,+BO42,+CG42)</f>
        <v>80</v>
      </c>
      <c r="CI42" s="78">
        <f>SUM(AE42,+BG42)</f>
        <v>0</v>
      </c>
      <c r="CJ42" s="78">
        <f>SUM(AF42,+BH42)</f>
        <v>0</v>
      </c>
      <c r="CK42" s="78">
        <f>SUM(AG42,+BI42)</f>
        <v>0</v>
      </c>
      <c r="CL42" s="78">
        <f>SUM(AH42,+BJ42)</f>
        <v>0</v>
      </c>
      <c r="CM42" s="78">
        <f>SUM(AI42,+BK42)</f>
        <v>0</v>
      </c>
      <c r="CN42" s="78">
        <f>SUM(AJ42,+BL42)</f>
        <v>0</v>
      </c>
      <c r="CO42" s="78">
        <f>SUM(AK42,+BM42)</f>
        <v>0</v>
      </c>
      <c r="CP42" s="78">
        <f>SUM(AL42,+BN42)</f>
        <v>0</v>
      </c>
      <c r="CQ42" s="78">
        <f>SUM(AM42,+BO42)</f>
        <v>38300</v>
      </c>
      <c r="CR42" s="78">
        <f>SUM(AN42,+BP42)</f>
        <v>36028</v>
      </c>
      <c r="CS42" s="78">
        <f>SUM(AO42,+BQ42)</f>
        <v>4831</v>
      </c>
      <c r="CT42" s="78">
        <f>SUM(AP42,+BR42)</f>
        <v>0</v>
      </c>
      <c r="CU42" s="78">
        <f>SUM(AQ42,+BS42)</f>
        <v>31197</v>
      </c>
      <c r="CV42" s="78">
        <f>SUM(AR42,+BT42)</f>
        <v>0</v>
      </c>
      <c r="CW42" s="78">
        <f>SUM(AS42,+BU42)</f>
        <v>80</v>
      </c>
      <c r="CX42" s="78">
        <f>SUM(AT42,+BV42)</f>
        <v>80</v>
      </c>
      <c r="CY42" s="78">
        <f>SUM(AU42,+BW42)</f>
        <v>0</v>
      </c>
      <c r="CZ42" s="78">
        <f>SUM(AV42,+BX42)</f>
        <v>0</v>
      </c>
      <c r="DA42" s="78">
        <f>SUM(AW42,+BY42)</f>
        <v>0</v>
      </c>
      <c r="DB42" s="78">
        <f>SUM(AX42,+BZ42)</f>
        <v>0</v>
      </c>
      <c r="DC42" s="78">
        <f>SUM(AY42,+CA42)</f>
        <v>0</v>
      </c>
      <c r="DD42" s="78">
        <f>SUM(AZ42,+CB42)</f>
        <v>0</v>
      </c>
      <c r="DE42" s="78">
        <f>SUM(BA42,+CC42)</f>
        <v>0</v>
      </c>
      <c r="DF42" s="78">
        <f>SUM(BB42,+CD42)</f>
        <v>0</v>
      </c>
      <c r="DG42" s="78">
        <f>SUM(BC42,+CE42)</f>
        <v>0</v>
      </c>
      <c r="DH42" s="78">
        <f>SUM(BD42,+CF42)</f>
        <v>2192</v>
      </c>
      <c r="DI42" s="78">
        <f>SUM(BE42,+CG42)</f>
        <v>0</v>
      </c>
      <c r="DJ42" s="78">
        <f>SUM(BF42,+CH42)</f>
        <v>38300</v>
      </c>
    </row>
    <row r="43" spans="1:114" s="51" customFormat="1" ht="12" customHeight="1">
      <c r="A43" s="55" t="s">
        <v>122</v>
      </c>
      <c r="B43" s="56" t="s">
        <v>201</v>
      </c>
      <c r="C43" s="55" t="s">
        <v>202</v>
      </c>
      <c r="D43" s="78">
        <f>SUM(E43,+L43)</f>
        <v>42114</v>
      </c>
      <c r="E43" s="78">
        <f>SUM(F43:I43)+K43</f>
        <v>0</v>
      </c>
      <c r="F43" s="78">
        <v>0</v>
      </c>
      <c r="G43" s="78">
        <v>0</v>
      </c>
      <c r="H43" s="78">
        <v>0</v>
      </c>
      <c r="I43" s="78">
        <v>0</v>
      </c>
      <c r="J43" s="79" t="s">
        <v>178</v>
      </c>
      <c r="K43" s="78">
        <v>0</v>
      </c>
      <c r="L43" s="78">
        <v>42114</v>
      </c>
      <c r="M43" s="78">
        <f>SUM(N43,+U43)</f>
        <v>0</v>
      </c>
      <c r="N43" s="78">
        <f>SUM(O43:R43)+T43</f>
        <v>0</v>
      </c>
      <c r="O43" s="78">
        <v>0</v>
      </c>
      <c r="P43" s="78">
        <v>0</v>
      </c>
      <c r="Q43" s="78">
        <v>0</v>
      </c>
      <c r="R43" s="78">
        <v>0</v>
      </c>
      <c r="S43" s="79" t="s">
        <v>178</v>
      </c>
      <c r="T43" s="78">
        <v>0</v>
      </c>
      <c r="U43" s="78">
        <v>0</v>
      </c>
      <c r="V43" s="78">
        <f>+SUM(D43,M43)</f>
        <v>42114</v>
      </c>
      <c r="W43" s="78">
        <f>+SUM(E43,N43)</f>
        <v>0</v>
      </c>
      <c r="X43" s="78">
        <f>+SUM(F43,O43)</f>
        <v>0</v>
      </c>
      <c r="Y43" s="78">
        <f>+SUM(G43,P43)</f>
        <v>0</v>
      </c>
      <c r="Z43" s="78">
        <f>+SUM(H43,Q43)</f>
        <v>0</v>
      </c>
      <c r="AA43" s="78">
        <f>+SUM(I43,R43)</f>
        <v>0</v>
      </c>
      <c r="AB43" s="79" t="s">
        <v>178</v>
      </c>
      <c r="AC43" s="78">
        <f>+SUM(K43,T43)</f>
        <v>0</v>
      </c>
      <c r="AD43" s="78">
        <f>+SUM(L43,U43)</f>
        <v>42114</v>
      </c>
      <c r="AE43" s="78">
        <f>SUM(AF43,+AK43)</f>
        <v>0</v>
      </c>
      <c r="AF43" s="78">
        <f>SUM(AG43:AJ43)</f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f>SUM(AN43,AS43,AW43,AX43,BD43)</f>
        <v>29957</v>
      </c>
      <c r="AN43" s="78">
        <f>SUM(AO43:AR43)</f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f>SUM(AT43:AV43)</f>
        <v>5660</v>
      </c>
      <c r="AT43" s="78">
        <v>1039</v>
      </c>
      <c r="AU43" s="78">
        <v>4589</v>
      </c>
      <c r="AV43" s="78">
        <v>32</v>
      </c>
      <c r="AW43" s="78">
        <v>0</v>
      </c>
      <c r="AX43" s="78">
        <f>SUM(AY43:BB43)</f>
        <v>24297</v>
      </c>
      <c r="AY43" s="78">
        <v>3992</v>
      </c>
      <c r="AZ43" s="78">
        <v>15121</v>
      </c>
      <c r="BA43" s="78">
        <v>0</v>
      </c>
      <c r="BB43" s="78">
        <v>5184</v>
      </c>
      <c r="BC43" s="78">
        <v>0</v>
      </c>
      <c r="BD43" s="78">
        <v>0</v>
      </c>
      <c r="BE43" s="78">
        <v>12157</v>
      </c>
      <c r="BF43" s="78">
        <f>SUM(AE43,+AM43,+BE43)</f>
        <v>42114</v>
      </c>
      <c r="BG43" s="78">
        <f>SUM(BH43,+BM43)</f>
        <v>0</v>
      </c>
      <c r="BH43" s="78">
        <f>SUM(BI43:BL43)</f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0</v>
      </c>
      <c r="BN43" s="78">
        <v>0</v>
      </c>
      <c r="BO43" s="78">
        <f>SUM(BP43,BU43,BY43,BZ43,CF43)</f>
        <v>0</v>
      </c>
      <c r="BP43" s="78">
        <f>SUM(BQ43:BT43)</f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f>SUM(BV43:BX43)</f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f>SUM(CA43:CD43)</f>
        <v>0</v>
      </c>
      <c r="CA43" s="78">
        <v>0</v>
      </c>
      <c r="CB43" s="78">
        <v>0</v>
      </c>
      <c r="CC43" s="78">
        <v>0</v>
      </c>
      <c r="CD43" s="78">
        <v>0</v>
      </c>
      <c r="CE43" s="78">
        <v>0</v>
      </c>
      <c r="CF43" s="78">
        <v>0</v>
      </c>
      <c r="CG43" s="78">
        <v>0</v>
      </c>
      <c r="CH43" s="78">
        <f>SUM(BG43,+BO43,+CG43)</f>
        <v>0</v>
      </c>
      <c r="CI43" s="78">
        <f>SUM(AE43,+BG43)</f>
        <v>0</v>
      </c>
      <c r="CJ43" s="78">
        <f>SUM(AF43,+BH43)</f>
        <v>0</v>
      </c>
      <c r="CK43" s="78">
        <f>SUM(AG43,+BI43)</f>
        <v>0</v>
      </c>
      <c r="CL43" s="78">
        <f>SUM(AH43,+BJ43)</f>
        <v>0</v>
      </c>
      <c r="CM43" s="78">
        <f>SUM(AI43,+BK43)</f>
        <v>0</v>
      </c>
      <c r="CN43" s="78">
        <f>SUM(AJ43,+BL43)</f>
        <v>0</v>
      </c>
      <c r="CO43" s="78">
        <f>SUM(AK43,+BM43)</f>
        <v>0</v>
      </c>
      <c r="CP43" s="78">
        <f>SUM(AL43,+BN43)</f>
        <v>0</v>
      </c>
      <c r="CQ43" s="78">
        <f>SUM(AM43,+BO43)</f>
        <v>29957</v>
      </c>
      <c r="CR43" s="78">
        <f>SUM(AN43,+BP43)</f>
        <v>0</v>
      </c>
      <c r="CS43" s="78">
        <f>SUM(AO43,+BQ43)</f>
        <v>0</v>
      </c>
      <c r="CT43" s="78">
        <f>SUM(AP43,+BR43)</f>
        <v>0</v>
      </c>
      <c r="CU43" s="78">
        <f>SUM(AQ43,+BS43)</f>
        <v>0</v>
      </c>
      <c r="CV43" s="78">
        <f>SUM(AR43,+BT43)</f>
        <v>0</v>
      </c>
      <c r="CW43" s="78">
        <f>SUM(AS43,+BU43)</f>
        <v>5660</v>
      </c>
      <c r="CX43" s="78">
        <f>SUM(AT43,+BV43)</f>
        <v>1039</v>
      </c>
      <c r="CY43" s="78">
        <f>SUM(AU43,+BW43)</f>
        <v>4589</v>
      </c>
      <c r="CZ43" s="78">
        <f>SUM(AV43,+BX43)</f>
        <v>32</v>
      </c>
      <c r="DA43" s="78">
        <f>SUM(AW43,+BY43)</f>
        <v>0</v>
      </c>
      <c r="DB43" s="78">
        <f>SUM(AX43,+BZ43)</f>
        <v>24297</v>
      </c>
      <c r="DC43" s="78">
        <f>SUM(AY43,+CA43)</f>
        <v>3992</v>
      </c>
      <c r="DD43" s="78">
        <f>SUM(AZ43,+CB43)</f>
        <v>15121</v>
      </c>
      <c r="DE43" s="78">
        <f>SUM(BA43,+CC43)</f>
        <v>0</v>
      </c>
      <c r="DF43" s="78">
        <f>SUM(BB43,+CD43)</f>
        <v>5184</v>
      </c>
      <c r="DG43" s="78">
        <f>SUM(BC43,+CE43)</f>
        <v>0</v>
      </c>
      <c r="DH43" s="78">
        <f>SUM(BD43,+CF43)</f>
        <v>0</v>
      </c>
      <c r="DI43" s="78">
        <f>SUM(BE43,+CG43)</f>
        <v>12157</v>
      </c>
      <c r="DJ43" s="78">
        <f>SUM(BF43,+CH43)</f>
        <v>42114</v>
      </c>
    </row>
    <row r="44" spans="1:114" s="51" customFormat="1" ht="12" customHeight="1">
      <c r="A44" s="55" t="s">
        <v>122</v>
      </c>
      <c r="B44" s="56" t="s">
        <v>203</v>
      </c>
      <c r="C44" s="55" t="s">
        <v>204</v>
      </c>
      <c r="D44" s="78">
        <f>SUM(E44,+L44)</f>
        <v>130262</v>
      </c>
      <c r="E44" s="78">
        <f>SUM(F44:I44)+K44</f>
        <v>19632</v>
      </c>
      <c r="F44" s="78">
        <v>0</v>
      </c>
      <c r="G44" s="78">
        <v>0</v>
      </c>
      <c r="H44" s="78">
        <v>0</v>
      </c>
      <c r="I44" s="78">
        <v>3729</v>
      </c>
      <c r="J44" s="79" t="s">
        <v>178</v>
      </c>
      <c r="K44" s="78">
        <v>15903</v>
      </c>
      <c r="L44" s="78">
        <v>110630</v>
      </c>
      <c r="M44" s="78">
        <f>SUM(N44,+U44)</f>
        <v>0</v>
      </c>
      <c r="N44" s="78">
        <f>SUM(O44:R44)+T44</f>
        <v>0</v>
      </c>
      <c r="O44" s="78">
        <v>0</v>
      </c>
      <c r="P44" s="78">
        <v>0</v>
      </c>
      <c r="Q44" s="78">
        <v>0</v>
      </c>
      <c r="R44" s="78">
        <v>0</v>
      </c>
      <c r="S44" s="79" t="s">
        <v>178</v>
      </c>
      <c r="T44" s="78">
        <v>0</v>
      </c>
      <c r="U44" s="78">
        <v>0</v>
      </c>
      <c r="V44" s="78">
        <f>+SUM(D44,M44)</f>
        <v>130262</v>
      </c>
      <c r="W44" s="78">
        <f>+SUM(E44,N44)</f>
        <v>19632</v>
      </c>
      <c r="X44" s="78">
        <f>+SUM(F44,O44)</f>
        <v>0</v>
      </c>
      <c r="Y44" s="78">
        <f>+SUM(G44,P44)</f>
        <v>0</v>
      </c>
      <c r="Z44" s="78">
        <f>+SUM(H44,Q44)</f>
        <v>0</v>
      </c>
      <c r="AA44" s="78">
        <f>+SUM(I44,R44)</f>
        <v>3729</v>
      </c>
      <c r="AB44" s="79" t="s">
        <v>178</v>
      </c>
      <c r="AC44" s="78">
        <f>+SUM(K44,T44)</f>
        <v>15903</v>
      </c>
      <c r="AD44" s="78">
        <f>+SUM(L44,U44)</f>
        <v>110630</v>
      </c>
      <c r="AE44" s="78">
        <f>SUM(AF44,+AK44)</f>
        <v>0</v>
      </c>
      <c r="AF44" s="78">
        <f>SUM(AG44:AJ44)</f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8">
        <f>SUM(AN44,AS44,AW44,AX44,BD44)</f>
        <v>130262</v>
      </c>
      <c r="AN44" s="78">
        <f>SUM(AO44:AR44)</f>
        <v>47854</v>
      </c>
      <c r="AO44" s="78">
        <v>7358</v>
      </c>
      <c r="AP44" s="78">
        <v>0</v>
      </c>
      <c r="AQ44" s="78">
        <v>40496</v>
      </c>
      <c r="AR44" s="78">
        <v>0</v>
      </c>
      <c r="AS44" s="78">
        <f>SUM(AT44:AV44)</f>
        <v>61050</v>
      </c>
      <c r="AT44" s="78">
        <v>6508</v>
      </c>
      <c r="AU44" s="78">
        <v>54542</v>
      </c>
      <c r="AV44" s="78">
        <v>0</v>
      </c>
      <c r="AW44" s="78">
        <v>0</v>
      </c>
      <c r="AX44" s="78">
        <f>SUM(AY44:BB44)</f>
        <v>21358</v>
      </c>
      <c r="AY44" s="78">
        <v>17793</v>
      </c>
      <c r="AZ44" s="78">
        <v>676</v>
      </c>
      <c r="BA44" s="78">
        <v>2889</v>
      </c>
      <c r="BB44" s="78">
        <v>0</v>
      </c>
      <c r="BC44" s="78">
        <v>0</v>
      </c>
      <c r="BD44" s="78">
        <v>0</v>
      </c>
      <c r="BE44" s="78">
        <v>0</v>
      </c>
      <c r="BF44" s="78">
        <f>SUM(AE44,+AM44,+BE44)</f>
        <v>130262</v>
      </c>
      <c r="BG44" s="78">
        <f>SUM(BH44,+BM44)</f>
        <v>0</v>
      </c>
      <c r="BH44" s="78">
        <f>SUM(BI44:BL44)</f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78">
        <v>0</v>
      </c>
      <c r="BO44" s="78">
        <f>SUM(BP44,BU44,BY44,BZ44,CF44)</f>
        <v>0</v>
      </c>
      <c r="BP44" s="78">
        <f>SUM(BQ44:BT44)</f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f>SUM(BV44:BX44)</f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f>SUM(CA44:CD44)</f>
        <v>0</v>
      </c>
      <c r="CA44" s="78">
        <v>0</v>
      </c>
      <c r="CB44" s="78">
        <v>0</v>
      </c>
      <c r="CC44" s="78">
        <v>0</v>
      </c>
      <c r="CD44" s="78">
        <v>0</v>
      </c>
      <c r="CE44" s="78">
        <v>0</v>
      </c>
      <c r="CF44" s="78">
        <v>0</v>
      </c>
      <c r="CG44" s="78">
        <v>0</v>
      </c>
      <c r="CH44" s="78">
        <f>SUM(BG44,+BO44,+CG44)</f>
        <v>0</v>
      </c>
      <c r="CI44" s="78">
        <f>SUM(AE44,+BG44)</f>
        <v>0</v>
      </c>
      <c r="CJ44" s="78">
        <f>SUM(AF44,+BH44)</f>
        <v>0</v>
      </c>
      <c r="CK44" s="78">
        <f>SUM(AG44,+BI44)</f>
        <v>0</v>
      </c>
      <c r="CL44" s="78">
        <f>SUM(AH44,+BJ44)</f>
        <v>0</v>
      </c>
      <c r="CM44" s="78">
        <f>SUM(AI44,+BK44)</f>
        <v>0</v>
      </c>
      <c r="CN44" s="78">
        <f>SUM(AJ44,+BL44)</f>
        <v>0</v>
      </c>
      <c r="CO44" s="78">
        <f>SUM(AK44,+BM44)</f>
        <v>0</v>
      </c>
      <c r="CP44" s="78">
        <f>SUM(AL44,+BN44)</f>
        <v>0</v>
      </c>
      <c r="CQ44" s="78">
        <f>SUM(AM44,+BO44)</f>
        <v>130262</v>
      </c>
      <c r="CR44" s="78">
        <f>SUM(AN44,+BP44)</f>
        <v>47854</v>
      </c>
      <c r="CS44" s="78">
        <f>SUM(AO44,+BQ44)</f>
        <v>7358</v>
      </c>
      <c r="CT44" s="78">
        <f>SUM(AP44,+BR44)</f>
        <v>0</v>
      </c>
      <c r="CU44" s="78">
        <f>SUM(AQ44,+BS44)</f>
        <v>40496</v>
      </c>
      <c r="CV44" s="78">
        <f>SUM(AR44,+BT44)</f>
        <v>0</v>
      </c>
      <c r="CW44" s="78">
        <f>SUM(AS44,+BU44)</f>
        <v>61050</v>
      </c>
      <c r="CX44" s="78">
        <f>SUM(AT44,+BV44)</f>
        <v>6508</v>
      </c>
      <c r="CY44" s="78">
        <f>SUM(AU44,+BW44)</f>
        <v>54542</v>
      </c>
      <c r="CZ44" s="78">
        <f>SUM(AV44,+BX44)</f>
        <v>0</v>
      </c>
      <c r="DA44" s="78">
        <f>SUM(AW44,+BY44)</f>
        <v>0</v>
      </c>
      <c r="DB44" s="78">
        <f>SUM(AX44,+BZ44)</f>
        <v>21358</v>
      </c>
      <c r="DC44" s="78">
        <f>SUM(AY44,+CA44)</f>
        <v>17793</v>
      </c>
      <c r="DD44" s="78">
        <f>SUM(AZ44,+CB44)</f>
        <v>676</v>
      </c>
      <c r="DE44" s="78">
        <f>SUM(BA44,+CC44)</f>
        <v>2889</v>
      </c>
      <c r="DF44" s="78">
        <f>SUM(BB44,+CD44)</f>
        <v>0</v>
      </c>
      <c r="DG44" s="78">
        <f>SUM(BC44,+CE44)</f>
        <v>0</v>
      </c>
      <c r="DH44" s="78">
        <f>SUM(BD44,+CF44)</f>
        <v>0</v>
      </c>
      <c r="DI44" s="78">
        <f>SUM(BE44,+CG44)</f>
        <v>0</v>
      </c>
      <c r="DJ44" s="78">
        <f>SUM(BF44,+CH44)</f>
        <v>130262</v>
      </c>
    </row>
    <row r="45" spans="1:114" s="51" customFormat="1" ht="12" customHeight="1">
      <c r="A45" s="55" t="s">
        <v>122</v>
      </c>
      <c r="B45" s="56" t="s">
        <v>205</v>
      </c>
      <c r="C45" s="55" t="s">
        <v>206</v>
      </c>
      <c r="D45" s="78">
        <f>SUM(E45,+L45)</f>
        <v>207297</v>
      </c>
      <c r="E45" s="78">
        <f>SUM(F45:I45)+K45</f>
        <v>26037</v>
      </c>
      <c r="F45" s="78">
        <v>0</v>
      </c>
      <c r="G45" s="78">
        <v>0</v>
      </c>
      <c r="H45" s="78">
        <v>0</v>
      </c>
      <c r="I45" s="78">
        <v>26003</v>
      </c>
      <c r="J45" s="79" t="s">
        <v>178</v>
      </c>
      <c r="K45" s="78">
        <v>34</v>
      </c>
      <c r="L45" s="78">
        <v>181260</v>
      </c>
      <c r="M45" s="78">
        <f>SUM(N45,+U45)</f>
        <v>32798</v>
      </c>
      <c r="N45" s="78">
        <f>SUM(O45:R45)+T45</f>
        <v>0</v>
      </c>
      <c r="O45" s="78">
        <v>0</v>
      </c>
      <c r="P45" s="78">
        <v>0</v>
      </c>
      <c r="Q45" s="78">
        <v>0</v>
      </c>
      <c r="R45" s="78">
        <v>0</v>
      </c>
      <c r="S45" s="79" t="s">
        <v>178</v>
      </c>
      <c r="T45" s="78">
        <v>0</v>
      </c>
      <c r="U45" s="78">
        <v>32798</v>
      </c>
      <c r="V45" s="78">
        <f>+SUM(D45,M45)</f>
        <v>240095</v>
      </c>
      <c r="W45" s="78">
        <f>+SUM(E45,N45)</f>
        <v>26037</v>
      </c>
      <c r="X45" s="78">
        <f>+SUM(F45,O45)</f>
        <v>0</v>
      </c>
      <c r="Y45" s="78">
        <f>+SUM(G45,P45)</f>
        <v>0</v>
      </c>
      <c r="Z45" s="78">
        <f>+SUM(H45,Q45)</f>
        <v>0</v>
      </c>
      <c r="AA45" s="78">
        <f>+SUM(I45,R45)</f>
        <v>26003</v>
      </c>
      <c r="AB45" s="79" t="s">
        <v>178</v>
      </c>
      <c r="AC45" s="78">
        <f>+SUM(K45,T45)</f>
        <v>34</v>
      </c>
      <c r="AD45" s="78">
        <f>+SUM(L45,U45)</f>
        <v>214058</v>
      </c>
      <c r="AE45" s="78">
        <f>SUM(AF45,+AK45)</f>
        <v>0</v>
      </c>
      <c r="AF45" s="78">
        <f>SUM(AG45:AJ45)</f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8">
        <f>SUM(AN45,AS45,AW45,AX45,BD45)</f>
        <v>81683</v>
      </c>
      <c r="AN45" s="78">
        <f>SUM(AO45:AR45)</f>
        <v>1768</v>
      </c>
      <c r="AO45" s="78">
        <v>0</v>
      </c>
      <c r="AP45" s="78">
        <v>1768</v>
      </c>
      <c r="AQ45" s="78">
        <v>0</v>
      </c>
      <c r="AR45" s="78">
        <v>0</v>
      </c>
      <c r="AS45" s="78">
        <f>SUM(AT45:AV45)</f>
        <v>625</v>
      </c>
      <c r="AT45" s="78">
        <v>0</v>
      </c>
      <c r="AU45" s="78">
        <v>0</v>
      </c>
      <c r="AV45" s="78">
        <v>625</v>
      </c>
      <c r="AW45" s="78">
        <v>0</v>
      </c>
      <c r="AX45" s="78">
        <f>SUM(AY45:BB45)</f>
        <v>79290</v>
      </c>
      <c r="AY45" s="78">
        <v>66384</v>
      </c>
      <c r="AZ45" s="78">
        <v>0</v>
      </c>
      <c r="BA45" s="78">
        <v>0</v>
      </c>
      <c r="BB45" s="78">
        <v>12906</v>
      </c>
      <c r="BC45" s="78">
        <v>110431</v>
      </c>
      <c r="BD45" s="78">
        <v>0</v>
      </c>
      <c r="BE45" s="78">
        <v>15183</v>
      </c>
      <c r="BF45" s="78">
        <f>SUM(AE45,+AM45,+BE45)</f>
        <v>96866</v>
      </c>
      <c r="BG45" s="78">
        <f>SUM(BH45,+BM45)</f>
        <v>0</v>
      </c>
      <c r="BH45" s="78">
        <f>SUM(BI45:BL45)</f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0</v>
      </c>
      <c r="BN45" s="78">
        <v>0</v>
      </c>
      <c r="BO45" s="78">
        <f>SUM(BP45,BU45,BY45,BZ45,CF45)</f>
        <v>332</v>
      </c>
      <c r="BP45" s="78">
        <f>SUM(BQ45:BT45)</f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f>SUM(BV45:BX45)</f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f>SUM(CA45:CD45)</f>
        <v>332</v>
      </c>
      <c r="CA45" s="78">
        <v>332</v>
      </c>
      <c r="CB45" s="78">
        <v>0</v>
      </c>
      <c r="CC45" s="78">
        <v>0</v>
      </c>
      <c r="CD45" s="78">
        <v>0</v>
      </c>
      <c r="CE45" s="78">
        <v>32466</v>
      </c>
      <c r="CF45" s="78">
        <v>0</v>
      </c>
      <c r="CG45" s="78">
        <v>0</v>
      </c>
      <c r="CH45" s="78">
        <f>SUM(BG45,+BO45,+CG45)</f>
        <v>332</v>
      </c>
      <c r="CI45" s="78">
        <f>SUM(AE45,+BG45)</f>
        <v>0</v>
      </c>
      <c r="CJ45" s="78">
        <f>SUM(AF45,+BH45)</f>
        <v>0</v>
      </c>
      <c r="CK45" s="78">
        <f>SUM(AG45,+BI45)</f>
        <v>0</v>
      </c>
      <c r="CL45" s="78">
        <f>SUM(AH45,+BJ45)</f>
        <v>0</v>
      </c>
      <c r="CM45" s="78">
        <f>SUM(AI45,+BK45)</f>
        <v>0</v>
      </c>
      <c r="CN45" s="78">
        <f>SUM(AJ45,+BL45)</f>
        <v>0</v>
      </c>
      <c r="CO45" s="78">
        <f>SUM(AK45,+BM45)</f>
        <v>0</v>
      </c>
      <c r="CP45" s="78">
        <f>SUM(AL45,+BN45)</f>
        <v>0</v>
      </c>
      <c r="CQ45" s="78">
        <f>SUM(AM45,+BO45)</f>
        <v>82015</v>
      </c>
      <c r="CR45" s="78">
        <f>SUM(AN45,+BP45)</f>
        <v>1768</v>
      </c>
      <c r="CS45" s="78">
        <f>SUM(AO45,+BQ45)</f>
        <v>0</v>
      </c>
      <c r="CT45" s="78">
        <f>SUM(AP45,+BR45)</f>
        <v>1768</v>
      </c>
      <c r="CU45" s="78">
        <f>SUM(AQ45,+BS45)</f>
        <v>0</v>
      </c>
      <c r="CV45" s="78">
        <f>SUM(AR45,+BT45)</f>
        <v>0</v>
      </c>
      <c r="CW45" s="78">
        <f>SUM(AS45,+BU45)</f>
        <v>625</v>
      </c>
      <c r="CX45" s="78">
        <f>SUM(AT45,+BV45)</f>
        <v>0</v>
      </c>
      <c r="CY45" s="78">
        <f>SUM(AU45,+BW45)</f>
        <v>0</v>
      </c>
      <c r="CZ45" s="78">
        <f>SUM(AV45,+BX45)</f>
        <v>625</v>
      </c>
      <c r="DA45" s="78">
        <f>SUM(AW45,+BY45)</f>
        <v>0</v>
      </c>
      <c r="DB45" s="78">
        <f>SUM(AX45,+BZ45)</f>
        <v>79622</v>
      </c>
      <c r="DC45" s="78">
        <f>SUM(AY45,+CA45)</f>
        <v>66716</v>
      </c>
      <c r="DD45" s="78">
        <f>SUM(AZ45,+CB45)</f>
        <v>0</v>
      </c>
      <c r="DE45" s="78">
        <f>SUM(BA45,+CC45)</f>
        <v>0</v>
      </c>
      <c r="DF45" s="78">
        <f>SUM(BB45,+CD45)</f>
        <v>12906</v>
      </c>
      <c r="DG45" s="78">
        <f>SUM(BC45,+CE45)</f>
        <v>142897</v>
      </c>
      <c r="DH45" s="78">
        <f>SUM(BD45,+CF45)</f>
        <v>0</v>
      </c>
      <c r="DI45" s="78">
        <f>SUM(BE45,+CG45)</f>
        <v>15183</v>
      </c>
      <c r="DJ45" s="78">
        <f>SUM(BF45,+CH45)</f>
        <v>97198</v>
      </c>
    </row>
    <row r="46" spans="1:114" s="51" customFormat="1" ht="12" customHeight="1">
      <c r="A46" s="55" t="s">
        <v>122</v>
      </c>
      <c r="B46" s="56" t="s">
        <v>207</v>
      </c>
      <c r="C46" s="55" t="s">
        <v>208</v>
      </c>
      <c r="D46" s="78">
        <f>SUM(E46,+L46)</f>
        <v>23873</v>
      </c>
      <c r="E46" s="78">
        <f>SUM(F46:I46)+K46</f>
        <v>0</v>
      </c>
      <c r="F46" s="78">
        <v>0</v>
      </c>
      <c r="G46" s="78">
        <v>0</v>
      </c>
      <c r="H46" s="78">
        <v>0</v>
      </c>
      <c r="I46" s="78">
        <v>0</v>
      </c>
      <c r="J46" s="79" t="s">
        <v>178</v>
      </c>
      <c r="K46" s="78">
        <v>0</v>
      </c>
      <c r="L46" s="78">
        <v>23873</v>
      </c>
      <c r="M46" s="78">
        <f>SUM(N46,+U46)</f>
        <v>2053</v>
      </c>
      <c r="N46" s="78">
        <f>SUM(O46:R46)+T46</f>
        <v>0</v>
      </c>
      <c r="O46" s="78">
        <v>0</v>
      </c>
      <c r="P46" s="78">
        <v>0</v>
      </c>
      <c r="Q46" s="78">
        <v>0</v>
      </c>
      <c r="R46" s="78">
        <v>0</v>
      </c>
      <c r="S46" s="79" t="s">
        <v>178</v>
      </c>
      <c r="T46" s="78">
        <v>0</v>
      </c>
      <c r="U46" s="78">
        <v>2053</v>
      </c>
      <c r="V46" s="78">
        <f>+SUM(D46,M46)</f>
        <v>25926</v>
      </c>
      <c r="W46" s="78">
        <f>+SUM(E46,N46)</f>
        <v>0</v>
      </c>
      <c r="X46" s="78">
        <f>+SUM(F46,O46)</f>
        <v>0</v>
      </c>
      <c r="Y46" s="78">
        <f>+SUM(G46,P46)</f>
        <v>0</v>
      </c>
      <c r="Z46" s="78">
        <f>+SUM(H46,Q46)</f>
        <v>0</v>
      </c>
      <c r="AA46" s="78">
        <f>+SUM(I46,R46)</f>
        <v>0</v>
      </c>
      <c r="AB46" s="79" t="s">
        <v>178</v>
      </c>
      <c r="AC46" s="78">
        <f>+SUM(K46,T46)</f>
        <v>0</v>
      </c>
      <c r="AD46" s="78">
        <f>+SUM(L46,U46)</f>
        <v>25926</v>
      </c>
      <c r="AE46" s="78">
        <f>SUM(AF46,+AK46)</f>
        <v>0</v>
      </c>
      <c r="AF46" s="78">
        <f>SUM(AG46:AJ46)</f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8">
        <f>SUM(AN46,AS46,AW46,AX46,BD46)</f>
        <v>23873</v>
      </c>
      <c r="AN46" s="78">
        <f>SUM(AO46:AR46)</f>
        <v>7847</v>
      </c>
      <c r="AO46" s="78">
        <v>0</v>
      </c>
      <c r="AP46" s="78">
        <v>6539</v>
      </c>
      <c r="AQ46" s="78">
        <v>1308</v>
      </c>
      <c r="AR46" s="78">
        <v>0</v>
      </c>
      <c r="AS46" s="78">
        <f>SUM(AT46:AV46)</f>
        <v>14012</v>
      </c>
      <c r="AT46" s="78">
        <v>913</v>
      </c>
      <c r="AU46" s="78">
        <v>12429</v>
      </c>
      <c r="AV46" s="78">
        <v>670</v>
      </c>
      <c r="AW46" s="78">
        <v>0</v>
      </c>
      <c r="AX46" s="78">
        <f>SUM(AY46:BB46)</f>
        <v>2014</v>
      </c>
      <c r="AY46" s="78">
        <v>0</v>
      </c>
      <c r="AZ46" s="78">
        <v>0</v>
      </c>
      <c r="BA46" s="78">
        <v>2014</v>
      </c>
      <c r="BB46" s="78">
        <v>0</v>
      </c>
      <c r="BC46" s="78">
        <v>0</v>
      </c>
      <c r="BD46" s="78">
        <v>0</v>
      </c>
      <c r="BE46" s="78">
        <v>0</v>
      </c>
      <c r="BF46" s="78">
        <f>SUM(AE46,+AM46,+BE46)</f>
        <v>23873</v>
      </c>
      <c r="BG46" s="78">
        <f>SUM(BH46,+BM46)</f>
        <v>0</v>
      </c>
      <c r="BH46" s="78">
        <f>SUM(BI46:BL46)</f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0</v>
      </c>
      <c r="BO46" s="78">
        <f>SUM(BP46,BU46,BY46,BZ46,CF46)</f>
        <v>2053</v>
      </c>
      <c r="BP46" s="78">
        <f>SUM(BQ46:BT46)</f>
        <v>1189</v>
      </c>
      <c r="BQ46" s="78">
        <v>0</v>
      </c>
      <c r="BR46" s="78">
        <v>0</v>
      </c>
      <c r="BS46" s="78">
        <v>1189</v>
      </c>
      <c r="BT46" s="78">
        <v>0</v>
      </c>
      <c r="BU46" s="78">
        <f>SUM(BV46:BX46)</f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f>SUM(CA46:CD46)</f>
        <v>864</v>
      </c>
      <c r="CA46" s="78">
        <v>0</v>
      </c>
      <c r="CB46" s="78">
        <v>864</v>
      </c>
      <c r="CC46" s="78">
        <v>0</v>
      </c>
      <c r="CD46" s="78">
        <v>0</v>
      </c>
      <c r="CE46" s="78">
        <v>0</v>
      </c>
      <c r="CF46" s="78">
        <v>0</v>
      </c>
      <c r="CG46" s="78">
        <v>0</v>
      </c>
      <c r="CH46" s="78">
        <f>SUM(BG46,+BO46,+CG46)</f>
        <v>2053</v>
      </c>
      <c r="CI46" s="78">
        <f>SUM(AE46,+BG46)</f>
        <v>0</v>
      </c>
      <c r="CJ46" s="78">
        <f>SUM(AF46,+BH46)</f>
        <v>0</v>
      </c>
      <c r="CK46" s="78">
        <f>SUM(AG46,+BI46)</f>
        <v>0</v>
      </c>
      <c r="CL46" s="78">
        <f>SUM(AH46,+BJ46)</f>
        <v>0</v>
      </c>
      <c r="CM46" s="78">
        <f>SUM(AI46,+BK46)</f>
        <v>0</v>
      </c>
      <c r="CN46" s="78">
        <f>SUM(AJ46,+BL46)</f>
        <v>0</v>
      </c>
      <c r="CO46" s="78">
        <f>SUM(AK46,+BM46)</f>
        <v>0</v>
      </c>
      <c r="CP46" s="78">
        <f>SUM(AL46,+BN46)</f>
        <v>0</v>
      </c>
      <c r="CQ46" s="78">
        <f>SUM(AM46,+BO46)</f>
        <v>25926</v>
      </c>
      <c r="CR46" s="78">
        <f>SUM(AN46,+BP46)</f>
        <v>9036</v>
      </c>
      <c r="CS46" s="78">
        <f>SUM(AO46,+BQ46)</f>
        <v>0</v>
      </c>
      <c r="CT46" s="78">
        <f>SUM(AP46,+BR46)</f>
        <v>6539</v>
      </c>
      <c r="CU46" s="78">
        <f>SUM(AQ46,+BS46)</f>
        <v>2497</v>
      </c>
      <c r="CV46" s="78">
        <f>SUM(AR46,+BT46)</f>
        <v>0</v>
      </c>
      <c r="CW46" s="78">
        <f>SUM(AS46,+BU46)</f>
        <v>14012</v>
      </c>
      <c r="CX46" s="78">
        <f>SUM(AT46,+BV46)</f>
        <v>913</v>
      </c>
      <c r="CY46" s="78">
        <f>SUM(AU46,+BW46)</f>
        <v>12429</v>
      </c>
      <c r="CZ46" s="78">
        <f>SUM(AV46,+BX46)</f>
        <v>670</v>
      </c>
      <c r="DA46" s="78">
        <f>SUM(AW46,+BY46)</f>
        <v>0</v>
      </c>
      <c r="DB46" s="78">
        <f>SUM(AX46,+BZ46)</f>
        <v>2878</v>
      </c>
      <c r="DC46" s="78">
        <f>SUM(AY46,+CA46)</f>
        <v>0</v>
      </c>
      <c r="DD46" s="78">
        <f>SUM(AZ46,+CB46)</f>
        <v>864</v>
      </c>
      <c r="DE46" s="78">
        <f>SUM(BA46,+CC46)</f>
        <v>2014</v>
      </c>
      <c r="DF46" s="78">
        <f>SUM(BB46,+CD46)</f>
        <v>0</v>
      </c>
      <c r="DG46" s="78">
        <f>SUM(BC46,+CE46)</f>
        <v>0</v>
      </c>
      <c r="DH46" s="78">
        <f>SUM(BD46,+CF46)</f>
        <v>0</v>
      </c>
      <c r="DI46" s="78">
        <f>SUM(BE46,+CG46)</f>
        <v>0</v>
      </c>
      <c r="DJ46" s="78">
        <f>SUM(BF46,+CH46)</f>
        <v>25926</v>
      </c>
    </row>
    <row r="47" spans="1:114" s="51" customFormat="1" ht="12" customHeight="1">
      <c r="A47" s="55" t="s">
        <v>122</v>
      </c>
      <c r="B47" s="56" t="s">
        <v>209</v>
      </c>
      <c r="C47" s="55" t="s">
        <v>210</v>
      </c>
      <c r="D47" s="78">
        <f>SUM(E47,+L47)</f>
        <v>108416</v>
      </c>
      <c r="E47" s="78">
        <f>SUM(F47:I47)+K47</f>
        <v>36</v>
      </c>
      <c r="F47" s="78">
        <v>0</v>
      </c>
      <c r="G47" s="78">
        <v>0</v>
      </c>
      <c r="H47" s="78">
        <v>0</v>
      </c>
      <c r="I47" s="78"/>
      <c r="J47" s="79" t="s">
        <v>178</v>
      </c>
      <c r="K47" s="78">
        <v>36</v>
      </c>
      <c r="L47" s="78">
        <v>108380</v>
      </c>
      <c r="M47" s="78">
        <f>SUM(N47,+U47)</f>
        <v>0</v>
      </c>
      <c r="N47" s="78">
        <f>SUM(O47:R47)+T47</f>
        <v>0</v>
      </c>
      <c r="O47" s="78">
        <v>0</v>
      </c>
      <c r="P47" s="78">
        <v>0</v>
      </c>
      <c r="Q47" s="78">
        <v>0</v>
      </c>
      <c r="R47" s="78">
        <v>0</v>
      </c>
      <c r="S47" s="79" t="s">
        <v>178</v>
      </c>
      <c r="T47" s="78">
        <v>0</v>
      </c>
      <c r="U47" s="78">
        <v>0</v>
      </c>
      <c r="V47" s="78">
        <f>+SUM(D47,M47)</f>
        <v>108416</v>
      </c>
      <c r="W47" s="78">
        <f>+SUM(E47,N47)</f>
        <v>36</v>
      </c>
      <c r="X47" s="78">
        <f>+SUM(F47,O47)</f>
        <v>0</v>
      </c>
      <c r="Y47" s="78">
        <f>+SUM(G47,P47)</f>
        <v>0</v>
      </c>
      <c r="Z47" s="78">
        <f>+SUM(H47,Q47)</f>
        <v>0</v>
      </c>
      <c r="AA47" s="78">
        <f>+SUM(I47,R47)</f>
        <v>0</v>
      </c>
      <c r="AB47" s="79" t="s">
        <v>178</v>
      </c>
      <c r="AC47" s="78">
        <f>+SUM(K47,T47)</f>
        <v>36</v>
      </c>
      <c r="AD47" s="78">
        <f>+SUM(L47,U47)</f>
        <v>108380</v>
      </c>
      <c r="AE47" s="78">
        <f>SUM(AF47,+AK47)</f>
        <v>0</v>
      </c>
      <c r="AF47" s="78">
        <f>SUM(AG47:AJ47)</f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f>SUM(AN47,AS47,AW47,AX47,BD47)</f>
        <v>108416</v>
      </c>
      <c r="AN47" s="78">
        <f>SUM(AO47:AR47)</f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f>SUM(AT47:AV47)</f>
        <v>4800</v>
      </c>
      <c r="AT47" s="78">
        <v>4800</v>
      </c>
      <c r="AU47" s="78">
        <v>0</v>
      </c>
      <c r="AV47" s="78">
        <v>0</v>
      </c>
      <c r="AW47" s="78">
        <v>7506</v>
      </c>
      <c r="AX47" s="78">
        <f>SUM(AY47:BB47)</f>
        <v>96110</v>
      </c>
      <c r="AY47" s="78">
        <v>25381</v>
      </c>
      <c r="AZ47" s="78">
        <v>5412</v>
      </c>
      <c r="BA47" s="78">
        <v>16540</v>
      </c>
      <c r="BB47" s="78">
        <v>48777</v>
      </c>
      <c r="BC47" s="78">
        <v>0</v>
      </c>
      <c r="BD47" s="78">
        <v>0</v>
      </c>
      <c r="BE47" s="78">
        <v>0</v>
      </c>
      <c r="BF47" s="78">
        <f>SUM(AE47,+AM47,+BE47)</f>
        <v>108416</v>
      </c>
      <c r="BG47" s="78">
        <f>SUM(BH47,+BM47)</f>
        <v>0</v>
      </c>
      <c r="BH47" s="78">
        <f>SUM(BI47:BL47)</f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0</v>
      </c>
      <c r="BO47" s="78">
        <f>SUM(BP47,BU47,BY47,BZ47,CF47)</f>
        <v>0</v>
      </c>
      <c r="BP47" s="78">
        <f>SUM(BQ47:BT47)</f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f>SUM(BV47:BX47)</f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f>SUM(CA47:CD47)</f>
        <v>0</v>
      </c>
      <c r="CA47" s="78">
        <v>0</v>
      </c>
      <c r="CB47" s="78">
        <v>0</v>
      </c>
      <c r="CC47" s="78">
        <v>0</v>
      </c>
      <c r="CD47" s="78">
        <v>0</v>
      </c>
      <c r="CE47" s="78">
        <v>0</v>
      </c>
      <c r="CF47" s="78">
        <v>0</v>
      </c>
      <c r="CG47" s="78">
        <v>0</v>
      </c>
      <c r="CH47" s="78">
        <f>SUM(BG47,+BO47,+CG47)</f>
        <v>0</v>
      </c>
      <c r="CI47" s="78">
        <f>SUM(AE47,+BG47)</f>
        <v>0</v>
      </c>
      <c r="CJ47" s="78">
        <f>SUM(AF47,+BH47)</f>
        <v>0</v>
      </c>
      <c r="CK47" s="78">
        <f>SUM(AG47,+BI47)</f>
        <v>0</v>
      </c>
      <c r="CL47" s="78">
        <f>SUM(AH47,+BJ47)</f>
        <v>0</v>
      </c>
      <c r="CM47" s="78">
        <f>SUM(AI47,+BK47)</f>
        <v>0</v>
      </c>
      <c r="CN47" s="78">
        <f>SUM(AJ47,+BL47)</f>
        <v>0</v>
      </c>
      <c r="CO47" s="78">
        <f>SUM(AK47,+BM47)</f>
        <v>0</v>
      </c>
      <c r="CP47" s="78">
        <f>SUM(AL47,+BN47)</f>
        <v>0</v>
      </c>
      <c r="CQ47" s="78">
        <f>SUM(AM47,+BO47)</f>
        <v>108416</v>
      </c>
      <c r="CR47" s="78">
        <f>SUM(AN47,+BP47)</f>
        <v>0</v>
      </c>
      <c r="CS47" s="78">
        <f>SUM(AO47,+BQ47)</f>
        <v>0</v>
      </c>
      <c r="CT47" s="78">
        <f>SUM(AP47,+BR47)</f>
        <v>0</v>
      </c>
      <c r="CU47" s="78">
        <f>SUM(AQ47,+BS47)</f>
        <v>0</v>
      </c>
      <c r="CV47" s="78">
        <f>SUM(AR47,+BT47)</f>
        <v>0</v>
      </c>
      <c r="CW47" s="78">
        <f>SUM(AS47,+BU47)</f>
        <v>4800</v>
      </c>
      <c r="CX47" s="78">
        <f>SUM(AT47,+BV47)</f>
        <v>4800</v>
      </c>
      <c r="CY47" s="78">
        <f>SUM(AU47,+BW47)</f>
        <v>0</v>
      </c>
      <c r="CZ47" s="78">
        <f>SUM(AV47,+BX47)</f>
        <v>0</v>
      </c>
      <c r="DA47" s="78">
        <f>SUM(AW47,+BY47)</f>
        <v>7506</v>
      </c>
      <c r="DB47" s="78">
        <f>SUM(AX47,+BZ47)</f>
        <v>96110</v>
      </c>
      <c r="DC47" s="78">
        <f>SUM(AY47,+CA47)</f>
        <v>25381</v>
      </c>
      <c r="DD47" s="78">
        <f>SUM(AZ47,+CB47)</f>
        <v>5412</v>
      </c>
      <c r="DE47" s="78">
        <f>SUM(BA47,+CC47)</f>
        <v>16540</v>
      </c>
      <c r="DF47" s="78">
        <f>SUM(BB47,+CD47)</f>
        <v>48777</v>
      </c>
      <c r="DG47" s="78">
        <f>SUM(BC47,+CE47)</f>
        <v>0</v>
      </c>
      <c r="DH47" s="78">
        <f>SUM(BD47,+CF47)</f>
        <v>0</v>
      </c>
      <c r="DI47" s="78">
        <f>SUM(BE47,+CG47)</f>
        <v>0</v>
      </c>
      <c r="DJ47" s="78">
        <f>SUM(BF47,+CH47)</f>
        <v>108416</v>
      </c>
    </row>
    <row r="48" spans="1:114" s="51" customFormat="1" ht="12" customHeight="1">
      <c r="A48" s="55" t="s">
        <v>122</v>
      </c>
      <c r="B48" s="56" t="s">
        <v>211</v>
      </c>
      <c r="C48" s="55" t="s">
        <v>212</v>
      </c>
      <c r="D48" s="78">
        <f>SUM(E48,+L48)</f>
        <v>37405</v>
      </c>
      <c r="E48" s="78">
        <f>SUM(F48:I48)+K48</f>
        <v>37405</v>
      </c>
      <c r="F48" s="78">
        <v>0</v>
      </c>
      <c r="G48" s="78">
        <v>0</v>
      </c>
      <c r="H48" s="78">
        <v>0</v>
      </c>
      <c r="I48" s="78">
        <v>37405</v>
      </c>
      <c r="J48" s="79" t="s">
        <v>178</v>
      </c>
      <c r="K48" s="78">
        <v>0</v>
      </c>
      <c r="L48" s="78">
        <v>0</v>
      </c>
      <c r="M48" s="78">
        <f>SUM(N48,+U48)</f>
        <v>10</v>
      </c>
      <c r="N48" s="78">
        <f>SUM(O48:R48)+T48</f>
        <v>10</v>
      </c>
      <c r="O48" s="78">
        <v>0</v>
      </c>
      <c r="P48" s="78">
        <v>0</v>
      </c>
      <c r="Q48" s="78">
        <v>0</v>
      </c>
      <c r="R48" s="78">
        <v>10</v>
      </c>
      <c r="S48" s="79" t="s">
        <v>178</v>
      </c>
      <c r="T48" s="78">
        <v>0</v>
      </c>
      <c r="U48" s="78">
        <v>0</v>
      </c>
      <c r="V48" s="78">
        <f>+SUM(D48,M48)</f>
        <v>37415</v>
      </c>
      <c r="W48" s="78">
        <f>+SUM(E48,N48)</f>
        <v>37415</v>
      </c>
      <c r="X48" s="78">
        <f>+SUM(F48,O48)</f>
        <v>0</v>
      </c>
      <c r="Y48" s="78">
        <f>+SUM(G48,P48)</f>
        <v>0</v>
      </c>
      <c r="Z48" s="78">
        <f>+SUM(H48,Q48)</f>
        <v>0</v>
      </c>
      <c r="AA48" s="78">
        <f>+SUM(I48,R48)</f>
        <v>37415</v>
      </c>
      <c r="AB48" s="79" t="s">
        <v>178</v>
      </c>
      <c r="AC48" s="78">
        <f>+SUM(K48,T48)</f>
        <v>0</v>
      </c>
      <c r="AD48" s="78">
        <f>+SUM(L48,U48)</f>
        <v>0</v>
      </c>
      <c r="AE48" s="78">
        <f>SUM(AF48,+AK48)</f>
        <v>0</v>
      </c>
      <c r="AF48" s="78">
        <f>SUM(AG48:AJ48)</f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f>SUM(AN48,AS48,AW48,AX48,BD48)</f>
        <v>37405</v>
      </c>
      <c r="AN48" s="78">
        <f>SUM(AO48:AR48)</f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f>SUM(AT48:AV48)</f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f>SUM(AY48:BB48)</f>
        <v>37405</v>
      </c>
      <c r="AY48" s="78">
        <v>7992</v>
      </c>
      <c r="AZ48" s="78">
        <v>0</v>
      </c>
      <c r="BA48" s="78">
        <v>26568</v>
      </c>
      <c r="BB48" s="78">
        <v>2845</v>
      </c>
      <c r="BC48" s="78">
        <v>0</v>
      </c>
      <c r="BD48" s="78">
        <v>0</v>
      </c>
      <c r="BE48" s="78">
        <v>0</v>
      </c>
      <c r="BF48" s="78">
        <f>SUM(AE48,+AM48,+BE48)</f>
        <v>37405</v>
      </c>
      <c r="BG48" s="78">
        <f>SUM(BH48,+BM48)</f>
        <v>0</v>
      </c>
      <c r="BH48" s="78">
        <f>SUM(BI48:BL48)</f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78">
        <v>0</v>
      </c>
      <c r="BO48" s="78">
        <f>SUM(BP48,BU48,BY48,BZ48,CF48)</f>
        <v>10</v>
      </c>
      <c r="BP48" s="78">
        <f>SUM(BQ48:BT48)</f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f>SUM(BV48:BX48)</f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f>SUM(CA48:CD48)</f>
        <v>10</v>
      </c>
      <c r="CA48" s="78">
        <v>10</v>
      </c>
      <c r="CB48" s="78">
        <v>0</v>
      </c>
      <c r="CC48" s="78">
        <v>0</v>
      </c>
      <c r="CD48" s="78">
        <v>0</v>
      </c>
      <c r="CE48" s="78">
        <v>0</v>
      </c>
      <c r="CF48" s="78">
        <v>0</v>
      </c>
      <c r="CG48" s="78">
        <v>0</v>
      </c>
      <c r="CH48" s="78">
        <f>SUM(BG48,+BO48,+CG48)</f>
        <v>10</v>
      </c>
      <c r="CI48" s="78">
        <f>SUM(AE48,+BG48)</f>
        <v>0</v>
      </c>
      <c r="CJ48" s="78">
        <f>SUM(AF48,+BH48)</f>
        <v>0</v>
      </c>
      <c r="CK48" s="78">
        <f>SUM(AG48,+BI48)</f>
        <v>0</v>
      </c>
      <c r="CL48" s="78">
        <f>SUM(AH48,+BJ48)</f>
        <v>0</v>
      </c>
      <c r="CM48" s="78">
        <f>SUM(AI48,+BK48)</f>
        <v>0</v>
      </c>
      <c r="CN48" s="78">
        <f>SUM(AJ48,+BL48)</f>
        <v>0</v>
      </c>
      <c r="CO48" s="78">
        <f>SUM(AK48,+BM48)</f>
        <v>0</v>
      </c>
      <c r="CP48" s="78">
        <f>SUM(AL48,+BN48)</f>
        <v>0</v>
      </c>
      <c r="CQ48" s="78">
        <f>SUM(AM48,+BO48)</f>
        <v>37415</v>
      </c>
      <c r="CR48" s="78">
        <f>SUM(AN48,+BP48)</f>
        <v>0</v>
      </c>
      <c r="CS48" s="78">
        <f>SUM(AO48,+BQ48)</f>
        <v>0</v>
      </c>
      <c r="CT48" s="78">
        <f>SUM(AP48,+BR48)</f>
        <v>0</v>
      </c>
      <c r="CU48" s="78">
        <f>SUM(AQ48,+BS48)</f>
        <v>0</v>
      </c>
      <c r="CV48" s="78">
        <f>SUM(AR48,+BT48)</f>
        <v>0</v>
      </c>
      <c r="CW48" s="78">
        <f>SUM(AS48,+BU48)</f>
        <v>0</v>
      </c>
      <c r="CX48" s="78">
        <f>SUM(AT48,+BV48)</f>
        <v>0</v>
      </c>
      <c r="CY48" s="78">
        <f>SUM(AU48,+BW48)</f>
        <v>0</v>
      </c>
      <c r="CZ48" s="78">
        <f>SUM(AV48,+BX48)</f>
        <v>0</v>
      </c>
      <c r="DA48" s="78">
        <f>SUM(AW48,+BY48)</f>
        <v>0</v>
      </c>
      <c r="DB48" s="78">
        <f>SUM(AX48,+BZ48)</f>
        <v>37415</v>
      </c>
      <c r="DC48" s="78">
        <f>SUM(AY48,+CA48)</f>
        <v>8002</v>
      </c>
      <c r="DD48" s="78">
        <f>SUM(AZ48,+CB48)</f>
        <v>0</v>
      </c>
      <c r="DE48" s="78">
        <f>SUM(BA48,+CC48)</f>
        <v>26568</v>
      </c>
      <c r="DF48" s="78">
        <f>SUM(BB48,+CD48)</f>
        <v>2845</v>
      </c>
      <c r="DG48" s="78">
        <f>SUM(BC48,+CE48)</f>
        <v>0</v>
      </c>
      <c r="DH48" s="78">
        <f>SUM(BD48,+CF48)</f>
        <v>0</v>
      </c>
      <c r="DI48" s="78">
        <f>SUM(BE48,+CG48)</f>
        <v>0</v>
      </c>
      <c r="DJ48" s="78">
        <f>SUM(BF48,+CH48)</f>
        <v>37415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213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53</v>
      </c>
      <c r="B2" s="153" t="s">
        <v>54</v>
      </c>
      <c r="C2" s="156" t="s">
        <v>214</v>
      </c>
      <c r="D2" s="82" t="s">
        <v>215</v>
      </c>
      <c r="E2" s="83"/>
      <c r="F2" s="83"/>
      <c r="G2" s="83"/>
      <c r="H2" s="83"/>
      <c r="I2" s="83"/>
      <c r="J2" s="83"/>
      <c r="K2" s="83"/>
      <c r="L2" s="84"/>
      <c r="M2" s="82" t="s">
        <v>216</v>
      </c>
      <c r="N2" s="83"/>
      <c r="O2" s="83"/>
      <c r="P2" s="83"/>
      <c r="Q2" s="83"/>
      <c r="R2" s="83"/>
      <c r="S2" s="83"/>
      <c r="T2" s="83"/>
      <c r="U2" s="84"/>
      <c r="V2" s="82" t="s">
        <v>217</v>
      </c>
      <c r="W2" s="83"/>
      <c r="X2" s="83"/>
      <c r="Y2" s="83"/>
      <c r="Z2" s="83"/>
      <c r="AA2" s="83"/>
      <c r="AB2" s="83"/>
      <c r="AC2" s="83"/>
      <c r="AD2" s="84"/>
      <c r="AE2" s="85" t="s">
        <v>218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219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220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221</v>
      </c>
      <c r="E3" s="90"/>
      <c r="F3" s="90"/>
      <c r="G3" s="90"/>
      <c r="H3" s="90"/>
      <c r="I3" s="90"/>
      <c r="J3" s="90"/>
      <c r="K3" s="90"/>
      <c r="L3" s="91"/>
      <c r="M3" s="89" t="s">
        <v>221</v>
      </c>
      <c r="N3" s="90"/>
      <c r="O3" s="90"/>
      <c r="P3" s="90"/>
      <c r="Q3" s="90"/>
      <c r="R3" s="90"/>
      <c r="S3" s="90"/>
      <c r="T3" s="90"/>
      <c r="U3" s="91"/>
      <c r="V3" s="89" t="s">
        <v>221</v>
      </c>
      <c r="W3" s="90"/>
      <c r="X3" s="90"/>
      <c r="Y3" s="90"/>
      <c r="Z3" s="90"/>
      <c r="AA3" s="90"/>
      <c r="AB3" s="90"/>
      <c r="AC3" s="90"/>
      <c r="AD3" s="91"/>
      <c r="AE3" s="92" t="s">
        <v>222</v>
      </c>
      <c r="AF3" s="86"/>
      <c r="AG3" s="86"/>
      <c r="AH3" s="86"/>
      <c r="AI3" s="86"/>
      <c r="AJ3" s="86"/>
      <c r="AK3" s="86"/>
      <c r="AL3" s="93"/>
      <c r="AM3" s="94" t="s">
        <v>223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224</v>
      </c>
      <c r="BF3" s="98" t="s">
        <v>217</v>
      </c>
      <c r="BG3" s="92" t="s">
        <v>222</v>
      </c>
      <c r="BH3" s="86"/>
      <c r="BI3" s="86"/>
      <c r="BJ3" s="86"/>
      <c r="BK3" s="86"/>
      <c r="BL3" s="86"/>
      <c r="BM3" s="86"/>
      <c r="BN3" s="93"/>
      <c r="BO3" s="94" t="s">
        <v>223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224</v>
      </c>
      <c r="CH3" s="98" t="s">
        <v>217</v>
      </c>
      <c r="CI3" s="92" t="s">
        <v>222</v>
      </c>
      <c r="CJ3" s="86"/>
      <c r="CK3" s="86"/>
      <c r="CL3" s="86"/>
      <c r="CM3" s="86"/>
      <c r="CN3" s="86"/>
      <c r="CO3" s="86"/>
      <c r="CP3" s="93"/>
      <c r="CQ3" s="94" t="s">
        <v>223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224</v>
      </c>
      <c r="DJ3" s="98" t="s">
        <v>217</v>
      </c>
    </row>
    <row r="4" spans="1:114" s="57" customFormat="1" ht="13.5" customHeight="1">
      <c r="A4" s="154"/>
      <c r="B4" s="154"/>
      <c r="C4" s="157"/>
      <c r="D4" s="70"/>
      <c r="E4" s="89" t="s">
        <v>225</v>
      </c>
      <c r="F4" s="99"/>
      <c r="G4" s="99"/>
      <c r="H4" s="99"/>
      <c r="I4" s="99"/>
      <c r="J4" s="99"/>
      <c r="K4" s="100"/>
      <c r="L4" s="101" t="s">
        <v>226</v>
      </c>
      <c r="M4" s="70"/>
      <c r="N4" s="89" t="s">
        <v>225</v>
      </c>
      <c r="O4" s="99"/>
      <c r="P4" s="99"/>
      <c r="Q4" s="99"/>
      <c r="R4" s="99"/>
      <c r="S4" s="99"/>
      <c r="T4" s="100"/>
      <c r="U4" s="101" t="s">
        <v>226</v>
      </c>
      <c r="V4" s="70"/>
      <c r="W4" s="89" t="s">
        <v>225</v>
      </c>
      <c r="X4" s="99"/>
      <c r="Y4" s="99"/>
      <c r="Z4" s="99"/>
      <c r="AA4" s="99"/>
      <c r="AB4" s="99"/>
      <c r="AC4" s="100"/>
      <c r="AD4" s="101" t="s">
        <v>226</v>
      </c>
      <c r="AE4" s="98" t="s">
        <v>217</v>
      </c>
      <c r="AF4" s="97" t="s">
        <v>227</v>
      </c>
      <c r="AG4" s="97"/>
      <c r="AH4" s="102"/>
      <c r="AI4" s="86"/>
      <c r="AJ4" s="103"/>
      <c r="AK4" s="104" t="s">
        <v>228</v>
      </c>
      <c r="AL4" s="152" t="s">
        <v>229</v>
      </c>
      <c r="AM4" s="98" t="s">
        <v>217</v>
      </c>
      <c r="AN4" s="92" t="s">
        <v>230</v>
      </c>
      <c r="AO4" s="95"/>
      <c r="AP4" s="95"/>
      <c r="AQ4" s="95"/>
      <c r="AR4" s="96"/>
      <c r="AS4" s="92" t="s">
        <v>231</v>
      </c>
      <c r="AT4" s="86"/>
      <c r="AU4" s="86"/>
      <c r="AV4" s="103"/>
      <c r="AW4" s="97" t="s">
        <v>232</v>
      </c>
      <c r="AX4" s="92" t="s">
        <v>233</v>
      </c>
      <c r="AY4" s="94"/>
      <c r="AZ4" s="95"/>
      <c r="BA4" s="95"/>
      <c r="BB4" s="96"/>
      <c r="BC4" s="105" t="s">
        <v>234</v>
      </c>
      <c r="BD4" s="105" t="s">
        <v>235</v>
      </c>
      <c r="BE4" s="98"/>
      <c r="BF4" s="98"/>
      <c r="BG4" s="98" t="s">
        <v>217</v>
      </c>
      <c r="BH4" s="97" t="s">
        <v>227</v>
      </c>
      <c r="BI4" s="97"/>
      <c r="BJ4" s="102"/>
      <c r="BK4" s="86"/>
      <c r="BL4" s="103"/>
      <c r="BM4" s="104" t="s">
        <v>228</v>
      </c>
      <c r="BN4" s="152" t="s">
        <v>229</v>
      </c>
      <c r="BO4" s="98" t="s">
        <v>217</v>
      </c>
      <c r="BP4" s="92" t="s">
        <v>230</v>
      </c>
      <c r="BQ4" s="95"/>
      <c r="BR4" s="95"/>
      <c r="BS4" s="95"/>
      <c r="BT4" s="96"/>
      <c r="BU4" s="92" t="s">
        <v>231</v>
      </c>
      <c r="BV4" s="86"/>
      <c r="BW4" s="86"/>
      <c r="BX4" s="103"/>
      <c r="BY4" s="97" t="s">
        <v>232</v>
      </c>
      <c r="BZ4" s="92" t="s">
        <v>233</v>
      </c>
      <c r="CA4" s="106"/>
      <c r="CB4" s="106"/>
      <c r="CC4" s="107"/>
      <c r="CD4" s="96"/>
      <c r="CE4" s="105" t="s">
        <v>234</v>
      </c>
      <c r="CF4" s="105" t="s">
        <v>235</v>
      </c>
      <c r="CG4" s="98"/>
      <c r="CH4" s="98"/>
      <c r="CI4" s="98" t="s">
        <v>217</v>
      </c>
      <c r="CJ4" s="97" t="s">
        <v>227</v>
      </c>
      <c r="CK4" s="97"/>
      <c r="CL4" s="102"/>
      <c r="CM4" s="86"/>
      <c r="CN4" s="103"/>
      <c r="CO4" s="104" t="s">
        <v>228</v>
      </c>
      <c r="CP4" s="152" t="s">
        <v>229</v>
      </c>
      <c r="CQ4" s="98" t="s">
        <v>217</v>
      </c>
      <c r="CR4" s="92" t="s">
        <v>230</v>
      </c>
      <c r="CS4" s="95"/>
      <c r="CT4" s="95"/>
      <c r="CU4" s="95"/>
      <c r="CV4" s="96"/>
      <c r="CW4" s="92" t="s">
        <v>231</v>
      </c>
      <c r="CX4" s="86"/>
      <c r="CY4" s="86"/>
      <c r="CZ4" s="103"/>
      <c r="DA4" s="97" t="s">
        <v>232</v>
      </c>
      <c r="DB4" s="92" t="s">
        <v>233</v>
      </c>
      <c r="DC4" s="95"/>
      <c r="DD4" s="95"/>
      <c r="DE4" s="95"/>
      <c r="DF4" s="96"/>
      <c r="DG4" s="105" t="s">
        <v>234</v>
      </c>
      <c r="DH4" s="105" t="s">
        <v>235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217</v>
      </c>
      <c r="F5" s="108" t="s">
        <v>236</v>
      </c>
      <c r="G5" s="108" t="s">
        <v>237</v>
      </c>
      <c r="H5" s="108" t="s">
        <v>238</v>
      </c>
      <c r="I5" s="108" t="s">
        <v>239</v>
      </c>
      <c r="J5" s="108" t="s">
        <v>240</v>
      </c>
      <c r="K5" s="108" t="s">
        <v>224</v>
      </c>
      <c r="L5" s="69"/>
      <c r="M5" s="70"/>
      <c r="N5" s="70" t="s">
        <v>217</v>
      </c>
      <c r="O5" s="108" t="s">
        <v>236</v>
      </c>
      <c r="P5" s="108" t="s">
        <v>237</v>
      </c>
      <c r="Q5" s="108" t="s">
        <v>238</v>
      </c>
      <c r="R5" s="108" t="s">
        <v>239</v>
      </c>
      <c r="S5" s="108" t="s">
        <v>240</v>
      </c>
      <c r="T5" s="108" t="s">
        <v>224</v>
      </c>
      <c r="U5" s="69"/>
      <c r="V5" s="70"/>
      <c r="W5" s="70" t="s">
        <v>217</v>
      </c>
      <c r="X5" s="108" t="s">
        <v>236</v>
      </c>
      <c r="Y5" s="108" t="s">
        <v>237</v>
      </c>
      <c r="Z5" s="108" t="s">
        <v>238</v>
      </c>
      <c r="AA5" s="108" t="s">
        <v>239</v>
      </c>
      <c r="AB5" s="108" t="s">
        <v>240</v>
      </c>
      <c r="AC5" s="108" t="s">
        <v>224</v>
      </c>
      <c r="AD5" s="69"/>
      <c r="AE5" s="98"/>
      <c r="AF5" s="98" t="s">
        <v>217</v>
      </c>
      <c r="AG5" s="104" t="s">
        <v>241</v>
      </c>
      <c r="AH5" s="104" t="s">
        <v>242</v>
      </c>
      <c r="AI5" s="104" t="s">
        <v>243</v>
      </c>
      <c r="AJ5" s="104" t="s">
        <v>224</v>
      </c>
      <c r="AK5" s="109"/>
      <c r="AL5" s="152"/>
      <c r="AM5" s="98"/>
      <c r="AN5" s="98" t="s">
        <v>217</v>
      </c>
      <c r="AO5" s="98" t="s">
        <v>244</v>
      </c>
      <c r="AP5" s="98" t="s">
        <v>245</v>
      </c>
      <c r="AQ5" s="98" t="s">
        <v>246</v>
      </c>
      <c r="AR5" s="98" t="s">
        <v>247</v>
      </c>
      <c r="AS5" s="98" t="s">
        <v>217</v>
      </c>
      <c r="AT5" s="97" t="s">
        <v>248</v>
      </c>
      <c r="AU5" s="97" t="s">
        <v>249</v>
      </c>
      <c r="AV5" s="97" t="s">
        <v>250</v>
      </c>
      <c r="AW5" s="98"/>
      <c r="AX5" s="98" t="s">
        <v>217</v>
      </c>
      <c r="AY5" s="97" t="s">
        <v>248</v>
      </c>
      <c r="AZ5" s="97" t="s">
        <v>249</v>
      </c>
      <c r="BA5" s="97" t="s">
        <v>250</v>
      </c>
      <c r="BB5" s="105" t="s">
        <v>224</v>
      </c>
      <c r="BC5" s="98"/>
      <c r="BD5" s="98"/>
      <c r="BE5" s="98"/>
      <c r="BF5" s="98"/>
      <c r="BG5" s="98"/>
      <c r="BH5" s="98" t="s">
        <v>217</v>
      </c>
      <c r="BI5" s="104" t="s">
        <v>241</v>
      </c>
      <c r="BJ5" s="104" t="s">
        <v>242</v>
      </c>
      <c r="BK5" s="104" t="s">
        <v>243</v>
      </c>
      <c r="BL5" s="104" t="s">
        <v>224</v>
      </c>
      <c r="BM5" s="109"/>
      <c r="BN5" s="152"/>
      <c r="BO5" s="98"/>
      <c r="BP5" s="98" t="s">
        <v>217</v>
      </c>
      <c r="BQ5" s="98" t="s">
        <v>244</v>
      </c>
      <c r="BR5" s="98" t="s">
        <v>245</v>
      </c>
      <c r="BS5" s="98" t="s">
        <v>246</v>
      </c>
      <c r="BT5" s="98" t="s">
        <v>247</v>
      </c>
      <c r="BU5" s="98" t="s">
        <v>217</v>
      </c>
      <c r="BV5" s="97" t="s">
        <v>248</v>
      </c>
      <c r="BW5" s="97" t="s">
        <v>249</v>
      </c>
      <c r="BX5" s="97" t="s">
        <v>250</v>
      </c>
      <c r="BY5" s="98"/>
      <c r="BZ5" s="98" t="s">
        <v>217</v>
      </c>
      <c r="CA5" s="97" t="s">
        <v>248</v>
      </c>
      <c r="CB5" s="97" t="s">
        <v>249</v>
      </c>
      <c r="CC5" s="97" t="s">
        <v>250</v>
      </c>
      <c r="CD5" s="105" t="s">
        <v>224</v>
      </c>
      <c r="CE5" s="98"/>
      <c r="CF5" s="98"/>
      <c r="CG5" s="98"/>
      <c r="CH5" s="98"/>
      <c r="CI5" s="98"/>
      <c r="CJ5" s="98" t="s">
        <v>217</v>
      </c>
      <c r="CK5" s="104" t="s">
        <v>241</v>
      </c>
      <c r="CL5" s="104" t="s">
        <v>242</v>
      </c>
      <c r="CM5" s="104" t="s">
        <v>243</v>
      </c>
      <c r="CN5" s="104" t="s">
        <v>224</v>
      </c>
      <c r="CO5" s="109"/>
      <c r="CP5" s="152"/>
      <c r="CQ5" s="98"/>
      <c r="CR5" s="98" t="s">
        <v>217</v>
      </c>
      <c r="CS5" s="98" t="s">
        <v>244</v>
      </c>
      <c r="CT5" s="98" t="s">
        <v>245</v>
      </c>
      <c r="CU5" s="98" t="s">
        <v>246</v>
      </c>
      <c r="CV5" s="98" t="s">
        <v>247</v>
      </c>
      <c r="CW5" s="98" t="s">
        <v>217</v>
      </c>
      <c r="CX5" s="97" t="s">
        <v>248</v>
      </c>
      <c r="CY5" s="97" t="s">
        <v>249</v>
      </c>
      <c r="CZ5" s="97" t="s">
        <v>250</v>
      </c>
      <c r="DA5" s="98"/>
      <c r="DB5" s="98" t="s">
        <v>217</v>
      </c>
      <c r="DC5" s="97" t="s">
        <v>248</v>
      </c>
      <c r="DD5" s="97" t="s">
        <v>249</v>
      </c>
      <c r="DE5" s="97" t="s">
        <v>250</v>
      </c>
      <c r="DF5" s="105" t="s">
        <v>224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251</v>
      </c>
      <c r="E6" s="110" t="s">
        <v>251</v>
      </c>
      <c r="F6" s="111" t="s">
        <v>251</v>
      </c>
      <c r="G6" s="111" t="s">
        <v>251</v>
      </c>
      <c r="H6" s="111" t="s">
        <v>251</v>
      </c>
      <c r="I6" s="111" t="s">
        <v>251</v>
      </c>
      <c r="J6" s="111" t="s">
        <v>251</v>
      </c>
      <c r="K6" s="111" t="s">
        <v>251</v>
      </c>
      <c r="L6" s="112" t="s">
        <v>251</v>
      </c>
      <c r="M6" s="110" t="s">
        <v>251</v>
      </c>
      <c r="N6" s="110" t="s">
        <v>251</v>
      </c>
      <c r="O6" s="111" t="s">
        <v>251</v>
      </c>
      <c r="P6" s="111" t="s">
        <v>251</v>
      </c>
      <c r="Q6" s="111" t="s">
        <v>251</v>
      </c>
      <c r="R6" s="111" t="s">
        <v>251</v>
      </c>
      <c r="S6" s="111" t="s">
        <v>251</v>
      </c>
      <c r="T6" s="111" t="s">
        <v>251</v>
      </c>
      <c r="U6" s="112" t="s">
        <v>251</v>
      </c>
      <c r="V6" s="110" t="s">
        <v>251</v>
      </c>
      <c r="W6" s="110" t="s">
        <v>251</v>
      </c>
      <c r="X6" s="111" t="s">
        <v>251</v>
      </c>
      <c r="Y6" s="111" t="s">
        <v>251</v>
      </c>
      <c r="Z6" s="111" t="s">
        <v>251</v>
      </c>
      <c r="AA6" s="111" t="s">
        <v>251</v>
      </c>
      <c r="AB6" s="111" t="s">
        <v>251</v>
      </c>
      <c r="AC6" s="111" t="s">
        <v>251</v>
      </c>
      <c r="AD6" s="112" t="s">
        <v>251</v>
      </c>
      <c r="AE6" s="113" t="s">
        <v>251</v>
      </c>
      <c r="AF6" s="113" t="s">
        <v>251</v>
      </c>
      <c r="AG6" s="114" t="s">
        <v>251</v>
      </c>
      <c r="AH6" s="114" t="s">
        <v>251</v>
      </c>
      <c r="AI6" s="114" t="s">
        <v>251</v>
      </c>
      <c r="AJ6" s="114" t="s">
        <v>251</v>
      </c>
      <c r="AK6" s="115" t="s">
        <v>251</v>
      </c>
      <c r="AL6" s="115" t="s">
        <v>251</v>
      </c>
      <c r="AM6" s="113" t="s">
        <v>251</v>
      </c>
      <c r="AN6" s="113" t="s">
        <v>251</v>
      </c>
      <c r="AO6" s="113" t="s">
        <v>251</v>
      </c>
      <c r="AP6" s="113" t="s">
        <v>251</v>
      </c>
      <c r="AQ6" s="113" t="s">
        <v>251</v>
      </c>
      <c r="AR6" s="113" t="s">
        <v>251</v>
      </c>
      <c r="AS6" s="113" t="s">
        <v>251</v>
      </c>
      <c r="AT6" s="116" t="s">
        <v>251</v>
      </c>
      <c r="AU6" s="116" t="s">
        <v>251</v>
      </c>
      <c r="AV6" s="116" t="s">
        <v>251</v>
      </c>
      <c r="AW6" s="113" t="s">
        <v>251</v>
      </c>
      <c r="AX6" s="113" t="s">
        <v>251</v>
      </c>
      <c r="AY6" s="113" t="s">
        <v>251</v>
      </c>
      <c r="AZ6" s="113" t="s">
        <v>251</v>
      </c>
      <c r="BA6" s="113" t="s">
        <v>251</v>
      </c>
      <c r="BB6" s="113" t="s">
        <v>251</v>
      </c>
      <c r="BC6" s="113" t="s">
        <v>251</v>
      </c>
      <c r="BD6" s="113" t="s">
        <v>251</v>
      </c>
      <c r="BE6" s="113" t="s">
        <v>251</v>
      </c>
      <c r="BF6" s="113" t="s">
        <v>251</v>
      </c>
      <c r="BG6" s="113" t="s">
        <v>251</v>
      </c>
      <c r="BH6" s="113" t="s">
        <v>251</v>
      </c>
      <c r="BI6" s="114" t="s">
        <v>251</v>
      </c>
      <c r="BJ6" s="114" t="s">
        <v>251</v>
      </c>
      <c r="BK6" s="114" t="s">
        <v>251</v>
      </c>
      <c r="BL6" s="114" t="s">
        <v>251</v>
      </c>
      <c r="BM6" s="115" t="s">
        <v>251</v>
      </c>
      <c r="BN6" s="115" t="s">
        <v>251</v>
      </c>
      <c r="BO6" s="113" t="s">
        <v>251</v>
      </c>
      <c r="BP6" s="113" t="s">
        <v>251</v>
      </c>
      <c r="BQ6" s="113" t="s">
        <v>251</v>
      </c>
      <c r="BR6" s="113" t="s">
        <v>251</v>
      </c>
      <c r="BS6" s="113" t="s">
        <v>251</v>
      </c>
      <c r="BT6" s="113" t="s">
        <v>251</v>
      </c>
      <c r="BU6" s="113" t="s">
        <v>251</v>
      </c>
      <c r="BV6" s="116" t="s">
        <v>251</v>
      </c>
      <c r="BW6" s="116" t="s">
        <v>251</v>
      </c>
      <c r="BX6" s="116" t="s">
        <v>251</v>
      </c>
      <c r="BY6" s="113" t="s">
        <v>251</v>
      </c>
      <c r="BZ6" s="113" t="s">
        <v>251</v>
      </c>
      <c r="CA6" s="113" t="s">
        <v>251</v>
      </c>
      <c r="CB6" s="113" t="s">
        <v>251</v>
      </c>
      <c r="CC6" s="113" t="s">
        <v>251</v>
      </c>
      <c r="CD6" s="113" t="s">
        <v>251</v>
      </c>
      <c r="CE6" s="113" t="s">
        <v>251</v>
      </c>
      <c r="CF6" s="113" t="s">
        <v>251</v>
      </c>
      <c r="CG6" s="113" t="s">
        <v>251</v>
      </c>
      <c r="CH6" s="113" t="s">
        <v>251</v>
      </c>
      <c r="CI6" s="113" t="s">
        <v>251</v>
      </c>
      <c r="CJ6" s="113" t="s">
        <v>251</v>
      </c>
      <c r="CK6" s="114" t="s">
        <v>251</v>
      </c>
      <c r="CL6" s="114" t="s">
        <v>251</v>
      </c>
      <c r="CM6" s="114" t="s">
        <v>251</v>
      </c>
      <c r="CN6" s="114" t="s">
        <v>251</v>
      </c>
      <c r="CO6" s="115" t="s">
        <v>251</v>
      </c>
      <c r="CP6" s="115" t="s">
        <v>251</v>
      </c>
      <c r="CQ6" s="113" t="s">
        <v>251</v>
      </c>
      <c r="CR6" s="113" t="s">
        <v>251</v>
      </c>
      <c r="CS6" s="114" t="s">
        <v>251</v>
      </c>
      <c r="CT6" s="114" t="s">
        <v>251</v>
      </c>
      <c r="CU6" s="114" t="s">
        <v>251</v>
      </c>
      <c r="CV6" s="114" t="s">
        <v>251</v>
      </c>
      <c r="CW6" s="113" t="s">
        <v>251</v>
      </c>
      <c r="CX6" s="116" t="s">
        <v>251</v>
      </c>
      <c r="CY6" s="116" t="s">
        <v>251</v>
      </c>
      <c r="CZ6" s="116" t="s">
        <v>251</v>
      </c>
      <c r="DA6" s="113" t="s">
        <v>251</v>
      </c>
      <c r="DB6" s="113" t="s">
        <v>251</v>
      </c>
      <c r="DC6" s="113" t="s">
        <v>251</v>
      </c>
      <c r="DD6" s="113" t="s">
        <v>251</v>
      </c>
      <c r="DE6" s="113" t="s">
        <v>251</v>
      </c>
      <c r="DF6" s="113" t="s">
        <v>251</v>
      </c>
      <c r="DG6" s="113" t="s">
        <v>251</v>
      </c>
      <c r="DH6" s="113" t="s">
        <v>251</v>
      </c>
      <c r="DI6" s="113" t="s">
        <v>251</v>
      </c>
      <c r="DJ6" s="113" t="s">
        <v>251</v>
      </c>
    </row>
    <row r="7" spans="1:114" s="51" customFormat="1" ht="12" customHeight="1">
      <c r="A7" s="49" t="s">
        <v>252</v>
      </c>
      <c r="B7" s="65" t="s">
        <v>253</v>
      </c>
      <c r="C7" s="49" t="s">
        <v>217</v>
      </c>
      <c r="D7" s="74">
        <f>SUM(D8:D19)</f>
        <v>2433755</v>
      </c>
      <c r="E7" s="74">
        <f>SUM(E8:E19)</f>
        <v>893716</v>
      </c>
      <c r="F7" s="74">
        <f>SUM(F8:F19)</f>
        <v>0</v>
      </c>
      <c r="G7" s="74">
        <f>SUM(G8:G19)</f>
        <v>0</v>
      </c>
      <c r="H7" s="74">
        <f>SUM(H8:H19)</f>
        <v>0</v>
      </c>
      <c r="I7" s="74">
        <f>SUM(I8:I19)</f>
        <v>739796</v>
      </c>
      <c r="J7" s="74">
        <f>SUM(J8:J19)</f>
        <v>4790160</v>
      </c>
      <c r="K7" s="74">
        <f>SUM(K8:K19)</f>
        <v>153920</v>
      </c>
      <c r="L7" s="74">
        <f>SUM(L8:L19)</f>
        <v>1540039</v>
      </c>
      <c r="M7" s="74">
        <f>SUM(M8:M19)</f>
        <v>1904620</v>
      </c>
      <c r="N7" s="74">
        <f>SUM(N8:N19)</f>
        <v>1651057</v>
      </c>
      <c r="O7" s="74">
        <f>SUM(O8:O19)</f>
        <v>621818</v>
      </c>
      <c r="P7" s="74">
        <f>SUM(P8:P19)</f>
        <v>0</v>
      </c>
      <c r="Q7" s="74">
        <f>SUM(Q8:Q19)</f>
        <v>940400</v>
      </c>
      <c r="R7" s="74">
        <f>SUM(R8:R19)</f>
        <v>48997</v>
      </c>
      <c r="S7" s="74">
        <f>SUM(S8:S19)</f>
        <v>737275</v>
      </c>
      <c r="T7" s="74">
        <f>SUM(T8:T19)</f>
        <v>39842</v>
      </c>
      <c r="U7" s="74">
        <f>SUM(U8:U19)</f>
        <v>253563</v>
      </c>
      <c r="V7" s="74">
        <f>SUM(V8:V19)</f>
        <v>4338375</v>
      </c>
      <c r="W7" s="74">
        <f>SUM(W8:W19)</f>
        <v>2544773</v>
      </c>
      <c r="X7" s="74">
        <f>SUM(X8:X19)</f>
        <v>621818</v>
      </c>
      <c r="Y7" s="74">
        <f>SUM(Y8:Y19)</f>
        <v>0</v>
      </c>
      <c r="Z7" s="74">
        <f>SUM(Z8:Z19)</f>
        <v>940400</v>
      </c>
      <c r="AA7" s="74">
        <f>SUM(AA8:AA19)</f>
        <v>788793</v>
      </c>
      <c r="AB7" s="74">
        <f>SUM(AB8:AB19)</f>
        <v>5527435</v>
      </c>
      <c r="AC7" s="74">
        <f>SUM(AC8:AC19)</f>
        <v>193762</v>
      </c>
      <c r="AD7" s="74">
        <f>SUM(AD8:AD19)</f>
        <v>1793602</v>
      </c>
      <c r="AE7" s="74">
        <f>SUM(AE8:AE19)</f>
        <v>291969</v>
      </c>
      <c r="AF7" s="74">
        <f>SUM(AF8:AF19)</f>
        <v>278469</v>
      </c>
      <c r="AG7" s="74">
        <f>SUM(AG8:AG19)</f>
        <v>0</v>
      </c>
      <c r="AH7" s="74">
        <f>SUM(AH8:AH19)</f>
        <v>272689</v>
      </c>
      <c r="AI7" s="74">
        <f>SUM(AI8:AI19)</f>
        <v>5780</v>
      </c>
      <c r="AJ7" s="74">
        <f>SUM(AJ8:AJ19)</f>
        <v>0</v>
      </c>
      <c r="AK7" s="74">
        <f>SUM(AK8:AK19)</f>
        <v>13500</v>
      </c>
      <c r="AL7" s="75" t="s">
        <v>254</v>
      </c>
      <c r="AM7" s="74">
        <f>SUM(AM8:AM19)</f>
        <v>6269321</v>
      </c>
      <c r="AN7" s="74">
        <f>SUM(AN8:AN19)</f>
        <v>1080781</v>
      </c>
      <c r="AO7" s="74">
        <f>SUM(AO8:AO19)</f>
        <v>721872</v>
      </c>
      <c r="AP7" s="74">
        <f>SUM(AP8:AP19)</f>
        <v>0</v>
      </c>
      <c r="AQ7" s="74">
        <f>SUM(AQ8:AQ19)</f>
        <v>331380</v>
      </c>
      <c r="AR7" s="74">
        <f>SUM(AR8:AR19)</f>
        <v>27529</v>
      </c>
      <c r="AS7" s="74">
        <f>SUM(AS8:AS19)</f>
        <v>3564523</v>
      </c>
      <c r="AT7" s="74">
        <f>SUM(AT8:AT19)</f>
        <v>7766</v>
      </c>
      <c r="AU7" s="74">
        <f>SUM(AU8:AU19)</f>
        <v>3428183</v>
      </c>
      <c r="AV7" s="74">
        <f>SUM(AV8:AV19)</f>
        <v>128574</v>
      </c>
      <c r="AW7" s="74">
        <f>SUM(AW8:AW19)</f>
        <v>7398</v>
      </c>
      <c r="AX7" s="74">
        <f>SUM(AX8:AX19)</f>
        <v>1616619</v>
      </c>
      <c r="AY7" s="74">
        <f>SUM(AY8:AY19)</f>
        <v>19562</v>
      </c>
      <c r="AZ7" s="74">
        <f>SUM(AZ8:AZ19)</f>
        <v>1448499</v>
      </c>
      <c r="BA7" s="74">
        <f>SUM(BA8:BA19)</f>
        <v>146582</v>
      </c>
      <c r="BB7" s="74">
        <f>SUM(BB8:BB19)</f>
        <v>1976</v>
      </c>
      <c r="BC7" s="75" t="s">
        <v>254</v>
      </c>
      <c r="BD7" s="74">
        <f>SUM(BD8:BD19)</f>
        <v>0</v>
      </c>
      <c r="BE7" s="74">
        <f>SUM(BE8:BE19)</f>
        <v>662625</v>
      </c>
      <c r="BF7" s="74">
        <f>SUM(BF8:BF19)</f>
        <v>7223915</v>
      </c>
      <c r="BG7" s="74">
        <f>SUM(BG8:BG19)</f>
        <v>1888267</v>
      </c>
      <c r="BH7" s="74">
        <f>SUM(BH8:BH19)</f>
        <v>1888267</v>
      </c>
      <c r="BI7" s="74">
        <f>SUM(BI8:BI19)</f>
        <v>0</v>
      </c>
      <c r="BJ7" s="74">
        <f>SUM(BJ8:BJ19)</f>
        <v>1888267</v>
      </c>
      <c r="BK7" s="74">
        <f>SUM(BK8:BK19)</f>
        <v>0</v>
      </c>
      <c r="BL7" s="74">
        <f>SUM(BL8:BL19)</f>
        <v>0</v>
      </c>
      <c r="BM7" s="74">
        <f>SUM(BM8:BM19)</f>
        <v>0</v>
      </c>
      <c r="BN7" s="75" t="s">
        <v>254</v>
      </c>
      <c r="BO7" s="74">
        <f>SUM(BO8:BO19)</f>
        <v>634060</v>
      </c>
      <c r="BP7" s="74">
        <f>SUM(BP8:BP19)</f>
        <v>124922</v>
      </c>
      <c r="BQ7" s="74">
        <f>SUM(BQ8:BQ19)</f>
        <v>112685</v>
      </c>
      <c r="BR7" s="74">
        <f>SUM(BR8:BR19)</f>
        <v>0</v>
      </c>
      <c r="BS7" s="74">
        <f>SUM(BS8:BS19)</f>
        <v>12237</v>
      </c>
      <c r="BT7" s="74">
        <f>SUM(BT8:BT19)</f>
        <v>0</v>
      </c>
      <c r="BU7" s="74">
        <f>SUM(BU8:BU19)</f>
        <v>200164</v>
      </c>
      <c r="BV7" s="74">
        <f>SUM(BV8:BV19)</f>
        <v>0</v>
      </c>
      <c r="BW7" s="74">
        <f>SUM(BW8:BW19)</f>
        <v>200164</v>
      </c>
      <c r="BX7" s="74">
        <f>SUM(BX8:BX19)</f>
        <v>0</v>
      </c>
      <c r="BY7" s="74">
        <f>SUM(BY8:BY19)</f>
        <v>0</v>
      </c>
      <c r="BZ7" s="74">
        <f>SUM(BZ8:BZ19)</f>
        <v>308974</v>
      </c>
      <c r="CA7" s="74">
        <f>SUM(CA8:CA19)</f>
        <v>0</v>
      </c>
      <c r="CB7" s="74">
        <f>SUM(CB8:CB19)</f>
        <v>295127</v>
      </c>
      <c r="CC7" s="74">
        <f>SUM(CC8:CC19)</f>
        <v>622</v>
      </c>
      <c r="CD7" s="74">
        <f>SUM(CD8:CD19)</f>
        <v>13225</v>
      </c>
      <c r="CE7" s="75" t="s">
        <v>254</v>
      </c>
      <c r="CF7" s="74">
        <f>SUM(CF8:CF19)</f>
        <v>0</v>
      </c>
      <c r="CG7" s="74">
        <f>SUM(CG8:CG19)</f>
        <v>119568</v>
      </c>
      <c r="CH7" s="74">
        <f>SUM(CH8:CH19)</f>
        <v>2641895</v>
      </c>
      <c r="CI7" s="74">
        <f>SUM(CI8:CI19)</f>
        <v>2180236</v>
      </c>
      <c r="CJ7" s="74">
        <f>SUM(CJ8:CJ19)</f>
        <v>2166736</v>
      </c>
      <c r="CK7" s="74">
        <f>SUM(CK8:CK19)</f>
        <v>0</v>
      </c>
      <c r="CL7" s="74">
        <f>SUM(CL8:CL19)</f>
        <v>2160956</v>
      </c>
      <c r="CM7" s="74">
        <f>SUM(CM8:CM19)</f>
        <v>5780</v>
      </c>
      <c r="CN7" s="74">
        <f>SUM(CN8:CN19)</f>
        <v>0</v>
      </c>
      <c r="CO7" s="74">
        <f>SUM(CO8:CO19)</f>
        <v>13500</v>
      </c>
      <c r="CP7" s="75" t="s">
        <v>254</v>
      </c>
      <c r="CQ7" s="74">
        <f>SUM(CQ8:CQ19)</f>
        <v>6903381</v>
      </c>
      <c r="CR7" s="74">
        <f>SUM(CR8:CR19)</f>
        <v>1205703</v>
      </c>
      <c r="CS7" s="74">
        <f>SUM(CS8:CS19)</f>
        <v>834557</v>
      </c>
      <c r="CT7" s="74">
        <f>SUM(CT8:CT19)</f>
        <v>0</v>
      </c>
      <c r="CU7" s="74">
        <f>SUM(CU8:CU19)</f>
        <v>343617</v>
      </c>
      <c r="CV7" s="74">
        <f>SUM(CV8:CV19)</f>
        <v>27529</v>
      </c>
      <c r="CW7" s="74">
        <f>SUM(CW8:CW19)</f>
        <v>3764687</v>
      </c>
      <c r="CX7" s="74">
        <f>SUM(CX8:CX19)</f>
        <v>7766</v>
      </c>
      <c r="CY7" s="74">
        <f>SUM(CY8:CY19)</f>
        <v>3628347</v>
      </c>
      <c r="CZ7" s="74">
        <f>SUM(CZ8:CZ19)</f>
        <v>128574</v>
      </c>
      <c r="DA7" s="74">
        <f>SUM(DA8:DA19)</f>
        <v>7398</v>
      </c>
      <c r="DB7" s="74">
        <f>SUM(DB8:DB19)</f>
        <v>1925593</v>
      </c>
      <c r="DC7" s="74">
        <f>SUM(DC8:DC19)</f>
        <v>19562</v>
      </c>
      <c r="DD7" s="74">
        <f>SUM(DD8:DD19)</f>
        <v>1743626</v>
      </c>
      <c r="DE7" s="74">
        <f>SUM(DE8:DE19)</f>
        <v>147204</v>
      </c>
      <c r="DF7" s="74">
        <f>SUM(DF8:DF19)</f>
        <v>15201</v>
      </c>
      <c r="DG7" s="75" t="s">
        <v>254</v>
      </c>
      <c r="DH7" s="74">
        <f>SUM(DH8:DH19)</f>
        <v>0</v>
      </c>
      <c r="DI7" s="74">
        <f>SUM(DI8:DI19)</f>
        <v>782193</v>
      </c>
      <c r="DJ7" s="74">
        <f>SUM(DJ8:DJ19)</f>
        <v>9865810</v>
      </c>
    </row>
    <row r="8" spans="1:114" s="51" customFormat="1" ht="12" customHeight="1">
      <c r="A8" s="52" t="s">
        <v>252</v>
      </c>
      <c r="B8" s="53" t="s">
        <v>255</v>
      </c>
      <c r="C8" s="52" t="s">
        <v>256</v>
      </c>
      <c r="D8" s="76">
        <f>SUM(E8,+L8)</f>
        <v>591450</v>
      </c>
      <c r="E8" s="76">
        <f>SUM(F8:I8)+K8</f>
        <v>107540</v>
      </c>
      <c r="F8" s="76">
        <v>0</v>
      </c>
      <c r="G8" s="76">
        <v>0</v>
      </c>
      <c r="H8" s="76">
        <v>0</v>
      </c>
      <c r="I8" s="76">
        <v>107540</v>
      </c>
      <c r="J8" s="76">
        <v>1059848</v>
      </c>
      <c r="K8" s="76">
        <v>0</v>
      </c>
      <c r="L8" s="76">
        <v>483910</v>
      </c>
      <c r="M8" s="76">
        <f>SUM(N8,+U8)</f>
        <v>66993</v>
      </c>
      <c r="N8" s="76">
        <f>SUM(O8:R8)+T8</f>
        <v>1680</v>
      </c>
      <c r="O8" s="76">
        <v>0</v>
      </c>
      <c r="P8" s="76">
        <v>0</v>
      </c>
      <c r="Q8" s="76">
        <v>0</v>
      </c>
      <c r="R8" s="76">
        <v>1680</v>
      </c>
      <c r="S8" s="76">
        <v>112314</v>
      </c>
      <c r="T8" s="76">
        <v>0</v>
      </c>
      <c r="U8" s="76">
        <v>65313</v>
      </c>
      <c r="V8" s="76">
        <f>+SUM(D8,M8)</f>
        <v>658443</v>
      </c>
      <c r="W8" s="76">
        <f>+SUM(E8,N8)</f>
        <v>109220</v>
      </c>
      <c r="X8" s="76">
        <f>+SUM(F8,O8)</f>
        <v>0</v>
      </c>
      <c r="Y8" s="76">
        <f>+SUM(G8,P8)</f>
        <v>0</v>
      </c>
      <c r="Z8" s="76">
        <f>+SUM(H8,Q8)</f>
        <v>0</v>
      </c>
      <c r="AA8" s="76">
        <f>+SUM(I8,R8)</f>
        <v>109220</v>
      </c>
      <c r="AB8" s="76">
        <f>+SUM(J8,S8)</f>
        <v>1172162</v>
      </c>
      <c r="AC8" s="76">
        <f>+SUM(K8,T8)</f>
        <v>0</v>
      </c>
      <c r="AD8" s="76">
        <f>+SUM(L8,U8)</f>
        <v>549223</v>
      </c>
      <c r="AE8" s="76">
        <f>SUM(AF8,+AK8)</f>
        <v>260109</v>
      </c>
      <c r="AF8" s="76">
        <f>SUM(AG8:AJ8)</f>
        <v>246609</v>
      </c>
      <c r="AG8" s="76">
        <v>0</v>
      </c>
      <c r="AH8" s="76">
        <v>240829</v>
      </c>
      <c r="AI8" s="76">
        <v>5780</v>
      </c>
      <c r="AJ8" s="76">
        <v>0</v>
      </c>
      <c r="AK8" s="76">
        <v>13500</v>
      </c>
      <c r="AL8" s="77" t="s">
        <v>254</v>
      </c>
      <c r="AM8" s="76">
        <f>SUM(AN8,AS8,AW8,AX8,BD8)</f>
        <v>1391189</v>
      </c>
      <c r="AN8" s="76">
        <f>SUM(AO8:AR8)</f>
        <v>357590</v>
      </c>
      <c r="AO8" s="76">
        <v>205122</v>
      </c>
      <c r="AP8" s="76">
        <v>0</v>
      </c>
      <c r="AQ8" s="76">
        <v>131082</v>
      </c>
      <c r="AR8" s="76">
        <v>21386</v>
      </c>
      <c r="AS8" s="76">
        <f>SUM(AT8:AV8)</f>
        <v>636767</v>
      </c>
      <c r="AT8" s="76">
        <v>0</v>
      </c>
      <c r="AU8" s="76">
        <v>597968</v>
      </c>
      <c r="AV8" s="76">
        <v>38799</v>
      </c>
      <c r="AW8" s="76">
        <v>0</v>
      </c>
      <c r="AX8" s="76">
        <f>SUM(AY8:BB8)</f>
        <v>396832</v>
      </c>
      <c r="AY8" s="76">
        <v>0</v>
      </c>
      <c r="AZ8" s="76">
        <v>377273</v>
      </c>
      <c r="BA8" s="76">
        <v>19559</v>
      </c>
      <c r="BB8" s="76">
        <v>0</v>
      </c>
      <c r="BC8" s="77" t="s">
        <v>254</v>
      </c>
      <c r="BD8" s="76">
        <v>0</v>
      </c>
      <c r="BE8" s="76">
        <v>0</v>
      </c>
      <c r="BF8" s="76">
        <f>SUM(AE8,+AM8,+BE8)</f>
        <v>1651298</v>
      </c>
      <c r="BG8" s="76">
        <f>SUM(BH8,+BM8)</f>
        <v>60207</v>
      </c>
      <c r="BH8" s="76">
        <f>SUM(BI8:BL8)</f>
        <v>60207</v>
      </c>
      <c r="BI8" s="76">
        <v>0</v>
      </c>
      <c r="BJ8" s="76">
        <v>60207</v>
      </c>
      <c r="BK8" s="76">
        <v>0</v>
      </c>
      <c r="BL8" s="76">
        <v>0</v>
      </c>
      <c r="BM8" s="76">
        <v>0</v>
      </c>
      <c r="BN8" s="77" t="s">
        <v>254</v>
      </c>
      <c r="BO8" s="76">
        <f>SUM(BP8,BU8,BY8,BZ8,CF8)</f>
        <v>119100</v>
      </c>
      <c r="BP8" s="76">
        <f>SUM(BQ8:BT8)</f>
        <v>19879</v>
      </c>
      <c r="BQ8" s="76">
        <v>19879</v>
      </c>
      <c r="BR8" s="76">
        <v>0</v>
      </c>
      <c r="BS8" s="76">
        <v>0</v>
      </c>
      <c r="BT8" s="76">
        <v>0</v>
      </c>
      <c r="BU8" s="76">
        <f>SUM(BV8:BX8)</f>
        <v>43723</v>
      </c>
      <c r="BV8" s="76">
        <v>0</v>
      </c>
      <c r="BW8" s="76">
        <v>43723</v>
      </c>
      <c r="BX8" s="76">
        <v>0</v>
      </c>
      <c r="BY8" s="76">
        <v>0</v>
      </c>
      <c r="BZ8" s="76">
        <f>SUM(CA8:CD8)</f>
        <v>55498</v>
      </c>
      <c r="CA8" s="76">
        <v>0</v>
      </c>
      <c r="CB8" s="76">
        <v>55498</v>
      </c>
      <c r="CC8" s="76">
        <v>0</v>
      </c>
      <c r="CD8" s="76">
        <v>0</v>
      </c>
      <c r="CE8" s="77" t="s">
        <v>254</v>
      </c>
      <c r="CF8" s="76">
        <v>0</v>
      </c>
      <c r="CG8" s="76">
        <v>0</v>
      </c>
      <c r="CH8" s="76">
        <f>SUM(BG8,+BO8,+CG8)</f>
        <v>179307</v>
      </c>
      <c r="CI8" s="76">
        <f>SUM(AE8,+BG8)</f>
        <v>320316</v>
      </c>
      <c r="CJ8" s="76">
        <f>SUM(AF8,+BH8)</f>
        <v>306816</v>
      </c>
      <c r="CK8" s="76">
        <f>SUM(AG8,+BI8)</f>
        <v>0</v>
      </c>
      <c r="CL8" s="76">
        <f>SUM(AH8,+BJ8)</f>
        <v>301036</v>
      </c>
      <c r="CM8" s="76">
        <f>SUM(AI8,+BK8)</f>
        <v>5780</v>
      </c>
      <c r="CN8" s="76">
        <f>SUM(AJ8,+BL8)</f>
        <v>0</v>
      </c>
      <c r="CO8" s="76">
        <f>SUM(AK8,+BM8)</f>
        <v>13500</v>
      </c>
      <c r="CP8" s="77" t="s">
        <v>254</v>
      </c>
      <c r="CQ8" s="76">
        <f>SUM(AM8,+BO8)</f>
        <v>1510289</v>
      </c>
      <c r="CR8" s="76">
        <f>SUM(AN8,+BP8)</f>
        <v>377469</v>
      </c>
      <c r="CS8" s="76">
        <f>SUM(AO8,+BQ8)</f>
        <v>225001</v>
      </c>
      <c r="CT8" s="76">
        <f>SUM(AP8,+BR8)</f>
        <v>0</v>
      </c>
      <c r="CU8" s="76">
        <f>SUM(AQ8,+BS8)</f>
        <v>131082</v>
      </c>
      <c r="CV8" s="76">
        <f>SUM(AR8,+BT8)</f>
        <v>21386</v>
      </c>
      <c r="CW8" s="76">
        <f>SUM(AS8,+BU8)</f>
        <v>680490</v>
      </c>
      <c r="CX8" s="76">
        <f>SUM(AT8,+BV8)</f>
        <v>0</v>
      </c>
      <c r="CY8" s="76">
        <f>SUM(AU8,+BW8)</f>
        <v>641691</v>
      </c>
      <c r="CZ8" s="76">
        <f>SUM(AV8,+BX8)</f>
        <v>38799</v>
      </c>
      <c r="DA8" s="76">
        <f>SUM(AW8,+BY8)</f>
        <v>0</v>
      </c>
      <c r="DB8" s="76">
        <f>SUM(AX8,+BZ8)</f>
        <v>452330</v>
      </c>
      <c r="DC8" s="76">
        <f>SUM(AY8,+CA8)</f>
        <v>0</v>
      </c>
      <c r="DD8" s="76">
        <f>SUM(AZ8,+CB8)</f>
        <v>432771</v>
      </c>
      <c r="DE8" s="76">
        <f>SUM(BA8,+CC8)</f>
        <v>19559</v>
      </c>
      <c r="DF8" s="76">
        <f>SUM(BB8,+CD8)</f>
        <v>0</v>
      </c>
      <c r="DG8" s="77" t="s">
        <v>254</v>
      </c>
      <c r="DH8" s="76">
        <f>SUM(BD8,+CF8)</f>
        <v>0</v>
      </c>
      <c r="DI8" s="76">
        <f>SUM(BE8,+CG8)</f>
        <v>0</v>
      </c>
      <c r="DJ8" s="76">
        <f>SUM(BF8,+CH8)</f>
        <v>1830605</v>
      </c>
    </row>
    <row r="9" spans="1:114" s="51" customFormat="1" ht="12" customHeight="1">
      <c r="A9" s="52" t="s">
        <v>252</v>
      </c>
      <c r="B9" s="53" t="s">
        <v>257</v>
      </c>
      <c r="C9" s="52" t="s">
        <v>258</v>
      </c>
      <c r="D9" s="76">
        <f>SUM(E9,+L9)</f>
        <v>63736</v>
      </c>
      <c r="E9" s="76">
        <f>SUM(F9:I9)+K9</f>
        <v>63736</v>
      </c>
      <c r="F9" s="76">
        <v>0</v>
      </c>
      <c r="G9" s="76">
        <v>0</v>
      </c>
      <c r="H9" s="76">
        <v>0</v>
      </c>
      <c r="I9" s="76">
        <v>55570</v>
      </c>
      <c r="J9" s="76">
        <v>279216</v>
      </c>
      <c r="K9" s="76">
        <v>8166</v>
      </c>
      <c r="L9" s="76">
        <v>0</v>
      </c>
      <c r="M9" s="76">
        <f>SUM(N9,+U9)</f>
        <v>914599</v>
      </c>
      <c r="N9" s="76">
        <f>SUM(O9:R9)+T9</f>
        <v>914599</v>
      </c>
      <c r="O9" s="76">
        <v>354040</v>
      </c>
      <c r="P9" s="76">
        <v>0</v>
      </c>
      <c r="Q9" s="76">
        <v>526300</v>
      </c>
      <c r="R9" s="76">
        <v>5062</v>
      </c>
      <c r="S9" s="76">
        <v>267916</v>
      </c>
      <c r="T9" s="76">
        <v>29197</v>
      </c>
      <c r="U9" s="76">
        <v>0</v>
      </c>
      <c r="V9" s="76">
        <f>+SUM(D9,M9)</f>
        <v>978335</v>
      </c>
      <c r="W9" s="76">
        <f>+SUM(E9,N9)</f>
        <v>978335</v>
      </c>
      <c r="X9" s="76">
        <f>+SUM(F9,O9)</f>
        <v>354040</v>
      </c>
      <c r="Y9" s="76">
        <f>+SUM(G9,P9)</f>
        <v>0</v>
      </c>
      <c r="Z9" s="76">
        <f>+SUM(H9,Q9)</f>
        <v>526300</v>
      </c>
      <c r="AA9" s="76">
        <f>+SUM(I9,R9)</f>
        <v>60632</v>
      </c>
      <c r="AB9" s="76">
        <f>+SUM(J9,S9)</f>
        <v>547132</v>
      </c>
      <c r="AC9" s="76">
        <f>+SUM(K9,T9)</f>
        <v>37363</v>
      </c>
      <c r="AD9" s="76">
        <f>+SUM(L9,U9)</f>
        <v>0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254</v>
      </c>
      <c r="AM9" s="76">
        <f>SUM(AN9,AS9,AW9,AX9,BD9)</f>
        <v>342952</v>
      </c>
      <c r="AN9" s="76">
        <f>SUM(AO9:AR9)</f>
        <v>55875</v>
      </c>
      <c r="AO9" s="76">
        <v>23728</v>
      </c>
      <c r="AP9" s="76">
        <v>0</v>
      </c>
      <c r="AQ9" s="76">
        <v>32147</v>
      </c>
      <c r="AR9" s="76">
        <v>0</v>
      </c>
      <c r="AS9" s="76">
        <f>SUM(AT9:AV9)</f>
        <v>107785</v>
      </c>
      <c r="AT9" s="76">
        <v>0</v>
      </c>
      <c r="AU9" s="76">
        <v>107785</v>
      </c>
      <c r="AV9" s="76">
        <v>0</v>
      </c>
      <c r="AW9" s="76">
        <v>0</v>
      </c>
      <c r="AX9" s="76">
        <f>SUM(AY9:BB9)</f>
        <v>179292</v>
      </c>
      <c r="AY9" s="76">
        <v>0</v>
      </c>
      <c r="AZ9" s="76">
        <v>122057</v>
      </c>
      <c r="BA9" s="76">
        <v>57235</v>
      </c>
      <c r="BB9" s="76">
        <v>0</v>
      </c>
      <c r="BC9" s="77" t="s">
        <v>254</v>
      </c>
      <c r="BD9" s="76">
        <v>0</v>
      </c>
      <c r="BE9" s="76">
        <v>0</v>
      </c>
      <c r="BF9" s="76">
        <f>SUM(AE9,+AM9,+BE9)</f>
        <v>342952</v>
      </c>
      <c r="BG9" s="76">
        <f>SUM(BH9,+BM9)</f>
        <v>1057883</v>
      </c>
      <c r="BH9" s="76">
        <f>SUM(BI9:BL9)</f>
        <v>1057883</v>
      </c>
      <c r="BI9" s="76">
        <v>0</v>
      </c>
      <c r="BJ9" s="76">
        <v>1057883</v>
      </c>
      <c r="BK9" s="76">
        <v>0</v>
      </c>
      <c r="BL9" s="76">
        <v>0</v>
      </c>
      <c r="BM9" s="76">
        <v>0</v>
      </c>
      <c r="BN9" s="77" t="s">
        <v>254</v>
      </c>
      <c r="BO9" s="76">
        <f>SUM(BP9,BU9,BY9,BZ9,CF9)</f>
        <v>124632</v>
      </c>
      <c r="BP9" s="76">
        <f>SUM(BQ9:BT9)</f>
        <v>35965</v>
      </c>
      <c r="BQ9" s="76">
        <v>23728</v>
      </c>
      <c r="BR9" s="76">
        <v>0</v>
      </c>
      <c r="BS9" s="76">
        <v>12237</v>
      </c>
      <c r="BT9" s="76">
        <v>0</v>
      </c>
      <c r="BU9" s="76">
        <f>SUM(BV9:BX9)</f>
        <v>23362</v>
      </c>
      <c r="BV9" s="76">
        <v>0</v>
      </c>
      <c r="BW9" s="76">
        <v>23362</v>
      </c>
      <c r="BX9" s="76">
        <v>0</v>
      </c>
      <c r="BY9" s="76">
        <v>0</v>
      </c>
      <c r="BZ9" s="76">
        <f>SUM(CA9:CD9)</f>
        <v>65305</v>
      </c>
      <c r="CA9" s="76">
        <v>0</v>
      </c>
      <c r="CB9" s="76">
        <v>65305</v>
      </c>
      <c r="CC9" s="76">
        <v>0</v>
      </c>
      <c r="CD9" s="76">
        <v>0</v>
      </c>
      <c r="CE9" s="77" t="s">
        <v>254</v>
      </c>
      <c r="CF9" s="76">
        <v>0</v>
      </c>
      <c r="CG9" s="76">
        <v>0</v>
      </c>
      <c r="CH9" s="76">
        <f>SUM(BG9,+BO9,+CG9)</f>
        <v>1182515</v>
      </c>
      <c r="CI9" s="76">
        <f>SUM(AE9,+BG9)</f>
        <v>1057883</v>
      </c>
      <c r="CJ9" s="76">
        <f>SUM(AF9,+BH9)</f>
        <v>1057883</v>
      </c>
      <c r="CK9" s="76">
        <f>SUM(AG9,+BI9)</f>
        <v>0</v>
      </c>
      <c r="CL9" s="76">
        <f>SUM(AH9,+BJ9)</f>
        <v>1057883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254</v>
      </c>
      <c r="CQ9" s="76">
        <f>SUM(AM9,+BO9)</f>
        <v>467584</v>
      </c>
      <c r="CR9" s="76">
        <f>SUM(AN9,+BP9)</f>
        <v>91840</v>
      </c>
      <c r="CS9" s="76">
        <f>SUM(AO9,+BQ9)</f>
        <v>47456</v>
      </c>
      <c r="CT9" s="76">
        <f>SUM(AP9,+BR9)</f>
        <v>0</v>
      </c>
      <c r="CU9" s="76">
        <f>SUM(AQ9,+BS9)</f>
        <v>44384</v>
      </c>
      <c r="CV9" s="76">
        <f>SUM(AR9,+BT9)</f>
        <v>0</v>
      </c>
      <c r="CW9" s="76">
        <f>SUM(AS9,+BU9)</f>
        <v>131147</v>
      </c>
      <c r="CX9" s="76">
        <f>SUM(AT9,+BV9)</f>
        <v>0</v>
      </c>
      <c r="CY9" s="76">
        <f>SUM(AU9,+BW9)</f>
        <v>131147</v>
      </c>
      <c r="CZ9" s="76">
        <f>SUM(AV9,+BX9)</f>
        <v>0</v>
      </c>
      <c r="DA9" s="76">
        <f>SUM(AW9,+BY9)</f>
        <v>0</v>
      </c>
      <c r="DB9" s="76">
        <f>SUM(AX9,+BZ9)</f>
        <v>244597</v>
      </c>
      <c r="DC9" s="76">
        <f>SUM(AY9,+CA9)</f>
        <v>0</v>
      </c>
      <c r="DD9" s="76">
        <f>SUM(AZ9,+CB9)</f>
        <v>187362</v>
      </c>
      <c r="DE9" s="76">
        <f>SUM(BA9,+CC9)</f>
        <v>57235</v>
      </c>
      <c r="DF9" s="76">
        <f>SUM(BB9,+CD9)</f>
        <v>0</v>
      </c>
      <c r="DG9" s="77" t="s">
        <v>254</v>
      </c>
      <c r="DH9" s="76">
        <f>SUM(BD9,+CF9)</f>
        <v>0</v>
      </c>
      <c r="DI9" s="76">
        <f>SUM(BE9,+CG9)</f>
        <v>0</v>
      </c>
      <c r="DJ9" s="76">
        <f>SUM(BF9,+CH9)</f>
        <v>1525467</v>
      </c>
    </row>
    <row r="10" spans="1:114" s="51" customFormat="1" ht="12" customHeight="1">
      <c r="A10" s="52" t="s">
        <v>252</v>
      </c>
      <c r="B10" s="66" t="s">
        <v>259</v>
      </c>
      <c r="C10" s="52" t="s">
        <v>260</v>
      </c>
      <c r="D10" s="76">
        <f>SUM(E10,+L10)</f>
        <v>199983</v>
      </c>
      <c r="E10" s="76">
        <f>SUM(F10:I10)+K10</f>
        <v>199983</v>
      </c>
      <c r="F10" s="76">
        <v>0</v>
      </c>
      <c r="G10" s="76">
        <v>0</v>
      </c>
      <c r="H10" s="76">
        <v>0</v>
      </c>
      <c r="I10" s="76">
        <v>72060</v>
      </c>
      <c r="J10" s="76">
        <v>571081</v>
      </c>
      <c r="K10" s="76">
        <v>127923</v>
      </c>
      <c r="L10" s="76">
        <v>0</v>
      </c>
      <c r="M10" s="76">
        <f>SUM(N10,+U10)</f>
        <v>4363</v>
      </c>
      <c r="N10" s="76">
        <f>SUM(O10:R10)+T10</f>
        <v>4363</v>
      </c>
      <c r="O10" s="76">
        <v>0</v>
      </c>
      <c r="P10" s="76">
        <v>0</v>
      </c>
      <c r="Q10" s="76">
        <v>0</v>
      </c>
      <c r="R10" s="76">
        <v>4363</v>
      </c>
      <c r="S10" s="76">
        <v>81706</v>
      </c>
      <c r="T10" s="76">
        <v>0</v>
      </c>
      <c r="U10" s="76">
        <v>0</v>
      </c>
      <c r="V10" s="76">
        <f>+SUM(D10,M10)</f>
        <v>204346</v>
      </c>
      <c r="W10" s="76">
        <f>+SUM(E10,N10)</f>
        <v>204346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76423</v>
      </c>
      <c r="AB10" s="76">
        <f>+SUM(J10,S10)</f>
        <v>652787</v>
      </c>
      <c r="AC10" s="76">
        <f>+SUM(K10,T10)</f>
        <v>127923</v>
      </c>
      <c r="AD10" s="76">
        <f>+SUM(L10,U10)</f>
        <v>0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254</v>
      </c>
      <c r="AM10" s="76">
        <f>SUM(AN10,AS10,AW10,AX10,BD10)</f>
        <v>762676</v>
      </c>
      <c r="AN10" s="76">
        <f>SUM(AO10:AR10)</f>
        <v>89489</v>
      </c>
      <c r="AO10" s="76">
        <v>62642</v>
      </c>
      <c r="AP10" s="76">
        <v>0</v>
      </c>
      <c r="AQ10" s="76">
        <v>26847</v>
      </c>
      <c r="AR10" s="76">
        <v>0</v>
      </c>
      <c r="AS10" s="76">
        <f>SUM(AT10:AV10)</f>
        <v>539181</v>
      </c>
      <c r="AT10" s="76">
        <v>0</v>
      </c>
      <c r="AU10" s="76">
        <v>539181</v>
      </c>
      <c r="AV10" s="76">
        <v>0</v>
      </c>
      <c r="AW10" s="76">
        <v>0</v>
      </c>
      <c r="AX10" s="76">
        <f>SUM(AY10:BB10)</f>
        <v>134006</v>
      </c>
      <c r="AY10" s="76">
        <v>0</v>
      </c>
      <c r="AZ10" s="76">
        <v>134006</v>
      </c>
      <c r="BA10" s="76">
        <v>0</v>
      </c>
      <c r="BB10" s="76">
        <v>0</v>
      </c>
      <c r="BC10" s="77" t="s">
        <v>254</v>
      </c>
      <c r="BD10" s="76">
        <v>0</v>
      </c>
      <c r="BE10" s="76">
        <v>8388</v>
      </c>
      <c r="BF10" s="76">
        <f>SUM(AE10,+AM10,+BE10)</f>
        <v>771064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7" t="s">
        <v>254</v>
      </c>
      <c r="BO10" s="76">
        <f>SUM(BP10,BU10,BY10,BZ10,CF10)</f>
        <v>85228</v>
      </c>
      <c r="BP10" s="76">
        <f>SUM(BQ10:BT10)</f>
        <v>5937</v>
      </c>
      <c r="BQ10" s="76">
        <v>5937</v>
      </c>
      <c r="BR10" s="76">
        <v>0</v>
      </c>
      <c r="BS10" s="76">
        <v>0</v>
      </c>
      <c r="BT10" s="76">
        <v>0</v>
      </c>
      <c r="BU10" s="76">
        <f>SUM(BV10:BX10)</f>
        <v>32376</v>
      </c>
      <c r="BV10" s="76">
        <v>0</v>
      </c>
      <c r="BW10" s="76">
        <v>32376</v>
      </c>
      <c r="BX10" s="76">
        <v>0</v>
      </c>
      <c r="BY10" s="76">
        <v>0</v>
      </c>
      <c r="BZ10" s="76">
        <f>SUM(CA10:CD10)</f>
        <v>46915</v>
      </c>
      <c r="CA10" s="76">
        <v>0</v>
      </c>
      <c r="CB10" s="76">
        <v>46915</v>
      </c>
      <c r="CC10" s="76">
        <v>0</v>
      </c>
      <c r="CD10" s="76">
        <v>0</v>
      </c>
      <c r="CE10" s="77" t="s">
        <v>254</v>
      </c>
      <c r="CF10" s="76">
        <v>0</v>
      </c>
      <c r="CG10" s="76">
        <v>841</v>
      </c>
      <c r="CH10" s="76">
        <f>SUM(BG10,+BO10,+CG10)</f>
        <v>86069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7" t="s">
        <v>254</v>
      </c>
      <c r="CQ10" s="76">
        <f>SUM(AM10,+BO10)</f>
        <v>847904</v>
      </c>
      <c r="CR10" s="76">
        <f>SUM(AN10,+BP10)</f>
        <v>95426</v>
      </c>
      <c r="CS10" s="76">
        <f>SUM(AO10,+BQ10)</f>
        <v>68579</v>
      </c>
      <c r="CT10" s="76">
        <f>SUM(AP10,+BR10)</f>
        <v>0</v>
      </c>
      <c r="CU10" s="76">
        <f>SUM(AQ10,+BS10)</f>
        <v>26847</v>
      </c>
      <c r="CV10" s="76">
        <f>SUM(AR10,+BT10)</f>
        <v>0</v>
      </c>
      <c r="CW10" s="76">
        <f>SUM(AS10,+BU10)</f>
        <v>571557</v>
      </c>
      <c r="CX10" s="76">
        <f>SUM(AT10,+BV10)</f>
        <v>0</v>
      </c>
      <c r="CY10" s="76">
        <f>SUM(AU10,+BW10)</f>
        <v>571557</v>
      </c>
      <c r="CZ10" s="76">
        <f>SUM(AV10,+BX10)</f>
        <v>0</v>
      </c>
      <c r="DA10" s="76">
        <f>SUM(AW10,+BY10)</f>
        <v>0</v>
      </c>
      <c r="DB10" s="76">
        <f>SUM(AX10,+BZ10)</f>
        <v>180921</v>
      </c>
      <c r="DC10" s="76">
        <f>SUM(AY10,+CA10)</f>
        <v>0</v>
      </c>
      <c r="DD10" s="76">
        <f>SUM(AZ10,+CB10)</f>
        <v>180921</v>
      </c>
      <c r="DE10" s="76">
        <f>SUM(BA10,+CC10)</f>
        <v>0</v>
      </c>
      <c r="DF10" s="76">
        <f>SUM(BB10,+CD10)</f>
        <v>0</v>
      </c>
      <c r="DG10" s="77" t="s">
        <v>254</v>
      </c>
      <c r="DH10" s="76">
        <f>SUM(BD10,+CF10)</f>
        <v>0</v>
      </c>
      <c r="DI10" s="76">
        <f>SUM(BE10,+CG10)</f>
        <v>9229</v>
      </c>
      <c r="DJ10" s="76">
        <f>SUM(BF10,+CH10)</f>
        <v>857133</v>
      </c>
    </row>
    <row r="11" spans="1:114" s="51" customFormat="1" ht="12" customHeight="1">
      <c r="A11" s="52" t="s">
        <v>252</v>
      </c>
      <c r="B11" s="53" t="s">
        <v>261</v>
      </c>
      <c r="C11" s="52" t="s">
        <v>262</v>
      </c>
      <c r="D11" s="76">
        <f>SUM(E11,+L11)</f>
        <v>39480</v>
      </c>
      <c r="E11" s="76">
        <f>SUM(F11:I11)+K11</f>
        <v>3732</v>
      </c>
      <c r="F11" s="76">
        <v>0</v>
      </c>
      <c r="G11" s="76">
        <v>0</v>
      </c>
      <c r="H11" s="76">
        <v>0</v>
      </c>
      <c r="I11" s="76">
        <v>3732</v>
      </c>
      <c r="J11" s="76">
        <v>187281</v>
      </c>
      <c r="K11" s="76">
        <v>0</v>
      </c>
      <c r="L11" s="76">
        <v>35748</v>
      </c>
      <c r="M11" s="76">
        <f>SUM(N11,+U11)</f>
        <v>778958</v>
      </c>
      <c r="N11" s="76">
        <f>SUM(O11:R11)+T11</f>
        <v>682999</v>
      </c>
      <c r="O11" s="76">
        <v>267778</v>
      </c>
      <c r="P11" s="76">
        <v>0</v>
      </c>
      <c r="Q11" s="76">
        <v>414100</v>
      </c>
      <c r="R11" s="76">
        <v>1121</v>
      </c>
      <c r="S11" s="76">
        <v>41656</v>
      </c>
      <c r="T11" s="76">
        <v>0</v>
      </c>
      <c r="U11" s="76">
        <v>95959</v>
      </c>
      <c r="V11" s="76">
        <f>+SUM(D11,M11)</f>
        <v>818438</v>
      </c>
      <c r="W11" s="76">
        <f>+SUM(E11,N11)</f>
        <v>686731</v>
      </c>
      <c r="X11" s="76">
        <f>+SUM(F11,O11)</f>
        <v>267778</v>
      </c>
      <c r="Y11" s="76">
        <f>+SUM(G11,P11)</f>
        <v>0</v>
      </c>
      <c r="Z11" s="76">
        <f>+SUM(H11,Q11)</f>
        <v>414100</v>
      </c>
      <c r="AA11" s="76">
        <f>+SUM(I11,R11)</f>
        <v>4853</v>
      </c>
      <c r="AB11" s="76">
        <f>+SUM(J11,S11)</f>
        <v>228937</v>
      </c>
      <c r="AC11" s="76">
        <f>+SUM(K11,T11)</f>
        <v>0</v>
      </c>
      <c r="AD11" s="76">
        <f>+SUM(L11,U11)</f>
        <v>131707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254</v>
      </c>
      <c r="AM11" s="76">
        <f>SUM(AN11,AS11,AW11,AX11,BD11)</f>
        <v>226761</v>
      </c>
      <c r="AN11" s="76">
        <f>SUM(AO11:AR11)</f>
        <v>71358</v>
      </c>
      <c r="AO11" s="76">
        <v>44310</v>
      </c>
      <c r="AP11" s="76">
        <v>0</v>
      </c>
      <c r="AQ11" s="76">
        <v>27048</v>
      </c>
      <c r="AR11" s="76">
        <v>0</v>
      </c>
      <c r="AS11" s="76">
        <f>SUM(AT11:AV11)</f>
        <v>108412</v>
      </c>
      <c r="AT11" s="76">
        <v>0</v>
      </c>
      <c r="AU11" s="76">
        <v>76466</v>
      </c>
      <c r="AV11" s="76">
        <v>31946</v>
      </c>
      <c r="AW11" s="76">
        <v>0</v>
      </c>
      <c r="AX11" s="76">
        <f>SUM(AY11:BB11)</f>
        <v>46991</v>
      </c>
      <c r="AY11" s="76">
        <v>0</v>
      </c>
      <c r="AZ11" s="76">
        <v>46991</v>
      </c>
      <c r="BA11" s="76">
        <v>0</v>
      </c>
      <c r="BB11" s="76">
        <v>0</v>
      </c>
      <c r="BC11" s="77" t="s">
        <v>254</v>
      </c>
      <c r="BD11" s="76">
        <v>0</v>
      </c>
      <c r="BE11" s="76">
        <v>0</v>
      </c>
      <c r="BF11" s="76">
        <f>SUM(AE11,+AM11,+BE11)</f>
        <v>226761</v>
      </c>
      <c r="BG11" s="76">
        <f>SUM(BH11,+BM11)</f>
        <v>770177</v>
      </c>
      <c r="BH11" s="76">
        <f>SUM(BI11:BL11)</f>
        <v>770177</v>
      </c>
      <c r="BI11" s="76">
        <v>0</v>
      </c>
      <c r="BJ11" s="76">
        <v>770177</v>
      </c>
      <c r="BK11" s="76">
        <v>0</v>
      </c>
      <c r="BL11" s="76">
        <v>0</v>
      </c>
      <c r="BM11" s="76">
        <v>0</v>
      </c>
      <c r="BN11" s="77" t="s">
        <v>254</v>
      </c>
      <c r="BO11" s="76">
        <f>SUM(BP11,BU11,BY11,BZ11,CF11)</f>
        <v>50437</v>
      </c>
      <c r="BP11" s="76">
        <f>SUM(BQ11:BT11)</f>
        <v>22021</v>
      </c>
      <c r="BQ11" s="76">
        <v>22021</v>
      </c>
      <c r="BR11" s="76">
        <v>0</v>
      </c>
      <c r="BS11" s="76">
        <v>0</v>
      </c>
      <c r="BT11" s="76">
        <v>0</v>
      </c>
      <c r="BU11" s="76">
        <f>SUM(BV11:BX11)</f>
        <v>24539</v>
      </c>
      <c r="BV11" s="76">
        <v>0</v>
      </c>
      <c r="BW11" s="76">
        <v>24539</v>
      </c>
      <c r="BX11" s="76">
        <v>0</v>
      </c>
      <c r="BY11" s="76">
        <v>0</v>
      </c>
      <c r="BZ11" s="76">
        <f>SUM(CA11:CD11)</f>
        <v>3877</v>
      </c>
      <c r="CA11" s="76">
        <v>0</v>
      </c>
      <c r="CB11" s="76">
        <v>3877</v>
      </c>
      <c r="CC11" s="76">
        <v>0</v>
      </c>
      <c r="CD11" s="76">
        <v>0</v>
      </c>
      <c r="CE11" s="77" t="s">
        <v>254</v>
      </c>
      <c r="CF11" s="76">
        <v>0</v>
      </c>
      <c r="CG11" s="76">
        <v>0</v>
      </c>
      <c r="CH11" s="76">
        <f>SUM(BG11,+BO11,+CG11)</f>
        <v>820614</v>
      </c>
      <c r="CI11" s="76">
        <f>SUM(AE11,+BG11)</f>
        <v>770177</v>
      </c>
      <c r="CJ11" s="76">
        <f>SUM(AF11,+BH11)</f>
        <v>770177</v>
      </c>
      <c r="CK11" s="76">
        <f>SUM(AG11,+BI11)</f>
        <v>0</v>
      </c>
      <c r="CL11" s="76">
        <f>SUM(AH11,+BJ11)</f>
        <v>770177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254</v>
      </c>
      <c r="CQ11" s="76">
        <f>SUM(AM11,+BO11)</f>
        <v>277198</v>
      </c>
      <c r="CR11" s="76">
        <f>SUM(AN11,+BP11)</f>
        <v>93379</v>
      </c>
      <c r="CS11" s="76">
        <f>SUM(AO11,+BQ11)</f>
        <v>66331</v>
      </c>
      <c r="CT11" s="76">
        <f>SUM(AP11,+BR11)</f>
        <v>0</v>
      </c>
      <c r="CU11" s="76">
        <f>SUM(AQ11,+BS11)</f>
        <v>27048</v>
      </c>
      <c r="CV11" s="76">
        <f>SUM(AR11,+BT11)</f>
        <v>0</v>
      </c>
      <c r="CW11" s="76">
        <f>SUM(AS11,+BU11)</f>
        <v>132951</v>
      </c>
      <c r="CX11" s="76">
        <f>SUM(AT11,+BV11)</f>
        <v>0</v>
      </c>
      <c r="CY11" s="76">
        <f>SUM(AU11,+BW11)</f>
        <v>101005</v>
      </c>
      <c r="CZ11" s="76">
        <f>SUM(AV11,+BX11)</f>
        <v>31946</v>
      </c>
      <c r="DA11" s="76">
        <f>SUM(AW11,+BY11)</f>
        <v>0</v>
      </c>
      <c r="DB11" s="76">
        <f>SUM(AX11,+BZ11)</f>
        <v>50868</v>
      </c>
      <c r="DC11" s="76">
        <f>SUM(AY11,+CA11)</f>
        <v>0</v>
      </c>
      <c r="DD11" s="76">
        <f>SUM(AZ11,+CB11)</f>
        <v>50868</v>
      </c>
      <c r="DE11" s="76">
        <f>SUM(BA11,+CC11)</f>
        <v>0</v>
      </c>
      <c r="DF11" s="76">
        <f>SUM(BB11,+CD11)</f>
        <v>0</v>
      </c>
      <c r="DG11" s="77" t="s">
        <v>254</v>
      </c>
      <c r="DH11" s="76">
        <f>SUM(BD11,+CF11)</f>
        <v>0</v>
      </c>
      <c r="DI11" s="76">
        <f>SUM(BE11,+CG11)</f>
        <v>0</v>
      </c>
      <c r="DJ11" s="76">
        <f>SUM(BF11,+CH11)</f>
        <v>1047375</v>
      </c>
    </row>
    <row r="12" spans="1:114" s="51" customFormat="1" ht="12" customHeight="1">
      <c r="A12" s="55" t="s">
        <v>252</v>
      </c>
      <c r="B12" s="56" t="s">
        <v>263</v>
      </c>
      <c r="C12" s="55" t="s">
        <v>264</v>
      </c>
      <c r="D12" s="78">
        <f>SUM(E12,+L12)</f>
        <v>1068</v>
      </c>
      <c r="E12" s="78">
        <f>SUM(F12:I12)+K12</f>
        <v>1068</v>
      </c>
      <c r="F12" s="78">
        <v>0</v>
      </c>
      <c r="G12" s="78">
        <v>0</v>
      </c>
      <c r="H12" s="78">
        <v>0</v>
      </c>
      <c r="I12" s="78">
        <v>1068</v>
      </c>
      <c r="J12" s="78">
        <v>174622</v>
      </c>
      <c r="K12" s="78">
        <v>0</v>
      </c>
      <c r="L12" s="78">
        <v>0</v>
      </c>
      <c r="M12" s="78">
        <f>SUM(N12,+U12)</f>
        <v>20597</v>
      </c>
      <c r="N12" s="78">
        <f>SUM(O12:R12)+T12</f>
        <v>20597</v>
      </c>
      <c r="O12" s="78">
        <v>0</v>
      </c>
      <c r="P12" s="78">
        <v>0</v>
      </c>
      <c r="Q12" s="78">
        <v>0</v>
      </c>
      <c r="R12" s="78">
        <v>20597</v>
      </c>
      <c r="S12" s="78">
        <v>67895</v>
      </c>
      <c r="T12" s="78">
        <v>0</v>
      </c>
      <c r="U12" s="78">
        <v>0</v>
      </c>
      <c r="V12" s="78">
        <f>+SUM(D12,M12)</f>
        <v>21665</v>
      </c>
      <c r="W12" s="78">
        <f>+SUM(E12,N12)</f>
        <v>21665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21665</v>
      </c>
      <c r="AB12" s="78">
        <f>+SUM(J12,S12)</f>
        <v>242517</v>
      </c>
      <c r="AC12" s="78">
        <f>+SUM(K12,T12)</f>
        <v>0</v>
      </c>
      <c r="AD12" s="78">
        <f>+SUM(L12,U12)</f>
        <v>0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254</v>
      </c>
      <c r="AM12" s="78">
        <f>SUM(AN12,AS12,AW12,AX12,BD12)</f>
        <v>175690</v>
      </c>
      <c r="AN12" s="78">
        <f>SUM(AO12:AR12)</f>
        <v>13754</v>
      </c>
      <c r="AO12" s="78">
        <v>13754</v>
      </c>
      <c r="AP12" s="78">
        <v>0</v>
      </c>
      <c r="AQ12" s="78">
        <v>0</v>
      </c>
      <c r="AR12" s="78">
        <v>0</v>
      </c>
      <c r="AS12" s="78">
        <f>SUM(AT12:AV12)</f>
        <v>6381</v>
      </c>
      <c r="AT12" s="78">
        <v>0</v>
      </c>
      <c r="AU12" s="78">
        <v>6381</v>
      </c>
      <c r="AV12" s="78">
        <v>0</v>
      </c>
      <c r="AW12" s="78">
        <v>0</v>
      </c>
      <c r="AX12" s="78">
        <f>SUM(AY12:BB12)</f>
        <v>155555</v>
      </c>
      <c r="AY12" s="78">
        <v>0</v>
      </c>
      <c r="AZ12" s="78">
        <v>155555</v>
      </c>
      <c r="BA12" s="78">
        <v>0</v>
      </c>
      <c r="BB12" s="78">
        <v>0</v>
      </c>
      <c r="BC12" s="79" t="s">
        <v>254</v>
      </c>
      <c r="BD12" s="78">
        <v>0</v>
      </c>
      <c r="BE12" s="78">
        <v>0</v>
      </c>
      <c r="BF12" s="78">
        <f>SUM(AE12,+AM12,+BE12)</f>
        <v>175690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254</v>
      </c>
      <c r="BO12" s="78">
        <f>SUM(BP12,BU12,BY12,BZ12,CF12)</f>
        <v>88492</v>
      </c>
      <c r="BP12" s="78">
        <f>SUM(BQ12:BT12)</f>
        <v>9708</v>
      </c>
      <c r="BQ12" s="78">
        <v>9708</v>
      </c>
      <c r="BR12" s="78">
        <v>0</v>
      </c>
      <c r="BS12" s="78">
        <v>0</v>
      </c>
      <c r="BT12" s="78">
        <v>0</v>
      </c>
      <c r="BU12" s="78">
        <f>SUM(BV12:BX12)</f>
        <v>28379</v>
      </c>
      <c r="BV12" s="78">
        <v>0</v>
      </c>
      <c r="BW12" s="78">
        <v>28379</v>
      </c>
      <c r="BX12" s="78">
        <v>0</v>
      </c>
      <c r="BY12" s="78">
        <v>0</v>
      </c>
      <c r="BZ12" s="78">
        <f>SUM(CA12:CD12)</f>
        <v>50405</v>
      </c>
      <c r="CA12" s="78">
        <v>0</v>
      </c>
      <c r="CB12" s="78">
        <v>50405</v>
      </c>
      <c r="CC12" s="78">
        <v>0</v>
      </c>
      <c r="CD12" s="78">
        <v>0</v>
      </c>
      <c r="CE12" s="79" t="s">
        <v>254</v>
      </c>
      <c r="CF12" s="78">
        <v>0</v>
      </c>
      <c r="CG12" s="78">
        <v>0</v>
      </c>
      <c r="CH12" s="78">
        <f>SUM(BG12,+BO12,+CG12)</f>
        <v>88492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254</v>
      </c>
      <c r="CQ12" s="78">
        <f>SUM(AM12,+BO12)</f>
        <v>264182</v>
      </c>
      <c r="CR12" s="78">
        <f>SUM(AN12,+BP12)</f>
        <v>23462</v>
      </c>
      <c r="CS12" s="78">
        <f>SUM(AO12,+BQ12)</f>
        <v>23462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34760</v>
      </c>
      <c r="CX12" s="78">
        <f>SUM(AT12,+BV12)</f>
        <v>0</v>
      </c>
      <c r="CY12" s="78">
        <f>SUM(AU12,+BW12)</f>
        <v>34760</v>
      </c>
      <c r="CZ12" s="78">
        <f>SUM(AV12,+BX12)</f>
        <v>0</v>
      </c>
      <c r="DA12" s="78">
        <f>SUM(AW12,+BY12)</f>
        <v>0</v>
      </c>
      <c r="DB12" s="78">
        <f>SUM(AX12,+BZ12)</f>
        <v>205960</v>
      </c>
      <c r="DC12" s="78">
        <f>SUM(AY12,+CA12)</f>
        <v>0</v>
      </c>
      <c r="DD12" s="78">
        <f>SUM(AZ12,+CB12)</f>
        <v>205960</v>
      </c>
      <c r="DE12" s="78">
        <f>SUM(BA12,+CC12)</f>
        <v>0</v>
      </c>
      <c r="DF12" s="78">
        <f>SUM(BB12,+CD12)</f>
        <v>0</v>
      </c>
      <c r="DG12" s="79" t="s">
        <v>254</v>
      </c>
      <c r="DH12" s="78">
        <f>SUM(BD12,+CF12)</f>
        <v>0</v>
      </c>
      <c r="DI12" s="78">
        <f>SUM(BE12,+CG12)</f>
        <v>0</v>
      </c>
      <c r="DJ12" s="78">
        <f>SUM(BF12,+CH12)</f>
        <v>264182</v>
      </c>
    </row>
    <row r="13" spans="1:114" s="51" customFormat="1" ht="12" customHeight="1">
      <c r="A13" s="55" t="s">
        <v>252</v>
      </c>
      <c r="B13" s="56" t="s">
        <v>265</v>
      </c>
      <c r="C13" s="55" t="s">
        <v>266</v>
      </c>
      <c r="D13" s="78">
        <f>SUM(E13,+L13)</f>
        <v>77346</v>
      </c>
      <c r="E13" s="78">
        <f>SUM(F13:I13)+K13</f>
        <v>30009</v>
      </c>
      <c r="F13" s="78">
        <v>0</v>
      </c>
      <c r="G13" s="78">
        <v>0</v>
      </c>
      <c r="H13" s="78">
        <v>0</v>
      </c>
      <c r="I13" s="78">
        <v>20226</v>
      </c>
      <c r="J13" s="78">
        <v>353811</v>
      </c>
      <c r="K13" s="78">
        <v>9783</v>
      </c>
      <c r="L13" s="78">
        <v>47337</v>
      </c>
      <c r="M13" s="78">
        <f>SUM(N13,+U13)</f>
        <v>93141</v>
      </c>
      <c r="N13" s="78">
        <f>SUM(O13:R13)+T13</f>
        <v>850</v>
      </c>
      <c r="O13" s="78">
        <v>0</v>
      </c>
      <c r="P13" s="78">
        <v>0</v>
      </c>
      <c r="Q13" s="78">
        <v>0</v>
      </c>
      <c r="R13" s="78">
        <v>850</v>
      </c>
      <c r="S13" s="78">
        <v>47019</v>
      </c>
      <c r="T13" s="78">
        <v>0</v>
      </c>
      <c r="U13" s="78">
        <v>92291</v>
      </c>
      <c r="V13" s="78">
        <f>+SUM(D13,M13)</f>
        <v>170487</v>
      </c>
      <c r="W13" s="78">
        <f>+SUM(E13,N13)</f>
        <v>30859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21076</v>
      </c>
      <c r="AB13" s="78">
        <f>+SUM(J13,S13)</f>
        <v>400830</v>
      </c>
      <c r="AC13" s="78">
        <f>+SUM(K13,T13)</f>
        <v>9783</v>
      </c>
      <c r="AD13" s="78">
        <f>+SUM(L13,U13)</f>
        <v>139628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254</v>
      </c>
      <c r="AM13" s="78">
        <f>SUM(AN13,AS13,AW13,AX13,BD13)</f>
        <v>363391</v>
      </c>
      <c r="AN13" s="78">
        <f>SUM(AO13:AR13)</f>
        <v>26023</v>
      </c>
      <c r="AO13" s="78">
        <v>26023</v>
      </c>
      <c r="AP13" s="78">
        <v>0</v>
      </c>
      <c r="AQ13" s="78">
        <v>0</v>
      </c>
      <c r="AR13" s="78">
        <v>0</v>
      </c>
      <c r="AS13" s="78">
        <f>SUM(AT13:AV13)</f>
        <v>172212</v>
      </c>
      <c r="AT13" s="78">
        <v>0</v>
      </c>
      <c r="AU13" s="78">
        <v>172212</v>
      </c>
      <c r="AV13" s="78">
        <v>0</v>
      </c>
      <c r="AW13" s="78">
        <v>0</v>
      </c>
      <c r="AX13" s="78">
        <f>SUM(AY13:BB13)</f>
        <v>165156</v>
      </c>
      <c r="AY13" s="78">
        <v>0</v>
      </c>
      <c r="AZ13" s="78">
        <v>125100</v>
      </c>
      <c r="BA13" s="78">
        <v>38720</v>
      </c>
      <c r="BB13" s="78">
        <v>1336</v>
      </c>
      <c r="BC13" s="79" t="s">
        <v>254</v>
      </c>
      <c r="BD13" s="78">
        <v>0</v>
      </c>
      <c r="BE13" s="78">
        <v>67766</v>
      </c>
      <c r="BF13" s="78">
        <f>SUM(AE13,+AM13,+BE13)</f>
        <v>431157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254</v>
      </c>
      <c r="BO13" s="78">
        <f>SUM(BP13,BU13,BY13,BZ13,CF13)</f>
        <v>48292</v>
      </c>
      <c r="BP13" s="78">
        <f>SUM(BQ13:BT13)</f>
        <v>4602</v>
      </c>
      <c r="BQ13" s="78">
        <v>4602</v>
      </c>
      <c r="BR13" s="78">
        <v>0</v>
      </c>
      <c r="BS13" s="78">
        <v>0</v>
      </c>
      <c r="BT13" s="78">
        <v>0</v>
      </c>
      <c r="BU13" s="78">
        <f>SUM(BV13:BX13)</f>
        <v>13377</v>
      </c>
      <c r="BV13" s="78">
        <v>0</v>
      </c>
      <c r="BW13" s="78">
        <v>13377</v>
      </c>
      <c r="BX13" s="78">
        <v>0</v>
      </c>
      <c r="BY13" s="78">
        <v>0</v>
      </c>
      <c r="BZ13" s="78">
        <f>SUM(CA13:CD13)</f>
        <v>30313</v>
      </c>
      <c r="CA13" s="78">
        <v>0</v>
      </c>
      <c r="CB13" s="78">
        <v>17088</v>
      </c>
      <c r="CC13" s="78">
        <v>0</v>
      </c>
      <c r="CD13" s="78">
        <v>13225</v>
      </c>
      <c r="CE13" s="79" t="s">
        <v>254</v>
      </c>
      <c r="CF13" s="78">
        <v>0</v>
      </c>
      <c r="CG13" s="78">
        <v>91868</v>
      </c>
      <c r="CH13" s="78">
        <f>SUM(BG13,+BO13,+CG13)</f>
        <v>140160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9" t="s">
        <v>254</v>
      </c>
      <c r="CQ13" s="78">
        <f>SUM(AM13,+BO13)</f>
        <v>411683</v>
      </c>
      <c r="CR13" s="78">
        <f>SUM(AN13,+BP13)</f>
        <v>30625</v>
      </c>
      <c r="CS13" s="78">
        <f>SUM(AO13,+BQ13)</f>
        <v>30625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185589</v>
      </c>
      <c r="CX13" s="78">
        <f>SUM(AT13,+BV13)</f>
        <v>0</v>
      </c>
      <c r="CY13" s="78">
        <f>SUM(AU13,+BW13)</f>
        <v>185589</v>
      </c>
      <c r="CZ13" s="78">
        <f>SUM(AV13,+BX13)</f>
        <v>0</v>
      </c>
      <c r="DA13" s="78">
        <f>SUM(AW13,+BY13)</f>
        <v>0</v>
      </c>
      <c r="DB13" s="78">
        <f>SUM(AX13,+BZ13)</f>
        <v>195469</v>
      </c>
      <c r="DC13" s="78">
        <f>SUM(AY13,+CA13)</f>
        <v>0</v>
      </c>
      <c r="DD13" s="78">
        <f>SUM(AZ13,+CB13)</f>
        <v>142188</v>
      </c>
      <c r="DE13" s="78">
        <f>SUM(BA13,+CC13)</f>
        <v>38720</v>
      </c>
      <c r="DF13" s="78">
        <f>SUM(BB13,+CD13)</f>
        <v>14561</v>
      </c>
      <c r="DG13" s="79" t="s">
        <v>254</v>
      </c>
      <c r="DH13" s="78">
        <f>SUM(BD13,+CF13)</f>
        <v>0</v>
      </c>
      <c r="DI13" s="78">
        <f>SUM(BE13,+CG13)</f>
        <v>159634</v>
      </c>
      <c r="DJ13" s="78">
        <f>SUM(BF13,+CH13)</f>
        <v>571317</v>
      </c>
    </row>
    <row r="14" spans="1:114" s="51" customFormat="1" ht="12" customHeight="1">
      <c r="A14" s="55" t="s">
        <v>252</v>
      </c>
      <c r="B14" s="56" t="s">
        <v>267</v>
      </c>
      <c r="C14" s="55" t="s">
        <v>268</v>
      </c>
      <c r="D14" s="78">
        <f>SUM(E14,+L14)</f>
        <v>0</v>
      </c>
      <c r="E14" s="78">
        <f>SUM(F14:I14)+K14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>SUM(N14,+U14)</f>
        <v>25969</v>
      </c>
      <c r="N14" s="78">
        <f>SUM(O14:R14)+T14</f>
        <v>25969</v>
      </c>
      <c r="O14" s="78">
        <v>0</v>
      </c>
      <c r="P14" s="78">
        <v>0</v>
      </c>
      <c r="Q14" s="78">
        <v>0</v>
      </c>
      <c r="R14" s="78">
        <v>15324</v>
      </c>
      <c r="S14" s="78">
        <v>118769</v>
      </c>
      <c r="T14" s="78">
        <v>10645</v>
      </c>
      <c r="U14" s="78">
        <v>0</v>
      </c>
      <c r="V14" s="78">
        <f>+SUM(D14,M14)</f>
        <v>25969</v>
      </c>
      <c r="W14" s="78">
        <f>+SUM(E14,N14)</f>
        <v>25969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15324</v>
      </c>
      <c r="AB14" s="78">
        <f>+SUM(J14,S14)</f>
        <v>118769</v>
      </c>
      <c r="AC14" s="78">
        <f>+SUM(K14,T14)</f>
        <v>10645</v>
      </c>
      <c r="AD14" s="78">
        <f>+SUM(L14,U14)</f>
        <v>0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254</v>
      </c>
      <c r="AM14" s="78">
        <f>SUM(AN14,AS14,AW14,AX14,BD14)</f>
        <v>0</v>
      </c>
      <c r="AN14" s="78">
        <f>SUM(AO14:AR14)</f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254</v>
      </c>
      <c r="BD14" s="78">
        <v>0</v>
      </c>
      <c r="BE14" s="78">
        <v>0</v>
      </c>
      <c r="BF14" s="78">
        <f>SUM(AE14,+AM14,+BE14)</f>
        <v>0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254</v>
      </c>
      <c r="BO14" s="78">
        <f>SUM(BP14,BU14,BY14,BZ14,CF14)</f>
        <v>117879</v>
      </c>
      <c r="BP14" s="78">
        <f>SUM(BQ14:BT14)</f>
        <v>26810</v>
      </c>
      <c r="BQ14" s="78">
        <v>26810</v>
      </c>
      <c r="BR14" s="78">
        <v>0</v>
      </c>
      <c r="BS14" s="78">
        <v>0</v>
      </c>
      <c r="BT14" s="78">
        <v>0</v>
      </c>
      <c r="BU14" s="78">
        <f>SUM(BV14:BX14)</f>
        <v>34408</v>
      </c>
      <c r="BV14" s="78">
        <v>0</v>
      </c>
      <c r="BW14" s="78">
        <v>34408</v>
      </c>
      <c r="BX14" s="78">
        <v>0</v>
      </c>
      <c r="BY14" s="78">
        <v>0</v>
      </c>
      <c r="BZ14" s="78">
        <f>SUM(CA14:CD14)</f>
        <v>56661</v>
      </c>
      <c r="CA14" s="78">
        <v>0</v>
      </c>
      <c r="CB14" s="78">
        <v>56039</v>
      </c>
      <c r="CC14" s="78">
        <v>622</v>
      </c>
      <c r="CD14" s="78">
        <v>0</v>
      </c>
      <c r="CE14" s="79" t="s">
        <v>254</v>
      </c>
      <c r="CF14" s="78">
        <v>0</v>
      </c>
      <c r="CG14" s="78">
        <v>26859</v>
      </c>
      <c r="CH14" s="78">
        <f>SUM(BG14,+BO14,+CG14)</f>
        <v>144738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254</v>
      </c>
      <c r="CQ14" s="78">
        <f>SUM(AM14,+BO14)</f>
        <v>117879</v>
      </c>
      <c r="CR14" s="78">
        <f>SUM(AN14,+BP14)</f>
        <v>26810</v>
      </c>
      <c r="CS14" s="78">
        <f>SUM(AO14,+BQ14)</f>
        <v>26810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34408</v>
      </c>
      <c r="CX14" s="78">
        <f>SUM(AT14,+BV14)</f>
        <v>0</v>
      </c>
      <c r="CY14" s="78">
        <f>SUM(AU14,+BW14)</f>
        <v>34408</v>
      </c>
      <c r="CZ14" s="78">
        <f>SUM(AV14,+BX14)</f>
        <v>0</v>
      </c>
      <c r="DA14" s="78">
        <f>SUM(AW14,+BY14)</f>
        <v>0</v>
      </c>
      <c r="DB14" s="78">
        <f>SUM(AX14,+BZ14)</f>
        <v>56661</v>
      </c>
      <c r="DC14" s="78">
        <f>SUM(AY14,+CA14)</f>
        <v>0</v>
      </c>
      <c r="DD14" s="78">
        <f>SUM(AZ14,+CB14)</f>
        <v>56039</v>
      </c>
      <c r="DE14" s="78">
        <f>SUM(BA14,+CC14)</f>
        <v>622</v>
      </c>
      <c r="DF14" s="78">
        <f>SUM(BB14,+CD14)</f>
        <v>0</v>
      </c>
      <c r="DG14" s="79" t="s">
        <v>254</v>
      </c>
      <c r="DH14" s="78">
        <f>SUM(BD14,+CF14)</f>
        <v>0</v>
      </c>
      <c r="DI14" s="78">
        <f>SUM(BE14,+CG14)</f>
        <v>26859</v>
      </c>
      <c r="DJ14" s="78">
        <f>SUM(BF14,+CH14)</f>
        <v>144738</v>
      </c>
    </row>
    <row r="15" spans="1:114" s="51" customFormat="1" ht="12" customHeight="1">
      <c r="A15" s="55" t="s">
        <v>252</v>
      </c>
      <c r="B15" s="56" t="s">
        <v>269</v>
      </c>
      <c r="C15" s="55" t="s">
        <v>270</v>
      </c>
      <c r="D15" s="78">
        <f>SUM(E15,+L15)</f>
        <v>0</v>
      </c>
      <c r="E15" s="78">
        <f>SUM(F15:I15)+K15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138040</v>
      </c>
      <c r="K15" s="78">
        <v>0</v>
      </c>
      <c r="L15" s="78">
        <v>0</v>
      </c>
      <c r="M15" s="78">
        <f>SUM(N15,+U15)</f>
        <v>0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>+SUM(D15,M15)</f>
        <v>0</v>
      </c>
      <c r="W15" s="78">
        <f>+SUM(E15,N15)</f>
        <v>0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0</v>
      </c>
      <c r="AB15" s="78">
        <f>+SUM(J15,S15)</f>
        <v>138040</v>
      </c>
      <c r="AC15" s="78">
        <f>+SUM(K15,T15)</f>
        <v>0</v>
      </c>
      <c r="AD15" s="78">
        <f>+SUM(L15,U15)</f>
        <v>0</v>
      </c>
      <c r="AE15" s="78">
        <f>SUM(AF15,+AK15)</f>
        <v>31860</v>
      </c>
      <c r="AF15" s="78">
        <f>SUM(AG15:AJ15)</f>
        <v>31860</v>
      </c>
      <c r="AG15" s="78">
        <v>0</v>
      </c>
      <c r="AH15" s="78">
        <v>31860</v>
      </c>
      <c r="AI15" s="78">
        <v>0</v>
      </c>
      <c r="AJ15" s="78">
        <v>0</v>
      </c>
      <c r="AK15" s="78">
        <v>0</v>
      </c>
      <c r="AL15" s="79" t="s">
        <v>254</v>
      </c>
      <c r="AM15" s="78">
        <f>SUM(AN15,AS15,AW15,AX15,BD15)</f>
        <v>106180</v>
      </c>
      <c r="AN15" s="78">
        <f>SUM(AO15:AR15)</f>
        <v>20386</v>
      </c>
      <c r="AO15" s="78">
        <v>20386</v>
      </c>
      <c r="AP15" s="78">
        <v>0</v>
      </c>
      <c r="AQ15" s="78">
        <v>0</v>
      </c>
      <c r="AR15" s="78">
        <v>0</v>
      </c>
      <c r="AS15" s="78">
        <f>SUM(AT15:AV15)</f>
        <v>42367</v>
      </c>
      <c r="AT15" s="78">
        <v>0</v>
      </c>
      <c r="AU15" s="78">
        <v>42367</v>
      </c>
      <c r="AV15" s="78">
        <v>0</v>
      </c>
      <c r="AW15" s="78">
        <v>0</v>
      </c>
      <c r="AX15" s="78">
        <f>SUM(AY15:BB15)</f>
        <v>43427</v>
      </c>
      <c r="AY15" s="78">
        <v>0</v>
      </c>
      <c r="AZ15" s="78">
        <v>25314</v>
      </c>
      <c r="BA15" s="78">
        <v>18113</v>
      </c>
      <c r="BB15" s="78">
        <v>0</v>
      </c>
      <c r="BC15" s="79" t="s">
        <v>254</v>
      </c>
      <c r="BD15" s="78">
        <v>0</v>
      </c>
      <c r="BE15" s="78">
        <v>0</v>
      </c>
      <c r="BF15" s="78">
        <f>SUM(AE15,+AM15,+BE15)</f>
        <v>138040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254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254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31860</v>
      </c>
      <c r="CJ15" s="78">
        <f>SUM(AF15,+BH15)</f>
        <v>31860</v>
      </c>
      <c r="CK15" s="78">
        <f>SUM(AG15,+BI15)</f>
        <v>0</v>
      </c>
      <c r="CL15" s="78">
        <f>SUM(AH15,+BJ15)</f>
        <v>31860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9" t="s">
        <v>254</v>
      </c>
      <c r="CQ15" s="78">
        <f>SUM(AM15,+BO15)</f>
        <v>106180</v>
      </c>
      <c r="CR15" s="78">
        <f>SUM(AN15,+BP15)</f>
        <v>20386</v>
      </c>
      <c r="CS15" s="78">
        <f>SUM(AO15,+BQ15)</f>
        <v>20386</v>
      </c>
      <c r="CT15" s="78">
        <f>SUM(AP15,+BR15)</f>
        <v>0</v>
      </c>
      <c r="CU15" s="78">
        <f>SUM(AQ15,+BS15)</f>
        <v>0</v>
      </c>
      <c r="CV15" s="78">
        <f>SUM(AR15,+BT15)</f>
        <v>0</v>
      </c>
      <c r="CW15" s="78">
        <f>SUM(AS15,+BU15)</f>
        <v>42367</v>
      </c>
      <c r="CX15" s="78">
        <f>SUM(AT15,+BV15)</f>
        <v>0</v>
      </c>
      <c r="CY15" s="78">
        <f>SUM(AU15,+BW15)</f>
        <v>42367</v>
      </c>
      <c r="CZ15" s="78">
        <f>SUM(AV15,+BX15)</f>
        <v>0</v>
      </c>
      <c r="DA15" s="78">
        <f>SUM(AW15,+BY15)</f>
        <v>0</v>
      </c>
      <c r="DB15" s="78">
        <f>SUM(AX15,+BZ15)</f>
        <v>43427</v>
      </c>
      <c r="DC15" s="78">
        <f>SUM(AY15,+CA15)</f>
        <v>0</v>
      </c>
      <c r="DD15" s="78">
        <f>SUM(AZ15,+CB15)</f>
        <v>25314</v>
      </c>
      <c r="DE15" s="78">
        <f>SUM(BA15,+CC15)</f>
        <v>18113</v>
      </c>
      <c r="DF15" s="78">
        <f>SUM(BB15,+CD15)</f>
        <v>0</v>
      </c>
      <c r="DG15" s="79" t="s">
        <v>254</v>
      </c>
      <c r="DH15" s="78">
        <f>SUM(BD15,+CF15)</f>
        <v>0</v>
      </c>
      <c r="DI15" s="78">
        <f>SUM(BE15,+CG15)</f>
        <v>0</v>
      </c>
      <c r="DJ15" s="78">
        <f>SUM(BF15,+CH15)</f>
        <v>138040</v>
      </c>
    </row>
    <row r="16" spans="1:114" s="51" customFormat="1" ht="12" customHeight="1">
      <c r="A16" s="55" t="s">
        <v>252</v>
      </c>
      <c r="B16" s="56" t="s">
        <v>271</v>
      </c>
      <c r="C16" s="55" t="s">
        <v>272</v>
      </c>
      <c r="D16" s="78">
        <f>SUM(E16,+L16)</f>
        <v>2496</v>
      </c>
      <c r="E16" s="78">
        <f>SUM(F16:I16)+K16</f>
        <v>2496</v>
      </c>
      <c r="F16" s="78">
        <v>0</v>
      </c>
      <c r="G16" s="78">
        <v>0</v>
      </c>
      <c r="H16" s="78">
        <v>0</v>
      </c>
      <c r="I16" s="78">
        <v>0</v>
      </c>
      <c r="J16" s="78">
        <v>165575</v>
      </c>
      <c r="K16" s="78">
        <v>2496</v>
      </c>
      <c r="L16" s="78">
        <v>0</v>
      </c>
      <c r="M16" s="78">
        <f>SUM(N16,+U16)</f>
        <v>0</v>
      </c>
      <c r="N16" s="78">
        <f>SUM(O16:R16)+T16</f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f>+SUM(D16,M16)</f>
        <v>2496</v>
      </c>
      <c r="W16" s="78">
        <f>+SUM(E16,N16)</f>
        <v>2496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0</v>
      </c>
      <c r="AB16" s="78">
        <f>+SUM(J16,S16)</f>
        <v>165575</v>
      </c>
      <c r="AC16" s="78">
        <f>+SUM(K16,T16)</f>
        <v>2496</v>
      </c>
      <c r="AD16" s="78">
        <f>+SUM(L16,U16)</f>
        <v>0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9" t="s">
        <v>254</v>
      </c>
      <c r="AM16" s="78">
        <f>SUM(AN16,AS16,AW16,AX16,BD16)</f>
        <v>154768</v>
      </c>
      <c r="AN16" s="78">
        <f>SUM(AO16:AR16)</f>
        <v>51479</v>
      </c>
      <c r="AO16" s="78">
        <v>19304</v>
      </c>
      <c r="AP16" s="78">
        <v>0</v>
      </c>
      <c r="AQ16" s="78">
        <v>26032</v>
      </c>
      <c r="AR16" s="78">
        <v>6143</v>
      </c>
      <c r="AS16" s="78">
        <f>SUM(AT16:AV16)</f>
        <v>64982</v>
      </c>
      <c r="AT16" s="78">
        <v>7766</v>
      </c>
      <c r="AU16" s="78">
        <v>39074</v>
      </c>
      <c r="AV16" s="78">
        <v>18142</v>
      </c>
      <c r="AW16" s="78">
        <v>7398</v>
      </c>
      <c r="AX16" s="78">
        <f>SUM(AY16:BB16)</f>
        <v>30909</v>
      </c>
      <c r="AY16" s="78">
        <v>19562</v>
      </c>
      <c r="AZ16" s="78">
        <v>6265</v>
      </c>
      <c r="BA16" s="78">
        <v>4442</v>
      </c>
      <c r="BB16" s="78">
        <v>640</v>
      </c>
      <c r="BC16" s="79" t="s">
        <v>254</v>
      </c>
      <c r="BD16" s="78">
        <v>0</v>
      </c>
      <c r="BE16" s="78">
        <v>13303</v>
      </c>
      <c r="BF16" s="78">
        <f>SUM(AE16,+AM16,+BE16)</f>
        <v>168071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254</v>
      </c>
      <c r="BO16" s="78">
        <f>SUM(BP16,BU16,BY16,BZ16,CF16)</f>
        <v>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0</v>
      </c>
      <c r="CA16" s="78">
        <v>0</v>
      </c>
      <c r="CB16" s="78">
        <v>0</v>
      </c>
      <c r="CC16" s="78">
        <v>0</v>
      </c>
      <c r="CD16" s="78">
        <v>0</v>
      </c>
      <c r="CE16" s="79" t="s">
        <v>254</v>
      </c>
      <c r="CF16" s="78">
        <v>0</v>
      </c>
      <c r="CG16" s="78">
        <v>0</v>
      </c>
      <c r="CH16" s="78">
        <f>SUM(BG16,+BO16,+CG16)</f>
        <v>0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9" t="s">
        <v>254</v>
      </c>
      <c r="CQ16" s="78">
        <f>SUM(AM16,+BO16)</f>
        <v>154768</v>
      </c>
      <c r="CR16" s="78">
        <f>SUM(AN16,+BP16)</f>
        <v>51479</v>
      </c>
      <c r="CS16" s="78">
        <f>SUM(AO16,+BQ16)</f>
        <v>19304</v>
      </c>
      <c r="CT16" s="78">
        <f>SUM(AP16,+BR16)</f>
        <v>0</v>
      </c>
      <c r="CU16" s="78">
        <f>SUM(AQ16,+BS16)</f>
        <v>26032</v>
      </c>
      <c r="CV16" s="78">
        <f>SUM(AR16,+BT16)</f>
        <v>6143</v>
      </c>
      <c r="CW16" s="78">
        <f>SUM(AS16,+BU16)</f>
        <v>64982</v>
      </c>
      <c r="CX16" s="78">
        <f>SUM(AT16,+BV16)</f>
        <v>7766</v>
      </c>
      <c r="CY16" s="78">
        <f>SUM(AU16,+BW16)</f>
        <v>39074</v>
      </c>
      <c r="CZ16" s="78">
        <f>SUM(AV16,+BX16)</f>
        <v>18142</v>
      </c>
      <c r="DA16" s="78">
        <f>SUM(AW16,+BY16)</f>
        <v>7398</v>
      </c>
      <c r="DB16" s="78">
        <f>SUM(AX16,+BZ16)</f>
        <v>30909</v>
      </c>
      <c r="DC16" s="78">
        <f>SUM(AY16,+CA16)</f>
        <v>19562</v>
      </c>
      <c r="DD16" s="78">
        <f>SUM(AZ16,+CB16)</f>
        <v>6265</v>
      </c>
      <c r="DE16" s="78">
        <f>SUM(BA16,+CC16)</f>
        <v>4442</v>
      </c>
      <c r="DF16" s="78">
        <f>SUM(BB16,+CD16)</f>
        <v>640</v>
      </c>
      <c r="DG16" s="79" t="s">
        <v>254</v>
      </c>
      <c r="DH16" s="78">
        <f>SUM(BD16,+CF16)</f>
        <v>0</v>
      </c>
      <c r="DI16" s="78">
        <f>SUM(BE16,+CG16)</f>
        <v>13303</v>
      </c>
      <c r="DJ16" s="78">
        <f>SUM(BF16,+CH16)</f>
        <v>168071</v>
      </c>
    </row>
    <row r="17" spans="1:114" s="51" customFormat="1" ht="12" customHeight="1">
      <c r="A17" s="55" t="s">
        <v>252</v>
      </c>
      <c r="B17" s="56" t="s">
        <v>273</v>
      </c>
      <c r="C17" s="55" t="s">
        <v>274</v>
      </c>
      <c r="D17" s="78">
        <f>SUM(E17,+L17)</f>
        <v>38480</v>
      </c>
      <c r="E17" s="78">
        <f>SUM(F17:I17)+K17</f>
        <v>8210</v>
      </c>
      <c r="F17" s="78">
        <v>0</v>
      </c>
      <c r="G17" s="78">
        <v>0</v>
      </c>
      <c r="H17" s="78">
        <v>0</v>
      </c>
      <c r="I17" s="78">
        <v>8210</v>
      </c>
      <c r="J17" s="78">
        <v>344150</v>
      </c>
      <c r="K17" s="78">
        <v>0</v>
      </c>
      <c r="L17" s="78">
        <v>30270</v>
      </c>
      <c r="M17" s="78">
        <f>SUM(N17,+U17)</f>
        <v>0</v>
      </c>
      <c r="N17" s="78">
        <f>SUM(O17:R17)+T17</f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f>+SUM(D17,M17)</f>
        <v>38480</v>
      </c>
      <c r="W17" s="78">
        <f>+SUM(E17,N17)</f>
        <v>8210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8210</v>
      </c>
      <c r="AB17" s="78">
        <f>+SUM(J17,S17)</f>
        <v>344150</v>
      </c>
      <c r="AC17" s="78">
        <f>+SUM(K17,T17)</f>
        <v>0</v>
      </c>
      <c r="AD17" s="78">
        <f>+SUM(L17,U17)</f>
        <v>30270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254</v>
      </c>
      <c r="AM17" s="78">
        <f>SUM(AN17,AS17,AW17,AX17,BD17)</f>
        <v>382630</v>
      </c>
      <c r="AN17" s="78">
        <f>SUM(AO17:AR17)</f>
        <v>110081</v>
      </c>
      <c r="AO17" s="78">
        <v>110081</v>
      </c>
      <c r="AP17" s="78">
        <v>0</v>
      </c>
      <c r="AQ17" s="78">
        <v>0</v>
      </c>
      <c r="AR17" s="78">
        <v>0</v>
      </c>
      <c r="AS17" s="78">
        <f>SUM(AT17:AV17)</f>
        <v>238861</v>
      </c>
      <c r="AT17" s="78">
        <v>0</v>
      </c>
      <c r="AU17" s="78">
        <v>225875</v>
      </c>
      <c r="AV17" s="78">
        <v>12986</v>
      </c>
      <c r="AW17" s="78">
        <v>0</v>
      </c>
      <c r="AX17" s="78">
        <f>SUM(AY17:BB17)</f>
        <v>33688</v>
      </c>
      <c r="AY17" s="78">
        <v>0</v>
      </c>
      <c r="AZ17" s="78">
        <v>25175</v>
      </c>
      <c r="BA17" s="78">
        <v>8513</v>
      </c>
      <c r="BB17" s="78">
        <v>0</v>
      </c>
      <c r="BC17" s="79" t="s">
        <v>254</v>
      </c>
      <c r="BD17" s="78">
        <v>0</v>
      </c>
      <c r="BE17" s="78">
        <v>0</v>
      </c>
      <c r="BF17" s="78">
        <f>SUM(AE17,+AM17,+BE17)</f>
        <v>382630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254</v>
      </c>
      <c r="BO17" s="78">
        <f>SUM(BP17,BU17,BY17,BZ17,CF17)</f>
        <v>0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>SUM(CA17:CD17)</f>
        <v>0</v>
      </c>
      <c r="CA17" s="78">
        <v>0</v>
      </c>
      <c r="CB17" s="78">
        <v>0</v>
      </c>
      <c r="CC17" s="78">
        <v>0</v>
      </c>
      <c r="CD17" s="78">
        <v>0</v>
      </c>
      <c r="CE17" s="79" t="s">
        <v>254</v>
      </c>
      <c r="CF17" s="78">
        <v>0</v>
      </c>
      <c r="CG17" s="78">
        <v>0</v>
      </c>
      <c r="CH17" s="78">
        <f>SUM(BG17,+BO17,+CG17)</f>
        <v>0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9" t="s">
        <v>254</v>
      </c>
      <c r="CQ17" s="78">
        <f>SUM(AM17,+BO17)</f>
        <v>382630</v>
      </c>
      <c r="CR17" s="78">
        <f>SUM(AN17,+BP17)</f>
        <v>110081</v>
      </c>
      <c r="CS17" s="78">
        <f>SUM(AO17,+BQ17)</f>
        <v>110081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238861</v>
      </c>
      <c r="CX17" s="78">
        <f>SUM(AT17,+BV17)</f>
        <v>0</v>
      </c>
      <c r="CY17" s="78">
        <f>SUM(AU17,+BW17)</f>
        <v>225875</v>
      </c>
      <c r="CZ17" s="78">
        <f>SUM(AV17,+BX17)</f>
        <v>12986</v>
      </c>
      <c r="DA17" s="78">
        <f>SUM(AW17,+BY17)</f>
        <v>0</v>
      </c>
      <c r="DB17" s="78">
        <f>SUM(AX17,+BZ17)</f>
        <v>33688</v>
      </c>
      <c r="DC17" s="78">
        <f>SUM(AY17,+CA17)</f>
        <v>0</v>
      </c>
      <c r="DD17" s="78">
        <f>SUM(AZ17,+CB17)</f>
        <v>25175</v>
      </c>
      <c r="DE17" s="78">
        <f>SUM(BA17,+CC17)</f>
        <v>8513</v>
      </c>
      <c r="DF17" s="78">
        <f>SUM(BB17,+CD17)</f>
        <v>0</v>
      </c>
      <c r="DG17" s="79" t="s">
        <v>254</v>
      </c>
      <c r="DH17" s="78">
        <f>SUM(BD17,+CF17)</f>
        <v>0</v>
      </c>
      <c r="DI17" s="78">
        <f>SUM(BE17,+CG17)</f>
        <v>0</v>
      </c>
      <c r="DJ17" s="78">
        <f>SUM(BF17,+CH17)</f>
        <v>382630</v>
      </c>
    </row>
    <row r="18" spans="1:114" s="51" customFormat="1" ht="12" customHeight="1">
      <c r="A18" s="55" t="s">
        <v>252</v>
      </c>
      <c r="B18" s="56" t="s">
        <v>275</v>
      </c>
      <c r="C18" s="55" t="s">
        <v>276</v>
      </c>
      <c r="D18" s="78">
        <f>SUM(E18,+L18)</f>
        <v>138606</v>
      </c>
      <c r="E18" s="78">
        <f>SUM(F18:I18)+K18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866685</v>
      </c>
      <c r="K18" s="78">
        <v>0</v>
      </c>
      <c r="L18" s="78">
        <v>138606</v>
      </c>
      <c r="M18" s="78">
        <f>SUM(N18,+U18)</f>
        <v>0</v>
      </c>
      <c r="N18" s="78">
        <f>SUM(O18:R18)+T18</f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f>+SUM(D18,M18)</f>
        <v>138606</v>
      </c>
      <c r="W18" s="78">
        <f>+SUM(E18,N18)</f>
        <v>0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0</v>
      </c>
      <c r="AB18" s="78">
        <f>+SUM(J18,S18)</f>
        <v>866685</v>
      </c>
      <c r="AC18" s="78">
        <f>+SUM(K18,T18)</f>
        <v>0</v>
      </c>
      <c r="AD18" s="78">
        <f>+SUM(L18,U18)</f>
        <v>138606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9" t="s">
        <v>254</v>
      </c>
      <c r="AM18" s="78">
        <f>SUM(AN18,AS18,AW18,AX18,BD18)</f>
        <v>1005291</v>
      </c>
      <c r="AN18" s="78">
        <f>SUM(AO18:AR18)</f>
        <v>60017</v>
      </c>
      <c r="AO18" s="78">
        <v>60017</v>
      </c>
      <c r="AP18" s="78">
        <v>0</v>
      </c>
      <c r="AQ18" s="78">
        <v>0</v>
      </c>
      <c r="AR18" s="78">
        <v>0</v>
      </c>
      <c r="AS18" s="78">
        <f>SUM(AT18:AV18)</f>
        <v>527916</v>
      </c>
      <c r="AT18" s="78">
        <v>0</v>
      </c>
      <c r="AU18" s="78">
        <v>527916</v>
      </c>
      <c r="AV18" s="78">
        <v>0</v>
      </c>
      <c r="AW18" s="78">
        <v>0</v>
      </c>
      <c r="AX18" s="78">
        <f>SUM(AY18:BB18)</f>
        <v>417358</v>
      </c>
      <c r="AY18" s="78">
        <v>0</v>
      </c>
      <c r="AZ18" s="78">
        <v>417358</v>
      </c>
      <c r="BA18" s="78">
        <v>0</v>
      </c>
      <c r="BB18" s="78">
        <v>0</v>
      </c>
      <c r="BC18" s="79" t="s">
        <v>254</v>
      </c>
      <c r="BD18" s="78">
        <v>0</v>
      </c>
      <c r="BE18" s="78">
        <v>0</v>
      </c>
      <c r="BF18" s="78">
        <f>SUM(AE18,+AM18,+BE18)</f>
        <v>1005291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9" t="s">
        <v>254</v>
      </c>
      <c r="BO18" s="78">
        <f>SUM(BP18,BU18,BY18,BZ18,CF18)</f>
        <v>0</v>
      </c>
      <c r="BP18" s="78">
        <f>SUM(BQ18:BT18)</f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>SUM(BV18:BX18)</f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>SUM(CA18:CD18)</f>
        <v>0</v>
      </c>
      <c r="CA18" s="78">
        <v>0</v>
      </c>
      <c r="CB18" s="78">
        <v>0</v>
      </c>
      <c r="CC18" s="78">
        <v>0</v>
      </c>
      <c r="CD18" s="78">
        <v>0</v>
      </c>
      <c r="CE18" s="79" t="s">
        <v>254</v>
      </c>
      <c r="CF18" s="78">
        <v>0</v>
      </c>
      <c r="CG18" s="78">
        <v>0</v>
      </c>
      <c r="CH18" s="78">
        <f>SUM(BG18,+BO18,+CG18)</f>
        <v>0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9" t="s">
        <v>254</v>
      </c>
      <c r="CQ18" s="78">
        <f>SUM(AM18,+BO18)</f>
        <v>1005291</v>
      </c>
      <c r="CR18" s="78">
        <f>SUM(AN18,+BP18)</f>
        <v>60017</v>
      </c>
      <c r="CS18" s="78">
        <f>SUM(AO18,+BQ18)</f>
        <v>60017</v>
      </c>
      <c r="CT18" s="78">
        <f>SUM(AP18,+BR18)</f>
        <v>0</v>
      </c>
      <c r="CU18" s="78">
        <f>SUM(AQ18,+BS18)</f>
        <v>0</v>
      </c>
      <c r="CV18" s="78">
        <f>SUM(AR18,+BT18)</f>
        <v>0</v>
      </c>
      <c r="CW18" s="78">
        <f>SUM(AS18,+BU18)</f>
        <v>527916</v>
      </c>
      <c r="CX18" s="78">
        <f>SUM(AT18,+BV18)</f>
        <v>0</v>
      </c>
      <c r="CY18" s="78">
        <f>SUM(AU18,+BW18)</f>
        <v>527916</v>
      </c>
      <c r="CZ18" s="78">
        <f>SUM(AV18,+BX18)</f>
        <v>0</v>
      </c>
      <c r="DA18" s="78">
        <f>SUM(AW18,+BY18)</f>
        <v>0</v>
      </c>
      <c r="DB18" s="78">
        <f>SUM(AX18,+BZ18)</f>
        <v>417358</v>
      </c>
      <c r="DC18" s="78">
        <f>SUM(AY18,+CA18)</f>
        <v>0</v>
      </c>
      <c r="DD18" s="78">
        <f>SUM(AZ18,+CB18)</f>
        <v>417358</v>
      </c>
      <c r="DE18" s="78">
        <f>SUM(BA18,+CC18)</f>
        <v>0</v>
      </c>
      <c r="DF18" s="78">
        <f>SUM(BB18,+CD18)</f>
        <v>0</v>
      </c>
      <c r="DG18" s="79" t="s">
        <v>254</v>
      </c>
      <c r="DH18" s="78">
        <f>SUM(BD18,+CF18)</f>
        <v>0</v>
      </c>
      <c r="DI18" s="78">
        <f>SUM(BE18,+CG18)</f>
        <v>0</v>
      </c>
      <c r="DJ18" s="78">
        <f>SUM(BF18,+CH18)</f>
        <v>1005291</v>
      </c>
    </row>
    <row r="19" spans="1:114" s="51" customFormat="1" ht="12" customHeight="1">
      <c r="A19" s="55" t="s">
        <v>252</v>
      </c>
      <c r="B19" s="56" t="s">
        <v>277</v>
      </c>
      <c r="C19" s="55" t="s">
        <v>278</v>
      </c>
      <c r="D19" s="78">
        <f>SUM(E19,+L19)</f>
        <v>1281110</v>
      </c>
      <c r="E19" s="78">
        <f>SUM(F19:I19)+K19</f>
        <v>476942</v>
      </c>
      <c r="F19" s="78">
        <v>0</v>
      </c>
      <c r="G19" s="78">
        <v>0</v>
      </c>
      <c r="H19" s="78">
        <v>0</v>
      </c>
      <c r="I19" s="78">
        <v>471390</v>
      </c>
      <c r="J19" s="78">
        <v>649851</v>
      </c>
      <c r="K19" s="78">
        <v>5552</v>
      </c>
      <c r="L19" s="78">
        <v>804168</v>
      </c>
      <c r="M19" s="78">
        <f>SUM(N19,+U19)</f>
        <v>0</v>
      </c>
      <c r="N19" s="78">
        <f>SUM(O19:R19)+T19</f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f>+SUM(D19,M19)</f>
        <v>1281110</v>
      </c>
      <c r="W19" s="78">
        <f>+SUM(E19,N19)</f>
        <v>476942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471390</v>
      </c>
      <c r="AB19" s="78">
        <f>+SUM(J19,S19)</f>
        <v>649851</v>
      </c>
      <c r="AC19" s="78">
        <f>+SUM(K19,T19)</f>
        <v>5552</v>
      </c>
      <c r="AD19" s="78">
        <f>+SUM(L19,U19)</f>
        <v>804168</v>
      </c>
      <c r="AE19" s="78">
        <f>SUM(AF19,+AK19)</f>
        <v>0</v>
      </c>
      <c r="AF19" s="78">
        <f>SUM(AG19:AJ19)</f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9" t="s">
        <v>254</v>
      </c>
      <c r="AM19" s="78">
        <f>SUM(AN19,AS19,AW19,AX19,BD19)</f>
        <v>1357793</v>
      </c>
      <c r="AN19" s="78">
        <f>SUM(AO19:AR19)</f>
        <v>224729</v>
      </c>
      <c r="AO19" s="78">
        <v>136505</v>
      </c>
      <c r="AP19" s="78">
        <v>0</v>
      </c>
      <c r="AQ19" s="78">
        <v>88224</v>
      </c>
      <c r="AR19" s="78">
        <v>0</v>
      </c>
      <c r="AS19" s="78">
        <f>SUM(AT19:AV19)</f>
        <v>1119659</v>
      </c>
      <c r="AT19" s="78">
        <v>0</v>
      </c>
      <c r="AU19" s="78">
        <v>1092958</v>
      </c>
      <c r="AV19" s="78">
        <v>26701</v>
      </c>
      <c r="AW19" s="78">
        <v>0</v>
      </c>
      <c r="AX19" s="78">
        <f>SUM(AY19:BB19)</f>
        <v>13405</v>
      </c>
      <c r="AY19" s="78">
        <v>0</v>
      </c>
      <c r="AZ19" s="78">
        <v>13405</v>
      </c>
      <c r="BA19" s="78">
        <v>0</v>
      </c>
      <c r="BB19" s="78">
        <v>0</v>
      </c>
      <c r="BC19" s="79" t="s">
        <v>254</v>
      </c>
      <c r="BD19" s="78">
        <v>0</v>
      </c>
      <c r="BE19" s="78">
        <v>573168</v>
      </c>
      <c r="BF19" s="78">
        <f>SUM(AE19,+AM19,+BE19)</f>
        <v>1930961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9" t="s">
        <v>254</v>
      </c>
      <c r="BO19" s="78">
        <f>SUM(BP19,BU19,BY19,BZ19,CF19)</f>
        <v>0</v>
      </c>
      <c r="BP19" s="78">
        <f>SUM(BQ19:BT19)</f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>SUM(BV19:BX19)</f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>SUM(CA19:CD19)</f>
        <v>0</v>
      </c>
      <c r="CA19" s="78">
        <v>0</v>
      </c>
      <c r="CB19" s="78">
        <v>0</v>
      </c>
      <c r="CC19" s="78">
        <v>0</v>
      </c>
      <c r="CD19" s="78">
        <v>0</v>
      </c>
      <c r="CE19" s="79" t="s">
        <v>254</v>
      </c>
      <c r="CF19" s="78">
        <v>0</v>
      </c>
      <c r="CG19" s="78">
        <v>0</v>
      </c>
      <c r="CH19" s="78">
        <f>SUM(BG19,+BO19,+CG19)</f>
        <v>0</v>
      </c>
      <c r="CI19" s="78">
        <f>SUM(AE19,+BG19)</f>
        <v>0</v>
      </c>
      <c r="CJ19" s="78">
        <f>SUM(AF19,+BH19)</f>
        <v>0</v>
      </c>
      <c r="CK19" s="78">
        <f>SUM(AG19,+BI19)</f>
        <v>0</v>
      </c>
      <c r="CL19" s="78">
        <f>SUM(AH19,+BJ19)</f>
        <v>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9" t="s">
        <v>254</v>
      </c>
      <c r="CQ19" s="78">
        <f>SUM(AM19,+BO19)</f>
        <v>1357793</v>
      </c>
      <c r="CR19" s="78">
        <f>SUM(AN19,+BP19)</f>
        <v>224729</v>
      </c>
      <c r="CS19" s="78">
        <f>SUM(AO19,+BQ19)</f>
        <v>136505</v>
      </c>
      <c r="CT19" s="78">
        <f>SUM(AP19,+BR19)</f>
        <v>0</v>
      </c>
      <c r="CU19" s="78">
        <f>SUM(AQ19,+BS19)</f>
        <v>88224</v>
      </c>
      <c r="CV19" s="78">
        <f>SUM(AR19,+BT19)</f>
        <v>0</v>
      </c>
      <c r="CW19" s="78">
        <f>SUM(AS19,+BU19)</f>
        <v>1119659</v>
      </c>
      <c r="CX19" s="78">
        <f>SUM(AT19,+BV19)</f>
        <v>0</v>
      </c>
      <c r="CY19" s="78">
        <f>SUM(AU19,+BW19)</f>
        <v>1092958</v>
      </c>
      <c r="CZ19" s="78">
        <f>SUM(AV19,+BX19)</f>
        <v>26701</v>
      </c>
      <c r="DA19" s="78">
        <f>SUM(AW19,+BY19)</f>
        <v>0</v>
      </c>
      <c r="DB19" s="78">
        <f>SUM(AX19,+BZ19)</f>
        <v>13405</v>
      </c>
      <c r="DC19" s="78">
        <f>SUM(AY19,+CA19)</f>
        <v>0</v>
      </c>
      <c r="DD19" s="78">
        <f>SUM(AZ19,+CB19)</f>
        <v>13405</v>
      </c>
      <c r="DE19" s="78">
        <f>SUM(BA19,+CC19)</f>
        <v>0</v>
      </c>
      <c r="DF19" s="78">
        <f>SUM(BB19,+CD19)</f>
        <v>0</v>
      </c>
      <c r="DG19" s="79" t="s">
        <v>254</v>
      </c>
      <c r="DH19" s="78">
        <f>SUM(BD19,+CF19)</f>
        <v>0</v>
      </c>
      <c r="DI19" s="78">
        <f>SUM(BE19,+CG19)</f>
        <v>573168</v>
      </c>
      <c r="DJ19" s="78">
        <f>SUM(BF19,+CH19)</f>
        <v>1930961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279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53</v>
      </c>
      <c r="B2" s="153" t="s">
        <v>54</v>
      </c>
      <c r="C2" s="162" t="s">
        <v>280</v>
      </c>
      <c r="D2" s="117" t="s">
        <v>215</v>
      </c>
      <c r="E2" s="118"/>
      <c r="F2" s="118"/>
      <c r="G2" s="118"/>
      <c r="H2" s="118"/>
      <c r="I2" s="118"/>
      <c r="J2" s="118"/>
      <c r="K2" s="118"/>
      <c r="L2" s="119"/>
      <c r="M2" s="117" t="s">
        <v>216</v>
      </c>
      <c r="N2" s="118"/>
      <c r="O2" s="118"/>
      <c r="P2" s="118"/>
      <c r="Q2" s="118"/>
      <c r="R2" s="118"/>
      <c r="S2" s="118"/>
      <c r="T2" s="118"/>
      <c r="U2" s="119"/>
      <c r="V2" s="117" t="s">
        <v>217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221</v>
      </c>
      <c r="E3" s="121"/>
      <c r="F3" s="121"/>
      <c r="G3" s="121"/>
      <c r="H3" s="121"/>
      <c r="I3" s="121"/>
      <c r="J3" s="121"/>
      <c r="K3" s="121"/>
      <c r="L3" s="122"/>
      <c r="M3" s="120" t="s">
        <v>221</v>
      </c>
      <c r="N3" s="121"/>
      <c r="O3" s="121"/>
      <c r="P3" s="121"/>
      <c r="Q3" s="121"/>
      <c r="R3" s="121"/>
      <c r="S3" s="121"/>
      <c r="T3" s="121"/>
      <c r="U3" s="122"/>
      <c r="V3" s="120" t="s">
        <v>221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225</v>
      </c>
      <c r="F4" s="124"/>
      <c r="G4" s="124"/>
      <c r="H4" s="124"/>
      <c r="I4" s="124"/>
      <c r="J4" s="124"/>
      <c r="K4" s="125"/>
      <c r="L4" s="126" t="s">
        <v>226</v>
      </c>
      <c r="M4" s="123"/>
      <c r="N4" s="120" t="s">
        <v>225</v>
      </c>
      <c r="O4" s="124"/>
      <c r="P4" s="124"/>
      <c r="Q4" s="124"/>
      <c r="R4" s="124"/>
      <c r="S4" s="124"/>
      <c r="T4" s="125"/>
      <c r="U4" s="126" t="s">
        <v>226</v>
      </c>
      <c r="V4" s="123"/>
      <c r="W4" s="120" t="s">
        <v>225</v>
      </c>
      <c r="X4" s="124"/>
      <c r="Y4" s="124"/>
      <c r="Z4" s="124"/>
      <c r="AA4" s="124"/>
      <c r="AB4" s="124"/>
      <c r="AC4" s="125"/>
      <c r="AD4" s="126" t="s">
        <v>226</v>
      </c>
    </row>
    <row r="5" spans="1:30" s="46" customFormat="1" ht="23.25" customHeight="1">
      <c r="A5" s="160"/>
      <c r="B5" s="154"/>
      <c r="C5" s="160"/>
      <c r="D5" s="123"/>
      <c r="E5" s="123" t="s">
        <v>217</v>
      </c>
      <c r="F5" s="72" t="s">
        <v>236</v>
      </c>
      <c r="G5" s="72" t="s">
        <v>237</v>
      </c>
      <c r="H5" s="72" t="s">
        <v>238</v>
      </c>
      <c r="I5" s="72" t="s">
        <v>239</v>
      </c>
      <c r="J5" s="72" t="s">
        <v>240</v>
      </c>
      <c r="K5" s="72" t="s">
        <v>224</v>
      </c>
      <c r="L5" s="71"/>
      <c r="M5" s="123"/>
      <c r="N5" s="123" t="s">
        <v>217</v>
      </c>
      <c r="O5" s="72" t="s">
        <v>236</v>
      </c>
      <c r="P5" s="72" t="s">
        <v>237</v>
      </c>
      <c r="Q5" s="72" t="s">
        <v>238</v>
      </c>
      <c r="R5" s="72" t="s">
        <v>239</v>
      </c>
      <c r="S5" s="72" t="s">
        <v>240</v>
      </c>
      <c r="T5" s="72" t="s">
        <v>224</v>
      </c>
      <c r="U5" s="71"/>
      <c r="V5" s="123"/>
      <c r="W5" s="123" t="s">
        <v>217</v>
      </c>
      <c r="X5" s="72" t="s">
        <v>236</v>
      </c>
      <c r="Y5" s="72" t="s">
        <v>237</v>
      </c>
      <c r="Z5" s="72" t="s">
        <v>238</v>
      </c>
      <c r="AA5" s="72" t="s">
        <v>239</v>
      </c>
      <c r="AB5" s="72" t="s">
        <v>240</v>
      </c>
      <c r="AC5" s="72" t="s">
        <v>224</v>
      </c>
      <c r="AD5" s="71"/>
    </row>
    <row r="6" spans="1:30" s="47" customFormat="1" ht="13.5">
      <c r="A6" s="161"/>
      <c r="B6" s="155"/>
      <c r="C6" s="161"/>
      <c r="D6" s="127" t="s">
        <v>251</v>
      </c>
      <c r="E6" s="127" t="s">
        <v>251</v>
      </c>
      <c r="F6" s="128" t="s">
        <v>251</v>
      </c>
      <c r="G6" s="128" t="s">
        <v>251</v>
      </c>
      <c r="H6" s="128" t="s">
        <v>251</v>
      </c>
      <c r="I6" s="128" t="s">
        <v>251</v>
      </c>
      <c r="J6" s="128" t="s">
        <v>251</v>
      </c>
      <c r="K6" s="128" t="s">
        <v>251</v>
      </c>
      <c r="L6" s="129" t="s">
        <v>251</v>
      </c>
      <c r="M6" s="127" t="s">
        <v>251</v>
      </c>
      <c r="N6" s="127" t="s">
        <v>251</v>
      </c>
      <c r="O6" s="128" t="s">
        <v>251</v>
      </c>
      <c r="P6" s="128" t="s">
        <v>251</v>
      </c>
      <c r="Q6" s="128" t="s">
        <v>251</v>
      </c>
      <c r="R6" s="128" t="s">
        <v>251</v>
      </c>
      <c r="S6" s="128" t="s">
        <v>251</v>
      </c>
      <c r="T6" s="128" t="s">
        <v>251</v>
      </c>
      <c r="U6" s="129" t="s">
        <v>251</v>
      </c>
      <c r="V6" s="127" t="s">
        <v>251</v>
      </c>
      <c r="W6" s="127" t="s">
        <v>251</v>
      </c>
      <c r="X6" s="128" t="s">
        <v>251</v>
      </c>
      <c r="Y6" s="128" t="s">
        <v>251</v>
      </c>
      <c r="Z6" s="128" t="s">
        <v>251</v>
      </c>
      <c r="AA6" s="128" t="s">
        <v>251</v>
      </c>
      <c r="AB6" s="128" t="s">
        <v>251</v>
      </c>
      <c r="AC6" s="128" t="s">
        <v>251</v>
      </c>
      <c r="AD6" s="129" t="s">
        <v>251</v>
      </c>
    </row>
    <row r="7" spans="1:30" s="51" customFormat="1" ht="12" customHeight="1">
      <c r="A7" s="49" t="s">
        <v>252</v>
      </c>
      <c r="B7" s="65" t="s">
        <v>253</v>
      </c>
      <c r="C7" s="49" t="s">
        <v>217</v>
      </c>
      <c r="D7" s="74">
        <f>SUM(D8:D60)</f>
        <v>15014127</v>
      </c>
      <c r="E7" s="74">
        <f>SUM(E8:E60)</f>
        <v>3175242</v>
      </c>
      <c r="F7" s="74">
        <f>SUM(F8:F60)</f>
        <v>124242</v>
      </c>
      <c r="G7" s="74">
        <f>SUM(G8:G60)</f>
        <v>389</v>
      </c>
      <c r="H7" s="74">
        <f>SUM(H8:H60)</f>
        <v>137082</v>
      </c>
      <c r="I7" s="74">
        <f>SUM(I8:I60)</f>
        <v>2544693</v>
      </c>
      <c r="J7" s="74">
        <f>SUM(J8:J60)</f>
        <v>4790160</v>
      </c>
      <c r="K7" s="74">
        <f>SUM(K8:K60)</f>
        <v>368836</v>
      </c>
      <c r="L7" s="74">
        <f>SUM(L8:L60)</f>
        <v>11838885</v>
      </c>
      <c r="M7" s="74">
        <f>SUM(M8:M60)</f>
        <v>3151675</v>
      </c>
      <c r="N7" s="74">
        <f>SUM(N8:N60)</f>
        <v>1740354</v>
      </c>
      <c r="O7" s="74">
        <f>SUM(O8:O60)</f>
        <v>624166</v>
      </c>
      <c r="P7" s="74">
        <f>SUM(P8:P60)</f>
        <v>0</v>
      </c>
      <c r="Q7" s="74">
        <f>SUM(Q8:Q60)</f>
        <v>940400</v>
      </c>
      <c r="R7" s="74">
        <f>SUM(R8:R60)</f>
        <v>116976</v>
      </c>
      <c r="S7" s="74">
        <f>SUM(S8:S60)</f>
        <v>737275</v>
      </c>
      <c r="T7" s="74">
        <f>SUM(T8:T60)</f>
        <v>58812</v>
      </c>
      <c r="U7" s="74">
        <f>SUM(U8:U60)</f>
        <v>1411321</v>
      </c>
      <c r="V7" s="74">
        <f>SUM(V8:V60)</f>
        <v>18165802</v>
      </c>
      <c r="W7" s="74">
        <f>SUM(W8:W60)</f>
        <v>4915596</v>
      </c>
      <c r="X7" s="74">
        <f>SUM(X8:X60)</f>
        <v>748408</v>
      </c>
      <c r="Y7" s="74">
        <f>SUM(Y8:Y60)</f>
        <v>389</v>
      </c>
      <c r="Z7" s="74">
        <f>SUM(Z8:Z60)</f>
        <v>1077482</v>
      </c>
      <c r="AA7" s="74">
        <f>SUM(AA8:AA60)</f>
        <v>2661669</v>
      </c>
      <c r="AB7" s="74">
        <f>SUM(AB8:AB60)</f>
        <v>5527435</v>
      </c>
      <c r="AC7" s="74">
        <f>SUM(AC8:AC60)</f>
        <v>427648</v>
      </c>
      <c r="AD7" s="74">
        <f>SUM(AD8:AD60)</f>
        <v>13250206</v>
      </c>
    </row>
    <row r="8" spans="1:30" s="51" customFormat="1" ht="12" customHeight="1">
      <c r="A8" s="52" t="s">
        <v>252</v>
      </c>
      <c r="B8" s="66" t="s">
        <v>281</v>
      </c>
      <c r="C8" s="52" t="s">
        <v>282</v>
      </c>
      <c r="D8" s="76">
        <f>SUM(E8,+L8)</f>
        <v>2676346</v>
      </c>
      <c r="E8" s="76">
        <f>+SUM(F8:I8,K8)</f>
        <v>442859</v>
      </c>
      <c r="F8" s="76">
        <v>0</v>
      </c>
      <c r="G8" s="76">
        <v>0</v>
      </c>
      <c r="H8" s="76">
        <v>4600</v>
      </c>
      <c r="I8" s="76">
        <v>341951</v>
      </c>
      <c r="J8" s="77">
        <v>0</v>
      </c>
      <c r="K8" s="76">
        <v>96308</v>
      </c>
      <c r="L8" s="76">
        <v>2233487</v>
      </c>
      <c r="M8" s="76">
        <f>SUM(N8,+U8)</f>
        <v>257300</v>
      </c>
      <c r="N8" s="76">
        <f>+SUM(O8:R8,T8)</f>
        <v>25248</v>
      </c>
      <c r="O8" s="76">
        <v>0</v>
      </c>
      <c r="P8" s="76">
        <v>0</v>
      </c>
      <c r="Q8" s="76">
        <v>0</v>
      </c>
      <c r="R8" s="76">
        <v>19948</v>
      </c>
      <c r="S8" s="77">
        <v>0</v>
      </c>
      <c r="T8" s="76">
        <v>5300</v>
      </c>
      <c r="U8" s="76">
        <v>232052</v>
      </c>
      <c r="V8" s="76">
        <f>+SUM(D8,M8)</f>
        <v>2933646</v>
      </c>
      <c r="W8" s="76">
        <f>+SUM(E8,N8)</f>
        <v>468107</v>
      </c>
      <c r="X8" s="76">
        <f>+SUM(F8,O8)</f>
        <v>0</v>
      </c>
      <c r="Y8" s="76">
        <f>+SUM(G8,P8)</f>
        <v>0</v>
      </c>
      <c r="Z8" s="76">
        <f>+SUM(H8,Q8)</f>
        <v>4600</v>
      </c>
      <c r="AA8" s="76">
        <f>+SUM(I8,R8)</f>
        <v>361899</v>
      </c>
      <c r="AB8" s="77">
        <v>0</v>
      </c>
      <c r="AC8" s="76">
        <f>+SUM(K8,T8)</f>
        <v>101608</v>
      </c>
      <c r="AD8" s="76">
        <f>+SUM(L8,U8)</f>
        <v>2465539</v>
      </c>
    </row>
    <row r="9" spans="1:30" s="51" customFormat="1" ht="12" customHeight="1">
      <c r="A9" s="52" t="s">
        <v>283</v>
      </c>
      <c r="B9" s="53" t="s">
        <v>284</v>
      </c>
      <c r="C9" s="52" t="s">
        <v>285</v>
      </c>
      <c r="D9" s="76">
        <f>SUM(E9,+L9)</f>
        <v>601328</v>
      </c>
      <c r="E9" s="76">
        <f>+SUM(F9:I9,K9)</f>
        <v>116589</v>
      </c>
      <c r="F9" s="76">
        <v>0</v>
      </c>
      <c r="G9" s="76">
        <v>0</v>
      </c>
      <c r="H9" s="76">
        <v>0</v>
      </c>
      <c r="I9" s="76">
        <v>116589</v>
      </c>
      <c r="J9" s="77">
        <v>0</v>
      </c>
      <c r="K9" s="76">
        <v>0</v>
      </c>
      <c r="L9" s="76">
        <v>484739</v>
      </c>
      <c r="M9" s="76">
        <f>SUM(N9,+U9)</f>
        <v>47256</v>
      </c>
      <c r="N9" s="76">
        <f>+SUM(O9:R9,T9)</f>
        <v>10</v>
      </c>
      <c r="O9" s="76">
        <v>0</v>
      </c>
      <c r="P9" s="76">
        <v>0</v>
      </c>
      <c r="Q9" s="76">
        <v>0</v>
      </c>
      <c r="R9" s="76">
        <v>10</v>
      </c>
      <c r="S9" s="77">
        <v>0</v>
      </c>
      <c r="T9" s="76">
        <v>0</v>
      </c>
      <c r="U9" s="76">
        <v>47246</v>
      </c>
      <c r="V9" s="76">
        <f>+SUM(D9,M9)</f>
        <v>648584</v>
      </c>
      <c r="W9" s="76">
        <f>+SUM(E9,N9)</f>
        <v>116599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116599</v>
      </c>
      <c r="AB9" s="77">
        <v>0</v>
      </c>
      <c r="AC9" s="76">
        <f>+SUM(K9,T9)</f>
        <v>0</v>
      </c>
      <c r="AD9" s="76">
        <f>+SUM(L9,U9)</f>
        <v>531985</v>
      </c>
    </row>
    <row r="10" spans="1:30" s="51" customFormat="1" ht="12" customHeight="1">
      <c r="A10" s="52" t="s">
        <v>283</v>
      </c>
      <c r="B10" s="66" t="s">
        <v>286</v>
      </c>
      <c r="C10" s="52" t="s">
        <v>287</v>
      </c>
      <c r="D10" s="76">
        <f>SUM(E10,+L10)</f>
        <v>470253</v>
      </c>
      <c r="E10" s="76">
        <f>+SUM(F10:I10,K10)</f>
        <v>93344</v>
      </c>
      <c r="F10" s="76">
        <v>0</v>
      </c>
      <c r="G10" s="76">
        <v>0</v>
      </c>
      <c r="H10" s="76">
        <v>0</v>
      </c>
      <c r="I10" s="76">
        <v>70980</v>
      </c>
      <c r="J10" s="77">
        <v>0</v>
      </c>
      <c r="K10" s="76">
        <v>22364</v>
      </c>
      <c r="L10" s="76">
        <v>376909</v>
      </c>
      <c r="M10" s="76">
        <f>SUM(N10,+U10)</f>
        <v>22507</v>
      </c>
      <c r="N10" s="76">
        <f>+SUM(O10:R10,T10)</f>
        <v>4532</v>
      </c>
      <c r="O10" s="76">
        <v>0</v>
      </c>
      <c r="P10" s="76">
        <v>0</v>
      </c>
      <c r="Q10" s="76">
        <v>0</v>
      </c>
      <c r="R10" s="76">
        <v>4532</v>
      </c>
      <c r="S10" s="77">
        <v>0</v>
      </c>
      <c r="T10" s="76">
        <v>0</v>
      </c>
      <c r="U10" s="76">
        <v>17975</v>
      </c>
      <c r="V10" s="76">
        <f>+SUM(D10,M10)</f>
        <v>492760</v>
      </c>
      <c r="W10" s="76">
        <f>+SUM(E10,N10)</f>
        <v>97876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75512</v>
      </c>
      <c r="AB10" s="77">
        <v>0</v>
      </c>
      <c r="AC10" s="76">
        <f>+SUM(K10,T10)</f>
        <v>22364</v>
      </c>
      <c r="AD10" s="76">
        <f>+SUM(L10,U10)</f>
        <v>394884</v>
      </c>
    </row>
    <row r="11" spans="1:30" s="51" customFormat="1" ht="12" customHeight="1">
      <c r="A11" s="52" t="s">
        <v>283</v>
      </c>
      <c r="B11" s="53" t="s">
        <v>288</v>
      </c>
      <c r="C11" s="52" t="s">
        <v>289</v>
      </c>
      <c r="D11" s="76">
        <f>SUM(E11,+L11)</f>
        <v>983368</v>
      </c>
      <c r="E11" s="76">
        <f>+SUM(F11:I11,K11)</f>
        <v>213750</v>
      </c>
      <c r="F11" s="76">
        <v>0</v>
      </c>
      <c r="G11" s="76">
        <v>0</v>
      </c>
      <c r="H11" s="76">
        <v>0</v>
      </c>
      <c r="I11" s="76">
        <v>177112</v>
      </c>
      <c r="J11" s="77">
        <v>0</v>
      </c>
      <c r="K11" s="76">
        <v>36638</v>
      </c>
      <c r="L11" s="76">
        <v>769618</v>
      </c>
      <c r="M11" s="76">
        <f>SUM(N11,+U11)</f>
        <v>8280</v>
      </c>
      <c r="N11" s="76">
        <f>+SUM(O11:R11,T11)</f>
        <v>6361</v>
      </c>
      <c r="O11" s="76">
        <v>0</v>
      </c>
      <c r="P11" s="76">
        <v>0</v>
      </c>
      <c r="Q11" s="76">
        <v>0</v>
      </c>
      <c r="R11" s="76">
        <v>6361</v>
      </c>
      <c r="S11" s="77">
        <v>0</v>
      </c>
      <c r="T11" s="76">
        <v>0</v>
      </c>
      <c r="U11" s="76">
        <v>1919</v>
      </c>
      <c r="V11" s="76">
        <f>+SUM(D11,M11)</f>
        <v>991648</v>
      </c>
      <c r="W11" s="76">
        <f>+SUM(E11,N11)</f>
        <v>220111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183473</v>
      </c>
      <c r="AB11" s="77">
        <v>0</v>
      </c>
      <c r="AC11" s="76">
        <f>+SUM(K11,T11)</f>
        <v>36638</v>
      </c>
      <c r="AD11" s="76">
        <f>+SUM(L11,U11)</f>
        <v>771537</v>
      </c>
    </row>
    <row r="12" spans="1:30" s="51" customFormat="1" ht="12" customHeight="1">
      <c r="A12" s="55" t="s">
        <v>283</v>
      </c>
      <c r="B12" s="56" t="s">
        <v>290</v>
      </c>
      <c r="C12" s="55" t="s">
        <v>291</v>
      </c>
      <c r="D12" s="78">
        <f>SUM(E12,+L12)</f>
        <v>481608</v>
      </c>
      <c r="E12" s="78">
        <f>+SUM(F12:I12,K12)</f>
        <v>94171</v>
      </c>
      <c r="F12" s="78">
        <v>0</v>
      </c>
      <c r="G12" s="78">
        <v>0</v>
      </c>
      <c r="H12" s="78">
        <v>0</v>
      </c>
      <c r="I12" s="78">
        <v>84244</v>
      </c>
      <c r="J12" s="79">
        <v>0</v>
      </c>
      <c r="K12" s="78">
        <v>9927</v>
      </c>
      <c r="L12" s="78">
        <v>387437</v>
      </c>
      <c r="M12" s="78">
        <f>SUM(N12,+U12)</f>
        <v>39112</v>
      </c>
      <c r="N12" s="78">
        <f>+SUM(O12:R12,T12)</f>
        <v>17702</v>
      </c>
      <c r="O12" s="78">
        <v>0</v>
      </c>
      <c r="P12" s="78">
        <v>0</v>
      </c>
      <c r="Q12" s="78">
        <v>0</v>
      </c>
      <c r="R12" s="78">
        <v>4094</v>
      </c>
      <c r="S12" s="79">
        <v>0</v>
      </c>
      <c r="T12" s="78">
        <v>13608</v>
      </c>
      <c r="U12" s="78">
        <v>21410</v>
      </c>
      <c r="V12" s="78">
        <f>+SUM(D12,M12)</f>
        <v>520720</v>
      </c>
      <c r="W12" s="78">
        <f>+SUM(E12,N12)</f>
        <v>111873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88338</v>
      </c>
      <c r="AB12" s="79">
        <v>0</v>
      </c>
      <c r="AC12" s="78">
        <f>+SUM(K12,T12)</f>
        <v>23535</v>
      </c>
      <c r="AD12" s="78">
        <f>+SUM(L12,U12)</f>
        <v>408847</v>
      </c>
    </row>
    <row r="13" spans="1:30" s="51" customFormat="1" ht="12" customHeight="1">
      <c r="A13" s="55" t="s">
        <v>283</v>
      </c>
      <c r="B13" s="56" t="s">
        <v>292</v>
      </c>
      <c r="C13" s="55" t="s">
        <v>293</v>
      </c>
      <c r="D13" s="78">
        <f>SUM(E13,+L13)</f>
        <v>463160</v>
      </c>
      <c r="E13" s="78">
        <f>+SUM(F13:I13,K13)</f>
        <v>56295</v>
      </c>
      <c r="F13" s="78">
        <v>0</v>
      </c>
      <c r="G13" s="78">
        <v>0</v>
      </c>
      <c r="H13" s="78">
        <v>0</v>
      </c>
      <c r="I13" s="78">
        <v>56262</v>
      </c>
      <c r="J13" s="79">
        <v>0</v>
      </c>
      <c r="K13" s="78">
        <v>33</v>
      </c>
      <c r="L13" s="78">
        <v>406865</v>
      </c>
      <c r="M13" s="78">
        <f>SUM(N13,+U13)</f>
        <v>40543</v>
      </c>
      <c r="N13" s="78">
        <f>+SUM(O13:R13,T13)</f>
        <v>6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6</v>
      </c>
      <c r="U13" s="78">
        <v>40537</v>
      </c>
      <c r="V13" s="78">
        <f>+SUM(D13,M13)</f>
        <v>503703</v>
      </c>
      <c r="W13" s="78">
        <f>+SUM(E13,N13)</f>
        <v>56301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56262</v>
      </c>
      <c r="AB13" s="79">
        <v>0</v>
      </c>
      <c r="AC13" s="78">
        <f>+SUM(K13,T13)</f>
        <v>39</v>
      </c>
      <c r="AD13" s="78">
        <f>+SUM(L13,U13)</f>
        <v>447402</v>
      </c>
    </row>
    <row r="14" spans="1:30" s="51" customFormat="1" ht="12" customHeight="1">
      <c r="A14" s="55" t="s">
        <v>283</v>
      </c>
      <c r="B14" s="56" t="s">
        <v>294</v>
      </c>
      <c r="C14" s="55" t="s">
        <v>295</v>
      </c>
      <c r="D14" s="78">
        <f>SUM(E14,+L14)</f>
        <v>953573</v>
      </c>
      <c r="E14" s="78">
        <f>+SUM(F14:I14,K14)</f>
        <v>137702</v>
      </c>
      <c r="F14" s="78">
        <v>0</v>
      </c>
      <c r="G14" s="78">
        <v>0</v>
      </c>
      <c r="H14" s="78">
        <v>0</v>
      </c>
      <c r="I14" s="78">
        <v>137702</v>
      </c>
      <c r="J14" s="79">
        <v>0</v>
      </c>
      <c r="K14" s="78">
        <v>0</v>
      </c>
      <c r="L14" s="78">
        <v>815871</v>
      </c>
      <c r="M14" s="78">
        <f>SUM(N14,+U14)</f>
        <v>62098</v>
      </c>
      <c r="N14" s="78">
        <f>+SUM(O14:R14,T14)</f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62098</v>
      </c>
      <c r="V14" s="78">
        <f>+SUM(D14,M14)</f>
        <v>1015671</v>
      </c>
      <c r="W14" s="78">
        <f>+SUM(E14,N14)</f>
        <v>137702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137702</v>
      </c>
      <c r="AB14" s="79">
        <v>0</v>
      </c>
      <c r="AC14" s="78">
        <f>+SUM(K14,T14)</f>
        <v>0</v>
      </c>
      <c r="AD14" s="78">
        <f>+SUM(L14,U14)</f>
        <v>877969</v>
      </c>
    </row>
    <row r="15" spans="1:30" s="51" customFormat="1" ht="12" customHeight="1">
      <c r="A15" s="55" t="s">
        <v>283</v>
      </c>
      <c r="B15" s="56" t="s">
        <v>296</v>
      </c>
      <c r="C15" s="55" t="s">
        <v>297</v>
      </c>
      <c r="D15" s="78">
        <f>SUM(E15,+L15)</f>
        <v>395937</v>
      </c>
      <c r="E15" s="78">
        <f>+SUM(F15:I15,K15)</f>
        <v>56594</v>
      </c>
      <c r="F15" s="78">
        <v>0</v>
      </c>
      <c r="G15" s="78">
        <v>0</v>
      </c>
      <c r="H15" s="78">
        <v>0</v>
      </c>
      <c r="I15" s="78">
        <v>55401</v>
      </c>
      <c r="J15" s="79">
        <v>0</v>
      </c>
      <c r="K15" s="78">
        <v>1193</v>
      </c>
      <c r="L15" s="78">
        <v>339343</v>
      </c>
      <c r="M15" s="78">
        <f>SUM(N15,+U15)</f>
        <v>41163</v>
      </c>
      <c r="N15" s="78">
        <f>+SUM(O15:R15,T15)</f>
        <v>0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0</v>
      </c>
      <c r="U15" s="78">
        <v>41163</v>
      </c>
      <c r="V15" s="78">
        <f>+SUM(D15,M15)</f>
        <v>437100</v>
      </c>
      <c r="W15" s="78">
        <f>+SUM(E15,N15)</f>
        <v>56594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55401</v>
      </c>
      <c r="AB15" s="79">
        <v>0</v>
      </c>
      <c r="AC15" s="78">
        <f>+SUM(K15,T15)</f>
        <v>1193</v>
      </c>
      <c r="AD15" s="78">
        <f>+SUM(L15,U15)</f>
        <v>380506</v>
      </c>
    </row>
    <row r="16" spans="1:30" s="51" customFormat="1" ht="12" customHeight="1">
      <c r="A16" s="55" t="s">
        <v>283</v>
      </c>
      <c r="B16" s="56" t="s">
        <v>298</v>
      </c>
      <c r="C16" s="55" t="s">
        <v>299</v>
      </c>
      <c r="D16" s="78">
        <f>SUM(E16,+L16)</f>
        <v>1111825</v>
      </c>
      <c r="E16" s="78">
        <f>+SUM(F16:I16,K16)</f>
        <v>226243</v>
      </c>
      <c r="F16" s="78">
        <v>0</v>
      </c>
      <c r="G16" s="78">
        <v>0</v>
      </c>
      <c r="H16" s="78">
        <v>0</v>
      </c>
      <c r="I16" s="78">
        <v>226240</v>
      </c>
      <c r="J16" s="79">
        <v>0</v>
      </c>
      <c r="K16" s="78">
        <v>3</v>
      </c>
      <c r="L16" s="78">
        <v>885582</v>
      </c>
      <c r="M16" s="78">
        <f>SUM(N16,+U16)</f>
        <v>76103</v>
      </c>
      <c r="N16" s="78">
        <f>+SUM(O16:R16,T16)</f>
        <v>2</v>
      </c>
      <c r="O16" s="78">
        <v>0</v>
      </c>
      <c r="P16" s="78">
        <v>0</v>
      </c>
      <c r="Q16" s="78">
        <v>0</v>
      </c>
      <c r="R16" s="78">
        <v>0</v>
      </c>
      <c r="S16" s="79">
        <v>0</v>
      </c>
      <c r="T16" s="78">
        <v>2</v>
      </c>
      <c r="U16" s="78">
        <v>76101</v>
      </c>
      <c r="V16" s="78">
        <f>+SUM(D16,M16)</f>
        <v>1187928</v>
      </c>
      <c r="W16" s="78">
        <f>+SUM(E16,N16)</f>
        <v>226245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226240</v>
      </c>
      <c r="AB16" s="79">
        <v>0</v>
      </c>
      <c r="AC16" s="78">
        <f>+SUM(K16,T16)</f>
        <v>5</v>
      </c>
      <c r="AD16" s="78">
        <f>+SUM(L16,U16)</f>
        <v>961683</v>
      </c>
    </row>
    <row r="17" spans="1:30" s="51" customFormat="1" ht="12" customHeight="1">
      <c r="A17" s="55" t="s">
        <v>283</v>
      </c>
      <c r="B17" s="56" t="s">
        <v>300</v>
      </c>
      <c r="C17" s="55" t="s">
        <v>301</v>
      </c>
      <c r="D17" s="78">
        <f>SUM(E17,+L17)</f>
        <v>352367</v>
      </c>
      <c r="E17" s="78">
        <f>+SUM(F17:I17,K17)</f>
        <v>113467</v>
      </c>
      <c r="F17" s="78">
        <v>0</v>
      </c>
      <c r="G17" s="78">
        <v>0</v>
      </c>
      <c r="H17" s="78">
        <v>0</v>
      </c>
      <c r="I17" s="78">
        <v>89994</v>
      </c>
      <c r="J17" s="79">
        <v>0</v>
      </c>
      <c r="K17" s="78">
        <v>23473</v>
      </c>
      <c r="L17" s="78">
        <v>238900</v>
      </c>
      <c r="M17" s="78">
        <f>SUM(N17,+U17)</f>
        <v>65723</v>
      </c>
      <c r="N17" s="78">
        <f>+SUM(O17:R17,T17)</f>
        <v>12518</v>
      </c>
      <c r="O17" s="78">
        <v>0</v>
      </c>
      <c r="P17" s="78">
        <v>0</v>
      </c>
      <c r="Q17" s="78">
        <v>0</v>
      </c>
      <c r="R17" s="78">
        <v>12518</v>
      </c>
      <c r="S17" s="79">
        <v>0</v>
      </c>
      <c r="T17" s="78">
        <v>0</v>
      </c>
      <c r="U17" s="78">
        <v>53205</v>
      </c>
      <c r="V17" s="78">
        <f>+SUM(D17,M17)</f>
        <v>418090</v>
      </c>
      <c r="W17" s="78">
        <f>+SUM(E17,N17)</f>
        <v>125985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102512</v>
      </c>
      <c r="AB17" s="79">
        <v>0</v>
      </c>
      <c r="AC17" s="78">
        <f>+SUM(K17,T17)</f>
        <v>23473</v>
      </c>
      <c r="AD17" s="78">
        <f>+SUM(L17,U17)</f>
        <v>292105</v>
      </c>
    </row>
    <row r="18" spans="1:30" s="51" customFormat="1" ht="12" customHeight="1">
      <c r="A18" s="55" t="s">
        <v>283</v>
      </c>
      <c r="B18" s="56" t="s">
        <v>302</v>
      </c>
      <c r="C18" s="55" t="s">
        <v>303</v>
      </c>
      <c r="D18" s="78">
        <f>SUM(E18,+L18)</f>
        <v>306910</v>
      </c>
      <c r="E18" s="78">
        <f>+SUM(F18:I18,K18)</f>
        <v>35060</v>
      </c>
      <c r="F18" s="78">
        <v>0</v>
      </c>
      <c r="G18" s="78">
        <v>0</v>
      </c>
      <c r="H18" s="78">
        <v>0</v>
      </c>
      <c r="I18" s="78">
        <v>34933</v>
      </c>
      <c r="J18" s="79">
        <v>0</v>
      </c>
      <c r="K18" s="78">
        <v>127</v>
      </c>
      <c r="L18" s="78">
        <v>271850</v>
      </c>
      <c r="M18" s="78">
        <f>SUM(N18,+U18)</f>
        <v>57593</v>
      </c>
      <c r="N18" s="78">
        <f>+SUM(O18:R18,T18)</f>
        <v>2378</v>
      </c>
      <c r="O18" s="78">
        <v>2348</v>
      </c>
      <c r="P18" s="78">
        <v>0</v>
      </c>
      <c r="Q18" s="78">
        <v>0</v>
      </c>
      <c r="R18" s="78">
        <v>0</v>
      </c>
      <c r="S18" s="79">
        <v>0</v>
      </c>
      <c r="T18" s="78">
        <v>30</v>
      </c>
      <c r="U18" s="78">
        <v>55215</v>
      </c>
      <c r="V18" s="78">
        <f>+SUM(D18,M18)</f>
        <v>364503</v>
      </c>
      <c r="W18" s="78">
        <f>+SUM(E18,N18)</f>
        <v>37438</v>
      </c>
      <c r="X18" s="78">
        <f>+SUM(F18,O18)</f>
        <v>2348</v>
      </c>
      <c r="Y18" s="78">
        <f>+SUM(G18,P18)</f>
        <v>0</v>
      </c>
      <c r="Z18" s="78">
        <f>+SUM(H18,Q18)</f>
        <v>0</v>
      </c>
      <c r="AA18" s="78">
        <f>+SUM(I18,R18)</f>
        <v>34933</v>
      </c>
      <c r="AB18" s="79">
        <v>0</v>
      </c>
      <c r="AC18" s="78">
        <f>+SUM(K18,T18)</f>
        <v>157</v>
      </c>
      <c r="AD18" s="78">
        <f>+SUM(L18,U18)</f>
        <v>327065</v>
      </c>
    </row>
    <row r="19" spans="1:30" s="51" customFormat="1" ht="12" customHeight="1">
      <c r="A19" s="55" t="s">
        <v>283</v>
      </c>
      <c r="B19" s="56" t="s">
        <v>304</v>
      </c>
      <c r="C19" s="55" t="s">
        <v>305</v>
      </c>
      <c r="D19" s="78">
        <f>SUM(E19,+L19)</f>
        <v>75501</v>
      </c>
      <c r="E19" s="78">
        <f>+SUM(F19:I19,K19)</f>
        <v>0</v>
      </c>
      <c r="F19" s="78">
        <v>0</v>
      </c>
      <c r="G19" s="78">
        <v>0</v>
      </c>
      <c r="H19" s="78">
        <v>0</v>
      </c>
      <c r="I19" s="78">
        <v>0</v>
      </c>
      <c r="J19" s="79">
        <v>0</v>
      </c>
      <c r="K19" s="78">
        <v>0</v>
      </c>
      <c r="L19" s="78">
        <v>75501</v>
      </c>
      <c r="M19" s="78">
        <f>SUM(N19,+U19)</f>
        <v>5184</v>
      </c>
      <c r="N19" s="78">
        <f>+SUM(O19:R19,T19)</f>
        <v>0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0</v>
      </c>
      <c r="U19" s="78">
        <v>5184</v>
      </c>
      <c r="V19" s="78">
        <f>+SUM(D19,M19)</f>
        <v>80685</v>
      </c>
      <c r="W19" s="78">
        <f>+SUM(E19,N19)</f>
        <v>0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0</v>
      </c>
      <c r="AB19" s="79">
        <v>0</v>
      </c>
      <c r="AC19" s="78">
        <f>+SUM(K19,T19)</f>
        <v>0</v>
      </c>
      <c r="AD19" s="78">
        <f>+SUM(L19,U19)</f>
        <v>80685</v>
      </c>
    </row>
    <row r="20" spans="1:30" s="51" customFormat="1" ht="12" customHeight="1">
      <c r="A20" s="55" t="s">
        <v>283</v>
      </c>
      <c r="B20" s="56" t="s">
        <v>306</v>
      </c>
      <c r="C20" s="55" t="s">
        <v>307</v>
      </c>
      <c r="D20" s="78">
        <f>SUM(E20,+L20)</f>
        <v>54406</v>
      </c>
      <c r="E20" s="78">
        <f>+SUM(F20:I20,K20)</f>
        <v>0</v>
      </c>
      <c r="F20" s="78">
        <v>0</v>
      </c>
      <c r="G20" s="78">
        <v>0</v>
      </c>
      <c r="H20" s="78">
        <v>0</v>
      </c>
      <c r="I20" s="78">
        <v>0</v>
      </c>
      <c r="J20" s="79">
        <v>0</v>
      </c>
      <c r="K20" s="78">
        <v>0</v>
      </c>
      <c r="L20" s="78">
        <v>54406</v>
      </c>
      <c r="M20" s="78">
        <f>SUM(N20,+U20)</f>
        <v>4536</v>
      </c>
      <c r="N20" s="78">
        <f>+SUM(O20:R20,T20)</f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4536</v>
      </c>
      <c r="V20" s="78">
        <f>+SUM(D20,M20)</f>
        <v>58942</v>
      </c>
      <c r="W20" s="78">
        <f>+SUM(E20,N20)</f>
        <v>0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0</v>
      </c>
      <c r="AB20" s="79">
        <v>0</v>
      </c>
      <c r="AC20" s="78">
        <f>+SUM(K20,T20)</f>
        <v>0</v>
      </c>
      <c r="AD20" s="78">
        <f>+SUM(L20,U20)</f>
        <v>58942</v>
      </c>
    </row>
    <row r="21" spans="1:30" s="51" customFormat="1" ht="12" customHeight="1">
      <c r="A21" s="55" t="s">
        <v>283</v>
      </c>
      <c r="B21" s="56" t="s">
        <v>308</v>
      </c>
      <c r="C21" s="55" t="s">
        <v>309</v>
      </c>
      <c r="D21" s="78">
        <f>SUM(E21,+L21)</f>
        <v>37783</v>
      </c>
      <c r="E21" s="78">
        <f>+SUM(F21:I21,K21)</f>
        <v>0</v>
      </c>
      <c r="F21" s="78">
        <v>0</v>
      </c>
      <c r="G21" s="78">
        <v>0</v>
      </c>
      <c r="H21" s="78">
        <v>0</v>
      </c>
      <c r="I21" s="78">
        <v>0</v>
      </c>
      <c r="J21" s="79">
        <v>0</v>
      </c>
      <c r="K21" s="78">
        <v>0</v>
      </c>
      <c r="L21" s="78">
        <v>37783</v>
      </c>
      <c r="M21" s="78">
        <f>SUM(N21,+U21)</f>
        <v>3888</v>
      </c>
      <c r="N21" s="78">
        <f>+SUM(O21:R21,T21)</f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3888</v>
      </c>
      <c r="V21" s="78">
        <f>+SUM(D21,M21)</f>
        <v>41671</v>
      </c>
      <c r="W21" s="78">
        <f>+SUM(E21,N21)</f>
        <v>0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0</v>
      </c>
      <c r="AB21" s="79">
        <v>0</v>
      </c>
      <c r="AC21" s="78">
        <f>+SUM(K21,T21)</f>
        <v>0</v>
      </c>
      <c r="AD21" s="78">
        <f>+SUM(L21,U21)</f>
        <v>41671</v>
      </c>
    </row>
    <row r="22" spans="1:30" s="51" customFormat="1" ht="12" customHeight="1">
      <c r="A22" s="55" t="s">
        <v>283</v>
      </c>
      <c r="B22" s="56" t="s">
        <v>310</v>
      </c>
      <c r="C22" s="55" t="s">
        <v>311</v>
      </c>
      <c r="D22" s="78">
        <f>SUM(E22,+L22)</f>
        <v>98037</v>
      </c>
      <c r="E22" s="78">
        <f>+SUM(F22:I22,K22)</f>
        <v>0</v>
      </c>
      <c r="F22" s="78">
        <v>0</v>
      </c>
      <c r="G22" s="78">
        <v>0</v>
      </c>
      <c r="H22" s="78">
        <v>0</v>
      </c>
      <c r="I22" s="78">
        <v>0</v>
      </c>
      <c r="J22" s="79">
        <v>0</v>
      </c>
      <c r="K22" s="78">
        <v>0</v>
      </c>
      <c r="L22" s="78">
        <v>98037</v>
      </c>
      <c r="M22" s="78">
        <f>SUM(N22,+U22)</f>
        <v>17932</v>
      </c>
      <c r="N22" s="78">
        <f>+SUM(O22:R22,T22)</f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17932</v>
      </c>
      <c r="V22" s="78">
        <f>+SUM(D22,M22)</f>
        <v>115969</v>
      </c>
      <c r="W22" s="78">
        <f>+SUM(E22,N22)</f>
        <v>0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0</v>
      </c>
      <c r="AB22" s="79">
        <v>0</v>
      </c>
      <c r="AC22" s="78">
        <f>+SUM(K22,T22)</f>
        <v>0</v>
      </c>
      <c r="AD22" s="78">
        <f>+SUM(L22,U22)</f>
        <v>115969</v>
      </c>
    </row>
    <row r="23" spans="1:30" s="51" customFormat="1" ht="12" customHeight="1">
      <c r="A23" s="55" t="s">
        <v>283</v>
      </c>
      <c r="B23" s="56" t="s">
        <v>312</v>
      </c>
      <c r="C23" s="55" t="s">
        <v>313</v>
      </c>
      <c r="D23" s="78">
        <f>SUM(E23,+L23)</f>
        <v>106662</v>
      </c>
      <c r="E23" s="78">
        <f>+SUM(F23:I23,K23)</f>
        <v>0</v>
      </c>
      <c r="F23" s="78">
        <v>0</v>
      </c>
      <c r="G23" s="78">
        <v>0</v>
      </c>
      <c r="H23" s="78">
        <v>0</v>
      </c>
      <c r="I23" s="78">
        <v>0</v>
      </c>
      <c r="J23" s="79">
        <v>0</v>
      </c>
      <c r="K23" s="78">
        <v>0</v>
      </c>
      <c r="L23" s="78">
        <v>106662</v>
      </c>
      <c r="M23" s="78">
        <f>SUM(N23,+U23)</f>
        <v>23724</v>
      </c>
      <c r="N23" s="78">
        <f>+SUM(O23:R23,T23)</f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23724</v>
      </c>
      <c r="V23" s="78">
        <f>+SUM(D23,M23)</f>
        <v>130386</v>
      </c>
      <c r="W23" s="78">
        <f>+SUM(E23,N23)</f>
        <v>0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0</v>
      </c>
      <c r="AB23" s="79">
        <v>0</v>
      </c>
      <c r="AC23" s="78">
        <f>+SUM(K23,T23)</f>
        <v>0</v>
      </c>
      <c r="AD23" s="78">
        <f>+SUM(L23,U23)</f>
        <v>130386</v>
      </c>
    </row>
    <row r="24" spans="1:30" s="51" customFormat="1" ht="12" customHeight="1">
      <c r="A24" s="55" t="s">
        <v>283</v>
      </c>
      <c r="B24" s="56" t="s">
        <v>314</v>
      </c>
      <c r="C24" s="55" t="s">
        <v>315</v>
      </c>
      <c r="D24" s="78">
        <f>SUM(E24,+L24)</f>
        <v>180943</v>
      </c>
      <c r="E24" s="78">
        <f>+SUM(F24:I24,K24)</f>
        <v>67255</v>
      </c>
      <c r="F24" s="78">
        <v>0</v>
      </c>
      <c r="G24" s="78">
        <v>0</v>
      </c>
      <c r="H24" s="78">
        <v>0</v>
      </c>
      <c r="I24" s="78">
        <v>66507</v>
      </c>
      <c r="J24" s="79">
        <v>0</v>
      </c>
      <c r="K24" s="78">
        <v>748</v>
      </c>
      <c r="L24" s="78">
        <v>113688</v>
      </c>
      <c r="M24" s="78">
        <f>SUM(N24,+U24)</f>
        <v>51548</v>
      </c>
      <c r="N24" s="78">
        <f>+SUM(O24:R24,T24)</f>
        <v>17890</v>
      </c>
      <c r="O24" s="78">
        <v>0</v>
      </c>
      <c r="P24" s="78">
        <v>0</v>
      </c>
      <c r="Q24" s="78">
        <v>0</v>
      </c>
      <c r="R24" s="78">
        <v>17890</v>
      </c>
      <c r="S24" s="79">
        <v>0</v>
      </c>
      <c r="T24" s="78">
        <v>0</v>
      </c>
      <c r="U24" s="78">
        <v>33658</v>
      </c>
      <c r="V24" s="78">
        <f>+SUM(D24,M24)</f>
        <v>232491</v>
      </c>
      <c r="W24" s="78">
        <f>+SUM(E24,N24)</f>
        <v>85145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84397</v>
      </c>
      <c r="AB24" s="79">
        <v>0</v>
      </c>
      <c r="AC24" s="78">
        <f>+SUM(K24,T24)</f>
        <v>748</v>
      </c>
      <c r="AD24" s="78">
        <f>+SUM(L24,U24)</f>
        <v>147346</v>
      </c>
    </row>
    <row r="25" spans="1:30" s="51" customFormat="1" ht="12" customHeight="1">
      <c r="A25" s="55" t="s">
        <v>283</v>
      </c>
      <c r="B25" s="56" t="s">
        <v>316</v>
      </c>
      <c r="C25" s="55" t="s">
        <v>317</v>
      </c>
      <c r="D25" s="78">
        <f>SUM(E25,+L25)</f>
        <v>93501</v>
      </c>
      <c r="E25" s="78">
        <f>+SUM(F25:I25,K25)</f>
        <v>11231</v>
      </c>
      <c r="F25" s="78">
        <v>0</v>
      </c>
      <c r="G25" s="78">
        <v>0</v>
      </c>
      <c r="H25" s="78">
        <v>0</v>
      </c>
      <c r="I25" s="78">
        <v>11231</v>
      </c>
      <c r="J25" s="79">
        <v>0</v>
      </c>
      <c r="K25" s="78">
        <v>0</v>
      </c>
      <c r="L25" s="78">
        <v>82270</v>
      </c>
      <c r="M25" s="78">
        <f>SUM(N25,+U25)</f>
        <v>1883</v>
      </c>
      <c r="N25" s="78">
        <f>+SUM(O25:R25,T25)</f>
        <v>1883</v>
      </c>
      <c r="O25" s="78">
        <v>0</v>
      </c>
      <c r="P25" s="78">
        <v>0</v>
      </c>
      <c r="Q25" s="78">
        <v>0</v>
      </c>
      <c r="R25" s="78">
        <v>1883</v>
      </c>
      <c r="S25" s="79">
        <v>0</v>
      </c>
      <c r="T25" s="78">
        <v>0</v>
      </c>
      <c r="U25" s="78">
        <v>0</v>
      </c>
      <c r="V25" s="78">
        <f>+SUM(D25,M25)</f>
        <v>95384</v>
      </c>
      <c r="W25" s="78">
        <f>+SUM(E25,N25)</f>
        <v>13114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13114</v>
      </c>
      <c r="AB25" s="79">
        <v>0</v>
      </c>
      <c r="AC25" s="78">
        <f>+SUM(K25,T25)</f>
        <v>0</v>
      </c>
      <c r="AD25" s="78">
        <f>+SUM(L25,U25)</f>
        <v>82270</v>
      </c>
    </row>
    <row r="26" spans="1:30" s="51" customFormat="1" ht="12" customHeight="1">
      <c r="A26" s="55" t="s">
        <v>283</v>
      </c>
      <c r="B26" s="56" t="s">
        <v>318</v>
      </c>
      <c r="C26" s="55" t="s">
        <v>319</v>
      </c>
      <c r="D26" s="78">
        <f>SUM(E26,+L26)</f>
        <v>222566</v>
      </c>
      <c r="E26" s="78">
        <f>+SUM(F26:I26,K26)</f>
        <v>0</v>
      </c>
      <c r="F26" s="78">
        <v>0</v>
      </c>
      <c r="G26" s="78">
        <v>0</v>
      </c>
      <c r="H26" s="78">
        <v>0</v>
      </c>
      <c r="I26" s="78">
        <v>0</v>
      </c>
      <c r="J26" s="79">
        <v>0</v>
      </c>
      <c r="K26" s="78">
        <v>0</v>
      </c>
      <c r="L26" s="78">
        <v>222566</v>
      </c>
      <c r="M26" s="78">
        <f>SUM(N26,+U26)</f>
        <v>18982</v>
      </c>
      <c r="N26" s="78">
        <f>+SUM(O26:R26,T26)</f>
        <v>0</v>
      </c>
      <c r="O26" s="78">
        <v>0</v>
      </c>
      <c r="P26" s="78">
        <v>0</v>
      </c>
      <c r="Q26" s="78">
        <v>0</v>
      </c>
      <c r="R26" s="78">
        <v>0</v>
      </c>
      <c r="S26" s="79">
        <v>0</v>
      </c>
      <c r="T26" s="78">
        <v>0</v>
      </c>
      <c r="U26" s="78">
        <v>18982</v>
      </c>
      <c r="V26" s="78">
        <f>+SUM(D26,M26)</f>
        <v>241548</v>
      </c>
      <c r="W26" s="78">
        <f>+SUM(E26,N26)</f>
        <v>0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0</v>
      </c>
      <c r="AB26" s="79">
        <v>0</v>
      </c>
      <c r="AC26" s="78">
        <f>+SUM(K26,T26)</f>
        <v>0</v>
      </c>
      <c r="AD26" s="78">
        <f>+SUM(L26,U26)</f>
        <v>241548</v>
      </c>
    </row>
    <row r="27" spans="1:30" s="51" customFormat="1" ht="12" customHeight="1">
      <c r="A27" s="55" t="s">
        <v>283</v>
      </c>
      <c r="B27" s="56" t="s">
        <v>320</v>
      </c>
      <c r="C27" s="55" t="s">
        <v>321</v>
      </c>
      <c r="D27" s="78">
        <f>SUM(E27,+L27)</f>
        <v>52227</v>
      </c>
      <c r="E27" s="78">
        <f>+SUM(F27:I27,K27)</f>
        <v>0</v>
      </c>
      <c r="F27" s="78">
        <v>0</v>
      </c>
      <c r="G27" s="78">
        <v>0</v>
      </c>
      <c r="H27" s="78">
        <v>0</v>
      </c>
      <c r="I27" s="78">
        <v>0</v>
      </c>
      <c r="J27" s="79">
        <v>0</v>
      </c>
      <c r="K27" s="78">
        <v>0</v>
      </c>
      <c r="L27" s="78">
        <v>52227</v>
      </c>
      <c r="M27" s="78">
        <f>SUM(N27,+U27)</f>
        <v>0</v>
      </c>
      <c r="N27" s="78">
        <f>+SUM(O27:R27,T27)</f>
        <v>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0</v>
      </c>
      <c r="U27" s="78">
        <v>0</v>
      </c>
      <c r="V27" s="78">
        <f>+SUM(D27,M27)</f>
        <v>52227</v>
      </c>
      <c r="W27" s="78">
        <f>+SUM(E27,N27)</f>
        <v>0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0</v>
      </c>
      <c r="AB27" s="79">
        <v>0</v>
      </c>
      <c r="AC27" s="78">
        <f>+SUM(K27,T27)</f>
        <v>0</v>
      </c>
      <c r="AD27" s="78">
        <f>+SUM(L27,U27)</f>
        <v>52227</v>
      </c>
    </row>
    <row r="28" spans="1:30" s="51" customFormat="1" ht="12" customHeight="1">
      <c r="A28" s="55" t="s">
        <v>283</v>
      </c>
      <c r="B28" s="56" t="s">
        <v>322</v>
      </c>
      <c r="C28" s="55" t="s">
        <v>323</v>
      </c>
      <c r="D28" s="78">
        <f>SUM(E28,+L28)</f>
        <v>382303</v>
      </c>
      <c r="E28" s="78">
        <f>+SUM(F28:I28,K28)</f>
        <v>77230</v>
      </c>
      <c r="F28" s="78">
        <v>0</v>
      </c>
      <c r="G28" s="78">
        <v>0</v>
      </c>
      <c r="H28" s="78">
        <v>0</v>
      </c>
      <c r="I28" s="78">
        <v>77220</v>
      </c>
      <c r="J28" s="79">
        <v>0</v>
      </c>
      <c r="K28" s="78">
        <v>10</v>
      </c>
      <c r="L28" s="78">
        <v>305073</v>
      </c>
      <c r="M28" s="78">
        <f>SUM(N28,+U28)</f>
        <v>44643</v>
      </c>
      <c r="N28" s="78">
        <f>+SUM(O28:R28,T28)</f>
        <v>12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12</v>
      </c>
      <c r="U28" s="78">
        <v>44631</v>
      </c>
      <c r="V28" s="78">
        <f>+SUM(D28,M28)</f>
        <v>426946</v>
      </c>
      <c r="W28" s="78">
        <f>+SUM(E28,N28)</f>
        <v>77242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77220</v>
      </c>
      <c r="AB28" s="79">
        <v>0</v>
      </c>
      <c r="AC28" s="78">
        <f>+SUM(K28,T28)</f>
        <v>22</v>
      </c>
      <c r="AD28" s="78">
        <f>+SUM(L28,U28)</f>
        <v>349704</v>
      </c>
    </row>
    <row r="29" spans="1:30" s="51" customFormat="1" ht="12" customHeight="1">
      <c r="A29" s="55" t="s">
        <v>283</v>
      </c>
      <c r="B29" s="56" t="s">
        <v>324</v>
      </c>
      <c r="C29" s="55" t="s">
        <v>325</v>
      </c>
      <c r="D29" s="78">
        <f>SUM(E29,+L29)</f>
        <v>136457</v>
      </c>
      <c r="E29" s="78">
        <f>+SUM(F29:I29,K29)</f>
        <v>11150</v>
      </c>
      <c r="F29" s="78">
        <v>0</v>
      </c>
      <c r="G29" s="78">
        <v>0</v>
      </c>
      <c r="H29" s="78">
        <v>0</v>
      </c>
      <c r="I29" s="78">
        <v>11146</v>
      </c>
      <c r="J29" s="79">
        <v>0</v>
      </c>
      <c r="K29" s="78">
        <v>4</v>
      </c>
      <c r="L29" s="78">
        <v>125307</v>
      </c>
      <c r="M29" s="78">
        <f>SUM(N29,+U29)</f>
        <v>2543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/>
      <c r="U29" s="78">
        <v>2543</v>
      </c>
      <c r="V29" s="78">
        <f>+SUM(D29,M29)</f>
        <v>139000</v>
      </c>
      <c r="W29" s="78">
        <f>+SUM(E29,N29)</f>
        <v>11150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11146</v>
      </c>
      <c r="AB29" s="79">
        <v>0</v>
      </c>
      <c r="AC29" s="78">
        <f>+SUM(K29,T29)</f>
        <v>4</v>
      </c>
      <c r="AD29" s="78">
        <f>+SUM(L29,U29)</f>
        <v>127850</v>
      </c>
    </row>
    <row r="30" spans="1:30" s="51" customFormat="1" ht="12" customHeight="1">
      <c r="A30" s="55" t="s">
        <v>283</v>
      </c>
      <c r="B30" s="56" t="s">
        <v>326</v>
      </c>
      <c r="C30" s="55" t="s">
        <v>327</v>
      </c>
      <c r="D30" s="78">
        <f>SUM(E30,+L30)</f>
        <v>326367</v>
      </c>
      <c r="E30" s="78">
        <f>+SUM(F30:I30,K30)</f>
        <v>41070</v>
      </c>
      <c r="F30" s="78">
        <v>5540</v>
      </c>
      <c r="G30" s="78">
        <v>0</v>
      </c>
      <c r="H30" s="78">
        <v>0</v>
      </c>
      <c r="I30" s="78">
        <v>35530</v>
      </c>
      <c r="J30" s="79">
        <v>0</v>
      </c>
      <c r="K30" s="78">
        <v>0</v>
      </c>
      <c r="L30" s="78">
        <v>285297</v>
      </c>
      <c r="M30" s="78">
        <f>SUM(N30,+U30)</f>
        <v>19950</v>
      </c>
      <c r="N30" s="78">
        <f>+SUM(O30:R30,T30)</f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19950</v>
      </c>
      <c r="V30" s="78">
        <f>+SUM(D30,M30)</f>
        <v>346317</v>
      </c>
      <c r="W30" s="78">
        <f>+SUM(E30,N30)</f>
        <v>41070</v>
      </c>
      <c r="X30" s="78">
        <f>+SUM(F30,O30)</f>
        <v>5540</v>
      </c>
      <c r="Y30" s="78">
        <f>+SUM(G30,P30)</f>
        <v>0</v>
      </c>
      <c r="Z30" s="78">
        <f>+SUM(H30,Q30)</f>
        <v>0</v>
      </c>
      <c r="AA30" s="78">
        <f>+SUM(I30,R30)</f>
        <v>35530</v>
      </c>
      <c r="AB30" s="79">
        <v>0</v>
      </c>
      <c r="AC30" s="78">
        <f>+SUM(K30,T30)</f>
        <v>0</v>
      </c>
      <c r="AD30" s="78">
        <f>+SUM(L30,U30)</f>
        <v>305247</v>
      </c>
    </row>
    <row r="31" spans="1:30" s="51" customFormat="1" ht="12" customHeight="1">
      <c r="A31" s="55" t="s">
        <v>283</v>
      </c>
      <c r="B31" s="56" t="s">
        <v>328</v>
      </c>
      <c r="C31" s="55" t="s">
        <v>329</v>
      </c>
      <c r="D31" s="78">
        <f>SUM(E31,+L31)</f>
        <v>225857</v>
      </c>
      <c r="E31" s="78">
        <f>+SUM(F31:I31,K31)</f>
        <v>15023</v>
      </c>
      <c r="F31" s="78">
        <v>0</v>
      </c>
      <c r="G31" s="78">
        <v>0</v>
      </c>
      <c r="H31" s="78">
        <v>0</v>
      </c>
      <c r="I31" s="78">
        <v>15023</v>
      </c>
      <c r="J31" s="79">
        <v>0</v>
      </c>
      <c r="K31" s="78">
        <v>0</v>
      </c>
      <c r="L31" s="78">
        <v>210834</v>
      </c>
      <c r="M31" s="78">
        <f>SUM(N31,+U31)</f>
        <v>64156</v>
      </c>
      <c r="N31" s="78">
        <f>+SUM(O31:R31,T31)</f>
        <v>2</v>
      </c>
      <c r="O31" s="78">
        <v>0</v>
      </c>
      <c r="P31" s="78">
        <v>0</v>
      </c>
      <c r="Q31" s="78">
        <v>0</v>
      </c>
      <c r="R31" s="78">
        <v>2</v>
      </c>
      <c r="S31" s="79">
        <v>0</v>
      </c>
      <c r="T31" s="78">
        <v>0</v>
      </c>
      <c r="U31" s="78">
        <v>64154</v>
      </c>
      <c r="V31" s="78">
        <f>+SUM(D31,M31)</f>
        <v>290013</v>
      </c>
      <c r="W31" s="78">
        <f>+SUM(E31,N31)</f>
        <v>15025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15025</v>
      </c>
      <c r="AB31" s="79">
        <v>0</v>
      </c>
      <c r="AC31" s="78">
        <f>+SUM(K31,T31)</f>
        <v>0</v>
      </c>
      <c r="AD31" s="78">
        <f>+SUM(L31,U31)</f>
        <v>274988</v>
      </c>
    </row>
    <row r="32" spans="1:30" s="51" customFormat="1" ht="12" customHeight="1">
      <c r="A32" s="55" t="s">
        <v>283</v>
      </c>
      <c r="B32" s="56" t="s">
        <v>330</v>
      </c>
      <c r="C32" s="55" t="s">
        <v>331</v>
      </c>
      <c r="D32" s="78">
        <f>SUM(E32,+L32)</f>
        <v>246908</v>
      </c>
      <c r="E32" s="78">
        <f>+SUM(F32:I32,K32)</f>
        <v>17167</v>
      </c>
      <c r="F32" s="78">
        <v>0</v>
      </c>
      <c r="G32" s="78">
        <v>0</v>
      </c>
      <c r="H32" s="78">
        <v>0</v>
      </c>
      <c r="I32" s="78">
        <v>16678</v>
      </c>
      <c r="J32" s="79">
        <v>0</v>
      </c>
      <c r="K32" s="78">
        <v>489</v>
      </c>
      <c r="L32" s="78">
        <v>229741</v>
      </c>
      <c r="M32" s="78">
        <f>SUM(N32,+U32)</f>
        <v>69016</v>
      </c>
      <c r="N32" s="78">
        <f>+SUM(O32:R32,T32)</f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69016</v>
      </c>
      <c r="V32" s="78">
        <f>+SUM(D32,M32)</f>
        <v>315924</v>
      </c>
      <c r="W32" s="78">
        <f>+SUM(E32,N32)</f>
        <v>17167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16678</v>
      </c>
      <c r="AB32" s="79">
        <v>0</v>
      </c>
      <c r="AC32" s="78">
        <f>+SUM(K32,T32)</f>
        <v>489</v>
      </c>
      <c r="AD32" s="78">
        <f>+SUM(L32,U32)</f>
        <v>298757</v>
      </c>
    </row>
    <row r="33" spans="1:30" s="51" customFormat="1" ht="12" customHeight="1">
      <c r="A33" s="55" t="s">
        <v>283</v>
      </c>
      <c r="B33" s="56" t="s">
        <v>332</v>
      </c>
      <c r="C33" s="55" t="s">
        <v>333</v>
      </c>
      <c r="D33" s="78">
        <f>SUM(E33,+L33)</f>
        <v>238802</v>
      </c>
      <c r="E33" s="78">
        <f>+SUM(F33:I33,K33)</f>
        <v>55513</v>
      </c>
      <c r="F33" s="78">
        <v>0</v>
      </c>
      <c r="G33" s="78">
        <v>0</v>
      </c>
      <c r="H33" s="78">
        <v>0</v>
      </c>
      <c r="I33" s="78">
        <v>55492</v>
      </c>
      <c r="J33" s="79">
        <v>0</v>
      </c>
      <c r="K33" s="78">
        <v>21</v>
      </c>
      <c r="L33" s="78">
        <v>183289</v>
      </c>
      <c r="M33" s="78">
        <f>SUM(N33,+U33)</f>
        <v>70190</v>
      </c>
      <c r="N33" s="78">
        <f>+SUM(O33:R33,T33)</f>
        <v>12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12</v>
      </c>
      <c r="U33" s="78">
        <v>70178</v>
      </c>
      <c r="V33" s="78">
        <f>+SUM(D33,M33)</f>
        <v>308992</v>
      </c>
      <c r="W33" s="78">
        <f>+SUM(E33,N33)</f>
        <v>55525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55492</v>
      </c>
      <c r="AB33" s="79">
        <v>0</v>
      </c>
      <c r="AC33" s="78">
        <f>+SUM(K33,T33)</f>
        <v>33</v>
      </c>
      <c r="AD33" s="78">
        <f>+SUM(L33,U33)</f>
        <v>253467</v>
      </c>
    </row>
    <row r="34" spans="1:30" s="51" customFormat="1" ht="12" customHeight="1">
      <c r="A34" s="55" t="s">
        <v>283</v>
      </c>
      <c r="B34" s="56" t="s">
        <v>334</v>
      </c>
      <c r="C34" s="55" t="s">
        <v>335</v>
      </c>
      <c r="D34" s="78">
        <f>SUM(E34,+L34)</f>
        <v>112288</v>
      </c>
      <c r="E34" s="78">
        <f>+SUM(F34:I34,K34)</f>
        <v>18825</v>
      </c>
      <c r="F34" s="78">
        <v>0</v>
      </c>
      <c r="G34" s="78">
        <v>0</v>
      </c>
      <c r="H34" s="78">
        <v>0</v>
      </c>
      <c r="I34" s="78">
        <v>17134</v>
      </c>
      <c r="J34" s="79">
        <v>0</v>
      </c>
      <c r="K34" s="78">
        <v>1691</v>
      </c>
      <c r="L34" s="78">
        <v>93463</v>
      </c>
      <c r="M34" s="78">
        <f>SUM(N34,+U34)</f>
        <v>51806</v>
      </c>
      <c r="N34" s="78">
        <f>+SUM(O34:R34,T34)</f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51806</v>
      </c>
      <c r="V34" s="78">
        <f>+SUM(D34,M34)</f>
        <v>164094</v>
      </c>
      <c r="W34" s="78">
        <f>+SUM(E34,N34)</f>
        <v>18825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17134</v>
      </c>
      <c r="AB34" s="79">
        <v>0</v>
      </c>
      <c r="AC34" s="78">
        <f>+SUM(K34,T34)</f>
        <v>1691</v>
      </c>
      <c r="AD34" s="78">
        <f>+SUM(L34,U34)</f>
        <v>145269</v>
      </c>
    </row>
    <row r="35" spans="1:30" s="51" customFormat="1" ht="12" customHeight="1">
      <c r="A35" s="55" t="s">
        <v>283</v>
      </c>
      <c r="B35" s="56" t="s">
        <v>336</v>
      </c>
      <c r="C35" s="55" t="s">
        <v>337</v>
      </c>
      <c r="D35" s="78">
        <f>SUM(E35,+L35)</f>
        <v>163565</v>
      </c>
      <c r="E35" s="78">
        <f>+SUM(F35:I35,K35)</f>
        <v>53887</v>
      </c>
      <c r="F35" s="78">
        <v>18170</v>
      </c>
      <c r="G35" s="78">
        <v>0</v>
      </c>
      <c r="H35" s="78">
        <v>0</v>
      </c>
      <c r="I35" s="78">
        <v>30181</v>
      </c>
      <c r="J35" s="79">
        <v>0</v>
      </c>
      <c r="K35" s="78">
        <v>5536</v>
      </c>
      <c r="L35" s="78">
        <v>109678</v>
      </c>
      <c r="M35" s="78">
        <f>SUM(N35,+U35)</f>
        <v>43214</v>
      </c>
      <c r="N35" s="78">
        <f>+SUM(O35:R35,T35)</f>
        <v>513</v>
      </c>
      <c r="O35" s="78">
        <v>0</v>
      </c>
      <c r="P35" s="78">
        <v>0</v>
      </c>
      <c r="Q35" s="78">
        <v>0</v>
      </c>
      <c r="R35" s="78">
        <v>513</v>
      </c>
      <c r="S35" s="79">
        <v>0</v>
      </c>
      <c r="T35" s="78">
        <v>0</v>
      </c>
      <c r="U35" s="78">
        <v>42701</v>
      </c>
      <c r="V35" s="78">
        <f>+SUM(D35,M35)</f>
        <v>206779</v>
      </c>
      <c r="W35" s="78">
        <f>+SUM(E35,N35)</f>
        <v>54400</v>
      </c>
      <c r="X35" s="78">
        <f>+SUM(F35,O35)</f>
        <v>18170</v>
      </c>
      <c r="Y35" s="78">
        <f>+SUM(G35,P35)</f>
        <v>0</v>
      </c>
      <c r="Z35" s="78">
        <f>+SUM(H35,Q35)</f>
        <v>0</v>
      </c>
      <c r="AA35" s="78">
        <f>+SUM(I35,R35)</f>
        <v>30694</v>
      </c>
      <c r="AB35" s="79">
        <v>0</v>
      </c>
      <c r="AC35" s="78">
        <f>+SUM(K35,T35)</f>
        <v>5536</v>
      </c>
      <c r="AD35" s="78">
        <f>+SUM(L35,U35)</f>
        <v>152379</v>
      </c>
    </row>
    <row r="36" spans="1:30" s="51" customFormat="1" ht="12" customHeight="1">
      <c r="A36" s="55" t="s">
        <v>283</v>
      </c>
      <c r="B36" s="56" t="s">
        <v>338</v>
      </c>
      <c r="C36" s="55" t="s">
        <v>339</v>
      </c>
      <c r="D36" s="78">
        <f>SUM(E36,+L36)</f>
        <v>214394</v>
      </c>
      <c r="E36" s="78">
        <f>+SUM(F36:I36,K36)</f>
        <v>182232</v>
      </c>
      <c r="F36" s="78">
        <v>86665</v>
      </c>
      <c r="G36" s="78">
        <v>0</v>
      </c>
      <c r="H36" s="78">
        <v>92100</v>
      </c>
      <c r="I36" s="78">
        <v>3096</v>
      </c>
      <c r="J36" s="79">
        <v>0</v>
      </c>
      <c r="K36" s="78">
        <v>371</v>
      </c>
      <c r="L36" s="78">
        <v>32162</v>
      </c>
      <c r="M36" s="78">
        <f>SUM(N36,+U36)</f>
        <v>0</v>
      </c>
      <c r="N36" s="78">
        <f>+SUM(O36:R36,T36)</f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0</v>
      </c>
      <c r="V36" s="78">
        <f>+SUM(D36,M36)</f>
        <v>214394</v>
      </c>
      <c r="W36" s="78">
        <f>+SUM(E36,N36)</f>
        <v>182232</v>
      </c>
      <c r="X36" s="78">
        <f>+SUM(F36,O36)</f>
        <v>86665</v>
      </c>
      <c r="Y36" s="78">
        <f>+SUM(G36,P36)</f>
        <v>0</v>
      </c>
      <c r="Z36" s="78">
        <f>+SUM(H36,Q36)</f>
        <v>92100</v>
      </c>
      <c r="AA36" s="78">
        <f>+SUM(I36,R36)</f>
        <v>3096</v>
      </c>
      <c r="AB36" s="79">
        <v>0</v>
      </c>
      <c r="AC36" s="78">
        <f>+SUM(K36,T36)</f>
        <v>371</v>
      </c>
      <c r="AD36" s="78">
        <f>+SUM(L36,U36)</f>
        <v>32162</v>
      </c>
    </row>
    <row r="37" spans="1:30" s="51" customFormat="1" ht="12" customHeight="1">
      <c r="A37" s="55" t="s">
        <v>283</v>
      </c>
      <c r="B37" s="56" t="s">
        <v>340</v>
      </c>
      <c r="C37" s="55" t="s">
        <v>341</v>
      </c>
      <c r="D37" s="78">
        <f>SUM(E37,+L37)</f>
        <v>61298</v>
      </c>
      <c r="E37" s="78">
        <f>+SUM(F37:I37,K37)</f>
        <v>17653</v>
      </c>
      <c r="F37" s="78">
        <v>13867</v>
      </c>
      <c r="G37" s="78">
        <v>0</v>
      </c>
      <c r="H37" s="78">
        <v>0</v>
      </c>
      <c r="I37" s="78">
        <v>3786</v>
      </c>
      <c r="J37" s="79">
        <v>0</v>
      </c>
      <c r="K37" s="78">
        <v>0</v>
      </c>
      <c r="L37" s="78">
        <v>43645</v>
      </c>
      <c r="M37" s="78">
        <f>SUM(N37,+U37)</f>
        <v>792</v>
      </c>
      <c r="N37" s="78">
        <f>+SUM(O37:R37,T37)</f>
        <v>218</v>
      </c>
      <c r="O37" s="78">
        <v>0</v>
      </c>
      <c r="P37" s="78">
        <v>0</v>
      </c>
      <c r="Q37" s="78">
        <v>0</v>
      </c>
      <c r="R37" s="78">
        <v>218</v>
      </c>
      <c r="S37" s="79">
        <v>0</v>
      </c>
      <c r="T37" s="78">
        <v>0</v>
      </c>
      <c r="U37" s="78">
        <v>574</v>
      </c>
      <c r="V37" s="78">
        <f>+SUM(D37,M37)</f>
        <v>62090</v>
      </c>
      <c r="W37" s="78">
        <f>+SUM(E37,N37)</f>
        <v>17871</v>
      </c>
      <c r="X37" s="78">
        <f>+SUM(F37,O37)</f>
        <v>13867</v>
      </c>
      <c r="Y37" s="78">
        <f>+SUM(G37,P37)</f>
        <v>0</v>
      </c>
      <c r="Z37" s="78">
        <f>+SUM(H37,Q37)</f>
        <v>0</v>
      </c>
      <c r="AA37" s="78">
        <f>+SUM(I37,R37)</f>
        <v>4004</v>
      </c>
      <c r="AB37" s="79">
        <v>0</v>
      </c>
      <c r="AC37" s="78">
        <f>+SUM(K37,T37)</f>
        <v>0</v>
      </c>
      <c r="AD37" s="78">
        <f>+SUM(L37,U37)</f>
        <v>44219</v>
      </c>
    </row>
    <row r="38" spans="1:30" s="51" customFormat="1" ht="12" customHeight="1">
      <c r="A38" s="55" t="s">
        <v>283</v>
      </c>
      <c r="B38" s="56" t="s">
        <v>342</v>
      </c>
      <c r="C38" s="55" t="s">
        <v>343</v>
      </c>
      <c r="D38" s="78">
        <f>SUM(E38,+L38)</f>
        <v>40669</v>
      </c>
      <c r="E38" s="78">
        <f>+SUM(F38:I38,K38)</f>
        <v>0</v>
      </c>
      <c r="F38" s="78">
        <v>0</v>
      </c>
      <c r="G38" s="78">
        <v>0</v>
      </c>
      <c r="H38" s="78">
        <v>0</v>
      </c>
      <c r="I38" s="78">
        <v>0</v>
      </c>
      <c r="J38" s="79">
        <v>0</v>
      </c>
      <c r="K38" s="78">
        <v>0</v>
      </c>
      <c r="L38" s="78">
        <v>40669</v>
      </c>
      <c r="M38" s="78">
        <f>SUM(N38,+U38)</f>
        <v>0</v>
      </c>
      <c r="N38" s="78">
        <f>+SUM(O38:R38,T38)</f>
        <v>0</v>
      </c>
      <c r="O38" s="78">
        <v>0</v>
      </c>
      <c r="P38" s="78">
        <v>0</v>
      </c>
      <c r="Q38" s="78">
        <v>0</v>
      </c>
      <c r="R38" s="78">
        <v>0</v>
      </c>
      <c r="S38" s="79">
        <v>0</v>
      </c>
      <c r="T38" s="78">
        <v>0</v>
      </c>
      <c r="U38" s="78">
        <v>0</v>
      </c>
      <c r="V38" s="78">
        <f>+SUM(D38,M38)</f>
        <v>40669</v>
      </c>
      <c r="W38" s="78">
        <f>+SUM(E38,N38)</f>
        <v>0</v>
      </c>
      <c r="X38" s="78">
        <f>+SUM(F38,O38)</f>
        <v>0</v>
      </c>
      <c r="Y38" s="78">
        <f>+SUM(G38,P38)</f>
        <v>0</v>
      </c>
      <c r="Z38" s="78">
        <f>+SUM(H38,Q38)</f>
        <v>0</v>
      </c>
      <c r="AA38" s="78">
        <f>+SUM(I38,R38)</f>
        <v>0</v>
      </c>
      <c r="AB38" s="79">
        <v>0</v>
      </c>
      <c r="AC38" s="78">
        <f>+SUM(K38,T38)</f>
        <v>0</v>
      </c>
      <c r="AD38" s="78">
        <f>+SUM(L38,U38)</f>
        <v>40669</v>
      </c>
    </row>
    <row r="39" spans="1:30" s="51" customFormat="1" ht="12" customHeight="1">
      <c r="A39" s="55" t="s">
        <v>283</v>
      </c>
      <c r="B39" s="56" t="s">
        <v>344</v>
      </c>
      <c r="C39" s="55" t="s">
        <v>345</v>
      </c>
      <c r="D39" s="78">
        <f>SUM(E39,+L39)</f>
        <v>17322</v>
      </c>
      <c r="E39" s="78">
        <f>+SUM(F39:I39,K39)</f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  <c r="K39" s="78">
        <v>0</v>
      </c>
      <c r="L39" s="78">
        <v>17322</v>
      </c>
      <c r="M39" s="78">
        <f>SUM(N39,+U39)</f>
        <v>78</v>
      </c>
      <c r="N39" s="78">
        <f>+SUM(O39:R39,T39)</f>
        <v>0</v>
      </c>
      <c r="O39" s="78">
        <v>0</v>
      </c>
      <c r="P39" s="78">
        <v>0</v>
      </c>
      <c r="Q39" s="78">
        <v>0</v>
      </c>
      <c r="R39" s="78">
        <v>0</v>
      </c>
      <c r="S39" s="79">
        <v>0</v>
      </c>
      <c r="T39" s="78">
        <v>0</v>
      </c>
      <c r="U39" s="78">
        <v>78</v>
      </c>
      <c r="V39" s="78">
        <f>+SUM(D39,M39)</f>
        <v>17400</v>
      </c>
      <c r="W39" s="78">
        <f>+SUM(E39,N39)</f>
        <v>0</v>
      </c>
      <c r="X39" s="78">
        <f>+SUM(F39,O39)</f>
        <v>0</v>
      </c>
      <c r="Y39" s="78">
        <f>+SUM(G39,P39)</f>
        <v>0</v>
      </c>
      <c r="Z39" s="78">
        <f>+SUM(H39,Q39)</f>
        <v>0</v>
      </c>
      <c r="AA39" s="78">
        <f>+SUM(I39,R39)</f>
        <v>0</v>
      </c>
      <c r="AB39" s="79">
        <v>0</v>
      </c>
      <c r="AC39" s="78">
        <f>+SUM(K39,T39)</f>
        <v>0</v>
      </c>
      <c r="AD39" s="78">
        <f>+SUM(L39,U39)</f>
        <v>17400</v>
      </c>
    </row>
    <row r="40" spans="1:30" s="51" customFormat="1" ht="12" customHeight="1">
      <c r="A40" s="55" t="s">
        <v>283</v>
      </c>
      <c r="B40" s="56" t="s">
        <v>346</v>
      </c>
      <c r="C40" s="55" t="s">
        <v>347</v>
      </c>
      <c r="D40" s="78">
        <f>SUM(E40,+L40)</f>
        <v>77006</v>
      </c>
      <c r="E40" s="78">
        <f>+SUM(F40:I40,K40)</f>
        <v>44106</v>
      </c>
      <c r="F40" s="78">
        <v>0</v>
      </c>
      <c r="G40" s="78">
        <v>389</v>
      </c>
      <c r="H40" s="78">
        <v>40382</v>
      </c>
      <c r="I40" s="78">
        <v>3328</v>
      </c>
      <c r="J40" s="79">
        <v>0</v>
      </c>
      <c r="K40" s="78">
        <v>7</v>
      </c>
      <c r="L40" s="78">
        <v>32900</v>
      </c>
      <c r="M40" s="78">
        <f>SUM(N40,+U40)</f>
        <v>371</v>
      </c>
      <c r="N40" s="78">
        <f>+SUM(O40:R40,T40)</f>
        <v>0</v>
      </c>
      <c r="O40" s="78">
        <v>0</v>
      </c>
      <c r="P40" s="78">
        <v>0</v>
      </c>
      <c r="Q40" s="78">
        <v>0</v>
      </c>
      <c r="R40" s="78">
        <v>0</v>
      </c>
      <c r="S40" s="79">
        <v>0</v>
      </c>
      <c r="T40" s="78">
        <v>0</v>
      </c>
      <c r="U40" s="78">
        <v>371</v>
      </c>
      <c r="V40" s="78">
        <f>+SUM(D40,M40)</f>
        <v>77377</v>
      </c>
      <c r="W40" s="78">
        <f>+SUM(E40,N40)</f>
        <v>44106</v>
      </c>
      <c r="X40" s="78">
        <f>+SUM(F40,O40)</f>
        <v>0</v>
      </c>
      <c r="Y40" s="78">
        <f>+SUM(G40,P40)</f>
        <v>389</v>
      </c>
      <c r="Z40" s="78">
        <f>+SUM(H40,Q40)</f>
        <v>40382</v>
      </c>
      <c r="AA40" s="78">
        <f>+SUM(I40,R40)</f>
        <v>3328</v>
      </c>
      <c r="AB40" s="79">
        <v>0</v>
      </c>
      <c r="AC40" s="78">
        <f>+SUM(K40,T40)</f>
        <v>7</v>
      </c>
      <c r="AD40" s="78">
        <f>+SUM(L40,U40)</f>
        <v>33271</v>
      </c>
    </row>
    <row r="41" spans="1:30" s="51" customFormat="1" ht="12" customHeight="1">
      <c r="A41" s="55" t="s">
        <v>283</v>
      </c>
      <c r="B41" s="56" t="s">
        <v>348</v>
      </c>
      <c r="C41" s="55" t="s">
        <v>349</v>
      </c>
      <c r="D41" s="78">
        <f>SUM(E41,+L41)</f>
        <v>31248</v>
      </c>
      <c r="E41" s="78">
        <f>+SUM(F41:I41,K41)</f>
        <v>0</v>
      </c>
      <c r="F41" s="78">
        <v>0</v>
      </c>
      <c r="G41" s="78">
        <v>0</v>
      </c>
      <c r="H41" s="78">
        <v>0</v>
      </c>
      <c r="I41" s="78">
        <v>0</v>
      </c>
      <c r="J41" s="79">
        <v>0</v>
      </c>
      <c r="K41" s="78">
        <v>0</v>
      </c>
      <c r="L41" s="78">
        <v>31248</v>
      </c>
      <c r="M41" s="78">
        <f>SUM(N41,+U41)</f>
        <v>0</v>
      </c>
      <c r="N41" s="78">
        <f>+SUM(O41:R41,T41)</f>
        <v>0</v>
      </c>
      <c r="O41" s="78">
        <v>0</v>
      </c>
      <c r="P41" s="78">
        <v>0</v>
      </c>
      <c r="Q41" s="78">
        <v>0</v>
      </c>
      <c r="R41" s="78">
        <v>0</v>
      </c>
      <c r="S41" s="79">
        <v>0</v>
      </c>
      <c r="T41" s="78">
        <v>0</v>
      </c>
      <c r="U41" s="78">
        <v>0</v>
      </c>
      <c r="V41" s="78">
        <f>+SUM(D41,M41)</f>
        <v>31248</v>
      </c>
      <c r="W41" s="78">
        <f>+SUM(E41,N41)</f>
        <v>0</v>
      </c>
      <c r="X41" s="78">
        <f>+SUM(F41,O41)</f>
        <v>0</v>
      </c>
      <c r="Y41" s="78">
        <f>+SUM(G41,P41)</f>
        <v>0</v>
      </c>
      <c r="Z41" s="78">
        <f>+SUM(H41,Q41)</f>
        <v>0</v>
      </c>
      <c r="AA41" s="78">
        <f>+SUM(I41,R41)</f>
        <v>0</v>
      </c>
      <c r="AB41" s="79">
        <v>0</v>
      </c>
      <c r="AC41" s="78">
        <f>+SUM(K41,T41)</f>
        <v>0</v>
      </c>
      <c r="AD41" s="78">
        <f>+SUM(L41,U41)</f>
        <v>31248</v>
      </c>
    </row>
    <row r="42" spans="1:30" s="51" customFormat="1" ht="12" customHeight="1">
      <c r="A42" s="55" t="s">
        <v>283</v>
      </c>
      <c r="B42" s="56" t="s">
        <v>350</v>
      </c>
      <c r="C42" s="55" t="s">
        <v>351</v>
      </c>
      <c r="D42" s="78">
        <f>SUM(E42,+L42)</f>
        <v>38220</v>
      </c>
      <c r="E42" s="78">
        <f>+SUM(F42:I42,K42)</f>
        <v>0</v>
      </c>
      <c r="F42" s="78">
        <v>0</v>
      </c>
      <c r="G42" s="78">
        <v>0</v>
      </c>
      <c r="H42" s="78">
        <v>0</v>
      </c>
      <c r="I42" s="78">
        <v>0</v>
      </c>
      <c r="J42" s="79">
        <v>0</v>
      </c>
      <c r="K42" s="78">
        <v>0</v>
      </c>
      <c r="L42" s="78">
        <v>38220</v>
      </c>
      <c r="M42" s="78">
        <f>SUM(N42,+U42)</f>
        <v>80</v>
      </c>
      <c r="N42" s="78">
        <f>+SUM(O42:R42,T42)</f>
        <v>0</v>
      </c>
      <c r="O42" s="78">
        <v>0</v>
      </c>
      <c r="P42" s="78">
        <v>0</v>
      </c>
      <c r="Q42" s="78">
        <v>0</v>
      </c>
      <c r="R42" s="78">
        <v>0</v>
      </c>
      <c r="S42" s="79">
        <v>0</v>
      </c>
      <c r="T42" s="78">
        <v>0</v>
      </c>
      <c r="U42" s="78">
        <v>80</v>
      </c>
      <c r="V42" s="78">
        <f>+SUM(D42,M42)</f>
        <v>38300</v>
      </c>
      <c r="W42" s="78">
        <f>+SUM(E42,N42)</f>
        <v>0</v>
      </c>
      <c r="X42" s="78">
        <f>+SUM(F42,O42)</f>
        <v>0</v>
      </c>
      <c r="Y42" s="78">
        <f>+SUM(G42,P42)</f>
        <v>0</v>
      </c>
      <c r="Z42" s="78">
        <f>+SUM(H42,Q42)</f>
        <v>0</v>
      </c>
      <c r="AA42" s="78">
        <f>+SUM(I42,R42)</f>
        <v>0</v>
      </c>
      <c r="AB42" s="79">
        <v>0</v>
      </c>
      <c r="AC42" s="78">
        <f>+SUM(K42,T42)</f>
        <v>0</v>
      </c>
      <c r="AD42" s="78">
        <f>+SUM(L42,U42)</f>
        <v>38300</v>
      </c>
    </row>
    <row r="43" spans="1:30" s="51" customFormat="1" ht="12" customHeight="1">
      <c r="A43" s="55" t="s">
        <v>283</v>
      </c>
      <c r="B43" s="56" t="s">
        <v>352</v>
      </c>
      <c r="C43" s="55" t="s">
        <v>353</v>
      </c>
      <c r="D43" s="78">
        <f>SUM(E43,+L43)</f>
        <v>42114</v>
      </c>
      <c r="E43" s="78">
        <f>+SUM(F43:I43,K43)</f>
        <v>0</v>
      </c>
      <c r="F43" s="78">
        <v>0</v>
      </c>
      <c r="G43" s="78">
        <v>0</v>
      </c>
      <c r="H43" s="78">
        <v>0</v>
      </c>
      <c r="I43" s="78">
        <v>0</v>
      </c>
      <c r="J43" s="79">
        <v>0</v>
      </c>
      <c r="K43" s="78">
        <v>0</v>
      </c>
      <c r="L43" s="78">
        <v>42114</v>
      </c>
      <c r="M43" s="78">
        <f>SUM(N43,+U43)</f>
        <v>0</v>
      </c>
      <c r="N43" s="78">
        <f>+SUM(O43:R43,T43)</f>
        <v>0</v>
      </c>
      <c r="O43" s="78">
        <v>0</v>
      </c>
      <c r="P43" s="78">
        <v>0</v>
      </c>
      <c r="Q43" s="78">
        <v>0</v>
      </c>
      <c r="R43" s="78">
        <v>0</v>
      </c>
      <c r="S43" s="79">
        <v>0</v>
      </c>
      <c r="T43" s="78">
        <v>0</v>
      </c>
      <c r="U43" s="78">
        <v>0</v>
      </c>
      <c r="V43" s="78">
        <f>+SUM(D43,M43)</f>
        <v>42114</v>
      </c>
      <c r="W43" s="78">
        <f>+SUM(E43,N43)</f>
        <v>0</v>
      </c>
      <c r="X43" s="78">
        <f>+SUM(F43,O43)</f>
        <v>0</v>
      </c>
      <c r="Y43" s="78">
        <f>+SUM(G43,P43)</f>
        <v>0</v>
      </c>
      <c r="Z43" s="78">
        <f>+SUM(H43,Q43)</f>
        <v>0</v>
      </c>
      <c r="AA43" s="78">
        <f>+SUM(I43,R43)</f>
        <v>0</v>
      </c>
      <c r="AB43" s="79">
        <v>0</v>
      </c>
      <c r="AC43" s="78">
        <f>+SUM(K43,T43)</f>
        <v>0</v>
      </c>
      <c r="AD43" s="78">
        <f>+SUM(L43,U43)</f>
        <v>42114</v>
      </c>
    </row>
    <row r="44" spans="1:30" s="51" customFormat="1" ht="12" customHeight="1">
      <c r="A44" s="55" t="s">
        <v>283</v>
      </c>
      <c r="B44" s="56" t="s">
        <v>354</v>
      </c>
      <c r="C44" s="55" t="s">
        <v>355</v>
      </c>
      <c r="D44" s="78">
        <f>SUM(E44,+L44)</f>
        <v>130262</v>
      </c>
      <c r="E44" s="78">
        <f>+SUM(F44:I44,K44)</f>
        <v>19632</v>
      </c>
      <c r="F44" s="78">
        <v>0</v>
      </c>
      <c r="G44" s="78">
        <v>0</v>
      </c>
      <c r="H44" s="78">
        <v>0</v>
      </c>
      <c r="I44" s="78">
        <v>3729</v>
      </c>
      <c r="J44" s="79">
        <v>0</v>
      </c>
      <c r="K44" s="78">
        <v>15903</v>
      </c>
      <c r="L44" s="78">
        <v>110630</v>
      </c>
      <c r="M44" s="78">
        <f>SUM(N44,+U44)</f>
        <v>0</v>
      </c>
      <c r="N44" s="78">
        <f>+SUM(O44:R44,T44)</f>
        <v>0</v>
      </c>
      <c r="O44" s="78">
        <v>0</v>
      </c>
      <c r="P44" s="78">
        <v>0</v>
      </c>
      <c r="Q44" s="78">
        <v>0</v>
      </c>
      <c r="R44" s="78">
        <v>0</v>
      </c>
      <c r="S44" s="79">
        <v>0</v>
      </c>
      <c r="T44" s="78">
        <v>0</v>
      </c>
      <c r="U44" s="78">
        <v>0</v>
      </c>
      <c r="V44" s="78">
        <f>+SUM(D44,M44)</f>
        <v>130262</v>
      </c>
      <c r="W44" s="78">
        <f>+SUM(E44,N44)</f>
        <v>19632</v>
      </c>
      <c r="X44" s="78">
        <f>+SUM(F44,O44)</f>
        <v>0</v>
      </c>
      <c r="Y44" s="78">
        <f>+SUM(G44,P44)</f>
        <v>0</v>
      </c>
      <c r="Z44" s="78">
        <f>+SUM(H44,Q44)</f>
        <v>0</v>
      </c>
      <c r="AA44" s="78">
        <f>+SUM(I44,R44)</f>
        <v>3729</v>
      </c>
      <c r="AB44" s="79">
        <v>0</v>
      </c>
      <c r="AC44" s="78">
        <f>+SUM(K44,T44)</f>
        <v>15903</v>
      </c>
      <c r="AD44" s="78">
        <f>+SUM(L44,U44)</f>
        <v>110630</v>
      </c>
    </row>
    <row r="45" spans="1:30" s="51" customFormat="1" ht="12" customHeight="1">
      <c r="A45" s="55" t="s">
        <v>283</v>
      </c>
      <c r="B45" s="56" t="s">
        <v>356</v>
      </c>
      <c r="C45" s="55" t="s">
        <v>357</v>
      </c>
      <c r="D45" s="78">
        <f>SUM(E45,+L45)</f>
        <v>207297</v>
      </c>
      <c r="E45" s="78">
        <f>+SUM(F45:I45,K45)</f>
        <v>26037</v>
      </c>
      <c r="F45" s="78">
        <v>0</v>
      </c>
      <c r="G45" s="78">
        <v>0</v>
      </c>
      <c r="H45" s="78">
        <v>0</v>
      </c>
      <c r="I45" s="78">
        <v>26003</v>
      </c>
      <c r="J45" s="79">
        <v>0</v>
      </c>
      <c r="K45" s="78">
        <v>34</v>
      </c>
      <c r="L45" s="78">
        <v>181260</v>
      </c>
      <c r="M45" s="78">
        <f>SUM(N45,+U45)</f>
        <v>32798</v>
      </c>
      <c r="N45" s="78">
        <f>+SUM(O45:R45,T45)</f>
        <v>0</v>
      </c>
      <c r="O45" s="78">
        <v>0</v>
      </c>
      <c r="P45" s="78">
        <v>0</v>
      </c>
      <c r="Q45" s="78">
        <v>0</v>
      </c>
      <c r="R45" s="78">
        <v>0</v>
      </c>
      <c r="S45" s="79">
        <v>0</v>
      </c>
      <c r="T45" s="78">
        <v>0</v>
      </c>
      <c r="U45" s="78">
        <v>32798</v>
      </c>
      <c r="V45" s="78">
        <f>+SUM(D45,M45)</f>
        <v>240095</v>
      </c>
      <c r="W45" s="78">
        <f>+SUM(E45,N45)</f>
        <v>26037</v>
      </c>
      <c r="X45" s="78">
        <f>+SUM(F45,O45)</f>
        <v>0</v>
      </c>
      <c r="Y45" s="78">
        <f>+SUM(G45,P45)</f>
        <v>0</v>
      </c>
      <c r="Z45" s="78">
        <f>+SUM(H45,Q45)</f>
        <v>0</v>
      </c>
      <c r="AA45" s="78">
        <f>+SUM(I45,R45)</f>
        <v>26003</v>
      </c>
      <c r="AB45" s="79">
        <v>0</v>
      </c>
      <c r="AC45" s="78">
        <f>+SUM(K45,T45)</f>
        <v>34</v>
      </c>
      <c r="AD45" s="78">
        <f>+SUM(L45,U45)</f>
        <v>214058</v>
      </c>
    </row>
    <row r="46" spans="1:30" s="51" customFormat="1" ht="12" customHeight="1">
      <c r="A46" s="55" t="s">
        <v>283</v>
      </c>
      <c r="B46" s="56" t="s">
        <v>358</v>
      </c>
      <c r="C46" s="55" t="s">
        <v>359</v>
      </c>
      <c r="D46" s="78">
        <f>SUM(E46,+L46)</f>
        <v>23873</v>
      </c>
      <c r="E46" s="78">
        <f>+SUM(F46:I46,K46)</f>
        <v>0</v>
      </c>
      <c r="F46" s="78">
        <v>0</v>
      </c>
      <c r="G46" s="78">
        <v>0</v>
      </c>
      <c r="H46" s="78">
        <v>0</v>
      </c>
      <c r="I46" s="78">
        <v>0</v>
      </c>
      <c r="J46" s="79">
        <v>0</v>
      </c>
      <c r="K46" s="78">
        <v>0</v>
      </c>
      <c r="L46" s="78">
        <v>23873</v>
      </c>
      <c r="M46" s="78">
        <f>SUM(N46,+U46)</f>
        <v>2053</v>
      </c>
      <c r="N46" s="78">
        <f>+SUM(O46:R46,T46)</f>
        <v>0</v>
      </c>
      <c r="O46" s="78">
        <v>0</v>
      </c>
      <c r="P46" s="78">
        <v>0</v>
      </c>
      <c r="Q46" s="78">
        <v>0</v>
      </c>
      <c r="R46" s="78">
        <v>0</v>
      </c>
      <c r="S46" s="79">
        <v>0</v>
      </c>
      <c r="T46" s="78">
        <v>0</v>
      </c>
      <c r="U46" s="78">
        <v>2053</v>
      </c>
      <c r="V46" s="78">
        <f>+SUM(D46,M46)</f>
        <v>25926</v>
      </c>
      <c r="W46" s="78">
        <f>+SUM(E46,N46)</f>
        <v>0</v>
      </c>
      <c r="X46" s="78">
        <f>+SUM(F46,O46)</f>
        <v>0</v>
      </c>
      <c r="Y46" s="78">
        <f>+SUM(G46,P46)</f>
        <v>0</v>
      </c>
      <c r="Z46" s="78">
        <f>+SUM(H46,Q46)</f>
        <v>0</v>
      </c>
      <c r="AA46" s="78">
        <f>+SUM(I46,R46)</f>
        <v>0</v>
      </c>
      <c r="AB46" s="79">
        <v>0</v>
      </c>
      <c r="AC46" s="78">
        <f>+SUM(K46,T46)</f>
        <v>0</v>
      </c>
      <c r="AD46" s="78">
        <f>+SUM(L46,U46)</f>
        <v>25926</v>
      </c>
    </row>
    <row r="47" spans="1:30" s="51" customFormat="1" ht="12" customHeight="1">
      <c r="A47" s="55" t="s">
        <v>283</v>
      </c>
      <c r="B47" s="56" t="s">
        <v>360</v>
      </c>
      <c r="C47" s="55" t="s">
        <v>361</v>
      </c>
      <c r="D47" s="78">
        <f>SUM(E47,+L47)</f>
        <v>108416</v>
      </c>
      <c r="E47" s="78">
        <f>+SUM(F47:I47,K47)</f>
        <v>36</v>
      </c>
      <c r="F47" s="78">
        <v>0</v>
      </c>
      <c r="G47" s="78">
        <v>0</v>
      </c>
      <c r="H47" s="78">
        <v>0</v>
      </c>
      <c r="I47" s="78"/>
      <c r="J47" s="79">
        <v>0</v>
      </c>
      <c r="K47" s="78">
        <v>36</v>
      </c>
      <c r="L47" s="78">
        <v>108380</v>
      </c>
      <c r="M47" s="78">
        <f>SUM(N47,+U47)</f>
        <v>0</v>
      </c>
      <c r="N47" s="78">
        <f>+SUM(O47:R47,T47)</f>
        <v>0</v>
      </c>
      <c r="O47" s="78">
        <v>0</v>
      </c>
      <c r="P47" s="78">
        <v>0</v>
      </c>
      <c r="Q47" s="78">
        <v>0</v>
      </c>
      <c r="R47" s="78">
        <v>0</v>
      </c>
      <c r="S47" s="79">
        <v>0</v>
      </c>
      <c r="T47" s="78">
        <v>0</v>
      </c>
      <c r="U47" s="78">
        <v>0</v>
      </c>
      <c r="V47" s="78">
        <f>+SUM(D47,M47)</f>
        <v>108416</v>
      </c>
      <c r="W47" s="78">
        <f>+SUM(E47,N47)</f>
        <v>36</v>
      </c>
      <c r="X47" s="78">
        <f>+SUM(F47,O47)</f>
        <v>0</v>
      </c>
      <c r="Y47" s="78">
        <f>+SUM(G47,P47)</f>
        <v>0</v>
      </c>
      <c r="Z47" s="78">
        <f>+SUM(H47,Q47)</f>
        <v>0</v>
      </c>
      <c r="AA47" s="78">
        <f>+SUM(I47,R47)</f>
        <v>0</v>
      </c>
      <c r="AB47" s="79">
        <v>0</v>
      </c>
      <c r="AC47" s="78">
        <f>+SUM(K47,T47)</f>
        <v>36</v>
      </c>
      <c r="AD47" s="78">
        <f>+SUM(L47,U47)</f>
        <v>108380</v>
      </c>
    </row>
    <row r="48" spans="1:30" s="51" customFormat="1" ht="12" customHeight="1">
      <c r="A48" s="55" t="s">
        <v>283</v>
      </c>
      <c r="B48" s="56" t="s">
        <v>362</v>
      </c>
      <c r="C48" s="55" t="s">
        <v>363</v>
      </c>
      <c r="D48" s="78">
        <f>SUM(E48,+L48)</f>
        <v>37405</v>
      </c>
      <c r="E48" s="78">
        <f>+SUM(F48:I48,K48)</f>
        <v>37405</v>
      </c>
      <c r="F48" s="78">
        <v>0</v>
      </c>
      <c r="G48" s="78">
        <v>0</v>
      </c>
      <c r="H48" s="78">
        <v>0</v>
      </c>
      <c r="I48" s="78">
        <v>37405</v>
      </c>
      <c r="J48" s="79">
        <v>0</v>
      </c>
      <c r="K48" s="78">
        <v>0</v>
      </c>
      <c r="L48" s="78">
        <v>0</v>
      </c>
      <c r="M48" s="78">
        <f>SUM(N48,+U48)</f>
        <v>10</v>
      </c>
      <c r="N48" s="78">
        <f>+SUM(O48:R48,T48)</f>
        <v>10</v>
      </c>
      <c r="O48" s="78">
        <v>0</v>
      </c>
      <c r="P48" s="78">
        <v>0</v>
      </c>
      <c r="Q48" s="78">
        <v>0</v>
      </c>
      <c r="R48" s="78">
        <v>10</v>
      </c>
      <c r="S48" s="79">
        <v>0</v>
      </c>
      <c r="T48" s="78">
        <v>0</v>
      </c>
      <c r="U48" s="78">
        <v>0</v>
      </c>
      <c r="V48" s="78">
        <f>+SUM(D48,M48)</f>
        <v>37415</v>
      </c>
      <c r="W48" s="78">
        <f>+SUM(E48,N48)</f>
        <v>37415</v>
      </c>
      <c r="X48" s="78">
        <f>+SUM(F48,O48)</f>
        <v>0</v>
      </c>
      <c r="Y48" s="78">
        <f>+SUM(G48,P48)</f>
        <v>0</v>
      </c>
      <c r="Z48" s="78">
        <f>+SUM(H48,Q48)</f>
        <v>0</v>
      </c>
      <c r="AA48" s="78">
        <f>+SUM(I48,R48)</f>
        <v>37415</v>
      </c>
      <c r="AB48" s="79">
        <v>0</v>
      </c>
      <c r="AC48" s="78">
        <f>+SUM(K48,T48)</f>
        <v>0</v>
      </c>
      <c r="AD48" s="78">
        <f>+SUM(L48,U48)</f>
        <v>0</v>
      </c>
    </row>
    <row r="49" spans="1:30" s="51" customFormat="1" ht="12" customHeight="1">
      <c r="A49" s="55" t="s">
        <v>283</v>
      </c>
      <c r="B49" s="56" t="s">
        <v>364</v>
      </c>
      <c r="C49" s="55" t="s">
        <v>365</v>
      </c>
      <c r="D49" s="78">
        <f>SUM(E49,+L49)</f>
        <v>591450</v>
      </c>
      <c r="E49" s="78">
        <f>+SUM(F49:I49,K49)</f>
        <v>107540</v>
      </c>
      <c r="F49" s="78">
        <v>0</v>
      </c>
      <c r="G49" s="78">
        <v>0</v>
      </c>
      <c r="H49" s="78">
        <v>0</v>
      </c>
      <c r="I49" s="78">
        <v>107540</v>
      </c>
      <c r="J49" s="79">
        <v>1059848</v>
      </c>
      <c r="K49" s="78">
        <v>0</v>
      </c>
      <c r="L49" s="78">
        <v>483910</v>
      </c>
      <c r="M49" s="78">
        <f>SUM(N49,+U49)</f>
        <v>66993</v>
      </c>
      <c r="N49" s="78">
        <f>+SUM(O49:R49,T49)</f>
        <v>1680</v>
      </c>
      <c r="O49" s="78">
        <v>0</v>
      </c>
      <c r="P49" s="78">
        <v>0</v>
      </c>
      <c r="Q49" s="78">
        <v>0</v>
      </c>
      <c r="R49" s="78">
        <v>1680</v>
      </c>
      <c r="S49" s="79">
        <v>112314</v>
      </c>
      <c r="T49" s="78">
        <v>0</v>
      </c>
      <c r="U49" s="78">
        <v>65313</v>
      </c>
      <c r="V49" s="78">
        <f>+SUM(D49,M49)</f>
        <v>658443</v>
      </c>
      <c r="W49" s="78">
        <f>+SUM(E49,N49)</f>
        <v>109220</v>
      </c>
      <c r="X49" s="78">
        <f>+SUM(F49,O49)</f>
        <v>0</v>
      </c>
      <c r="Y49" s="78">
        <f>+SUM(G49,P49)</f>
        <v>0</v>
      </c>
      <c r="Z49" s="78">
        <f>+SUM(H49,Q49)</f>
        <v>0</v>
      </c>
      <c r="AA49" s="78">
        <f>+SUM(I49,R49)</f>
        <v>109220</v>
      </c>
      <c r="AB49" s="79">
        <f>+SUM(J49,S49)</f>
        <v>1172162</v>
      </c>
      <c r="AC49" s="78">
        <f>+SUM(K49,T49)</f>
        <v>0</v>
      </c>
      <c r="AD49" s="78">
        <f>+SUM(L49,U49)</f>
        <v>549223</v>
      </c>
    </row>
    <row r="50" spans="1:30" s="51" customFormat="1" ht="12" customHeight="1">
      <c r="A50" s="55" t="s">
        <v>283</v>
      </c>
      <c r="B50" s="56" t="s">
        <v>366</v>
      </c>
      <c r="C50" s="55" t="s">
        <v>367</v>
      </c>
      <c r="D50" s="78">
        <f>SUM(E50,+L50)</f>
        <v>63736</v>
      </c>
      <c r="E50" s="78">
        <f>+SUM(F50:I50,K50)</f>
        <v>63736</v>
      </c>
      <c r="F50" s="78">
        <v>0</v>
      </c>
      <c r="G50" s="78">
        <v>0</v>
      </c>
      <c r="H50" s="78">
        <v>0</v>
      </c>
      <c r="I50" s="78">
        <v>55570</v>
      </c>
      <c r="J50" s="79">
        <v>279216</v>
      </c>
      <c r="K50" s="78">
        <v>8166</v>
      </c>
      <c r="L50" s="78">
        <v>0</v>
      </c>
      <c r="M50" s="78">
        <f>SUM(N50,+U50)</f>
        <v>914599</v>
      </c>
      <c r="N50" s="78">
        <f>+SUM(O50:R50,T50)</f>
        <v>914599</v>
      </c>
      <c r="O50" s="78">
        <v>354040</v>
      </c>
      <c r="P50" s="78">
        <v>0</v>
      </c>
      <c r="Q50" s="78">
        <v>526300</v>
      </c>
      <c r="R50" s="78">
        <v>5062</v>
      </c>
      <c r="S50" s="79">
        <v>267916</v>
      </c>
      <c r="T50" s="78">
        <v>29197</v>
      </c>
      <c r="U50" s="78">
        <v>0</v>
      </c>
      <c r="V50" s="78">
        <f>+SUM(D50,M50)</f>
        <v>978335</v>
      </c>
      <c r="W50" s="78">
        <f>+SUM(E50,N50)</f>
        <v>978335</v>
      </c>
      <c r="X50" s="78">
        <f>+SUM(F50,O50)</f>
        <v>354040</v>
      </c>
      <c r="Y50" s="78">
        <f>+SUM(G50,P50)</f>
        <v>0</v>
      </c>
      <c r="Z50" s="78">
        <f>+SUM(H50,Q50)</f>
        <v>526300</v>
      </c>
      <c r="AA50" s="78">
        <f>+SUM(I50,R50)</f>
        <v>60632</v>
      </c>
      <c r="AB50" s="79">
        <f>+SUM(J50,S50)</f>
        <v>547132</v>
      </c>
      <c r="AC50" s="78">
        <f>+SUM(K50,T50)</f>
        <v>37363</v>
      </c>
      <c r="AD50" s="78">
        <f>+SUM(L50,U50)</f>
        <v>0</v>
      </c>
    </row>
    <row r="51" spans="1:30" s="51" customFormat="1" ht="12" customHeight="1">
      <c r="A51" s="55" t="s">
        <v>283</v>
      </c>
      <c r="B51" s="56" t="s">
        <v>368</v>
      </c>
      <c r="C51" s="55" t="s">
        <v>369</v>
      </c>
      <c r="D51" s="78">
        <f>SUM(E51,+L51)</f>
        <v>199983</v>
      </c>
      <c r="E51" s="78">
        <f>+SUM(F51:I51,K51)</f>
        <v>199983</v>
      </c>
      <c r="F51" s="78">
        <v>0</v>
      </c>
      <c r="G51" s="78">
        <v>0</v>
      </c>
      <c r="H51" s="78">
        <v>0</v>
      </c>
      <c r="I51" s="78">
        <v>72060</v>
      </c>
      <c r="J51" s="79">
        <v>571081</v>
      </c>
      <c r="K51" s="78">
        <v>127923</v>
      </c>
      <c r="L51" s="78">
        <v>0</v>
      </c>
      <c r="M51" s="78">
        <f>SUM(N51,+U51)</f>
        <v>4363</v>
      </c>
      <c r="N51" s="78">
        <f>+SUM(O51:R51,T51)</f>
        <v>4363</v>
      </c>
      <c r="O51" s="78">
        <v>0</v>
      </c>
      <c r="P51" s="78">
        <v>0</v>
      </c>
      <c r="Q51" s="78">
        <v>0</v>
      </c>
      <c r="R51" s="78">
        <v>4363</v>
      </c>
      <c r="S51" s="79">
        <v>81706</v>
      </c>
      <c r="T51" s="78">
        <v>0</v>
      </c>
      <c r="U51" s="78">
        <v>0</v>
      </c>
      <c r="V51" s="78">
        <f>+SUM(D51,M51)</f>
        <v>204346</v>
      </c>
      <c r="W51" s="78">
        <f>+SUM(E51,N51)</f>
        <v>204346</v>
      </c>
      <c r="X51" s="78">
        <f>+SUM(F51,O51)</f>
        <v>0</v>
      </c>
      <c r="Y51" s="78">
        <f>+SUM(G51,P51)</f>
        <v>0</v>
      </c>
      <c r="Z51" s="78">
        <f>+SUM(H51,Q51)</f>
        <v>0</v>
      </c>
      <c r="AA51" s="78">
        <f>+SUM(I51,R51)</f>
        <v>76423</v>
      </c>
      <c r="AB51" s="79">
        <f>+SUM(J51,S51)</f>
        <v>652787</v>
      </c>
      <c r="AC51" s="78">
        <f>+SUM(K51,T51)</f>
        <v>127923</v>
      </c>
      <c r="AD51" s="78">
        <f>+SUM(L51,U51)</f>
        <v>0</v>
      </c>
    </row>
    <row r="52" spans="1:30" s="51" customFormat="1" ht="12" customHeight="1">
      <c r="A52" s="55" t="s">
        <v>283</v>
      </c>
      <c r="B52" s="56" t="s">
        <v>370</v>
      </c>
      <c r="C52" s="55" t="s">
        <v>371</v>
      </c>
      <c r="D52" s="78">
        <f>SUM(E52,+L52)</f>
        <v>39480</v>
      </c>
      <c r="E52" s="78">
        <f>+SUM(F52:I52,K52)</f>
        <v>3732</v>
      </c>
      <c r="F52" s="78">
        <v>0</v>
      </c>
      <c r="G52" s="78">
        <v>0</v>
      </c>
      <c r="H52" s="78">
        <v>0</v>
      </c>
      <c r="I52" s="78">
        <v>3732</v>
      </c>
      <c r="J52" s="79">
        <v>187281</v>
      </c>
      <c r="K52" s="78">
        <v>0</v>
      </c>
      <c r="L52" s="78">
        <v>35748</v>
      </c>
      <c r="M52" s="78">
        <f>SUM(N52,+U52)</f>
        <v>778958</v>
      </c>
      <c r="N52" s="78">
        <f>+SUM(O52:R52,T52)</f>
        <v>682999</v>
      </c>
      <c r="O52" s="78">
        <v>267778</v>
      </c>
      <c r="P52" s="78">
        <v>0</v>
      </c>
      <c r="Q52" s="78">
        <v>414100</v>
      </c>
      <c r="R52" s="78">
        <v>1121</v>
      </c>
      <c r="S52" s="79">
        <v>41656</v>
      </c>
      <c r="T52" s="78">
        <v>0</v>
      </c>
      <c r="U52" s="78">
        <v>95959</v>
      </c>
      <c r="V52" s="78">
        <f>+SUM(D52,M52)</f>
        <v>818438</v>
      </c>
      <c r="W52" s="78">
        <f>+SUM(E52,N52)</f>
        <v>686731</v>
      </c>
      <c r="X52" s="78">
        <f>+SUM(F52,O52)</f>
        <v>267778</v>
      </c>
      <c r="Y52" s="78">
        <f>+SUM(G52,P52)</f>
        <v>0</v>
      </c>
      <c r="Z52" s="78">
        <f>+SUM(H52,Q52)</f>
        <v>414100</v>
      </c>
      <c r="AA52" s="78">
        <f>+SUM(I52,R52)</f>
        <v>4853</v>
      </c>
      <c r="AB52" s="79">
        <f>+SUM(J52,S52)</f>
        <v>228937</v>
      </c>
      <c r="AC52" s="78">
        <f>+SUM(K52,T52)</f>
        <v>0</v>
      </c>
      <c r="AD52" s="78">
        <f>+SUM(L52,U52)</f>
        <v>131707</v>
      </c>
    </row>
    <row r="53" spans="1:30" s="51" customFormat="1" ht="12" customHeight="1">
      <c r="A53" s="55" t="s">
        <v>283</v>
      </c>
      <c r="B53" s="56" t="s">
        <v>372</v>
      </c>
      <c r="C53" s="55" t="s">
        <v>373</v>
      </c>
      <c r="D53" s="78">
        <f>SUM(E53,+L53)</f>
        <v>1068</v>
      </c>
      <c r="E53" s="78">
        <f>+SUM(F53:I53,K53)</f>
        <v>1068</v>
      </c>
      <c r="F53" s="78">
        <v>0</v>
      </c>
      <c r="G53" s="78">
        <v>0</v>
      </c>
      <c r="H53" s="78">
        <v>0</v>
      </c>
      <c r="I53" s="78">
        <v>1068</v>
      </c>
      <c r="J53" s="79">
        <v>174622</v>
      </c>
      <c r="K53" s="78">
        <v>0</v>
      </c>
      <c r="L53" s="78">
        <v>0</v>
      </c>
      <c r="M53" s="78">
        <f>SUM(N53,+U53)</f>
        <v>20597</v>
      </c>
      <c r="N53" s="78">
        <f>+SUM(O53:R53,T53)</f>
        <v>20597</v>
      </c>
      <c r="O53" s="78">
        <v>0</v>
      </c>
      <c r="P53" s="78">
        <v>0</v>
      </c>
      <c r="Q53" s="78">
        <v>0</v>
      </c>
      <c r="R53" s="78">
        <v>20597</v>
      </c>
      <c r="S53" s="79">
        <v>67895</v>
      </c>
      <c r="T53" s="78">
        <v>0</v>
      </c>
      <c r="U53" s="78">
        <v>0</v>
      </c>
      <c r="V53" s="78">
        <f>+SUM(D53,M53)</f>
        <v>21665</v>
      </c>
      <c r="W53" s="78">
        <f>+SUM(E53,N53)</f>
        <v>21665</v>
      </c>
      <c r="X53" s="78">
        <f>+SUM(F53,O53)</f>
        <v>0</v>
      </c>
      <c r="Y53" s="78">
        <f>+SUM(G53,P53)</f>
        <v>0</v>
      </c>
      <c r="Z53" s="78">
        <f>+SUM(H53,Q53)</f>
        <v>0</v>
      </c>
      <c r="AA53" s="78">
        <f>+SUM(I53,R53)</f>
        <v>21665</v>
      </c>
      <c r="AB53" s="79">
        <f>+SUM(J53,S53)</f>
        <v>242517</v>
      </c>
      <c r="AC53" s="78">
        <f>+SUM(K53,T53)</f>
        <v>0</v>
      </c>
      <c r="AD53" s="78">
        <f>+SUM(L53,U53)</f>
        <v>0</v>
      </c>
    </row>
    <row r="54" spans="1:30" s="51" customFormat="1" ht="12" customHeight="1">
      <c r="A54" s="55" t="s">
        <v>283</v>
      </c>
      <c r="B54" s="56" t="s">
        <v>374</v>
      </c>
      <c r="C54" s="55" t="s">
        <v>375</v>
      </c>
      <c r="D54" s="78">
        <f>SUM(E54,+L54)</f>
        <v>77346</v>
      </c>
      <c r="E54" s="78">
        <f>+SUM(F54:I54,K54)</f>
        <v>30009</v>
      </c>
      <c r="F54" s="78">
        <v>0</v>
      </c>
      <c r="G54" s="78">
        <v>0</v>
      </c>
      <c r="H54" s="78">
        <v>0</v>
      </c>
      <c r="I54" s="78">
        <v>20226</v>
      </c>
      <c r="J54" s="79">
        <v>353811</v>
      </c>
      <c r="K54" s="78">
        <v>9783</v>
      </c>
      <c r="L54" s="78">
        <v>47337</v>
      </c>
      <c r="M54" s="78">
        <f>SUM(N54,+U54)</f>
        <v>93141</v>
      </c>
      <c r="N54" s="78">
        <f>+SUM(O54:R54,T54)</f>
        <v>850</v>
      </c>
      <c r="O54" s="78">
        <v>0</v>
      </c>
      <c r="P54" s="78">
        <v>0</v>
      </c>
      <c r="Q54" s="78">
        <v>0</v>
      </c>
      <c r="R54" s="78">
        <v>850</v>
      </c>
      <c r="S54" s="79">
        <v>47019</v>
      </c>
      <c r="T54" s="78">
        <v>0</v>
      </c>
      <c r="U54" s="78">
        <v>92291</v>
      </c>
      <c r="V54" s="78">
        <f>+SUM(D54,M54)</f>
        <v>170487</v>
      </c>
      <c r="W54" s="78">
        <f>+SUM(E54,N54)</f>
        <v>30859</v>
      </c>
      <c r="X54" s="78">
        <f>+SUM(F54,O54)</f>
        <v>0</v>
      </c>
      <c r="Y54" s="78">
        <f>+SUM(G54,P54)</f>
        <v>0</v>
      </c>
      <c r="Z54" s="78">
        <f>+SUM(H54,Q54)</f>
        <v>0</v>
      </c>
      <c r="AA54" s="78">
        <f>+SUM(I54,R54)</f>
        <v>21076</v>
      </c>
      <c r="AB54" s="79">
        <f>+SUM(J54,S54)</f>
        <v>400830</v>
      </c>
      <c r="AC54" s="78">
        <f>+SUM(K54,T54)</f>
        <v>9783</v>
      </c>
      <c r="AD54" s="78">
        <f>+SUM(L54,U54)</f>
        <v>139628</v>
      </c>
    </row>
    <row r="55" spans="1:30" s="51" customFormat="1" ht="12" customHeight="1">
      <c r="A55" s="55" t="s">
        <v>283</v>
      </c>
      <c r="B55" s="56" t="s">
        <v>376</v>
      </c>
      <c r="C55" s="55" t="s">
        <v>377</v>
      </c>
      <c r="D55" s="78">
        <f>SUM(E55,+L55)</f>
        <v>0</v>
      </c>
      <c r="E55" s="78">
        <f>+SUM(F55:I55,K55)</f>
        <v>0</v>
      </c>
      <c r="F55" s="78">
        <v>0</v>
      </c>
      <c r="G55" s="78">
        <v>0</v>
      </c>
      <c r="H55" s="78">
        <v>0</v>
      </c>
      <c r="I55" s="78">
        <v>0</v>
      </c>
      <c r="J55" s="79">
        <v>0</v>
      </c>
      <c r="K55" s="78">
        <v>0</v>
      </c>
      <c r="L55" s="78">
        <v>0</v>
      </c>
      <c r="M55" s="78">
        <f>SUM(N55,+U55)</f>
        <v>25969</v>
      </c>
      <c r="N55" s="78">
        <f>+SUM(O55:R55,T55)</f>
        <v>25969</v>
      </c>
      <c r="O55" s="78">
        <v>0</v>
      </c>
      <c r="P55" s="78">
        <v>0</v>
      </c>
      <c r="Q55" s="78">
        <v>0</v>
      </c>
      <c r="R55" s="78">
        <v>15324</v>
      </c>
      <c r="S55" s="79">
        <v>118769</v>
      </c>
      <c r="T55" s="78">
        <v>10645</v>
      </c>
      <c r="U55" s="78">
        <v>0</v>
      </c>
      <c r="V55" s="78">
        <f>+SUM(D55,M55)</f>
        <v>25969</v>
      </c>
      <c r="W55" s="78">
        <f>+SUM(E55,N55)</f>
        <v>25969</v>
      </c>
      <c r="X55" s="78">
        <f>+SUM(F55,O55)</f>
        <v>0</v>
      </c>
      <c r="Y55" s="78">
        <f>+SUM(G55,P55)</f>
        <v>0</v>
      </c>
      <c r="Z55" s="78">
        <f>+SUM(H55,Q55)</f>
        <v>0</v>
      </c>
      <c r="AA55" s="78">
        <f>+SUM(I55,R55)</f>
        <v>15324</v>
      </c>
      <c r="AB55" s="79">
        <f>+SUM(J55,S55)</f>
        <v>118769</v>
      </c>
      <c r="AC55" s="78">
        <f>+SUM(K55,T55)</f>
        <v>10645</v>
      </c>
      <c r="AD55" s="78">
        <f>+SUM(L55,U55)</f>
        <v>0</v>
      </c>
    </row>
    <row r="56" spans="1:30" s="51" customFormat="1" ht="12" customHeight="1">
      <c r="A56" s="55" t="s">
        <v>283</v>
      </c>
      <c r="B56" s="56" t="s">
        <v>378</v>
      </c>
      <c r="C56" s="55" t="s">
        <v>379</v>
      </c>
      <c r="D56" s="78">
        <f>SUM(E56,+L56)</f>
        <v>0</v>
      </c>
      <c r="E56" s="78">
        <f>+SUM(F56:I56,K56)</f>
        <v>0</v>
      </c>
      <c r="F56" s="78">
        <v>0</v>
      </c>
      <c r="G56" s="78">
        <v>0</v>
      </c>
      <c r="H56" s="78">
        <v>0</v>
      </c>
      <c r="I56" s="78">
        <v>0</v>
      </c>
      <c r="J56" s="79">
        <v>138040</v>
      </c>
      <c r="K56" s="78">
        <v>0</v>
      </c>
      <c r="L56" s="78">
        <v>0</v>
      </c>
      <c r="M56" s="78">
        <f>SUM(N56,+U56)</f>
        <v>0</v>
      </c>
      <c r="N56" s="78">
        <f>+SUM(O56:R56,T56)</f>
        <v>0</v>
      </c>
      <c r="O56" s="78">
        <v>0</v>
      </c>
      <c r="P56" s="78">
        <v>0</v>
      </c>
      <c r="Q56" s="78">
        <v>0</v>
      </c>
      <c r="R56" s="78">
        <v>0</v>
      </c>
      <c r="S56" s="79">
        <v>0</v>
      </c>
      <c r="T56" s="78">
        <v>0</v>
      </c>
      <c r="U56" s="78">
        <v>0</v>
      </c>
      <c r="V56" s="78">
        <f>+SUM(D56,M56)</f>
        <v>0</v>
      </c>
      <c r="W56" s="78">
        <f>+SUM(E56,N56)</f>
        <v>0</v>
      </c>
      <c r="X56" s="78">
        <f>+SUM(F56,O56)</f>
        <v>0</v>
      </c>
      <c r="Y56" s="78">
        <f>+SUM(G56,P56)</f>
        <v>0</v>
      </c>
      <c r="Z56" s="78">
        <f>+SUM(H56,Q56)</f>
        <v>0</v>
      </c>
      <c r="AA56" s="78">
        <f>+SUM(I56,R56)</f>
        <v>0</v>
      </c>
      <c r="AB56" s="79">
        <f>+SUM(J56,S56)</f>
        <v>138040</v>
      </c>
      <c r="AC56" s="78">
        <f>+SUM(K56,T56)</f>
        <v>0</v>
      </c>
      <c r="AD56" s="78">
        <f>+SUM(L56,U56)</f>
        <v>0</v>
      </c>
    </row>
    <row r="57" spans="1:30" s="51" customFormat="1" ht="12" customHeight="1">
      <c r="A57" s="55" t="s">
        <v>283</v>
      </c>
      <c r="B57" s="56" t="s">
        <v>380</v>
      </c>
      <c r="C57" s="55" t="s">
        <v>381</v>
      </c>
      <c r="D57" s="78">
        <f>SUM(E57,+L57)</f>
        <v>2496</v>
      </c>
      <c r="E57" s="78">
        <f>+SUM(F57:I57,K57)</f>
        <v>2496</v>
      </c>
      <c r="F57" s="78">
        <v>0</v>
      </c>
      <c r="G57" s="78">
        <v>0</v>
      </c>
      <c r="H57" s="78">
        <v>0</v>
      </c>
      <c r="I57" s="78">
        <v>0</v>
      </c>
      <c r="J57" s="79">
        <v>165575</v>
      </c>
      <c r="K57" s="78">
        <v>2496</v>
      </c>
      <c r="L57" s="78">
        <v>0</v>
      </c>
      <c r="M57" s="78">
        <f>SUM(N57,+U57)</f>
        <v>0</v>
      </c>
      <c r="N57" s="78">
        <f>+SUM(O57:R57,T57)</f>
        <v>0</v>
      </c>
      <c r="O57" s="78">
        <v>0</v>
      </c>
      <c r="P57" s="78">
        <v>0</v>
      </c>
      <c r="Q57" s="78">
        <v>0</v>
      </c>
      <c r="R57" s="78">
        <v>0</v>
      </c>
      <c r="S57" s="79">
        <v>0</v>
      </c>
      <c r="T57" s="78">
        <v>0</v>
      </c>
      <c r="U57" s="78">
        <v>0</v>
      </c>
      <c r="V57" s="78">
        <f>+SUM(D57,M57)</f>
        <v>2496</v>
      </c>
      <c r="W57" s="78">
        <f>+SUM(E57,N57)</f>
        <v>2496</v>
      </c>
      <c r="X57" s="78">
        <f>+SUM(F57,O57)</f>
        <v>0</v>
      </c>
      <c r="Y57" s="78">
        <f>+SUM(G57,P57)</f>
        <v>0</v>
      </c>
      <c r="Z57" s="78">
        <f>+SUM(H57,Q57)</f>
        <v>0</v>
      </c>
      <c r="AA57" s="78">
        <f>+SUM(I57,R57)</f>
        <v>0</v>
      </c>
      <c r="AB57" s="79">
        <f>+SUM(J57,S57)</f>
        <v>165575</v>
      </c>
      <c r="AC57" s="78">
        <f>+SUM(K57,T57)</f>
        <v>2496</v>
      </c>
      <c r="AD57" s="78">
        <f>+SUM(L57,U57)</f>
        <v>0</v>
      </c>
    </row>
    <row r="58" spans="1:30" s="51" customFormat="1" ht="12" customHeight="1">
      <c r="A58" s="55" t="s">
        <v>283</v>
      </c>
      <c r="B58" s="56" t="s">
        <v>382</v>
      </c>
      <c r="C58" s="55" t="s">
        <v>383</v>
      </c>
      <c r="D58" s="78">
        <f>SUM(E58,+L58)</f>
        <v>38480</v>
      </c>
      <c r="E58" s="78">
        <f>+SUM(F58:I58,K58)</f>
        <v>8210</v>
      </c>
      <c r="F58" s="78">
        <v>0</v>
      </c>
      <c r="G58" s="78">
        <v>0</v>
      </c>
      <c r="H58" s="78">
        <v>0</v>
      </c>
      <c r="I58" s="78">
        <v>8210</v>
      </c>
      <c r="J58" s="79">
        <v>344150</v>
      </c>
      <c r="K58" s="78">
        <v>0</v>
      </c>
      <c r="L58" s="78">
        <v>30270</v>
      </c>
      <c r="M58" s="78">
        <f>SUM(N58,+U58)</f>
        <v>0</v>
      </c>
      <c r="N58" s="78">
        <f>+SUM(O58:R58,T58)</f>
        <v>0</v>
      </c>
      <c r="O58" s="78">
        <v>0</v>
      </c>
      <c r="P58" s="78">
        <v>0</v>
      </c>
      <c r="Q58" s="78">
        <v>0</v>
      </c>
      <c r="R58" s="78">
        <v>0</v>
      </c>
      <c r="S58" s="79">
        <v>0</v>
      </c>
      <c r="T58" s="78">
        <v>0</v>
      </c>
      <c r="U58" s="78">
        <v>0</v>
      </c>
      <c r="V58" s="78">
        <f>+SUM(D58,M58)</f>
        <v>38480</v>
      </c>
      <c r="W58" s="78">
        <f>+SUM(E58,N58)</f>
        <v>8210</v>
      </c>
      <c r="X58" s="78">
        <f>+SUM(F58,O58)</f>
        <v>0</v>
      </c>
      <c r="Y58" s="78">
        <f>+SUM(G58,P58)</f>
        <v>0</v>
      </c>
      <c r="Z58" s="78">
        <f>+SUM(H58,Q58)</f>
        <v>0</v>
      </c>
      <c r="AA58" s="78">
        <f>+SUM(I58,R58)</f>
        <v>8210</v>
      </c>
      <c r="AB58" s="79">
        <f>+SUM(J58,S58)</f>
        <v>344150</v>
      </c>
      <c r="AC58" s="78">
        <f>+SUM(K58,T58)</f>
        <v>0</v>
      </c>
      <c r="AD58" s="78">
        <f>+SUM(L58,U58)</f>
        <v>30270</v>
      </c>
    </row>
    <row r="59" spans="1:30" s="51" customFormat="1" ht="12" customHeight="1">
      <c r="A59" s="55" t="s">
        <v>283</v>
      </c>
      <c r="B59" s="56" t="s">
        <v>384</v>
      </c>
      <c r="C59" s="55" t="s">
        <v>385</v>
      </c>
      <c r="D59" s="78">
        <f>SUM(E59,+L59)</f>
        <v>138606</v>
      </c>
      <c r="E59" s="78">
        <f>+SUM(F59:I59,K59)</f>
        <v>0</v>
      </c>
      <c r="F59" s="78">
        <v>0</v>
      </c>
      <c r="G59" s="78">
        <v>0</v>
      </c>
      <c r="H59" s="78">
        <v>0</v>
      </c>
      <c r="I59" s="78">
        <v>0</v>
      </c>
      <c r="J59" s="79">
        <v>866685</v>
      </c>
      <c r="K59" s="78">
        <v>0</v>
      </c>
      <c r="L59" s="78">
        <v>138606</v>
      </c>
      <c r="M59" s="78">
        <f>SUM(N59,+U59)</f>
        <v>0</v>
      </c>
      <c r="N59" s="78">
        <f>+SUM(O59:R59,T59)</f>
        <v>0</v>
      </c>
      <c r="O59" s="78">
        <v>0</v>
      </c>
      <c r="P59" s="78">
        <v>0</v>
      </c>
      <c r="Q59" s="78">
        <v>0</v>
      </c>
      <c r="R59" s="78">
        <v>0</v>
      </c>
      <c r="S59" s="79">
        <v>0</v>
      </c>
      <c r="T59" s="78">
        <v>0</v>
      </c>
      <c r="U59" s="78">
        <v>0</v>
      </c>
      <c r="V59" s="78">
        <f>+SUM(D59,M59)</f>
        <v>138606</v>
      </c>
      <c r="W59" s="78">
        <f>+SUM(E59,N59)</f>
        <v>0</v>
      </c>
      <c r="X59" s="78">
        <f>+SUM(F59,O59)</f>
        <v>0</v>
      </c>
      <c r="Y59" s="78">
        <f>+SUM(G59,P59)</f>
        <v>0</v>
      </c>
      <c r="Z59" s="78">
        <f>+SUM(H59,Q59)</f>
        <v>0</v>
      </c>
      <c r="AA59" s="78">
        <f>+SUM(I59,R59)</f>
        <v>0</v>
      </c>
      <c r="AB59" s="79">
        <f>+SUM(J59,S59)</f>
        <v>866685</v>
      </c>
      <c r="AC59" s="78">
        <f>+SUM(K59,T59)</f>
        <v>0</v>
      </c>
      <c r="AD59" s="78">
        <f>+SUM(L59,U59)</f>
        <v>138606</v>
      </c>
    </row>
    <row r="60" spans="1:30" s="51" customFormat="1" ht="12" customHeight="1">
      <c r="A60" s="55" t="s">
        <v>283</v>
      </c>
      <c r="B60" s="56" t="s">
        <v>386</v>
      </c>
      <c r="C60" s="55" t="s">
        <v>387</v>
      </c>
      <c r="D60" s="78">
        <f>SUM(E60,+L60)</f>
        <v>1281110</v>
      </c>
      <c r="E60" s="78">
        <f>+SUM(F60:I60,K60)</f>
        <v>476942</v>
      </c>
      <c r="F60" s="78">
        <v>0</v>
      </c>
      <c r="G60" s="78">
        <v>0</v>
      </c>
      <c r="H60" s="78">
        <v>0</v>
      </c>
      <c r="I60" s="78">
        <v>471390</v>
      </c>
      <c r="J60" s="79">
        <v>649851</v>
      </c>
      <c r="K60" s="78">
        <v>5552</v>
      </c>
      <c r="L60" s="78">
        <v>804168</v>
      </c>
      <c r="M60" s="78">
        <f>SUM(N60,+U60)</f>
        <v>0</v>
      </c>
      <c r="N60" s="78">
        <f>+SUM(O60:R60,T60)</f>
        <v>0</v>
      </c>
      <c r="O60" s="78">
        <v>0</v>
      </c>
      <c r="P60" s="78">
        <v>0</v>
      </c>
      <c r="Q60" s="78">
        <v>0</v>
      </c>
      <c r="R60" s="78">
        <v>0</v>
      </c>
      <c r="S60" s="79">
        <v>0</v>
      </c>
      <c r="T60" s="78">
        <v>0</v>
      </c>
      <c r="U60" s="78">
        <v>0</v>
      </c>
      <c r="V60" s="78">
        <f>+SUM(D60,M60)</f>
        <v>1281110</v>
      </c>
      <c r="W60" s="78">
        <f>+SUM(E60,N60)</f>
        <v>476942</v>
      </c>
      <c r="X60" s="78">
        <f>+SUM(F60,O60)</f>
        <v>0</v>
      </c>
      <c r="Y60" s="78">
        <f>+SUM(G60,P60)</f>
        <v>0</v>
      </c>
      <c r="Z60" s="78">
        <f>+SUM(H60,Q60)</f>
        <v>0</v>
      </c>
      <c r="AA60" s="78">
        <f>+SUM(I60,R60)</f>
        <v>471390</v>
      </c>
      <c r="AB60" s="79">
        <f>+SUM(J60,S60)</f>
        <v>649851</v>
      </c>
      <c r="AC60" s="78">
        <f>+SUM(K60,T60)</f>
        <v>5552</v>
      </c>
      <c r="AD60" s="78">
        <f>+SUM(L60,U60)</f>
        <v>804168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388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53</v>
      </c>
      <c r="B2" s="153" t="s">
        <v>54</v>
      </c>
      <c r="C2" s="162" t="s">
        <v>280</v>
      </c>
      <c r="D2" s="85" t="s">
        <v>218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219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220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222</v>
      </c>
      <c r="E3" s="86"/>
      <c r="F3" s="86"/>
      <c r="G3" s="86"/>
      <c r="H3" s="86"/>
      <c r="I3" s="86"/>
      <c r="J3" s="86"/>
      <c r="K3" s="93"/>
      <c r="L3" s="94" t="s">
        <v>223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224</v>
      </c>
      <c r="AE3" s="98" t="s">
        <v>217</v>
      </c>
      <c r="AF3" s="92" t="s">
        <v>222</v>
      </c>
      <c r="AG3" s="86"/>
      <c r="AH3" s="86"/>
      <c r="AI3" s="86"/>
      <c r="AJ3" s="86"/>
      <c r="AK3" s="86"/>
      <c r="AL3" s="86"/>
      <c r="AM3" s="93"/>
      <c r="AN3" s="94" t="s">
        <v>223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224</v>
      </c>
      <c r="BG3" s="98" t="s">
        <v>217</v>
      </c>
      <c r="BH3" s="92" t="s">
        <v>222</v>
      </c>
      <c r="BI3" s="86"/>
      <c r="BJ3" s="86"/>
      <c r="BK3" s="86"/>
      <c r="BL3" s="86"/>
      <c r="BM3" s="86"/>
      <c r="BN3" s="86"/>
      <c r="BO3" s="93"/>
      <c r="BP3" s="94" t="s">
        <v>223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224</v>
      </c>
      <c r="CI3" s="98" t="s">
        <v>217</v>
      </c>
    </row>
    <row r="4" spans="1:87" s="46" customFormat="1" ht="13.5" customHeight="1">
      <c r="A4" s="154"/>
      <c r="B4" s="154"/>
      <c r="C4" s="160"/>
      <c r="D4" s="98" t="s">
        <v>217</v>
      </c>
      <c r="E4" s="97" t="s">
        <v>227</v>
      </c>
      <c r="F4" s="97"/>
      <c r="G4" s="102"/>
      <c r="H4" s="86"/>
      <c r="I4" s="103"/>
      <c r="J4" s="104" t="s">
        <v>228</v>
      </c>
      <c r="K4" s="152" t="s">
        <v>229</v>
      </c>
      <c r="L4" s="98" t="s">
        <v>217</v>
      </c>
      <c r="M4" s="92" t="s">
        <v>230</v>
      </c>
      <c r="N4" s="95"/>
      <c r="O4" s="95"/>
      <c r="P4" s="95"/>
      <c r="Q4" s="96"/>
      <c r="R4" s="92" t="s">
        <v>231</v>
      </c>
      <c r="S4" s="86"/>
      <c r="T4" s="86"/>
      <c r="U4" s="103"/>
      <c r="V4" s="97" t="s">
        <v>232</v>
      </c>
      <c r="W4" s="92" t="s">
        <v>233</v>
      </c>
      <c r="X4" s="94"/>
      <c r="Y4" s="95"/>
      <c r="Z4" s="95"/>
      <c r="AA4" s="96"/>
      <c r="AB4" s="105" t="s">
        <v>234</v>
      </c>
      <c r="AC4" s="105" t="s">
        <v>235</v>
      </c>
      <c r="AD4" s="98"/>
      <c r="AE4" s="98"/>
      <c r="AF4" s="98" t="s">
        <v>217</v>
      </c>
      <c r="AG4" s="97" t="s">
        <v>227</v>
      </c>
      <c r="AH4" s="97"/>
      <c r="AI4" s="102"/>
      <c r="AJ4" s="86"/>
      <c r="AK4" s="103"/>
      <c r="AL4" s="104" t="s">
        <v>228</v>
      </c>
      <c r="AM4" s="152" t="s">
        <v>229</v>
      </c>
      <c r="AN4" s="98" t="s">
        <v>217</v>
      </c>
      <c r="AO4" s="92" t="s">
        <v>230</v>
      </c>
      <c r="AP4" s="95"/>
      <c r="AQ4" s="95"/>
      <c r="AR4" s="95"/>
      <c r="AS4" s="96"/>
      <c r="AT4" s="92" t="s">
        <v>231</v>
      </c>
      <c r="AU4" s="86"/>
      <c r="AV4" s="86"/>
      <c r="AW4" s="103"/>
      <c r="AX4" s="97" t="s">
        <v>232</v>
      </c>
      <c r="AY4" s="92" t="s">
        <v>233</v>
      </c>
      <c r="AZ4" s="106"/>
      <c r="BA4" s="106"/>
      <c r="BB4" s="107"/>
      <c r="BC4" s="96"/>
      <c r="BD4" s="105" t="s">
        <v>234</v>
      </c>
      <c r="BE4" s="105" t="s">
        <v>235</v>
      </c>
      <c r="BF4" s="98"/>
      <c r="BG4" s="98"/>
      <c r="BH4" s="98" t="s">
        <v>217</v>
      </c>
      <c r="BI4" s="97" t="s">
        <v>227</v>
      </c>
      <c r="BJ4" s="97"/>
      <c r="BK4" s="102"/>
      <c r="BL4" s="86"/>
      <c r="BM4" s="103"/>
      <c r="BN4" s="104" t="s">
        <v>228</v>
      </c>
      <c r="BO4" s="152" t="s">
        <v>229</v>
      </c>
      <c r="BP4" s="98" t="s">
        <v>217</v>
      </c>
      <c r="BQ4" s="92" t="s">
        <v>230</v>
      </c>
      <c r="BR4" s="95"/>
      <c r="BS4" s="95"/>
      <c r="BT4" s="95"/>
      <c r="BU4" s="96"/>
      <c r="BV4" s="92" t="s">
        <v>231</v>
      </c>
      <c r="BW4" s="86"/>
      <c r="BX4" s="86"/>
      <c r="BY4" s="103"/>
      <c r="BZ4" s="97" t="s">
        <v>232</v>
      </c>
      <c r="CA4" s="92" t="s">
        <v>233</v>
      </c>
      <c r="CB4" s="95"/>
      <c r="CC4" s="95"/>
      <c r="CD4" s="95"/>
      <c r="CE4" s="96"/>
      <c r="CF4" s="105" t="s">
        <v>234</v>
      </c>
      <c r="CG4" s="105" t="s">
        <v>235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217</v>
      </c>
      <c r="F5" s="104" t="s">
        <v>241</v>
      </c>
      <c r="G5" s="104" t="s">
        <v>242</v>
      </c>
      <c r="H5" s="104" t="s">
        <v>243</v>
      </c>
      <c r="I5" s="104" t="s">
        <v>224</v>
      </c>
      <c r="J5" s="109"/>
      <c r="K5" s="152"/>
      <c r="L5" s="98"/>
      <c r="M5" s="98" t="s">
        <v>217</v>
      </c>
      <c r="N5" s="98" t="s">
        <v>244</v>
      </c>
      <c r="O5" s="98" t="s">
        <v>245</v>
      </c>
      <c r="P5" s="98" t="s">
        <v>246</v>
      </c>
      <c r="Q5" s="98" t="s">
        <v>247</v>
      </c>
      <c r="R5" s="98" t="s">
        <v>217</v>
      </c>
      <c r="S5" s="97" t="s">
        <v>248</v>
      </c>
      <c r="T5" s="97" t="s">
        <v>249</v>
      </c>
      <c r="U5" s="97" t="s">
        <v>250</v>
      </c>
      <c r="V5" s="98"/>
      <c r="W5" s="98" t="s">
        <v>217</v>
      </c>
      <c r="X5" s="97" t="s">
        <v>248</v>
      </c>
      <c r="Y5" s="97" t="s">
        <v>249</v>
      </c>
      <c r="Z5" s="97" t="s">
        <v>250</v>
      </c>
      <c r="AA5" s="105" t="s">
        <v>224</v>
      </c>
      <c r="AB5" s="98"/>
      <c r="AC5" s="98"/>
      <c r="AD5" s="98"/>
      <c r="AE5" s="98"/>
      <c r="AF5" s="98"/>
      <c r="AG5" s="98" t="s">
        <v>217</v>
      </c>
      <c r="AH5" s="104" t="s">
        <v>241</v>
      </c>
      <c r="AI5" s="104" t="s">
        <v>242</v>
      </c>
      <c r="AJ5" s="104" t="s">
        <v>243</v>
      </c>
      <c r="AK5" s="104" t="s">
        <v>224</v>
      </c>
      <c r="AL5" s="109"/>
      <c r="AM5" s="152"/>
      <c r="AN5" s="98"/>
      <c r="AO5" s="98" t="s">
        <v>217</v>
      </c>
      <c r="AP5" s="98" t="s">
        <v>244</v>
      </c>
      <c r="AQ5" s="98" t="s">
        <v>245</v>
      </c>
      <c r="AR5" s="98" t="s">
        <v>246</v>
      </c>
      <c r="AS5" s="98" t="s">
        <v>247</v>
      </c>
      <c r="AT5" s="98" t="s">
        <v>217</v>
      </c>
      <c r="AU5" s="97" t="s">
        <v>248</v>
      </c>
      <c r="AV5" s="97" t="s">
        <v>249</v>
      </c>
      <c r="AW5" s="97" t="s">
        <v>250</v>
      </c>
      <c r="AX5" s="98"/>
      <c r="AY5" s="98" t="s">
        <v>217</v>
      </c>
      <c r="AZ5" s="97" t="s">
        <v>248</v>
      </c>
      <c r="BA5" s="97" t="s">
        <v>249</v>
      </c>
      <c r="BB5" s="97" t="s">
        <v>250</v>
      </c>
      <c r="BC5" s="105" t="s">
        <v>224</v>
      </c>
      <c r="BD5" s="98"/>
      <c r="BE5" s="98"/>
      <c r="BF5" s="98"/>
      <c r="BG5" s="98"/>
      <c r="BH5" s="98"/>
      <c r="BI5" s="98" t="s">
        <v>217</v>
      </c>
      <c r="BJ5" s="104" t="s">
        <v>241</v>
      </c>
      <c r="BK5" s="104" t="s">
        <v>242</v>
      </c>
      <c r="BL5" s="104" t="s">
        <v>243</v>
      </c>
      <c r="BM5" s="104" t="s">
        <v>224</v>
      </c>
      <c r="BN5" s="109"/>
      <c r="BO5" s="152"/>
      <c r="BP5" s="98"/>
      <c r="BQ5" s="98" t="s">
        <v>217</v>
      </c>
      <c r="BR5" s="98" t="s">
        <v>244</v>
      </c>
      <c r="BS5" s="98" t="s">
        <v>245</v>
      </c>
      <c r="BT5" s="98" t="s">
        <v>246</v>
      </c>
      <c r="BU5" s="98" t="s">
        <v>247</v>
      </c>
      <c r="BV5" s="98" t="s">
        <v>217</v>
      </c>
      <c r="BW5" s="97" t="s">
        <v>248</v>
      </c>
      <c r="BX5" s="97" t="s">
        <v>249</v>
      </c>
      <c r="BY5" s="97" t="s">
        <v>250</v>
      </c>
      <c r="BZ5" s="98"/>
      <c r="CA5" s="98" t="s">
        <v>217</v>
      </c>
      <c r="CB5" s="97" t="s">
        <v>248</v>
      </c>
      <c r="CC5" s="97" t="s">
        <v>249</v>
      </c>
      <c r="CD5" s="97" t="s">
        <v>250</v>
      </c>
      <c r="CE5" s="105" t="s">
        <v>224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251</v>
      </c>
      <c r="E6" s="113" t="s">
        <v>251</v>
      </c>
      <c r="F6" s="114" t="s">
        <v>251</v>
      </c>
      <c r="G6" s="114" t="s">
        <v>251</v>
      </c>
      <c r="H6" s="114" t="s">
        <v>251</v>
      </c>
      <c r="I6" s="114" t="s">
        <v>251</v>
      </c>
      <c r="J6" s="115" t="s">
        <v>251</v>
      </c>
      <c r="K6" s="115" t="s">
        <v>251</v>
      </c>
      <c r="L6" s="113" t="s">
        <v>251</v>
      </c>
      <c r="M6" s="113" t="s">
        <v>251</v>
      </c>
      <c r="N6" s="113" t="s">
        <v>251</v>
      </c>
      <c r="O6" s="113" t="s">
        <v>251</v>
      </c>
      <c r="P6" s="113" t="s">
        <v>251</v>
      </c>
      <c r="Q6" s="113" t="s">
        <v>251</v>
      </c>
      <c r="R6" s="113" t="s">
        <v>251</v>
      </c>
      <c r="S6" s="116" t="s">
        <v>251</v>
      </c>
      <c r="T6" s="116" t="s">
        <v>251</v>
      </c>
      <c r="U6" s="116" t="s">
        <v>251</v>
      </c>
      <c r="V6" s="113" t="s">
        <v>251</v>
      </c>
      <c r="W6" s="113" t="s">
        <v>251</v>
      </c>
      <c r="X6" s="113" t="s">
        <v>251</v>
      </c>
      <c r="Y6" s="113" t="s">
        <v>251</v>
      </c>
      <c r="Z6" s="113" t="s">
        <v>251</v>
      </c>
      <c r="AA6" s="113" t="s">
        <v>251</v>
      </c>
      <c r="AB6" s="113" t="s">
        <v>251</v>
      </c>
      <c r="AC6" s="113" t="s">
        <v>251</v>
      </c>
      <c r="AD6" s="113" t="s">
        <v>251</v>
      </c>
      <c r="AE6" s="113" t="s">
        <v>251</v>
      </c>
      <c r="AF6" s="113" t="s">
        <v>251</v>
      </c>
      <c r="AG6" s="113" t="s">
        <v>251</v>
      </c>
      <c r="AH6" s="114" t="s">
        <v>251</v>
      </c>
      <c r="AI6" s="114" t="s">
        <v>251</v>
      </c>
      <c r="AJ6" s="114" t="s">
        <v>251</v>
      </c>
      <c r="AK6" s="114" t="s">
        <v>251</v>
      </c>
      <c r="AL6" s="115" t="s">
        <v>251</v>
      </c>
      <c r="AM6" s="115" t="s">
        <v>251</v>
      </c>
      <c r="AN6" s="113" t="s">
        <v>251</v>
      </c>
      <c r="AO6" s="113" t="s">
        <v>251</v>
      </c>
      <c r="AP6" s="113" t="s">
        <v>251</v>
      </c>
      <c r="AQ6" s="113" t="s">
        <v>251</v>
      </c>
      <c r="AR6" s="113" t="s">
        <v>251</v>
      </c>
      <c r="AS6" s="113" t="s">
        <v>251</v>
      </c>
      <c r="AT6" s="113" t="s">
        <v>251</v>
      </c>
      <c r="AU6" s="116" t="s">
        <v>251</v>
      </c>
      <c r="AV6" s="116" t="s">
        <v>251</v>
      </c>
      <c r="AW6" s="116" t="s">
        <v>251</v>
      </c>
      <c r="AX6" s="113" t="s">
        <v>251</v>
      </c>
      <c r="AY6" s="113" t="s">
        <v>251</v>
      </c>
      <c r="AZ6" s="113" t="s">
        <v>251</v>
      </c>
      <c r="BA6" s="113" t="s">
        <v>251</v>
      </c>
      <c r="BB6" s="113" t="s">
        <v>251</v>
      </c>
      <c r="BC6" s="113" t="s">
        <v>251</v>
      </c>
      <c r="BD6" s="113" t="s">
        <v>251</v>
      </c>
      <c r="BE6" s="113" t="s">
        <v>251</v>
      </c>
      <c r="BF6" s="113" t="s">
        <v>251</v>
      </c>
      <c r="BG6" s="113" t="s">
        <v>251</v>
      </c>
      <c r="BH6" s="113" t="s">
        <v>251</v>
      </c>
      <c r="BI6" s="113" t="s">
        <v>251</v>
      </c>
      <c r="BJ6" s="114" t="s">
        <v>251</v>
      </c>
      <c r="BK6" s="114" t="s">
        <v>251</v>
      </c>
      <c r="BL6" s="114" t="s">
        <v>251</v>
      </c>
      <c r="BM6" s="114" t="s">
        <v>251</v>
      </c>
      <c r="BN6" s="115" t="s">
        <v>251</v>
      </c>
      <c r="BO6" s="115" t="s">
        <v>251</v>
      </c>
      <c r="BP6" s="113" t="s">
        <v>251</v>
      </c>
      <c r="BQ6" s="113" t="s">
        <v>251</v>
      </c>
      <c r="BR6" s="114" t="s">
        <v>251</v>
      </c>
      <c r="BS6" s="114" t="s">
        <v>251</v>
      </c>
      <c r="BT6" s="114" t="s">
        <v>251</v>
      </c>
      <c r="BU6" s="114" t="s">
        <v>251</v>
      </c>
      <c r="BV6" s="113" t="s">
        <v>251</v>
      </c>
      <c r="BW6" s="116" t="s">
        <v>251</v>
      </c>
      <c r="BX6" s="116" t="s">
        <v>251</v>
      </c>
      <c r="BY6" s="116" t="s">
        <v>251</v>
      </c>
      <c r="BZ6" s="113" t="s">
        <v>251</v>
      </c>
      <c r="CA6" s="113" t="s">
        <v>251</v>
      </c>
      <c r="CB6" s="113" t="s">
        <v>251</v>
      </c>
      <c r="CC6" s="113" t="s">
        <v>251</v>
      </c>
      <c r="CD6" s="113" t="s">
        <v>251</v>
      </c>
      <c r="CE6" s="113" t="s">
        <v>251</v>
      </c>
      <c r="CF6" s="113" t="s">
        <v>251</v>
      </c>
      <c r="CG6" s="113" t="s">
        <v>251</v>
      </c>
      <c r="CH6" s="113" t="s">
        <v>251</v>
      </c>
      <c r="CI6" s="113" t="s">
        <v>251</v>
      </c>
    </row>
    <row r="7" spans="1:87" s="51" customFormat="1" ht="12" customHeight="1">
      <c r="A7" s="49" t="s">
        <v>252</v>
      </c>
      <c r="B7" s="65" t="s">
        <v>253</v>
      </c>
      <c r="C7" s="49" t="s">
        <v>217</v>
      </c>
      <c r="D7" s="74">
        <f>SUM(D8:D60)</f>
        <v>535100</v>
      </c>
      <c r="E7" s="74">
        <f>SUM(E8:E60)</f>
        <v>513608</v>
      </c>
      <c r="F7" s="74">
        <f>SUM(F8:F60)</f>
        <v>184008</v>
      </c>
      <c r="G7" s="74">
        <f>SUM(G8:G60)</f>
        <v>322382</v>
      </c>
      <c r="H7" s="74">
        <f>SUM(H8:H60)</f>
        <v>5780</v>
      </c>
      <c r="I7" s="74">
        <f>SUM(I8:I60)</f>
        <v>1438</v>
      </c>
      <c r="J7" s="74">
        <f>SUM(J8:J60)</f>
        <v>21492</v>
      </c>
      <c r="K7" s="74">
        <f>SUM(K8:K60)</f>
        <v>31860</v>
      </c>
      <c r="L7" s="74">
        <f>SUM(L8:L60)</f>
        <v>13324227</v>
      </c>
      <c r="M7" s="74">
        <f>SUM(M8:M60)</f>
        <v>2287747</v>
      </c>
      <c r="N7" s="74">
        <f>SUM(N8:N60)</f>
        <v>1378616</v>
      </c>
      <c r="O7" s="74">
        <f>SUM(O8:O60)</f>
        <v>449051</v>
      </c>
      <c r="P7" s="74">
        <f>SUM(P8:P60)</f>
        <v>427715</v>
      </c>
      <c r="Q7" s="74">
        <f>SUM(Q8:Q60)</f>
        <v>32365</v>
      </c>
      <c r="R7" s="74">
        <f>SUM(R8:R60)</f>
        <v>4757624</v>
      </c>
      <c r="S7" s="74">
        <f>SUM(S8:S60)</f>
        <v>433810</v>
      </c>
      <c r="T7" s="74">
        <f>SUM(T8:T60)</f>
        <v>4053025</v>
      </c>
      <c r="U7" s="74">
        <f>SUM(U8:U60)</f>
        <v>270789</v>
      </c>
      <c r="V7" s="74">
        <f>SUM(V8:V60)</f>
        <v>48686</v>
      </c>
      <c r="W7" s="74">
        <f>SUM(W8:W60)</f>
        <v>6227978</v>
      </c>
      <c r="X7" s="74">
        <f>SUM(X8:X60)</f>
        <v>2952008</v>
      </c>
      <c r="Y7" s="74">
        <f>SUM(Y8:Y60)</f>
        <v>2238166</v>
      </c>
      <c r="Z7" s="74">
        <f>SUM(Z8:Z60)</f>
        <v>425441</v>
      </c>
      <c r="AA7" s="74">
        <f>SUM(AA8:AA60)</f>
        <v>612363</v>
      </c>
      <c r="AB7" s="74">
        <f>SUM(AB8:AB60)</f>
        <v>4758300</v>
      </c>
      <c r="AC7" s="74">
        <f>SUM(AC8:AC60)</f>
        <v>2192</v>
      </c>
      <c r="AD7" s="74">
        <f>SUM(AD8:AD60)</f>
        <v>1154800</v>
      </c>
      <c r="AE7" s="74">
        <f>SUM(AE8:AE60)</f>
        <v>15014127</v>
      </c>
      <c r="AF7" s="74">
        <f>SUM(AF8:AF60)</f>
        <v>1888267</v>
      </c>
      <c r="AG7" s="74">
        <f>SUM(AG8:AG60)</f>
        <v>1888267</v>
      </c>
      <c r="AH7" s="74">
        <f>SUM(AH8:AH60)</f>
        <v>0</v>
      </c>
      <c r="AI7" s="74">
        <f>SUM(AI8:AI60)</f>
        <v>1888267</v>
      </c>
      <c r="AJ7" s="74">
        <f>SUM(AJ8:AJ60)</f>
        <v>0</v>
      </c>
      <c r="AK7" s="74">
        <f>SUM(AK8:AK60)</f>
        <v>0</v>
      </c>
      <c r="AL7" s="74">
        <f>SUM(AL8:AL60)</f>
        <v>0</v>
      </c>
      <c r="AM7" s="74">
        <f>SUM(AM8:AM60)</f>
        <v>177543</v>
      </c>
      <c r="AN7" s="74">
        <f>SUM(AN8:AN60)</f>
        <v>1132295</v>
      </c>
      <c r="AO7" s="74">
        <f>SUM(AO8:AO60)</f>
        <v>351567</v>
      </c>
      <c r="AP7" s="74">
        <f>SUM(AP8:AP60)</f>
        <v>337589</v>
      </c>
      <c r="AQ7" s="74">
        <f>SUM(AQ8:AQ60)</f>
        <v>552</v>
      </c>
      <c r="AR7" s="74">
        <f>SUM(AR8:AR60)</f>
        <v>13426</v>
      </c>
      <c r="AS7" s="74">
        <f>SUM(AS8:AS60)</f>
        <v>0</v>
      </c>
      <c r="AT7" s="74">
        <f>SUM(AT8:AT60)</f>
        <v>253454</v>
      </c>
      <c r="AU7" s="74">
        <f>SUM(AU8:AU60)</f>
        <v>592</v>
      </c>
      <c r="AV7" s="74">
        <f>SUM(AV8:AV60)</f>
        <v>252862</v>
      </c>
      <c r="AW7" s="74">
        <f>SUM(AW8:AW60)</f>
        <v>0</v>
      </c>
      <c r="AX7" s="74">
        <f>SUM(AX8:AX60)</f>
        <v>0</v>
      </c>
      <c r="AY7" s="74">
        <f>SUM(AY8:AY60)</f>
        <v>527274</v>
      </c>
      <c r="AZ7" s="74">
        <f>SUM(AZ8:AZ60)</f>
        <v>20812</v>
      </c>
      <c r="BA7" s="74">
        <f>SUM(BA8:BA60)</f>
        <v>445240</v>
      </c>
      <c r="BB7" s="74">
        <f>SUM(BB8:BB60)</f>
        <v>22830</v>
      </c>
      <c r="BC7" s="74">
        <f>SUM(BC8:BC60)</f>
        <v>38392</v>
      </c>
      <c r="BD7" s="74">
        <f>SUM(BD8:BD60)</f>
        <v>559732</v>
      </c>
      <c r="BE7" s="74">
        <f>SUM(BE8:BE60)</f>
        <v>0</v>
      </c>
      <c r="BF7" s="74">
        <f>SUM(BF8:BF60)</f>
        <v>131113</v>
      </c>
      <c r="BG7" s="74">
        <f>SUM(BG8:BG60)</f>
        <v>3151675</v>
      </c>
      <c r="BH7" s="74">
        <f>SUM(BH8:BH60)</f>
        <v>2423367</v>
      </c>
      <c r="BI7" s="74">
        <f>SUM(BI8:BI60)</f>
        <v>2401875</v>
      </c>
      <c r="BJ7" s="74">
        <f>SUM(BJ8:BJ60)</f>
        <v>184008</v>
      </c>
      <c r="BK7" s="74">
        <f>SUM(BK8:BK60)</f>
        <v>2210649</v>
      </c>
      <c r="BL7" s="74">
        <f>SUM(BL8:BL60)</f>
        <v>5780</v>
      </c>
      <c r="BM7" s="74">
        <f>SUM(BM8:BM60)</f>
        <v>1438</v>
      </c>
      <c r="BN7" s="74">
        <f>SUM(BN8:BN60)</f>
        <v>21492</v>
      </c>
      <c r="BO7" s="74">
        <f>SUM(BO8:BO60)</f>
        <v>209403</v>
      </c>
      <c r="BP7" s="74">
        <f>SUM(BP8:BP60)</f>
        <v>14456522</v>
      </c>
      <c r="BQ7" s="74">
        <f>SUM(BQ8:BQ60)</f>
        <v>2639314</v>
      </c>
      <c r="BR7" s="74">
        <f>SUM(BR8:BR60)</f>
        <v>1716205</v>
      </c>
      <c r="BS7" s="74">
        <f>SUM(BS8:BS60)</f>
        <v>449603</v>
      </c>
      <c r="BT7" s="74">
        <f>SUM(BT8:BT60)</f>
        <v>441141</v>
      </c>
      <c r="BU7" s="74">
        <f>SUM(BU8:BU60)</f>
        <v>32365</v>
      </c>
      <c r="BV7" s="74">
        <f>SUM(BV8:BV60)</f>
        <v>5011078</v>
      </c>
      <c r="BW7" s="74">
        <f>SUM(BW8:BW60)</f>
        <v>434402</v>
      </c>
      <c r="BX7" s="74">
        <f>SUM(BX8:BX60)</f>
        <v>4305887</v>
      </c>
      <c r="BY7" s="74">
        <f>SUM(BY8:BY60)</f>
        <v>270789</v>
      </c>
      <c r="BZ7" s="74">
        <f>SUM(BZ8:BZ60)</f>
        <v>48686</v>
      </c>
      <c r="CA7" s="74">
        <f>SUM(CA8:CA60)</f>
        <v>6755252</v>
      </c>
      <c r="CB7" s="74">
        <f>SUM(CB8:CB60)</f>
        <v>2972820</v>
      </c>
      <c r="CC7" s="74">
        <f>SUM(CC8:CC60)</f>
        <v>2683406</v>
      </c>
      <c r="CD7" s="74">
        <f>SUM(CD8:CD60)</f>
        <v>448271</v>
      </c>
      <c r="CE7" s="74">
        <f>SUM(CE8:CE60)</f>
        <v>650755</v>
      </c>
      <c r="CF7" s="74">
        <f>SUM(CF8:CF60)</f>
        <v>5318032</v>
      </c>
      <c r="CG7" s="74">
        <f>SUM(CG8:CG60)</f>
        <v>2192</v>
      </c>
      <c r="CH7" s="74">
        <f>SUM(CH8:CH60)</f>
        <v>1285913</v>
      </c>
      <c r="CI7" s="74">
        <f>SUM(CI8:CI60)</f>
        <v>18165802</v>
      </c>
    </row>
    <row r="8" spans="1:87" s="51" customFormat="1" ht="12" customHeight="1">
      <c r="A8" s="52" t="s">
        <v>252</v>
      </c>
      <c r="B8" s="66" t="s">
        <v>281</v>
      </c>
      <c r="C8" s="52" t="s">
        <v>282</v>
      </c>
      <c r="D8" s="76">
        <f>+SUM(E8,J8)</f>
        <v>0</v>
      </c>
      <c r="E8" s="76">
        <f>+SUM(F8:I8)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7">
        <v>0</v>
      </c>
      <c r="L8" s="76">
        <f>+SUM(M8,R8,V8,W8,AC8)</f>
        <v>1894725</v>
      </c>
      <c r="M8" s="76">
        <f>+SUM(N8:Q8)</f>
        <v>640911</v>
      </c>
      <c r="N8" s="76">
        <v>257948</v>
      </c>
      <c r="O8" s="76">
        <v>375099</v>
      </c>
      <c r="P8" s="76">
        <v>7864</v>
      </c>
      <c r="Q8" s="76">
        <v>0</v>
      </c>
      <c r="R8" s="76">
        <f>+SUM(S8:U8)</f>
        <v>53782</v>
      </c>
      <c r="S8" s="76">
        <v>15948</v>
      </c>
      <c r="T8" s="76">
        <v>12492</v>
      </c>
      <c r="U8" s="76">
        <v>25342</v>
      </c>
      <c r="V8" s="76">
        <v>6374</v>
      </c>
      <c r="W8" s="76">
        <f>+SUM(X8:AA8)</f>
        <v>1193658</v>
      </c>
      <c r="X8" s="76">
        <v>942926</v>
      </c>
      <c r="Y8" s="76">
        <v>92775</v>
      </c>
      <c r="Z8" s="76">
        <v>68312</v>
      </c>
      <c r="AA8" s="76">
        <v>89645</v>
      </c>
      <c r="AB8" s="77">
        <v>593702</v>
      </c>
      <c r="AC8" s="76">
        <v>0</v>
      </c>
      <c r="AD8" s="76">
        <v>187919</v>
      </c>
      <c r="AE8" s="76">
        <f>+SUM(D8,L8,AD8)</f>
        <v>2082644</v>
      </c>
      <c r="AF8" s="76">
        <f>+SUM(AG8,AL8)</f>
        <v>0</v>
      </c>
      <c r="AG8" s="76">
        <f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>+SUM(AO8,AT8,AX8,AY8,BE8)</f>
        <v>254459</v>
      </c>
      <c r="AO8" s="76">
        <f>+SUM(AP8:AS8)</f>
        <v>201992</v>
      </c>
      <c r="AP8" s="76">
        <v>201992</v>
      </c>
      <c r="AQ8" s="76">
        <v>0</v>
      </c>
      <c r="AR8" s="76">
        <v>0</v>
      </c>
      <c r="AS8" s="76">
        <v>0</v>
      </c>
      <c r="AT8" s="76">
        <f>+SUM(AU8:AW8)</f>
        <v>30187</v>
      </c>
      <c r="AU8" s="76">
        <v>194</v>
      </c>
      <c r="AV8" s="76">
        <v>29993</v>
      </c>
      <c r="AW8" s="76">
        <v>0</v>
      </c>
      <c r="AX8" s="76">
        <v>0</v>
      </c>
      <c r="AY8" s="76">
        <f>+SUM(AZ8:BC8)</f>
        <v>22280</v>
      </c>
      <c r="AZ8" s="76">
        <v>0</v>
      </c>
      <c r="BA8" s="76">
        <v>16652</v>
      </c>
      <c r="BB8" s="76">
        <v>0</v>
      </c>
      <c r="BC8" s="76">
        <v>5628</v>
      </c>
      <c r="BD8" s="77">
        <v>0</v>
      </c>
      <c r="BE8" s="76">
        <v>0</v>
      </c>
      <c r="BF8" s="76">
        <v>2841</v>
      </c>
      <c r="BG8" s="76">
        <f>+SUM(BF8,AN8,AF8)</f>
        <v>257300</v>
      </c>
      <c r="BH8" s="76">
        <f>SUM(D8,AF8)</f>
        <v>0</v>
      </c>
      <c r="BI8" s="76">
        <f>SUM(E8,AG8)</f>
        <v>0</v>
      </c>
      <c r="BJ8" s="76">
        <f>SUM(F8,AH8)</f>
        <v>0</v>
      </c>
      <c r="BK8" s="76">
        <f>SUM(G8,AI8)</f>
        <v>0</v>
      </c>
      <c r="BL8" s="76">
        <f>SUM(H8,AJ8)</f>
        <v>0</v>
      </c>
      <c r="BM8" s="76">
        <f>SUM(I8,AK8)</f>
        <v>0</v>
      </c>
      <c r="BN8" s="76">
        <f>SUM(J8,AL8)</f>
        <v>0</v>
      </c>
      <c r="BO8" s="77">
        <f>SUM(K8,AM8)</f>
        <v>0</v>
      </c>
      <c r="BP8" s="76">
        <f>SUM(L8,AN8)</f>
        <v>2149184</v>
      </c>
      <c r="BQ8" s="76">
        <f>SUM(M8,AO8)</f>
        <v>842903</v>
      </c>
      <c r="BR8" s="76">
        <f>SUM(N8,AP8)</f>
        <v>459940</v>
      </c>
      <c r="BS8" s="76">
        <f>SUM(O8,AQ8)</f>
        <v>375099</v>
      </c>
      <c r="BT8" s="76">
        <f>SUM(P8,AR8)</f>
        <v>7864</v>
      </c>
      <c r="BU8" s="76">
        <f>SUM(Q8,AS8)</f>
        <v>0</v>
      </c>
      <c r="BV8" s="76">
        <f>SUM(R8,AT8)</f>
        <v>83969</v>
      </c>
      <c r="BW8" s="76">
        <f>SUM(S8,AU8)</f>
        <v>16142</v>
      </c>
      <c r="BX8" s="76">
        <f>SUM(T8,AV8)</f>
        <v>42485</v>
      </c>
      <c r="BY8" s="76">
        <f>SUM(U8,AW8)</f>
        <v>25342</v>
      </c>
      <c r="BZ8" s="76">
        <f>SUM(V8,AX8)</f>
        <v>6374</v>
      </c>
      <c r="CA8" s="76">
        <f>SUM(W8,AY8)</f>
        <v>1215938</v>
      </c>
      <c r="CB8" s="76">
        <f>SUM(X8,AZ8)</f>
        <v>942926</v>
      </c>
      <c r="CC8" s="76">
        <f>SUM(Y8,BA8)</f>
        <v>109427</v>
      </c>
      <c r="CD8" s="76">
        <f>SUM(Z8,BB8)</f>
        <v>68312</v>
      </c>
      <c r="CE8" s="76">
        <f>SUM(AA8,BC8)</f>
        <v>95273</v>
      </c>
      <c r="CF8" s="77">
        <f>SUM(AB8,BD8)</f>
        <v>593702</v>
      </c>
      <c r="CG8" s="76">
        <f>SUM(AC8,BE8)</f>
        <v>0</v>
      </c>
      <c r="CH8" s="76">
        <f>SUM(AD8,BF8)</f>
        <v>190760</v>
      </c>
      <c r="CI8" s="76">
        <f>SUM(AE8,BG8)</f>
        <v>2339944</v>
      </c>
    </row>
    <row r="9" spans="1:87" s="51" customFormat="1" ht="12" customHeight="1">
      <c r="A9" s="52" t="s">
        <v>130</v>
      </c>
      <c r="B9" s="53" t="s">
        <v>131</v>
      </c>
      <c r="C9" s="52" t="s">
        <v>132</v>
      </c>
      <c r="D9" s="76">
        <f>+SUM(E9,J9)</f>
        <v>0</v>
      </c>
      <c r="E9" s="76">
        <f>+SUM(F9:I9)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240677</v>
      </c>
      <c r="M9" s="76">
        <f>+SUM(N9:Q9)</f>
        <v>24590</v>
      </c>
      <c r="N9" s="76">
        <v>24590</v>
      </c>
      <c r="O9" s="76">
        <v>0</v>
      </c>
      <c r="P9" s="76">
        <v>0</v>
      </c>
      <c r="Q9" s="76">
        <v>0</v>
      </c>
      <c r="R9" s="76">
        <f>+SUM(S9:U9)</f>
        <v>216087</v>
      </c>
      <c r="S9" s="76">
        <v>216087</v>
      </c>
      <c r="T9" s="76">
        <v>0</v>
      </c>
      <c r="U9" s="76">
        <v>0</v>
      </c>
      <c r="V9" s="76">
        <v>0</v>
      </c>
      <c r="W9" s="76">
        <f>+SUM(X9:AA9)</f>
        <v>0</v>
      </c>
      <c r="X9" s="76">
        <v>0</v>
      </c>
      <c r="Y9" s="76">
        <v>0</v>
      </c>
      <c r="Z9" s="76">
        <v>0</v>
      </c>
      <c r="AA9" s="76">
        <v>0</v>
      </c>
      <c r="AB9" s="77">
        <v>360651</v>
      </c>
      <c r="AC9" s="76">
        <v>0</v>
      </c>
      <c r="AD9" s="76">
        <v>0</v>
      </c>
      <c r="AE9" s="76">
        <f>+SUM(D9,L9,AD9)</f>
        <v>240677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2432</v>
      </c>
      <c r="AO9" s="76">
        <f>+SUM(AP9:AS9)</f>
        <v>2432</v>
      </c>
      <c r="AP9" s="76">
        <v>2432</v>
      </c>
      <c r="AQ9" s="76">
        <v>0</v>
      </c>
      <c r="AR9" s="76">
        <v>0</v>
      </c>
      <c r="AS9" s="76">
        <v>0</v>
      </c>
      <c r="AT9" s="76">
        <f>+SUM(AU9:AW9)</f>
        <v>0</v>
      </c>
      <c r="AU9" s="76">
        <v>0</v>
      </c>
      <c r="AV9" s="76">
        <v>0</v>
      </c>
      <c r="AW9" s="76">
        <v>0</v>
      </c>
      <c r="AX9" s="76">
        <v>0</v>
      </c>
      <c r="AY9" s="76">
        <f>+SUM(AZ9:BC9)</f>
        <v>0</v>
      </c>
      <c r="AZ9" s="76">
        <v>0</v>
      </c>
      <c r="BA9" s="76">
        <v>0</v>
      </c>
      <c r="BB9" s="76">
        <v>0</v>
      </c>
      <c r="BC9" s="76">
        <v>0</v>
      </c>
      <c r="BD9" s="77">
        <v>44824</v>
      </c>
      <c r="BE9" s="76">
        <v>0</v>
      </c>
      <c r="BF9" s="76">
        <v>0</v>
      </c>
      <c r="BG9" s="76">
        <f>+SUM(BF9,AN9,AF9)</f>
        <v>2432</v>
      </c>
      <c r="BH9" s="76">
        <f>SUM(D9,AF9)</f>
        <v>0</v>
      </c>
      <c r="BI9" s="76">
        <f>SUM(E9,AG9)</f>
        <v>0</v>
      </c>
      <c r="BJ9" s="76">
        <f>SUM(F9,AH9)</f>
        <v>0</v>
      </c>
      <c r="BK9" s="76">
        <f>SUM(G9,AI9)</f>
        <v>0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0</v>
      </c>
      <c r="BP9" s="76">
        <f>SUM(L9,AN9)</f>
        <v>243109</v>
      </c>
      <c r="BQ9" s="76">
        <f>SUM(M9,AO9)</f>
        <v>27022</v>
      </c>
      <c r="BR9" s="76">
        <f>SUM(N9,AP9)</f>
        <v>27022</v>
      </c>
      <c r="BS9" s="76">
        <f>SUM(O9,AQ9)</f>
        <v>0</v>
      </c>
      <c r="BT9" s="76">
        <f>SUM(P9,AR9)</f>
        <v>0</v>
      </c>
      <c r="BU9" s="76">
        <f>SUM(Q9,AS9)</f>
        <v>0</v>
      </c>
      <c r="BV9" s="76">
        <f>SUM(R9,AT9)</f>
        <v>216087</v>
      </c>
      <c r="BW9" s="76">
        <f>SUM(S9,AU9)</f>
        <v>216087</v>
      </c>
      <c r="BX9" s="76">
        <f>SUM(T9,AV9)</f>
        <v>0</v>
      </c>
      <c r="BY9" s="76">
        <f>SUM(U9,AW9)</f>
        <v>0</v>
      </c>
      <c r="BZ9" s="76">
        <f>SUM(V9,AX9)</f>
        <v>0</v>
      </c>
      <c r="CA9" s="76">
        <f>SUM(W9,AY9)</f>
        <v>0</v>
      </c>
      <c r="CB9" s="76">
        <f>SUM(X9,AZ9)</f>
        <v>0</v>
      </c>
      <c r="CC9" s="76">
        <f>SUM(Y9,BA9)</f>
        <v>0</v>
      </c>
      <c r="CD9" s="76">
        <f>SUM(Z9,BB9)</f>
        <v>0</v>
      </c>
      <c r="CE9" s="76">
        <f>SUM(AA9,BC9)</f>
        <v>0</v>
      </c>
      <c r="CF9" s="77">
        <f>SUM(AB9,BD9)</f>
        <v>405475</v>
      </c>
      <c r="CG9" s="76">
        <f>SUM(AC9,BE9)</f>
        <v>0</v>
      </c>
      <c r="CH9" s="76">
        <f>SUM(AD9,BF9)</f>
        <v>0</v>
      </c>
      <c r="CI9" s="76">
        <f>SUM(AE9,BG9)</f>
        <v>243109</v>
      </c>
    </row>
    <row r="10" spans="1:87" s="51" customFormat="1" ht="12" customHeight="1">
      <c r="A10" s="52" t="s">
        <v>130</v>
      </c>
      <c r="B10" s="66" t="s">
        <v>134</v>
      </c>
      <c r="C10" s="52" t="s">
        <v>135</v>
      </c>
      <c r="D10" s="76">
        <f>+SUM(E10,J10)</f>
        <v>0</v>
      </c>
      <c r="E10" s="76">
        <f>+SUM(F10:I10)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f>+SUM(M10,R10,V10,W10,AC10)</f>
        <v>470253</v>
      </c>
      <c r="M10" s="76">
        <f>+SUM(N10:Q10)</f>
        <v>30872</v>
      </c>
      <c r="N10" s="76">
        <v>30872</v>
      </c>
      <c r="O10" s="76">
        <v>0</v>
      </c>
      <c r="P10" s="76">
        <v>0</v>
      </c>
      <c r="Q10" s="76">
        <v>0</v>
      </c>
      <c r="R10" s="76">
        <f>+SUM(S10:U10)</f>
        <v>118186</v>
      </c>
      <c r="S10" s="76">
        <v>592</v>
      </c>
      <c r="T10" s="76">
        <v>104135</v>
      </c>
      <c r="U10" s="76">
        <v>13459</v>
      </c>
      <c r="V10" s="76">
        <v>0</v>
      </c>
      <c r="W10" s="76">
        <f>+SUM(X10:AA10)</f>
        <v>321195</v>
      </c>
      <c r="X10" s="76">
        <v>92997</v>
      </c>
      <c r="Y10" s="76">
        <v>140042</v>
      </c>
      <c r="Z10" s="76">
        <v>88156</v>
      </c>
      <c r="AA10" s="76">
        <v>0</v>
      </c>
      <c r="AB10" s="77">
        <v>0</v>
      </c>
      <c r="AC10" s="76">
        <v>0</v>
      </c>
      <c r="AD10" s="76">
        <v>0</v>
      </c>
      <c r="AE10" s="76">
        <f>+SUM(D10,L10,AD10)</f>
        <v>470253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22507</v>
      </c>
      <c r="AO10" s="76">
        <f>+SUM(AP10:AS10)</f>
        <v>3462</v>
      </c>
      <c r="AP10" s="76">
        <v>3462</v>
      </c>
      <c r="AQ10" s="76">
        <v>0</v>
      </c>
      <c r="AR10" s="76">
        <v>0</v>
      </c>
      <c r="AS10" s="76">
        <v>0</v>
      </c>
      <c r="AT10" s="76">
        <f>+SUM(AU10:AW10)</f>
        <v>6117</v>
      </c>
      <c r="AU10" s="76">
        <v>0</v>
      </c>
      <c r="AV10" s="76">
        <v>6117</v>
      </c>
      <c r="AW10" s="76">
        <v>0</v>
      </c>
      <c r="AX10" s="76">
        <v>0</v>
      </c>
      <c r="AY10" s="76">
        <f>+SUM(AZ10:BC10)</f>
        <v>12928</v>
      </c>
      <c r="AZ10" s="76">
        <v>0</v>
      </c>
      <c r="BA10" s="76">
        <v>12928</v>
      </c>
      <c r="BB10" s="76">
        <v>0</v>
      </c>
      <c r="BC10" s="76">
        <v>0</v>
      </c>
      <c r="BD10" s="77">
        <v>0</v>
      </c>
      <c r="BE10" s="76">
        <v>0</v>
      </c>
      <c r="BF10" s="76">
        <v>0</v>
      </c>
      <c r="BG10" s="76">
        <f>+SUM(BF10,AN10,AF10)</f>
        <v>22507</v>
      </c>
      <c r="BH10" s="76">
        <f>SUM(D10,AF10)</f>
        <v>0</v>
      </c>
      <c r="BI10" s="76">
        <f>SUM(E10,AG10)</f>
        <v>0</v>
      </c>
      <c r="BJ10" s="76">
        <f>SUM(F10,AH10)</f>
        <v>0</v>
      </c>
      <c r="BK10" s="76">
        <f>SUM(G10,AI10)</f>
        <v>0</v>
      </c>
      <c r="BL10" s="76">
        <f>SUM(H10,AJ10)</f>
        <v>0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492760</v>
      </c>
      <c r="BQ10" s="76">
        <f>SUM(M10,AO10)</f>
        <v>34334</v>
      </c>
      <c r="BR10" s="76">
        <f>SUM(N10,AP10)</f>
        <v>34334</v>
      </c>
      <c r="BS10" s="76">
        <f>SUM(O10,AQ10)</f>
        <v>0</v>
      </c>
      <c r="BT10" s="76">
        <f>SUM(P10,AR10)</f>
        <v>0</v>
      </c>
      <c r="BU10" s="76">
        <f>SUM(Q10,AS10)</f>
        <v>0</v>
      </c>
      <c r="BV10" s="76">
        <f>SUM(R10,AT10)</f>
        <v>124303</v>
      </c>
      <c r="BW10" s="76">
        <f>SUM(S10,AU10)</f>
        <v>592</v>
      </c>
      <c r="BX10" s="76">
        <f>SUM(T10,AV10)</f>
        <v>110252</v>
      </c>
      <c r="BY10" s="76">
        <f>SUM(U10,AW10)</f>
        <v>13459</v>
      </c>
      <c r="BZ10" s="76">
        <f>SUM(V10,AX10)</f>
        <v>0</v>
      </c>
      <c r="CA10" s="76">
        <f>SUM(W10,AY10)</f>
        <v>334123</v>
      </c>
      <c r="CB10" s="76">
        <f>SUM(X10,AZ10)</f>
        <v>92997</v>
      </c>
      <c r="CC10" s="76">
        <f>SUM(Y10,BA10)</f>
        <v>152970</v>
      </c>
      <c r="CD10" s="76">
        <f>SUM(Z10,BB10)</f>
        <v>88156</v>
      </c>
      <c r="CE10" s="76">
        <f>SUM(AA10,BC10)</f>
        <v>0</v>
      </c>
      <c r="CF10" s="77">
        <f>SUM(AB10,BD10)</f>
        <v>0</v>
      </c>
      <c r="CG10" s="76">
        <f>SUM(AC10,BE10)</f>
        <v>0</v>
      </c>
      <c r="CH10" s="76">
        <f>SUM(AD10,BF10)</f>
        <v>0</v>
      </c>
      <c r="CI10" s="76">
        <f>SUM(AE10,BG10)</f>
        <v>492760</v>
      </c>
    </row>
    <row r="11" spans="1:87" s="51" customFormat="1" ht="12" customHeight="1">
      <c r="A11" s="52" t="s">
        <v>130</v>
      </c>
      <c r="B11" s="53" t="s">
        <v>136</v>
      </c>
      <c r="C11" s="52" t="s">
        <v>137</v>
      </c>
      <c r="D11" s="76">
        <f>+SUM(E11,J11)</f>
        <v>0</v>
      </c>
      <c r="E11" s="76">
        <f>+SUM(F11:I11)</f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>+SUM(M11,R11,V11,W11,AC11)</f>
        <v>948613</v>
      </c>
      <c r="M11" s="76">
        <f>+SUM(N11:Q11)</f>
        <v>58850</v>
      </c>
      <c r="N11" s="76">
        <v>58850</v>
      </c>
      <c r="O11" s="76">
        <v>0</v>
      </c>
      <c r="P11" s="76">
        <v>0</v>
      </c>
      <c r="Q11" s="76">
        <v>0</v>
      </c>
      <c r="R11" s="76">
        <f>+SUM(S11:U11)</f>
        <v>385157</v>
      </c>
      <c r="S11" s="76">
        <v>0</v>
      </c>
      <c r="T11" s="76">
        <v>385157</v>
      </c>
      <c r="U11" s="76">
        <v>0</v>
      </c>
      <c r="V11" s="76">
        <v>1944</v>
      </c>
      <c r="W11" s="76">
        <f>+SUM(X11:AA11)</f>
        <v>502662</v>
      </c>
      <c r="X11" s="76">
        <v>176574</v>
      </c>
      <c r="Y11" s="76">
        <v>285087</v>
      </c>
      <c r="Z11" s="76">
        <v>0</v>
      </c>
      <c r="AA11" s="76">
        <v>41001</v>
      </c>
      <c r="AB11" s="77">
        <v>0</v>
      </c>
      <c r="AC11" s="76">
        <v>0</v>
      </c>
      <c r="AD11" s="76">
        <v>34755</v>
      </c>
      <c r="AE11" s="76">
        <f>+SUM(D11,L11,AD11)</f>
        <v>983368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>+SUM(AO11,AT11,AX11,AY11,BE11)</f>
        <v>7805</v>
      </c>
      <c r="AO11" s="76">
        <f>+SUM(AP11:AS11)</f>
        <v>1562</v>
      </c>
      <c r="AP11" s="76">
        <v>1562</v>
      </c>
      <c r="AQ11" s="76">
        <v>0</v>
      </c>
      <c r="AR11" s="76">
        <v>0</v>
      </c>
      <c r="AS11" s="76">
        <v>0</v>
      </c>
      <c r="AT11" s="76">
        <f>+SUM(AU11:AW11)</f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f>+SUM(AZ11:BC11)</f>
        <v>6243</v>
      </c>
      <c r="AZ11" s="76">
        <v>0</v>
      </c>
      <c r="BA11" s="76">
        <v>6243</v>
      </c>
      <c r="BB11" s="76">
        <v>0</v>
      </c>
      <c r="BC11" s="76">
        <v>0</v>
      </c>
      <c r="BD11" s="77">
        <v>0</v>
      </c>
      <c r="BE11" s="76">
        <v>0</v>
      </c>
      <c r="BF11" s="76">
        <v>475</v>
      </c>
      <c r="BG11" s="76">
        <f>+SUM(BF11,AN11,AF11)</f>
        <v>8280</v>
      </c>
      <c r="BH11" s="76">
        <f>SUM(D11,AF11)</f>
        <v>0</v>
      </c>
      <c r="BI11" s="76">
        <f>SUM(E11,AG11)</f>
        <v>0</v>
      </c>
      <c r="BJ11" s="76">
        <f>SUM(F11,AH11)</f>
        <v>0</v>
      </c>
      <c r="BK11" s="76">
        <f>SUM(G11,AI11)</f>
        <v>0</v>
      </c>
      <c r="BL11" s="76">
        <f>SUM(H11,AJ11)</f>
        <v>0</v>
      </c>
      <c r="BM11" s="76">
        <f>SUM(I11,AK11)</f>
        <v>0</v>
      </c>
      <c r="BN11" s="76">
        <f>SUM(J11,AL11)</f>
        <v>0</v>
      </c>
      <c r="BO11" s="77">
        <f>SUM(K11,AM11)</f>
        <v>0</v>
      </c>
      <c r="BP11" s="76">
        <f>SUM(L11,AN11)</f>
        <v>956418</v>
      </c>
      <c r="BQ11" s="76">
        <f>SUM(M11,AO11)</f>
        <v>60412</v>
      </c>
      <c r="BR11" s="76">
        <f>SUM(N11,AP11)</f>
        <v>60412</v>
      </c>
      <c r="BS11" s="76">
        <f>SUM(O11,AQ11)</f>
        <v>0</v>
      </c>
      <c r="BT11" s="76">
        <f>SUM(P11,AR11)</f>
        <v>0</v>
      </c>
      <c r="BU11" s="76">
        <f>SUM(Q11,AS11)</f>
        <v>0</v>
      </c>
      <c r="BV11" s="76">
        <f>SUM(R11,AT11)</f>
        <v>385157</v>
      </c>
      <c r="BW11" s="76">
        <f>SUM(S11,AU11)</f>
        <v>0</v>
      </c>
      <c r="BX11" s="76">
        <f>SUM(T11,AV11)</f>
        <v>385157</v>
      </c>
      <c r="BY11" s="76">
        <f>SUM(U11,AW11)</f>
        <v>0</v>
      </c>
      <c r="BZ11" s="76">
        <f>SUM(V11,AX11)</f>
        <v>1944</v>
      </c>
      <c r="CA11" s="76">
        <f>SUM(W11,AY11)</f>
        <v>508905</v>
      </c>
      <c r="CB11" s="76">
        <f>SUM(X11,AZ11)</f>
        <v>176574</v>
      </c>
      <c r="CC11" s="76">
        <f>SUM(Y11,BA11)</f>
        <v>291330</v>
      </c>
      <c r="CD11" s="76">
        <f>SUM(Z11,BB11)</f>
        <v>0</v>
      </c>
      <c r="CE11" s="76">
        <f>SUM(AA11,BC11)</f>
        <v>41001</v>
      </c>
      <c r="CF11" s="77">
        <f>SUM(AB11,BD11)</f>
        <v>0</v>
      </c>
      <c r="CG11" s="76">
        <f>SUM(AC11,BE11)</f>
        <v>0</v>
      </c>
      <c r="CH11" s="76">
        <f>SUM(AD11,BF11)</f>
        <v>35230</v>
      </c>
      <c r="CI11" s="76">
        <f>SUM(AE11,BG11)</f>
        <v>991648</v>
      </c>
    </row>
    <row r="12" spans="1:87" s="51" customFormat="1" ht="12" customHeight="1">
      <c r="A12" s="55" t="s">
        <v>130</v>
      </c>
      <c r="B12" s="56" t="s">
        <v>138</v>
      </c>
      <c r="C12" s="55" t="s">
        <v>139</v>
      </c>
      <c r="D12" s="78">
        <f>+SUM(E12,J12)</f>
        <v>0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>+SUM(M12,R12,V12,W12,AC12)</f>
        <v>458427</v>
      </c>
      <c r="M12" s="78">
        <f>+SUM(N12:Q12)</f>
        <v>5177</v>
      </c>
      <c r="N12" s="78">
        <v>5177</v>
      </c>
      <c r="O12" s="78">
        <v>0</v>
      </c>
      <c r="P12" s="78">
        <v>0</v>
      </c>
      <c r="Q12" s="78">
        <v>0</v>
      </c>
      <c r="R12" s="78">
        <f>+SUM(S12:U12)</f>
        <v>81971</v>
      </c>
      <c r="S12" s="78">
        <v>0</v>
      </c>
      <c r="T12" s="78">
        <v>0</v>
      </c>
      <c r="U12" s="78">
        <v>81971</v>
      </c>
      <c r="V12" s="78">
        <v>9338</v>
      </c>
      <c r="W12" s="78">
        <f>+SUM(X12:AA12)</f>
        <v>361941</v>
      </c>
      <c r="X12" s="78">
        <v>144747</v>
      </c>
      <c r="Y12" s="78">
        <v>39792</v>
      </c>
      <c r="Z12" s="78">
        <v>31518</v>
      </c>
      <c r="AA12" s="78">
        <v>145884</v>
      </c>
      <c r="AB12" s="79">
        <v>0</v>
      </c>
      <c r="AC12" s="78">
        <v>0</v>
      </c>
      <c r="AD12" s="78">
        <v>23181</v>
      </c>
      <c r="AE12" s="78">
        <f>+SUM(D12,L12,AD12)</f>
        <v>481608</v>
      </c>
      <c r="AF12" s="78">
        <f>+SUM(AG12,AL12)</f>
        <v>0</v>
      </c>
      <c r="AG12" s="78">
        <f>+SUM(AH12:AK12)</f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38155</v>
      </c>
      <c r="AO12" s="78">
        <f>+SUM(AP12:AS12)</f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>+SUM(AU12:AW12)</f>
        <v>11711</v>
      </c>
      <c r="AU12" s="78">
        <v>0</v>
      </c>
      <c r="AV12" s="78">
        <v>11711</v>
      </c>
      <c r="AW12" s="78">
        <v>0</v>
      </c>
      <c r="AX12" s="78">
        <v>0</v>
      </c>
      <c r="AY12" s="78">
        <f>+SUM(AZ12:BC12)</f>
        <v>26444</v>
      </c>
      <c r="AZ12" s="78">
        <v>0</v>
      </c>
      <c r="BA12" s="78">
        <v>17410</v>
      </c>
      <c r="BB12" s="78">
        <v>8477</v>
      </c>
      <c r="BC12" s="78">
        <v>557</v>
      </c>
      <c r="BD12" s="79">
        <v>0</v>
      </c>
      <c r="BE12" s="78">
        <v>0</v>
      </c>
      <c r="BF12" s="78">
        <v>957</v>
      </c>
      <c r="BG12" s="78">
        <f>+SUM(BF12,AN12,AF12)</f>
        <v>39112</v>
      </c>
      <c r="BH12" s="78">
        <f>SUM(D12,AF12)</f>
        <v>0</v>
      </c>
      <c r="BI12" s="78">
        <f>SUM(E12,AG12)</f>
        <v>0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0</v>
      </c>
      <c r="BN12" s="78">
        <f>SUM(J12,AL12)</f>
        <v>0</v>
      </c>
      <c r="BO12" s="79">
        <f>SUM(K12,AM12)</f>
        <v>0</v>
      </c>
      <c r="BP12" s="78">
        <f>SUM(L12,AN12)</f>
        <v>496582</v>
      </c>
      <c r="BQ12" s="78">
        <f>SUM(M12,AO12)</f>
        <v>5177</v>
      </c>
      <c r="BR12" s="78">
        <f>SUM(N12,AP12)</f>
        <v>5177</v>
      </c>
      <c r="BS12" s="78">
        <f>SUM(O12,AQ12)</f>
        <v>0</v>
      </c>
      <c r="BT12" s="78">
        <f>SUM(P12,AR12)</f>
        <v>0</v>
      </c>
      <c r="BU12" s="78">
        <f>SUM(Q12,AS12)</f>
        <v>0</v>
      </c>
      <c r="BV12" s="78">
        <f>SUM(R12,AT12)</f>
        <v>93682</v>
      </c>
      <c r="BW12" s="78">
        <f>SUM(S12,AU12)</f>
        <v>0</v>
      </c>
      <c r="BX12" s="78">
        <f>SUM(T12,AV12)</f>
        <v>11711</v>
      </c>
      <c r="BY12" s="78">
        <f>SUM(U12,AW12)</f>
        <v>81971</v>
      </c>
      <c r="BZ12" s="78">
        <f>SUM(V12,AX12)</f>
        <v>9338</v>
      </c>
      <c r="CA12" s="78">
        <f>SUM(W12,AY12)</f>
        <v>388385</v>
      </c>
      <c r="CB12" s="78">
        <f>SUM(X12,AZ12)</f>
        <v>144747</v>
      </c>
      <c r="CC12" s="78">
        <f>SUM(Y12,BA12)</f>
        <v>57202</v>
      </c>
      <c r="CD12" s="78">
        <f>SUM(Z12,BB12)</f>
        <v>39995</v>
      </c>
      <c r="CE12" s="78">
        <f>SUM(AA12,BC12)</f>
        <v>146441</v>
      </c>
      <c r="CF12" s="79">
        <f>SUM(AB12,BD12)</f>
        <v>0</v>
      </c>
      <c r="CG12" s="78">
        <f>SUM(AC12,BE12)</f>
        <v>0</v>
      </c>
      <c r="CH12" s="78">
        <f>SUM(AD12,BF12)</f>
        <v>24138</v>
      </c>
      <c r="CI12" s="78">
        <f>SUM(AE12,BG12)</f>
        <v>520720</v>
      </c>
    </row>
    <row r="13" spans="1:87" s="51" customFormat="1" ht="12" customHeight="1">
      <c r="A13" s="55" t="s">
        <v>130</v>
      </c>
      <c r="B13" s="56" t="s">
        <v>140</v>
      </c>
      <c r="C13" s="55" t="s">
        <v>141</v>
      </c>
      <c r="D13" s="78">
        <f>+SUM(E13,J13)</f>
        <v>0</v>
      </c>
      <c r="E13" s="78">
        <f>+SUM(F13:I13)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f>+SUM(M13,R13,V13,W13,AC13)</f>
        <v>162885</v>
      </c>
      <c r="M13" s="78">
        <f>+SUM(N13:Q13)</f>
        <v>37088</v>
      </c>
      <c r="N13" s="78">
        <v>23143</v>
      </c>
      <c r="O13" s="78">
        <v>13945</v>
      </c>
      <c r="P13" s="78">
        <v>0</v>
      </c>
      <c r="Q13" s="78">
        <v>0</v>
      </c>
      <c r="R13" s="78">
        <f>+SUM(S13:U13)</f>
        <v>1479</v>
      </c>
      <c r="S13" s="78">
        <v>1479</v>
      </c>
      <c r="T13" s="78">
        <v>0</v>
      </c>
      <c r="U13" s="78">
        <v>0</v>
      </c>
      <c r="V13" s="78">
        <v>0</v>
      </c>
      <c r="W13" s="78">
        <f>+SUM(X13:AA13)</f>
        <v>124318</v>
      </c>
      <c r="X13" s="78">
        <v>96660</v>
      </c>
      <c r="Y13" s="78">
        <v>10118</v>
      </c>
      <c r="Z13" s="78">
        <v>0</v>
      </c>
      <c r="AA13" s="78">
        <v>17540</v>
      </c>
      <c r="AB13" s="79">
        <v>283370</v>
      </c>
      <c r="AC13" s="78">
        <v>0</v>
      </c>
      <c r="AD13" s="78">
        <v>16905</v>
      </c>
      <c r="AE13" s="78">
        <f>+SUM(D13,L13,AD13)</f>
        <v>179790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0</v>
      </c>
      <c r="AO13" s="78">
        <f>+SUM(AP13:AS13)</f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f>+SUM(AU13:AW13)</f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f>+SUM(AZ13:BC13)</f>
        <v>0</v>
      </c>
      <c r="AZ13" s="78">
        <v>0</v>
      </c>
      <c r="BA13" s="78">
        <v>0</v>
      </c>
      <c r="BB13" s="78">
        <v>0</v>
      </c>
      <c r="BC13" s="78">
        <v>0</v>
      </c>
      <c r="BD13" s="79">
        <v>40543</v>
      </c>
      <c r="BE13" s="78">
        <v>0</v>
      </c>
      <c r="BF13" s="78">
        <v>0</v>
      </c>
      <c r="BG13" s="78">
        <f>+SUM(BF13,AN13,AF13)</f>
        <v>0</v>
      </c>
      <c r="BH13" s="78">
        <f>SUM(D13,AF13)</f>
        <v>0</v>
      </c>
      <c r="BI13" s="78">
        <f>SUM(E13,AG13)</f>
        <v>0</v>
      </c>
      <c r="BJ13" s="78">
        <f>SUM(F13,AH13)</f>
        <v>0</v>
      </c>
      <c r="BK13" s="78">
        <f>SUM(G13,AI13)</f>
        <v>0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0</v>
      </c>
      <c r="BP13" s="78">
        <f>SUM(L13,AN13)</f>
        <v>162885</v>
      </c>
      <c r="BQ13" s="78">
        <f>SUM(M13,AO13)</f>
        <v>37088</v>
      </c>
      <c r="BR13" s="78">
        <f>SUM(N13,AP13)</f>
        <v>23143</v>
      </c>
      <c r="BS13" s="78">
        <f>SUM(O13,AQ13)</f>
        <v>13945</v>
      </c>
      <c r="BT13" s="78">
        <f>SUM(P13,AR13)</f>
        <v>0</v>
      </c>
      <c r="BU13" s="78">
        <f>SUM(Q13,AS13)</f>
        <v>0</v>
      </c>
      <c r="BV13" s="78">
        <f>SUM(R13,AT13)</f>
        <v>1479</v>
      </c>
      <c r="BW13" s="78">
        <f>SUM(S13,AU13)</f>
        <v>1479</v>
      </c>
      <c r="BX13" s="78">
        <f>SUM(T13,AV13)</f>
        <v>0</v>
      </c>
      <c r="BY13" s="78">
        <f>SUM(U13,AW13)</f>
        <v>0</v>
      </c>
      <c r="BZ13" s="78">
        <f>SUM(V13,AX13)</f>
        <v>0</v>
      </c>
      <c r="CA13" s="78">
        <f>SUM(W13,AY13)</f>
        <v>124318</v>
      </c>
      <c r="CB13" s="78">
        <f>SUM(X13,AZ13)</f>
        <v>96660</v>
      </c>
      <c r="CC13" s="78">
        <f>SUM(Y13,BA13)</f>
        <v>10118</v>
      </c>
      <c r="CD13" s="78">
        <f>SUM(Z13,BB13)</f>
        <v>0</v>
      </c>
      <c r="CE13" s="78">
        <f>SUM(AA13,BC13)</f>
        <v>17540</v>
      </c>
      <c r="CF13" s="79">
        <f>SUM(AB13,BD13)</f>
        <v>323913</v>
      </c>
      <c r="CG13" s="78">
        <f>SUM(AC13,BE13)</f>
        <v>0</v>
      </c>
      <c r="CH13" s="78">
        <f>SUM(AD13,BF13)</f>
        <v>16905</v>
      </c>
      <c r="CI13" s="78">
        <f>SUM(AE13,BG13)</f>
        <v>179790</v>
      </c>
    </row>
    <row r="14" spans="1:87" s="51" customFormat="1" ht="12" customHeight="1">
      <c r="A14" s="55" t="s">
        <v>130</v>
      </c>
      <c r="B14" s="56" t="s">
        <v>142</v>
      </c>
      <c r="C14" s="55" t="s">
        <v>143</v>
      </c>
      <c r="D14" s="78">
        <f>+SUM(E14,J14)</f>
        <v>0</v>
      </c>
      <c r="E14" s="78">
        <f>+SUM(F14:I14)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>+SUM(M14,R14,V14,W14,AC14)</f>
        <v>453327</v>
      </c>
      <c r="M14" s="78">
        <f>+SUM(N14:Q14)</f>
        <v>73530</v>
      </c>
      <c r="N14" s="78">
        <v>47810</v>
      </c>
      <c r="O14" s="78">
        <v>25720</v>
      </c>
      <c r="P14" s="78">
        <v>0</v>
      </c>
      <c r="Q14" s="78">
        <v>0</v>
      </c>
      <c r="R14" s="78">
        <f>+SUM(S14:U14)</f>
        <v>3307</v>
      </c>
      <c r="S14" s="78">
        <v>3307</v>
      </c>
      <c r="T14" s="78">
        <v>0</v>
      </c>
      <c r="U14" s="78">
        <v>0</v>
      </c>
      <c r="V14" s="78">
        <v>0</v>
      </c>
      <c r="W14" s="78">
        <f>+SUM(X14:AA14)</f>
        <v>376490</v>
      </c>
      <c r="X14" s="78">
        <v>341735</v>
      </c>
      <c r="Y14" s="78">
        <v>0</v>
      </c>
      <c r="Z14" s="78">
        <v>0</v>
      </c>
      <c r="AA14" s="78">
        <v>34755</v>
      </c>
      <c r="AB14" s="79">
        <v>500246</v>
      </c>
      <c r="AC14" s="78">
        <v>0</v>
      </c>
      <c r="AD14" s="78">
        <v>0</v>
      </c>
      <c r="AE14" s="78">
        <f>+SUM(D14,L14,AD14)</f>
        <v>453327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>+SUM(AO14,AT14,AX14,AY14,BE14)</f>
        <v>10679</v>
      </c>
      <c r="AO14" s="78">
        <f>+SUM(AP14:AS14)</f>
        <v>10679</v>
      </c>
      <c r="AP14" s="78">
        <v>10679</v>
      </c>
      <c r="AQ14" s="78">
        <v>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51419</v>
      </c>
      <c r="BE14" s="78">
        <v>0</v>
      </c>
      <c r="BF14" s="78">
        <v>0</v>
      </c>
      <c r="BG14" s="78">
        <f>+SUM(BF14,AN14,AF14)</f>
        <v>10679</v>
      </c>
      <c r="BH14" s="78">
        <f>SUM(D14,AF14)</f>
        <v>0</v>
      </c>
      <c r="BI14" s="78">
        <f>SUM(E14,AG14)</f>
        <v>0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0</v>
      </c>
      <c r="BN14" s="78">
        <f>SUM(J14,AL14)</f>
        <v>0</v>
      </c>
      <c r="BO14" s="79">
        <f>SUM(K14,AM14)</f>
        <v>0</v>
      </c>
      <c r="BP14" s="78">
        <f>SUM(L14,AN14)</f>
        <v>464006</v>
      </c>
      <c r="BQ14" s="78">
        <f>SUM(M14,AO14)</f>
        <v>84209</v>
      </c>
      <c r="BR14" s="78">
        <f>SUM(N14,AP14)</f>
        <v>58489</v>
      </c>
      <c r="BS14" s="78">
        <f>SUM(O14,AQ14)</f>
        <v>25720</v>
      </c>
      <c r="BT14" s="78">
        <f>SUM(P14,AR14)</f>
        <v>0</v>
      </c>
      <c r="BU14" s="78">
        <f>SUM(Q14,AS14)</f>
        <v>0</v>
      </c>
      <c r="BV14" s="78">
        <f>SUM(R14,AT14)</f>
        <v>3307</v>
      </c>
      <c r="BW14" s="78">
        <f>SUM(S14,AU14)</f>
        <v>3307</v>
      </c>
      <c r="BX14" s="78">
        <f>SUM(T14,AV14)</f>
        <v>0</v>
      </c>
      <c r="BY14" s="78">
        <f>SUM(U14,AW14)</f>
        <v>0</v>
      </c>
      <c r="BZ14" s="78">
        <f>SUM(V14,AX14)</f>
        <v>0</v>
      </c>
      <c r="CA14" s="78">
        <f>SUM(W14,AY14)</f>
        <v>376490</v>
      </c>
      <c r="CB14" s="78">
        <f>SUM(X14,AZ14)</f>
        <v>341735</v>
      </c>
      <c r="CC14" s="78">
        <f>SUM(Y14,BA14)</f>
        <v>0</v>
      </c>
      <c r="CD14" s="78">
        <f>SUM(Z14,BB14)</f>
        <v>0</v>
      </c>
      <c r="CE14" s="78">
        <f>SUM(AA14,BC14)</f>
        <v>34755</v>
      </c>
      <c r="CF14" s="79">
        <f>SUM(AB14,BD14)</f>
        <v>551665</v>
      </c>
      <c r="CG14" s="78">
        <f>SUM(AC14,BE14)</f>
        <v>0</v>
      </c>
      <c r="CH14" s="78">
        <f>SUM(AD14,BF14)</f>
        <v>0</v>
      </c>
      <c r="CI14" s="78">
        <f>SUM(AE14,BG14)</f>
        <v>464006</v>
      </c>
    </row>
    <row r="15" spans="1:87" s="51" customFormat="1" ht="12" customHeight="1">
      <c r="A15" s="55" t="s">
        <v>130</v>
      </c>
      <c r="B15" s="56" t="s">
        <v>144</v>
      </c>
      <c r="C15" s="55" t="s">
        <v>145</v>
      </c>
      <c r="D15" s="78">
        <f>+SUM(E15,J15)</f>
        <v>0</v>
      </c>
      <c r="E15" s="78">
        <f>+SUM(F15:I15)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  <c r="L15" s="78">
        <f>+SUM(M15,R15,V15,W15,AC15)</f>
        <v>108226</v>
      </c>
      <c r="M15" s="78">
        <f>+SUM(N15:Q15)</f>
        <v>10690</v>
      </c>
      <c r="N15" s="78">
        <v>10541</v>
      </c>
      <c r="O15" s="78">
        <v>149</v>
      </c>
      <c r="P15" s="78">
        <v>0</v>
      </c>
      <c r="Q15" s="78">
        <v>0</v>
      </c>
      <c r="R15" s="78">
        <f>+SUM(S15:U15)</f>
        <v>0</v>
      </c>
      <c r="S15" s="78">
        <v>0</v>
      </c>
      <c r="T15" s="78">
        <v>0</v>
      </c>
      <c r="U15" s="78">
        <v>0</v>
      </c>
      <c r="V15" s="78">
        <v>0</v>
      </c>
      <c r="W15" s="78">
        <f>+SUM(X15:AA15)</f>
        <v>97536</v>
      </c>
      <c r="X15" s="78">
        <v>97536</v>
      </c>
      <c r="Y15" s="78">
        <v>0</v>
      </c>
      <c r="Z15" s="78">
        <v>0</v>
      </c>
      <c r="AA15" s="78">
        <v>0</v>
      </c>
      <c r="AB15" s="79">
        <v>287711</v>
      </c>
      <c r="AC15" s="78">
        <v>0</v>
      </c>
      <c r="AD15" s="78">
        <v>0</v>
      </c>
      <c r="AE15" s="78">
        <f>+SUM(D15,L15,AD15)</f>
        <v>108226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0</v>
      </c>
      <c r="AN15" s="78">
        <f>+SUM(AO15,AT15,AX15,AY15,BE15)</f>
        <v>0</v>
      </c>
      <c r="AO15" s="78">
        <f>+SUM(AP15:AS15)</f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f>+SUM(AU15:AW15)</f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f>+SUM(AZ15:BC15)</f>
        <v>0</v>
      </c>
      <c r="AZ15" s="78">
        <v>0</v>
      </c>
      <c r="BA15" s="78">
        <v>0</v>
      </c>
      <c r="BB15" s="78">
        <v>0</v>
      </c>
      <c r="BC15" s="78">
        <v>0</v>
      </c>
      <c r="BD15" s="79">
        <v>41163</v>
      </c>
      <c r="BE15" s="78">
        <v>0</v>
      </c>
      <c r="BF15" s="78">
        <v>0</v>
      </c>
      <c r="BG15" s="78">
        <f>+SUM(BF15,AN15,AF15)</f>
        <v>0</v>
      </c>
      <c r="BH15" s="78">
        <f>SUM(D15,AF15)</f>
        <v>0</v>
      </c>
      <c r="BI15" s="78">
        <f>SUM(E15,AG15)</f>
        <v>0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0</v>
      </c>
      <c r="BP15" s="78">
        <f>SUM(L15,AN15)</f>
        <v>108226</v>
      </c>
      <c r="BQ15" s="78">
        <f>SUM(M15,AO15)</f>
        <v>10690</v>
      </c>
      <c r="BR15" s="78">
        <f>SUM(N15,AP15)</f>
        <v>10541</v>
      </c>
      <c r="BS15" s="78">
        <f>SUM(O15,AQ15)</f>
        <v>149</v>
      </c>
      <c r="BT15" s="78">
        <f>SUM(P15,AR15)</f>
        <v>0</v>
      </c>
      <c r="BU15" s="78">
        <f>SUM(Q15,AS15)</f>
        <v>0</v>
      </c>
      <c r="BV15" s="78">
        <f>SUM(R15,AT15)</f>
        <v>0</v>
      </c>
      <c r="BW15" s="78">
        <f>SUM(S15,AU15)</f>
        <v>0</v>
      </c>
      <c r="BX15" s="78">
        <f>SUM(T15,AV15)</f>
        <v>0</v>
      </c>
      <c r="BY15" s="78">
        <f>SUM(U15,AW15)</f>
        <v>0</v>
      </c>
      <c r="BZ15" s="78">
        <f>SUM(V15,AX15)</f>
        <v>0</v>
      </c>
      <c r="CA15" s="78">
        <f>SUM(W15,AY15)</f>
        <v>97536</v>
      </c>
      <c r="CB15" s="78">
        <f>SUM(X15,AZ15)</f>
        <v>97536</v>
      </c>
      <c r="CC15" s="78">
        <f>SUM(Y15,BA15)</f>
        <v>0</v>
      </c>
      <c r="CD15" s="78">
        <f>SUM(Z15,BB15)</f>
        <v>0</v>
      </c>
      <c r="CE15" s="78">
        <f>SUM(AA15,BC15)</f>
        <v>0</v>
      </c>
      <c r="CF15" s="79">
        <f>SUM(AB15,BD15)</f>
        <v>328874</v>
      </c>
      <c r="CG15" s="78">
        <f>SUM(AC15,BE15)</f>
        <v>0</v>
      </c>
      <c r="CH15" s="78">
        <f>SUM(AD15,BF15)</f>
        <v>0</v>
      </c>
      <c r="CI15" s="78">
        <f>SUM(AE15,BG15)</f>
        <v>108226</v>
      </c>
    </row>
    <row r="16" spans="1:87" s="51" customFormat="1" ht="12" customHeight="1">
      <c r="A16" s="55" t="s">
        <v>130</v>
      </c>
      <c r="B16" s="56" t="s">
        <v>146</v>
      </c>
      <c r="C16" s="55" t="s">
        <v>147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>+SUM(M16,R16,V16,W16,AC16)</f>
        <v>358086</v>
      </c>
      <c r="M16" s="78">
        <f>+SUM(N16:Q16)</f>
        <v>30344</v>
      </c>
      <c r="N16" s="78">
        <v>21957</v>
      </c>
      <c r="O16" s="78">
        <v>8387</v>
      </c>
      <c r="P16" s="78">
        <v>0</v>
      </c>
      <c r="Q16" s="78">
        <v>0</v>
      </c>
      <c r="R16" s="78">
        <f>+SUM(S16:U16)</f>
        <v>2684</v>
      </c>
      <c r="S16" s="78">
        <v>1103</v>
      </c>
      <c r="T16" s="78">
        <v>0</v>
      </c>
      <c r="U16" s="78">
        <v>1581</v>
      </c>
      <c r="V16" s="78">
        <v>0</v>
      </c>
      <c r="W16" s="78">
        <f>+SUM(X16:AA16)</f>
        <v>325058</v>
      </c>
      <c r="X16" s="78">
        <v>224983</v>
      </c>
      <c r="Y16" s="78">
        <v>2875</v>
      </c>
      <c r="Z16" s="78">
        <v>0</v>
      </c>
      <c r="AA16" s="78">
        <v>97200</v>
      </c>
      <c r="AB16" s="79">
        <v>753739</v>
      </c>
      <c r="AC16" s="78">
        <v>0</v>
      </c>
      <c r="AD16" s="78">
        <v>0</v>
      </c>
      <c r="AE16" s="78">
        <f>+SUM(D16,L16,AD16)</f>
        <v>358086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4520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4520</v>
      </c>
      <c r="AU16" s="78">
        <v>0</v>
      </c>
      <c r="AV16" s="78">
        <v>4520</v>
      </c>
      <c r="AW16" s="78">
        <v>0</v>
      </c>
      <c r="AX16" s="78">
        <v>0</v>
      </c>
      <c r="AY16" s="78">
        <f>+SUM(AZ16:BC16)</f>
        <v>0</v>
      </c>
      <c r="AZ16" s="78">
        <v>0</v>
      </c>
      <c r="BA16" s="78">
        <v>0</v>
      </c>
      <c r="BB16" s="78">
        <v>0</v>
      </c>
      <c r="BC16" s="78">
        <v>0</v>
      </c>
      <c r="BD16" s="79">
        <v>71583</v>
      </c>
      <c r="BE16" s="78">
        <v>0</v>
      </c>
      <c r="BF16" s="78">
        <v>0</v>
      </c>
      <c r="BG16" s="78">
        <f>+SUM(BF16,AN16,AF16)</f>
        <v>4520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0</v>
      </c>
      <c r="BP16" s="78">
        <f>SUM(L16,AN16)</f>
        <v>362606</v>
      </c>
      <c r="BQ16" s="78">
        <f>SUM(M16,AO16)</f>
        <v>30344</v>
      </c>
      <c r="BR16" s="78">
        <f>SUM(N16,AP16)</f>
        <v>21957</v>
      </c>
      <c r="BS16" s="78">
        <f>SUM(O16,AQ16)</f>
        <v>8387</v>
      </c>
      <c r="BT16" s="78">
        <f>SUM(P16,AR16)</f>
        <v>0</v>
      </c>
      <c r="BU16" s="78">
        <f>SUM(Q16,AS16)</f>
        <v>0</v>
      </c>
      <c r="BV16" s="78">
        <f>SUM(R16,AT16)</f>
        <v>7204</v>
      </c>
      <c r="BW16" s="78">
        <f>SUM(S16,AU16)</f>
        <v>1103</v>
      </c>
      <c r="BX16" s="78">
        <f>SUM(T16,AV16)</f>
        <v>4520</v>
      </c>
      <c r="BY16" s="78">
        <f>SUM(U16,AW16)</f>
        <v>1581</v>
      </c>
      <c r="BZ16" s="78">
        <f>SUM(V16,AX16)</f>
        <v>0</v>
      </c>
      <c r="CA16" s="78">
        <f>SUM(W16,AY16)</f>
        <v>325058</v>
      </c>
      <c r="CB16" s="78">
        <f>SUM(X16,AZ16)</f>
        <v>224983</v>
      </c>
      <c r="CC16" s="78">
        <f>SUM(Y16,BA16)</f>
        <v>2875</v>
      </c>
      <c r="CD16" s="78">
        <f>SUM(Z16,BB16)</f>
        <v>0</v>
      </c>
      <c r="CE16" s="78">
        <f>SUM(AA16,BC16)</f>
        <v>97200</v>
      </c>
      <c r="CF16" s="79">
        <f>SUM(AB16,BD16)</f>
        <v>825322</v>
      </c>
      <c r="CG16" s="78">
        <f>SUM(AC16,BE16)</f>
        <v>0</v>
      </c>
      <c r="CH16" s="78">
        <f>SUM(AD16,BF16)</f>
        <v>0</v>
      </c>
      <c r="CI16" s="78">
        <f>SUM(AE16,BG16)</f>
        <v>362606</v>
      </c>
    </row>
    <row r="17" spans="1:87" s="51" customFormat="1" ht="12" customHeight="1">
      <c r="A17" s="55" t="s">
        <v>130</v>
      </c>
      <c r="B17" s="56" t="s">
        <v>148</v>
      </c>
      <c r="C17" s="55" t="s">
        <v>149</v>
      </c>
      <c r="D17" s="78">
        <f>+SUM(E17,J17)</f>
        <v>0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>+SUM(M17,R17,V17,W17,AC17)</f>
        <v>352367</v>
      </c>
      <c r="M17" s="78">
        <f>+SUM(N17:Q17)</f>
        <v>77501</v>
      </c>
      <c r="N17" s="78">
        <v>77501</v>
      </c>
      <c r="O17" s="78">
        <v>0</v>
      </c>
      <c r="P17" s="78">
        <v>0</v>
      </c>
      <c r="Q17" s="78">
        <v>0</v>
      </c>
      <c r="R17" s="78">
        <f>+SUM(S17:U17)</f>
        <v>6500</v>
      </c>
      <c r="S17" s="78">
        <v>0</v>
      </c>
      <c r="T17" s="78">
        <v>6500</v>
      </c>
      <c r="U17" s="78">
        <v>0</v>
      </c>
      <c r="V17" s="78">
        <v>0</v>
      </c>
      <c r="W17" s="78">
        <f>+SUM(X17:AA17)</f>
        <v>268366</v>
      </c>
      <c r="X17" s="78">
        <v>154962</v>
      </c>
      <c r="Y17" s="78">
        <v>91788</v>
      </c>
      <c r="Z17" s="78">
        <v>21616</v>
      </c>
      <c r="AA17" s="78">
        <v>0</v>
      </c>
      <c r="AB17" s="79">
        <v>0</v>
      </c>
      <c r="AC17" s="78">
        <v>0</v>
      </c>
      <c r="AD17" s="78">
        <v>0</v>
      </c>
      <c r="AE17" s="78">
        <f>+SUM(D17,L17,AD17)</f>
        <v>352367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65723</v>
      </c>
      <c r="AO17" s="78">
        <f>+SUM(AP17:AS17)</f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>+SUM(AU17:AW17)</f>
        <v>357</v>
      </c>
      <c r="AU17" s="78">
        <v>0</v>
      </c>
      <c r="AV17" s="78">
        <v>357</v>
      </c>
      <c r="AW17" s="78">
        <v>0</v>
      </c>
      <c r="AX17" s="78">
        <v>0</v>
      </c>
      <c r="AY17" s="78">
        <f>+SUM(AZ17:BC17)</f>
        <v>65366</v>
      </c>
      <c r="AZ17" s="78">
        <v>20346</v>
      </c>
      <c r="BA17" s="78">
        <v>45020</v>
      </c>
      <c r="BB17" s="78">
        <v>0</v>
      </c>
      <c r="BC17" s="78">
        <v>0</v>
      </c>
      <c r="BD17" s="79">
        <v>0</v>
      </c>
      <c r="BE17" s="78">
        <v>0</v>
      </c>
      <c r="BF17" s="78">
        <v>0</v>
      </c>
      <c r="BG17" s="78">
        <f>+SUM(BF17,AN17,AF17)</f>
        <v>65723</v>
      </c>
      <c r="BH17" s="78">
        <f>SUM(D17,AF17)</f>
        <v>0</v>
      </c>
      <c r="BI17" s="78">
        <f>SUM(E17,AG17)</f>
        <v>0</v>
      </c>
      <c r="BJ17" s="78">
        <f>SUM(F17,AH17)</f>
        <v>0</v>
      </c>
      <c r="BK17" s="78">
        <f>SUM(G17,AI17)</f>
        <v>0</v>
      </c>
      <c r="BL17" s="78">
        <f>SUM(H17,AJ17)</f>
        <v>0</v>
      </c>
      <c r="BM17" s="78">
        <f>SUM(I17,AK17)</f>
        <v>0</v>
      </c>
      <c r="BN17" s="78">
        <f>SUM(J17,AL17)</f>
        <v>0</v>
      </c>
      <c r="BO17" s="79">
        <f>SUM(K17,AM17)</f>
        <v>0</v>
      </c>
      <c r="BP17" s="78">
        <f>SUM(L17,AN17)</f>
        <v>418090</v>
      </c>
      <c r="BQ17" s="78">
        <f>SUM(M17,AO17)</f>
        <v>77501</v>
      </c>
      <c r="BR17" s="78">
        <f>SUM(N17,AP17)</f>
        <v>77501</v>
      </c>
      <c r="BS17" s="78">
        <f>SUM(O17,AQ17)</f>
        <v>0</v>
      </c>
      <c r="BT17" s="78">
        <f>SUM(P17,AR17)</f>
        <v>0</v>
      </c>
      <c r="BU17" s="78">
        <f>SUM(Q17,AS17)</f>
        <v>0</v>
      </c>
      <c r="BV17" s="78">
        <f>SUM(R17,AT17)</f>
        <v>6857</v>
      </c>
      <c r="BW17" s="78">
        <f>SUM(S17,AU17)</f>
        <v>0</v>
      </c>
      <c r="BX17" s="78">
        <f>SUM(T17,AV17)</f>
        <v>6857</v>
      </c>
      <c r="BY17" s="78">
        <f>SUM(U17,AW17)</f>
        <v>0</v>
      </c>
      <c r="BZ17" s="78">
        <f>SUM(V17,AX17)</f>
        <v>0</v>
      </c>
      <c r="CA17" s="78">
        <f>SUM(W17,AY17)</f>
        <v>333732</v>
      </c>
      <c r="CB17" s="78">
        <f>SUM(X17,AZ17)</f>
        <v>175308</v>
      </c>
      <c r="CC17" s="78">
        <f>SUM(Y17,BA17)</f>
        <v>136808</v>
      </c>
      <c r="CD17" s="78">
        <f>SUM(Z17,BB17)</f>
        <v>21616</v>
      </c>
      <c r="CE17" s="78">
        <f>SUM(AA17,BC17)</f>
        <v>0</v>
      </c>
      <c r="CF17" s="79">
        <f>SUM(AB17,BD17)</f>
        <v>0</v>
      </c>
      <c r="CG17" s="78">
        <f>SUM(AC17,BE17)</f>
        <v>0</v>
      </c>
      <c r="CH17" s="78">
        <f>SUM(AD17,BF17)</f>
        <v>0</v>
      </c>
      <c r="CI17" s="78">
        <f>SUM(AE17,BG17)</f>
        <v>418090</v>
      </c>
    </row>
    <row r="18" spans="1:87" s="51" customFormat="1" ht="12" customHeight="1">
      <c r="A18" s="55" t="s">
        <v>130</v>
      </c>
      <c r="B18" s="56" t="s">
        <v>150</v>
      </c>
      <c r="C18" s="55" t="s">
        <v>151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118978</v>
      </c>
      <c r="M18" s="78">
        <f>+SUM(N18:Q18)</f>
        <v>11769</v>
      </c>
      <c r="N18" s="78">
        <v>9446</v>
      </c>
      <c r="O18" s="78">
        <v>2323</v>
      </c>
      <c r="P18" s="78">
        <v>0</v>
      </c>
      <c r="Q18" s="78">
        <v>0</v>
      </c>
      <c r="R18" s="78">
        <f>+SUM(S18:U18)</f>
        <v>0</v>
      </c>
      <c r="S18" s="78">
        <v>0</v>
      </c>
      <c r="T18" s="78">
        <v>0</v>
      </c>
      <c r="U18" s="78">
        <v>0</v>
      </c>
      <c r="V18" s="78">
        <v>0</v>
      </c>
      <c r="W18" s="78">
        <f>+SUM(X18:AA18)</f>
        <v>107209</v>
      </c>
      <c r="X18" s="78">
        <v>93848</v>
      </c>
      <c r="Y18" s="78">
        <v>0</v>
      </c>
      <c r="Z18" s="78">
        <v>0</v>
      </c>
      <c r="AA18" s="78">
        <v>13361</v>
      </c>
      <c r="AB18" s="79">
        <v>174078</v>
      </c>
      <c r="AC18" s="78">
        <v>0</v>
      </c>
      <c r="AD18" s="78">
        <v>13854</v>
      </c>
      <c r="AE18" s="78">
        <f>+SUM(D18,L18,AD18)</f>
        <v>132832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898</v>
      </c>
      <c r="AO18" s="78">
        <f>+SUM(AP18:AS18)</f>
        <v>898</v>
      </c>
      <c r="AP18" s="78">
        <v>898</v>
      </c>
      <c r="AQ18" s="78">
        <v>0</v>
      </c>
      <c r="AR18" s="78">
        <v>0</v>
      </c>
      <c r="AS18" s="78">
        <v>0</v>
      </c>
      <c r="AT18" s="78">
        <f>+SUM(AU18:AW18)</f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>+SUM(AZ18:BC18)</f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51982</v>
      </c>
      <c r="BE18" s="78">
        <v>0</v>
      </c>
      <c r="BF18" s="78">
        <v>4713</v>
      </c>
      <c r="BG18" s="78">
        <f>+SUM(BF18,AN18,AF18)</f>
        <v>5611</v>
      </c>
      <c r="BH18" s="78">
        <f>SUM(D18,AF18)</f>
        <v>0</v>
      </c>
      <c r="BI18" s="78">
        <f>SUM(E18,AG18)</f>
        <v>0</v>
      </c>
      <c r="BJ18" s="78">
        <f>SUM(F18,AH18)</f>
        <v>0</v>
      </c>
      <c r="BK18" s="78">
        <f>SUM(G18,AI18)</f>
        <v>0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119876</v>
      </c>
      <c r="BQ18" s="78">
        <f>SUM(M18,AO18)</f>
        <v>12667</v>
      </c>
      <c r="BR18" s="78">
        <f>SUM(N18,AP18)</f>
        <v>10344</v>
      </c>
      <c r="BS18" s="78">
        <f>SUM(O18,AQ18)</f>
        <v>2323</v>
      </c>
      <c r="BT18" s="78">
        <f>SUM(P18,AR18)</f>
        <v>0</v>
      </c>
      <c r="BU18" s="78">
        <f>SUM(Q18,AS18)</f>
        <v>0</v>
      </c>
      <c r="BV18" s="78">
        <f>SUM(R18,AT18)</f>
        <v>0</v>
      </c>
      <c r="BW18" s="78">
        <f>SUM(S18,AU18)</f>
        <v>0</v>
      </c>
      <c r="BX18" s="78">
        <f>SUM(T18,AV18)</f>
        <v>0</v>
      </c>
      <c r="BY18" s="78">
        <f>SUM(U18,AW18)</f>
        <v>0</v>
      </c>
      <c r="BZ18" s="78">
        <f>SUM(V18,AX18)</f>
        <v>0</v>
      </c>
      <c r="CA18" s="78">
        <f>SUM(W18,AY18)</f>
        <v>107209</v>
      </c>
      <c r="CB18" s="78">
        <f>SUM(X18,AZ18)</f>
        <v>93848</v>
      </c>
      <c r="CC18" s="78">
        <f>SUM(Y18,BA18)</f>
        <v>0</v>
      </c>
      <c r="CD18" s="78">
        <f>SUM(Z18,BB18)</f>
        <v>0</v>
      </c>
      <c r="CE18" s="78">
        <f>SUM(AA18,BC18)</f>
        <v>13361</v>
      </c>
      <c r="CF18" s="79">
        <f>SUM(AB18,BD18)</f>
        <v>226060</v>
      </c>
      <c r="CG18" s="78">
        <f>SUM(AC18,BE18)</f>
        <v>0</v>
      </c>
      <c r="CH18" s="78">
        <f>SUM(AD18,BF18)</f>
        <v>18567</v>
      </c>
      <c r="CI18" s="78">
        <f>SUM(AE18,BG18)</f>
        <v>138443</v>
      </c>
    </row>
    <row r="19" spans="1:87" s="51" customFormat="1" ht="12" customHeight="1">
      <c r="A19" s="55" t="s">
        <v>130</v>
      </c>
      <c r="B19" s="56" t="s">
        <v>152</v>
      </c>
      <c r="C19" s="55" t="s">
        <v>153</v>
      </c>
      <c r="D19" s="78">
        <f>+SUM(E19,J19)</f>
        <v>0</v>
      </c>
      <c r="E19" s="78">
        <f>+SUM(F19:I19)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0</v>
      </c>
      <c r="M19" s="78">
        <f>+SUM(N19:Q19)</f>
        <v>0</v>
      </c>
      <c r="N19" s="78">
        <v>0</v>
      </c>
      <c r="O19" s="78">
        <v>0</v>
      </c>
      <c r="P19" s="78">
        <v>0</v>
      </c>
      <c r="Q19" s="78">
        <v>0</v>
      </c>
      <c r="R19" s="78">
        <f>+SUM(S19:U19)</f>
        <v>0</v>
      </c>
      <c r="S19" s="78">
        <v>0</v>
      </c>
      <c r="T19" s="78">
        <v>0</v>
      </c>
      <c r="U19" s="78">
        <v>0</v>
      </c>
      <c r="V19" s="78">
        <v>0</v>
      </c>
      <c r="W19" s="78">
        <f>+SUM(X19:AA19)</f>
        <v>0</v>
      </c>
      <c r="X19" s="78">
        <v>0</v>
      </c>
      <c r="Y19" s="78">
        <v>0</v>
      </c>
      <c r="Z19" s="78">
        <v>0</v>
      </c>
      <c r="AA19" s="78">
        <v>0</v>
      </c>
      <c r="AB19" s="79">
        <v>75501</v>
      </c>
      <c r="AC19" s="78">
        <v>0</v>
      </c>
      <c r="AD19" s="78">
        <v>0</v>
      </c>
      <c r="AE19" s="78">
        <f>+SUM(D19,L19,AD19)</f>
        <v>0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>+SUM(AO19,AT19,AX19,AY19,BE19)</f>
        <v>5184</v>
      </c>
      <c r="AO19" s="78">
        <f>+SUM(AP19:AS19)</f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>+SUM(AU19:AW19)</f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>+SUM(AZ19:BC19)</f>
        <v>5184</v>
      </c>
      <c r="AZ19" s="78">
        <v>0</v>
      </c>
      <c r="BA19" s="78">
        <v>0</v>
      </c>
      <c r="BB19" s="78">
        <v>5184</v>
      </c>
      <c r="BC19" s="78">
        <v>0</v>
      </c>
      <c r="BD19" s="79">
        <v>0</v>
      </c>
      <c r="BE19" s="78">
        <v>0</v>
      </c>
      <c r="BF19" s="78">
        <v>0</v>
      </c>
      <c r="BG19" s="78">
        <f>+SUM(BF19,AN19,AF19)</f>
        <v>5184</v>
      </c>
      <c r="BH19" s="78">
        <f>SUM(D19,AF19)</f>
        <v>0</v>
      </c>
      <c r="BI19" s="78">
        <f>SUM(E19,AG19)</f>
        <v>0</v>
      </c>
      <c r="BJ19" s="78">
        <f>SUM(F19,AH19)</f>
        <v>0</v>
      </c>
      <c r="BK19" s="78">
        <f>SUM(G19,AI19)</f>
        <v>0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0</v>
      </c>
      <c r="BP19" s="78">
        <f>SUM(L19,AN19)</f>
        <v>5184</v>
      </c>
      <c r="BQ19" s="78">
        <f>SUM(M19,AO19)</f>
        <v>0</v>
      </c>
      <c r="BR19" s="78">
        <f>SUM(N19,AP19)</f>
        <v>0</v>
      </c>
      <c r="BS19" s="78">
        <f>SUM(O19,AQ19)</f>
        <v>0</v>
      </c>
      <c r="BT19" s="78">
        <f>SUM(P19,AR19)</f>
        <v>0</v>
      </c>
      <c r="BU19" s="78">
        <f>SUM(Q19,AS19)</f>
        <v>0</v>
      </c>
      <c r="BV19" s="78">
        <f>SUM(R19,AT19)</f>
        <v>0</v>
      </c>
      <c r="BW19" s="78">
        <f>SUM(S19,AU19)</f>
        <v>0</v>
      </c>
      <c r="BX19" s="78">
        <f>SUM(T19,AV19)</f>
        <v>0</v>
      </c>
      <c r="BY19" s="78">
        <f>SUM(U19,AW19)</f>
        <v>0</v>
      </c>
      <c r="BZ19" s="78">
        <f>SUM(V19,AX19)</f>
        <v>0</v>
      </c>
      <c r="CA19" s="78">
        <f>SUM(W19,AY19)</f>
        <v>5184</v>
      </c>
      <c r="CB19" s="78">
        <f>SUM(X19,AZ19)</f>
        <v>0</v>
      </c>
      <c r="CC19" s="78">
        <f>SUM(Y19,BA19)</f>
        <v>0</v>
      </c>
      <c r="CD19" s="78">
        <f>SUM(Z19,BB19)</f>
        <v>5184</v>
      </c>
      <c r="CE19" s="78">
        <f>SUM(AA19,BC19)</f>
        <v>0</v>
      </c>
      <c r="CF19" s="79">
        <f>SUM(AB19,BD19)</f>
        <v>75501</v>
      </c>
      <c r="CG19" s="78">
        <f>SUM(AC19,BE19)</f>
        <v>0</v>
      </c>
      <c r="CH19" s="78">
        <f>SUM(AD19,BF19)</f>
        <v>0</v>
      </c>
      <c r="CI19" s="78">
        <f>SUM(AE19,BG19)</f>
        <v>5184</v>
      </c>
    </row>
    <row r="20" spans="1:87" s="51" customFormat="1" ht="12" customHeight="1">
      <c r="A20" s="55" t="s">
        <v>130</v>
      </c>
      <c r="B20" s="56" t="s">
        <v>154</v>
      </c>
      <c r="C20" s="55" t="s">
        <v>155</v>
      </c>
      <c r="D20" s="78">
        <f>+SUM(E20,J20)</f>
        <v>0</v>
      </c>
      <c r="E20" s="78">
        <f>+SUM(F20:I20)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>+SUM(M20,R20,V20,W20,AC20)</f>
        <v>1256</v>
      </c>
      <c r="M20" s="78">
        <f>+SUM(N20:Q20)</f>
        <v>0</v>
      </c>
      <c r="N20" s="78">
        <v>0</v>
      </c>
      <c r="O20" s="78">
        <v>0</v>
      </c>
      <c r="P20" s="78">
        <v>0</v>
      </c>
      <c r="Q20" s="78">
        <v>0</v>
      </c>
      <c r="R20" s="78">
        <f>+SUM(S20:U20)</f>
        <v>0</v>
      </c>
      <c r="S20" s="78">
        <v>0</v>
      </c>
      <c r="T20" s="78">
        <v>0</v>
      </c>
      <c r="U20" s="78">
        <v>0</v>
      </c>
      <c r="V20" s="78">
        <v>0</v>
      </c>
      <c r="W20" s="78">
        <f>+SUM(X20:AA20)</f>
        <v>1256</v>
      </c>
      <c r="X20" s="78">
        <v>0</v>
      </c>
      <c r="Y20" s="78">
        <v>1256</v>
      </c>
      <c r="Z20" s="78">
        <v>0</v>
      </c>
      <c r="AA20" s="78">
        <v>0</v>
      </c>
      <c r="AB20" s="79">
        <v>53150</v>
      </c>
      <c r="AC20" s="78">
        <v>0</v>
      </c>
      <c r="AD20" s="78">
        <v>0</v>
      </c>
      <c r="AE20" s="78">
        <f>+SUM(D20,L20,AD20)</f>
        <v>1256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4536</v>
      </c>
      <c r="AO20" s="78">
        <f>+SUM(AP20:AS20)</f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>+SUM(AU20:AW20)</f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>+SUM(AZ20:BC20)</f>
        <v>4536</v>
      </c>
      <c r="AZ20" s="78">
        <v>0</v>
      </c>
      <c r="BA20" s="78">
        <v>0</v>
      </c>
      <c r="BB20" s="78">
        <v>4536</v>
      </c>
      <c r="BC20" s="78">
        <v>0</v>
      </c>
      <c r="BD20" s="79">
        <v>0</v>
      </c>
      <c r="BE20" s="78">
        <v>0</v>
      </c>
      <c r="BF20" s="78">
        <v>0</v>
      </c>
      <c r="BG20" s="78">
        <f>+SUM(BF20,AN20,AF20)</f>
        <v>4536</v>
      </c>
      <c r="BH20" s="78">
        <f>SUM(D20,AF20)</f>
        <v>0</v>
      </c>
      <c r="BI20" s="78">
        <f>SUM(E20,AG20)</f>
        <v>0</v>
      </c>
      <c r="BJ20" s="78">
        <f>SUM(F20,AH20)</f>
        <v>0</v>
      </c>
      <c r="BK20" s="78">
        <f>SUM(G20,AI20)</f>
        <v>0</v>
      </c>
      <c r="BL20" s="78">
        <f>SUM(H20,AJ20)</f>
        <v>0</v>
      </c>
      <c r="BM20" s="78">
        <f>SUM(I20,AK20)</f>
        <v>0</v>
      </c>
      <c r="BN20" s="78">
        <f>SUM(J20,AL20)</f>
        <v>0</v>
      </c>
      <c r="BO20" s="79">
        <f>SUM(K20,AM20)</f>
        <v>0</v>
      </c>
      <c r="BP20" s="78">
        <f>SUM(L20,AN20)</f>
        <v>5792</v>
      </c>
      <c r="BQ20" s="78">
        <f>SUM(M20,AO20)</f>
        <v>0</v>
      </c>
      <c r="BR20" s="78">
        <f>SUM(N20,AP20)</f>
        <v>0</v>
      </c>
      <c r="BS20" s="78">
        <f>SUM(O20,AQ20)</f>
        <v>0</v>
      </c>
      <c r="BT20" s="78">
        <f>SUM(P20,AR20)</f>
        <v>0</v>
      </c>
      <c r="BU20" s="78">
        <f>SUM(Q20,AS20)</f>
        <v>0</v>
      </c>
      <c r="BV20" s="78">
        <f>SUM(R20,AT20)</f>
        <v>0</v>
      </c>
      <c r="BW20" s="78">
        <f>SUM(S20,AU20)</f>
        <v>0</v>
      </c>
      <c r="BX20" s="78">
        <f>SUM(T20,AV20)</f>
        <v>0</v>
      </c>
      <c r="BY20" s="78">
        <f>SUM(U20,AW20)</f>
        <v>0</v>
      </c>
      <c r="BZ20" s="78">
        <f>SUM(V20,AX20)</f>
        <v>0</v>
      </c>
      <c r="CA20" s="78">
        <f>SUM(W20,AY20)</f>
        <v>5792</v>
      </c>
      <c r="CB20" s="78">
        <f>SUM(X20,AZ20)</f>
        <v>0</v>
      </c>
      <c r="CC20" s="78">
        <f>SUM(Y20,BA20)</f>
        <v>1256</v>
      </c>
      <c r="CD20" s="78">
        <f>SUM(Z20,BB20)</f>
        <v>4536</v>
      </c>
      <c r="CE20" s="78">
        <f>SUM(AA20,BC20)</f>
        <v>0</v>
      </c>
      <c r="CF20" s="79">
        <f>SUM(AB20,BD20)</f>
        <v>53150</v>
      </c>
      <c r="CG20" s="78">
        <f>SUM(AC20,BE20)</f>
        <v>0</v>
      </c>
      <c r="CH20" s="78">
        <f>SUM(AD20,BF20)</f>
        <v>0</v>
      </c>
      <c r="CI20" s="78">
        <f>SUM(AE20,BG20)</f>
        <v>5792</v>
      </c>
    </row>
    <row r="21" spans="1:87" s="51" customFormat="1" ht="12" customHeight="1">
      <c r="A21" s="55" t="s">
        <v>130</v>
      </c>
      <c r="B21" s="56" t="s">
        <v>156</v>
      </c>
      <c r="C21" s="55" t="s">
        <v>157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>+SUM(M21,R21,V21,W21,AC21)</f>
        <v>859</v>
      </c>
      <c r="M21" s="78">
        <f>+SUM(N21:Q21)</f>
        <v>0</v>
      </c>
      <c r="N21" s="78">
        <v>0</v>
      </c>
      <c r="O21" s="78">
        <v>0</v>
      </c>
      <c r="P21" s="78">
        <v>0</v>
      </c>
      <c r="Q21" s="78">
        <v>0</v>
      </c>
      <c r="R21" s="78">
        <f>+SUM(S21:U21)</f>
        <v>0</v>
      </c>
      <c r="S21" s="78">
        <v>0</v>
      </c>
      <c r="T21" s="78">
        <v>0</v>
      </c>
      <c r="U21" s="78">
        <v>0</v>
      </c>
      <c r="V21" s="78">
        <v>0</v>
      </c>
      <c r="W21" s="78">
        <f>+SUM(X21:AA21)</f>
        <v>859</v>
      </c>
      <c r="X21" s="78">
        <v>0</v>
      </c>
      <c r="Y21" s="78">
        <v>0</v>
      </c>
      <c r="Z21" s="78">
        <v>859</v>
      </c>
      <c r="AA21" s="78">
        <v>0</v>
      </c>
      <c r="AB21" s="79">
        <v>36924</v>
      </c>
      <c r="AC21" s="78">
        <v>0</v>
      </c>
      <c r="AD21" s="78">
        <v>0</v>
      </c>
      <c r="AE21" s="78">
        <f>+SUM(D21,L21,AD21)</f>
        <v>859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>+SUM(AO21,AT21,AX21,AY21,BE21)</f>
        <v>3888</v>
      </c>
      <c r="AO21" s="78">
        <f>+SUM(AP21:AS21)</f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3888</v>
      </c>
      <c r="AZ21" s="78">
        <v>0</v>
      </c>
      <c r="BA21" s="78">
        <v>0</v>
      </c>
      <c r="BB21" s="78">
        <v>3888</v>
      </c>
      <c r="BC21" s="78">
        <v>0</v>
      </c>
      <c r="BD21" s="79">
        <v>0</v>
      </c>
      <c r="BE21" s="78">
        <v>0</v>
      </c>
      <c r="BF21" s="78">
        <v>0</v>
      </c>
      <c r="BG21" s="78">
        <f>+SUM(BF21,AN21,AF21)</f>
        <v>3888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0</v>
      </c>
      <c r="BP21" s="78">
        <f>SUM(L21,AN21)</f>
        <v>4747</v>
      </c>
      <c r="BQ21" s="78">
        <f>SUM(M21,AO21)</f>
        <v>0</v>
      </c>
      <c r="BR21" s="78">
        <f>SUM(N21,AP21)</f>
        <v>0</v>
      </c>
      <c r="BS21" s="78">
        <f>SUM(O21,AQ21)</f>
        <v>0</v>
      </c>
      <c r="BT21" s="78">
        <f>SUM(P21,AR21)</f>
        <v>0</v>
      </c>
      <c r="BU21" s="78">
        <f>SUM(Q21,AS21)</f>
        <v>0</v>
      </c>
      <c r="BV21" s="78">
        <f>SUM(R21,AT21)</f>
        <v>0</v>
      </c>
      <c r="BW21" s="78">
        <f>SUM(S21,AU21)</f>
        <v>0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4747</v>
      </c>
      <c r="CB21" s="78">
        <f>SUM(X21,AZ21)</f>
        <v>0</v>
      </c>
      <c r="CC21" s="78">
        <f>SUM(Y21,BA21)</f>
        <v>0</v>
      </c>
      <c r="CD21" s="78">
        <f>SUM(Z21,BB21)</f>
        <v>4747</v>
      </c>
      <c r="CE21" s="78">
        <f>SUM(AA21,BC21)</f>
        <v>0</v>
      </c>
      <c r="CF21" s="79">
        <f>SUM(AB21,BD21)</f>
        <v>36924</v>
      </c>
      <c r="CG21" s="78">
        <f>SUM(AC21,BE21)</f>
        <v>0</v>
      </c>
      <c r="CH21" s="78">
        <f>SUM(AD21,BF21)</f>
        <v>0</v>
      </c>
      <c r="CI21" s="78">
        <f>SUM(AE21,BG21)</f>
        <v>4747</v>
      </c>
    </row>
    <row r="22" spans="1:87" s="51" customFormat="1" ht="12" customHeight="1">
      <c r="A22" s="55" t="s">
        <v>130</v>
      </c>
      <c r="B22" s="56" t="s">
        <v>158</v>
      </c>
      <c r="C22" s="55" t="s">
        <v>159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>+SUM(M22,R22,V22,W22,AC22)</f>
        <v>17418</v>
      </c>
      <c r="M22" s="78">
        <f>+SUM(N22:Q22)</f>
        <v>0</v>
      </c>
      <c r="N22" s="78">
        <v>0</v>
      </c>
      <c r="O22" s="78">
        <v>0</v>
      </c>
      <c r="P22" s="78">
        <v>0</v>
      </c>
      <c r="Q22" s="78">
        <v>0</v>
      </c>
      <c r="R22" s="78">
        <f>+SUM(S22:U22)</f>
        <v>17418</v>
      </c>
      <c r="S22" s="78">
        <v>17418</v>
      </c>
      <c r="T22" s="78">
        <v>0</v>
      </c>
      <c r="U22" s="78">
        <v>0</v>
      </c>
      <c r="V22" s="78">
        <v>0</v>
      </c>
      <c r="W22" s="78">
        <f>+SUM(X22:AA22)</f>
        <v>0</v>
      </c>
      <c r="X22" s="78">
        <v>0</v>
      </c>
      <c r="Y22" s="78">
        <v>0</v>
      </c>
      <c r="Z22" s="78">
        <v>0</v>
      </c>
      <c r="AA22" s="78">
        <v>0</v>
      </c>
      <c r="AB22" s="79">
        <v>80619</v>
      </c>
      <c r="AC22" s="78">
        <v>0</v>
      </c>
      <c r="AD22" s="78">
        <v>0</v>
      </c>
      <c r="AE22" s="78">
        <f>+SUM(D22,L22,AD22)</f>
        <v>17418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>+SUM(AO22,AT22,AX22,AY22,BE22)</f>
        <v>0</v>
      </c>
      <c r="AO22" s="78">
        <f>+SUM(AP22:AS22)</f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>+SUM(AU22:AW22)</f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>+SUM(AZ22:BC22)</f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17932</v>
      </c>
      <c r="BE22" s="78">
        <v>0</v>
      </c>
      <c r="BF22" s="78">
        <v>0</v>
      </c>
      <c r="BG22" s="78">
        <f>+SUM(BF22,AN22,AF22)</f>
        <v>0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0</v>
      </c>
      <c r="BP22" s="78">
        <f>SUM(L22,AN22)</f>
        <v>17418</v>
      </c>
      <c r="BQ22" s="78">
        <f>SUM(M22,AO22)</f>
        <v>0</v>
      </c>
      <c r="BR22" s="78">
        <f>SUM(N22,AP22)</f>
        <v>0</v>
      </c>
      <c r="BS22" s="78">
        <f>SUM(O22,AQ22)</f>
        <v>0</v>
      </c>
      <c r="BT22" s="78">
        <f>SUM(P22,AR22)</f>
        <v>0</v>
      </c>
      <c r="BU22" s="78">
        <f>SUM(Q22,AS22)</f>
        <v>0</v>
      </c>
      <c r="BV22" s="78">
        <f>SUM(R22,AT22)</f>
        <v>17418</v>
      </c>
      <c r="BW22" s="78">
        <f>SUM(S22,AU22)</f>
        <v>17418</v>
      </c>
      <c r="BX22" s="78">
        <f>SUM(T22,AV22)</f>
        <v>0</v>
      </c>
      <c r="BY22" s="78">
        <f>SUM(U22,AW22)</f>
        <v>0</v>
      </c>
      <c r="BZ22" s="78">
        <f>SUM(V22,AX22)</f>
        <v>0</v>
      </c>
      <c r="CA22" s="78">
        <f>SUM(W22,AY22)</f>
        <v>0</v>
      </c>
      <c r="CB22" s="78">
        <f>SUM(X22,AZ22)</f>
        <v>0</v>
      </c>
      <c r="CC22" s="78">
        <f>SUM(Y22,BA22)</f>
        <v>0</v>
      </c>
      <c r="CD22" s="78">
        <f>SUM(Z22,BB22)</f>
        <v>0</v>
      </c>
      <c r="CE22" s="78">
        <f>SUM(AA22,BC22)</f>
        <v>0</v>
      </c>
      <c r="CF22" s="79">
        <f>SUM(AB22,BD22)</f>
        <v>98551</v>
      </c>
      <c r="CG22" s="78">
        <f>SUM(AC22,BE22)</f>
        <v>0</v>
      </c>
      <c r="CH22" s="78">
        <f>SUM(AD22,BF22)</f>
        <v>0</v>
      </c>
      <c r="CI22" s="78">
        <f>SUM(AE22,BG22)</f>
        <v>17418</v>
      </c>
    </row>
    <row r="23" spans="1:87" s="51" customFormat="1" ht="12" customHeight="1">
      <c r="A23" s="55" t="s">
        <v>130</v>
      </c>
      <c r="B23" s="56" t="s">
        <v>160</v>
      </c>
      <c r="C23" s="55" t="s">
        <v>161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>+SUM(M23,R23,V23,W23,AC23)</f>
        <v>0</v>
      </c>
      <c r="M23" s="78">
        <f>+SUM(N23:Q23)</f>
        <v>0</v>
      </c>
      <c r="N23" s="78">
        <v>0</v>
      </c>
      <c r="O23" s="78">
        <v>0</v>
      </c>
      <c r="P23" s="78">
        <v>0</v>
      </c>
      <c r="Q23" s="78">
        <v>0</v>
      </c>
      <c r="R23" s="78">
        <f>+SUM(S23:U23)</f>
        <v>0</v>
      </c>
      <c r="S23" s="78">
        <v>0</v>
      </c>
      <c r="T23" s="78">
        <v>0</v>
      </c>
      <c r="U23" s="78">
        <v>0</v>
      </c>
      <c r="V23" s="78">
        <v>0</v>
      </c>
      <c r="W23" s="78">
        <f>+SUM(X23:AA23)</f>
        <v>0</v>
      </c>
      <c r="X23" s="78">
        <v>0</v>
      </c>
      <c r="Y23" s="78">
        <v>0</v>
      </c>
      <c r="Z23" s="78">
        <v>0</v>
      </c>
      <c r="AA23" s="78">
        <v>0</v>
      </c>
      <c r="AB23" s="79">
        <v>106662</v>
      </c>
      <c r="AC23" s="78">
        <v>0</v>
      </c>
      <c r="AD23" s="78">
        <v>0</v>
      </c>
      <c r="AE23" s="78">
        <f>+SUM(D23,L23,AD23)</f>
        <v>0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0</v>
      </c>
      <c r="AO23" s="78">
        <f>+SUM(AP23:AS23)</f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23724</v>
      </c>
      <c r="BE23" s="78">
        <v>0</v>
      </c>
      <c r="BF23" s="78">
        <v>0</v>
      </c>
      <c r="BG23" s="78">
        <f>+SUM(BF23,AN23,AF23)</f>
        <v>0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0</v>
      </c>
      <c r="BP23" s="78">
        <f>SUM(L23,AN23)</f>
        <v>0</v>
      </c>
      <c r="BQ23" s="78">
        <f>SUM(M23,AO23)</f>
        <v>0</v>
      </c>
      <c r="BR23" s="78">
        <f>SUM(N23,AP23)</f>
        <v>0</v>
      </c>
      <c r="BS23" s="78">
        <f>SUM(O23,AQ23)</f>
        <v>0</v>
      </c>
      <c r="BT23" s="78">
        <f>SUM(P23,AR23)</f>
        <v>0</v>
      </c>
      <c r="BU23" s="78">
        <f>SUM(Q23,AS23)</f>
        <v>0</v>
      </c>
      <c r="BV23" s="78">
        <f>SUM(R23,AT23)</f>
        <v>0</v>
      </c>
      <c r="BW23" s="78">
        <f>SUM(S23,AU23)</f>
        <v>0</v>
      </c>
      <c r="BX23" s="78">
        <f>SUM(T23,AV23)</f>
        <v>0</v>
      </c>
      <c r="BY23" s="78">
        <f>SUM(U23,AW23)</f>
        <v>0</v>
      </c>
      <c r="BZ23" s="78">
        <f>SUM(V23,AX23)</f>
        <v>0</v>
      </c>
      <c r="CA23" s="78">
        <f>SUM(W23,AY23)</f>
        <v>0</v>
      </c>
      <c r="CB23" s="78">
        <f>SUM(X23,AZ23)</f>
        <v>0</v>
      </c>
      <c r="CC23" s="78">
        <f>SUM(Y23,BA23)</f>
        <v>0</v>
      </c>
      <c r="CD23" s="78">
        <f>SUM(Z23,BB23)</f>
        <v>0</v>
      </c>
      <c r="CE23" s="78">
        <f>SUM(AA23,BC23)</f>
        <v>0</v>
      </c>
      <c r="CF23" s="79">
        <f>SUM(AB23,BD23)</f>
        <v>130386</v>
      </c>
      <c r="CG23" s="78">
        <f>SUM(AC23,BE23)</f>
        <v>0</v>
      </c>
      <c r="CH23" s="78">
        <f>SUM(AD23,BF23)</f>
        <v>0</v>
      </c>
      <c r="CI23" s="78">
        <f>SUM(AE23,BG23)</f>
        <v>0</v>
      </c>
    </row>
    <row r="24" spans="1:87" s="51" customFormat="1" ht="12" customHeight="1">
      <c r="A24" s="55" t="s">
        <v>130</v>
      </c>
      <c r="B24" s="56" t="s">
        <v>162</v>
      </c>
      <c r="C24" s="55" t="s">
        <v>163</v>
      </c>
      <c r="D24" s="78">
        <f>+SUM(E24,J24)</f>
        <v>0</v>
      </c>
      <c r="E24" s="78">
        <f>+SUM(F24:I24)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>+SUM(M24,R24,V24,W24,AC24)</f>
        <v>52434</v>
      </c>
      <c r="M24" s="78">
        <f>+SUM(N24:Q24)</f>
        <v>2396</v>
      </c>
      <c r="N24" s="78">
        <v>2396</v>
      </c>
      <c r="O24" s="78">
        <v>0</v>
      </c>
      <c r="P24" s="78">
        <v>0</v>
      </c>
      <c r="Q24" s="78">
        <v>0</v>
      </c>
      <c r="R24" s="78">
        <f>+SUM(S24:U24)</f>
        <v>13732</v>
      </c>
      <c r="S24" s="78">
        <v>1286</v>
      </c>
      <c r="T24" s="78">
        <v>0</v>
      </c>
      <c r="U24" s="78">
        <v>12446</v>
      </c>
      <c r="V24" s="78">
        <v>0</v>
      </c>
      <c r="W24" s="78">
        <f>+SUM(X24:AA24)</f>
        <v>36306</v>
      </c>
      <c r="X24" s="78">
        <v>26071</v>
      </c>
      <c r="Y24" s="78">
        <v>0</v>
      </c>
      <c r="Z24" s="78">
        <v>10235</v>
      </c>
      <c r="AA24" s="78">
        <v>0</v>
      </c>
      <c r="AB24" s="79">
        <v>112946</v>
      </c>
      <c r="AC24" s="78">
        <v>0</v>
      </c>
      <c r="AD24" s="78">
        <v>15563</v>
      </c>
      <c r="AE24" s="78">
        <f>+SUM(D24,L24,AD24)</f>
        <v>67997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>+SUM(AO24,AT24,AX24,AY24,BE24)</f>
        <v>50872</v>
      </c>
      <c r="AO24" s="78">
        <f>+SUM(AP24:AS24)</f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>+SUM(AU24:AW24)</f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>+SUM(AZ24:BC24)</f>
        <v>50872</v>
      </c>
      <c r="AZ24" s="78">
        <v>0</v>
      </c>
      <c r="BA24" s="78">
        <v>50872</v>
      </c>
      <c r="BB24" s="78">
        <v>0</v>
      </c>
      <c r="BC24" s="78">
        <v>0</v>
      </c>
      <c r="BD24" s="79">
        <v>0</v>
      </c>
      <c r="BE24" s="78">
        <v>0</v>
      </c>
      <c r="BF24" s="78">
        <v>676</v>
      </c>
      <c r="BG24" s="78">
        <f>+SUM(BF24,AN24,AF24)</f>
        <v>51548</v>
      </c>
      <c r="BH24" s="78">
        <f>SUM(D24,AF24)</f>
        <v>0</v>
      </c>
      <c r="BI24" s="78">
        <f>SUM(E24,AG24)</f>
        <v>0</v>
      </c>
      <c r="BJ24" s="78">
        <f>SUM(F24,AH24)</f>
        <v>0</v>
      </c>
      <c r="BK24" s="78">
        <f>SUM(G24,AI24)</f>
        <v>0</v>
      </c>
      <c r="BL24" s="78">
        <f>SUM(H24,AJ24)</f>
        <v>0</v>
      </c>
      <c r="BM24" s="78">
        <f>SUM(I24,AK24)</f>
        <v>0</v>
      </c>
      <c r="BN24" s="78">
        <f>SUM(J24,AL24)</f>
        <v>0</v>
      </c>
      <c r="BO24" s="79">
        <f>SUM(K24,AM24)</f>
        <v>0</v>
      </c>
      <c r="BP24" s="78">
        <f>SUM(L24,AN24)</f>
        <v>103306</v>
      </c>
      <c r="BQ24" s="78">
        <f>SUM(M24,AO24)</f>
        <v>2396</v>
      </c>
      <c r="BR24" s="78">
        <f>SUM(N24,AP24)</f>
        <v>2396</v>
      </c>
      <c r="BS24" s="78">
        <f>SUM(O24,AQ24)</f>
        <v>0</v>
      </c>
      <c r="BT24" s="78">
        <f>SUM(P24,AR24)</f>
        <v>0</v>
      </c>
      <c r="BU24" s="78">
        <f>SUM(Q24,AS24)</f>
        <v>0</v>
      </c>
      <c r="BV24" s="78">
        <f>SUM(R24,AT24)</f>
        <v>13732</v>
      </c>
      <c r="BW24" s="78">
        <f>SUM(S24,AU24)</f>
        <v>1286</v>
      </c>
      <c r="BX24" s="78">
        <f>SUM(T24,AV24)</f>
        <v>0</v>
      </c>
      <c r="BY24" s="78">
        <f>SUM(U24,AW24)</f>
        <v>12446</v>
      </c>
      <c r="BZ24" s="78">
        <f>SUM(V24,AX24)</f>
        <v>0</v>
      </c>
      <c r="CA24" s="78">
        <f>SUM(W24,AY24)</f>
        <v>87178</v>
      </c>
      <c r="CB24" s="78">
        <f>SUM(X24,AZ24)</f>
        <v>26071</v>
      </c>
      <c r="CC24" s="78">
        <f>SUM(Y24,BA24)</f>
        <v>50872</v>
      </c>
      <c r="CD24" s="78">
        <f>SUM(Z24,BB24)</f>
        <v>10235</v>
      </c>
      <c r="CE24" s="78">
        <f>SUM(AA24,BC24)</f>
        <v>0</v>
      </c>
      <c r="CF24" s="79">
        <f>SUM(AB24,BD24)</f>
        <v>112946</v>
      </c>
      <c r="CG24" s="78">
        <f>SUM(AC24,BE24)</f>
        <v>0</v>
      </c>
      <c r="CH24" s="78">
        <f>SUM(AD24,BF24)</f>
        <v>16239</v>
      </c>
      <c r="CI24" s="78">
        <f>SUM(AE24,BG24)</f>
        <v>119545</v>
      </c>
    </row>
    <row r="25" spans="1:87" s="51" customFormat="1" ht="12" customHeight="1">
      <c r="A25" s="55" t="s">
        <v>130</v>
      </c>
      <c r="B25" s="56" t="s">
        <v>164</v>
      </c>
      <c r="C25" s="55" t="s">
        <v>165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12351</v>
      </c>
      <c r="L25" s="78">
        <f>+SUM(M25,R25,V25,W25,AC25)</f>
        <v>9081</v>
      </c>
      <c r="M25" s="78">
        <f>+SUM(N25:Q25)</f>
        <v>0</v>
      </c>
      <c r="N25" s="78">
        <v>0</v>
      </c>
      <c r="O25" s="78">
        <v>0</v>
      </c>
      <c r="P25" s="78">
        <v>0</v>
      </c>
      <c r="Q25" s="78">
        <v>0</v>
      </c>
      <c r="R25" s="78">
        <f>+SUM(S25:U25)</f>
        <v>0</v>
      </c>
      <c r="S25" s="78">
        <v>0</v>
      </c>
      <c r="T25" s="78">
        <v>0</v>
      </c>
      <c r="U25" s="78">
        <v>0</v>
      </c>
      <c r="V25" s="78">
        <v>0</v>
      </c>
      <c r="W25" s="78">
        <f>+SUM(X25:AA25)</f>
        <v>9081</v>
      </c>
      <c r="X25" s="78">
        <v>9081</v>
      </c>
      <c r="Y25" s="78">
        <v>0</v>
      </c>
      <c r="Z25" s="78">
        <v>0</v>
      </c>
      <c r="AA25" s="78">
        <v>0</v>
      </c>
      <c r="AB25" s="79">
        <v>41163</v>
      </c>
      <c r="AC25" s="78">
        <v>0</v>
      </c>
      <c r="AD25" s="78">
        <v>30906</v>
      </c>
      <c r="AE25" s="78">
        <f>+SUM(D25,L25,AD25)</f>
        <v>39987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0</v>
      </c>
      <c r="AO25" s="78">
        <f>+SUM(AP25:AS25)</f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>+SUM(AU25:AW25)</f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>+SUM(AZ25:BC25)</f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0</v>
      </c>
      <c r="BE25" s="78">
        <v>0</v>
      </c>
      <c r="BF25" s="78">
        <v>1883</v>
      </c>
      <c r="BG25" s="78">
        <f>+SUM(BF25,AN25,AF25)</f>
        <v>1883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12351</v>
      </c>
      <c r="BP25" s="78">
        <f>SUM(L25,AN25)</f>
        <v>9081</v>
      </c>
      <c r="BQ25" s="78">
        <f>SUM(M25,AO25)</f>
        <v>0</v>
      </c>
      <c r="BR25" s="78">
        <f>SUM(N25,AP25)</f>
        <v>0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0</v>
      </c>
      <c r="BW25" s="78">
        <f>SUM(S25,AU25)</f>
        <v>0</v>
      </c>
      <c r="BX25" s="78">
        <f>SUM(T25,AV25)</f>
        <v>0</v>
      </c>
      <c r="BY25" s="78">
        <f>SUM(U25,AW25)</f>
        <v>0</v>
      </c>
      <c r="BZ25" s="78">
        <f>SUM(V25,AX25)</f>
        <v>0</v>
      </c>
      <c r="CA25" s="78">
        <f>SUM(W25,AY25)</f>
        <v>9081</v>
      </c>
      <c r="CB25" s="78">
        <f>SUM(X25,AZ25)</f>
        <v>9081</v>
      </c>
      <c r="CC25" s="78">
        <f>SUM(Y25,BA25)</f>
        <v>0</v>
      </c>
      <c r="CD25" s="78">
        <f>SUM(Z25,BB25)</f>
        <v>0</v>
      </c>
      <c r="CE25" s="78">
        <f>SUM(AA25,BC25)</f>
        <v>0</v>
      </c>
      <c r="CF25" s="79">
        <f>SUM(AB25,BD25)</f>
        <v>41163</v>
      </c>
      <c r="CG25" s="78">
        <f>SUM(AC25,BE25)</f>
        <v>0</v>
      </c>
      <c r="CH25" s="78">
        <f>SUM(AD25,BF25)</f>
        <v>32789</v>
      </c>
      <c r="CI25" s="78">
        <f>SUM(AE25,BG25)</f>
        <v>41870</v>
      </c>
    </row>
    <row r="26" spans="1:87" s="51" customFormat="1" ht="12" customHeight="1">
      <c r="A26" s="55" t="s">
        <v>130</v>
      </c>
      <c r="B26" s="56" t="s">
        <v>166</v>
      </c>
      <c r="C26" s="55" t="s">
        <v>167</v>
      </c>
      <c r="D26" s="78">
        <f>+SUM(E26,J26)</f>
        <v>31860</v>
      </c>
      <c r="E26" s="78">
        <f>+SUM(F26:I26)</f>
        <v>31860</v>
      </c>
      <c r="F26" s="78">
        <v>0</v>
      </c>
      <c r="G26" s="78">
        <v>31860</v>
      </c>
      <c r="H26" s="78">
        <v>0</v>
      </c>
      <c r="I26" s="78">
        <v>0</v>
      </c>
      <c r="J26" s="78">
        <v>0</v>
      </c>
      <c r="K26" s="79">
        <v>19509</v>
      </c>
      <c r="L26" s="78">
        <f>+SUM(M26,R26,V26,W26,AC26)</f>
        <v>106180</v>
      </c>
      <c r="M26" s="78">
        <f>+SUM(N26:Q26)</f>
        <v>20386</v>
      </c>
      <c r="N26" s="78">
        <v>20386</v>
      </c>
      <c r="O26" s="78">
        <v>0</v>
      </c>
      <c r="P26" s="78">
        <v>0</v>
      </c>
      <c r="Q26" s="78">
        <v>0</v>
      </c>
      <c r="R26" s="78">
        <f>+SUM(S26:U26)</f>
        <v>42367</v>
      </c>
      <c r="S26" s="78">
        <v>42367</v>
      </c>
      <c r="T26" s="78">
        <v>0</v>
      </c>
      <c r="U26" s="78">
        <v>0</v>
      </c>
      <c r="V26" s="78">
        <v>0</v>
      </c>
      <c r="W26" s="78">
        <f>+SUM(X26:AA26)</f>
        <v>43427</v>
      </c>
      <c r="X26" s="78">
        <v>25314</v>
      </c>
      <c r="Y26" s="78">
        <v>18113</v>
      </c>
      <c r="Z26" s="78">
        <v>0</v>
      </c>
      <c r="AA26" s="78">
        <v>0</v>
      </c>
      <c r="AB26" s="79">
        <v>65017</v>
      </c>
      <c r="AC26" s="78">
        <v>0</v>
      </c>
      <c r="AD26" s="78">
        <v>0</v>
      </c>
      <c r="AE26" s="78">
        <f>+SUM(D26,L26,AD26)</f>
        <v>138040</v>
      </c>
      <c r="AF26" s="78">
        <f>+SUM(AG26,AL26)</f>
        <v>0</v>
      </c>
      <c r="AG26" s="78">
        <f>+SUM(AH26:AK26)</f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18982</v>
      </c>
      <c r="AO26" s="78">
        <f>+SUM(AP26:AS26)</f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f>+SUM(AU26:AW26)</f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f>+SUM(AZ26:BC26)</f>
        <v>18982</v>
      </c>
      <c r="AZ26" s="78">
        <v>0</v>
      </c>
      <c r="BA26" s="78">
        <v>0</v>
      </c>
      <c r="BB26" s="78">
        <v>0</v>
      </c>
      <c r="BC26" s="78">
        <v>18982</v>
      </c>
      <c r="BD26" s="79">
        <v>0</v>
      </c>
      <c r="BE26" s="78">
        <v>0</v>
      </c>
      <c r="BF26" s="78">
        <v>0</v>
      </c>
      <c r="BG26" s="78">
        <f>+SUM(BF26,AN26,AF26)</f>
        <v>18982</v>
      </c>
      <c r="BH26" s="78">
        <f>SUM(D26,AF26)</f>
        <v>31860</v>
      </c>
      <c r="BI26" s="78">
        <f>SUM(E26,AG26)</f>
        <v>31860</v>
      </c>
      <c r="BJ26" s="78">
        <f>SUM(F26,AH26)</f>
        <v>0</v>
      </c>
      <c r="BK26" s="78">
        <f>SUM(G26,AI26)</f>
        <v>31860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19509</v>
      </c>
      <c r="BP26" s="78">
        <f>SUM(L26,AN26)</f>
        <v>125162</v>
      </c>
      <c r="BQ26" s="78">
        <f>SUM(M26,AO26)</f>
        <v>20386</v>
      </c>
      <c r="BR26" s="78">
        <f>SUM(N26,AP26)</f>
        <v>20386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42367</v>
      </c>
      <c r="BW26" s="78">
        <f>SUM(S26,AU26)</f>
        <v>42367</v>
      </c>
      <c r="BX26" s="78">
        <f>SUM(T26,AV26)</f>
        <v>0</v>
      </c>
      <c r="BY26" s="78">
        <f>SUM(U26,AW26)</f>
        <v>0</v>
      </c>
      <c r="BZ26" s="78">
        <f>SUM(V26,AX26)</f>
        <v>0</v>
      </c>
      <c r="CA26" s="78">
        <f>SUM(W26,AY26)</f>
        <v>62409</v>
      </c>
      <c r="CB26" s="78">
        <f>SUM(X26,AZ26)</f>
        <v>25314</v>
      </c>
      <c r="CC26" s="78">
        <f>SUM(Y26,BA26)</f>
        <v>18113</v>
      </c>
      <c r="CD26" s="78">
        <f>SUM(Z26,BB26)</f>
        <v>0</v>
      </c>
      <c r="CE26" s="78">
        <f>SUM(AA26,BC26)</f>
        <v>18982</v>
      </c>
      <c r="CF26" s="79">
        <f>SUM(AB26,BD26)</f>
        <v>65017</v>
      </c>
      <c r="CG26" s="78">
        <f>SUM(AC26,BE26)</f>
        <v>0</v>
      </c>
      <c r="CH26" s="78">
        <f>SUM(AD26,BF26)</f>
        <v>0</v>
      </c>
      <c r="CI26" s="78">
        <f>SUM(AE26,BG26)</f>
        <v>157022</v>
      </c>
    </row>
    <row r="27" spans="1:87" s="51" customFormat="1" ht="12" customHeight="1">
      <c r="A27" s="55" t="s">
        <v>130</v>
      </c>
      <c r="B27" s="56" t="s">
        <v>168</v>
      </c>
      <c r="C27" s="55" t="s">
        <v>169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>+SUM(M27,R27,V27,W27,AC27)</f>
        <v>47376</v>
      </c>
      <c r="M27" s="78">
        <f>+SUM(N27:Q27)</f>
        <v>20179</v>
      </c>
      <c r="N27" s="78">
        <v>2969</v>
      </c>
      <c r="O27" s="78">
        <v>0</v>
      </c>
      <c r="P27" s="78">
        <v>15470</v>
      </c>
      <c r="Q27" s="78">
        <v>1740</v>
      </c>
      <c r="R27" s="78">
        <f>+SUM(S27:U27)</f>
        <v>21197</v>
      </c>
      <c r="S27" s="78">
        <v>0</v>
      </c>
      <c r="T27" s="78">
        <v>21197</v>
      </c>
      <c r="U27" s="78">
        <v>0</v>
      </c>
      <c r="V27" s="78">
        <v>0</v>
      </c>
      <c r="W27" s="78">
        <f>+SUM(X27:AA27)</f>
        <v>6000</v>
      </c>
      <c r="X27" s="78">
        <v>6000</v>
      </c>
      <c r="Y27" s="78">
        <v>0</v>
      </c>
      <c r="Z27" s="78">
        <v>0</v>
      </c>
      <c r="AA27" s="78">
        <v>0</v>
      </c>
      <c r="AB27" s="79">
        <v>0</v>
      </c>
      <c r="AC27" s="78">
        <v>0</v>
      </c>
      <c r="AD27" s="78">
        <v>4851</v>
      </c>
      <c r="AE27" s="78">
        <f>+SUM(D27,L27,AD27)</f>
        <v>52227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0</v>
      </c>
      <c r="AO27" s="78">
        <f>+SUM(AP27:AS27)</f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>+SUM(AU27:AW27)</f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>+SUM(AZ27:BC27)</f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0</v>
      </c>
      <c r="BE27" s="78">
        <v>0</v>
      </c>
      <c r="BF27" s="78">
        <v>0</v>
      </c>
      <c r="BG27" s="78">
        <f>+SUM(BF27,AN27,AF27)</f>
        <v>0</v>
      </c>
      <c r="BH27" s="78">
        <f>SUM(D27,AF27)</f>
        <v>0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f>SUM(K27,AM27)</f>
        <v>0</v>
      </c>
      <c r="BP27" s="78">
        <f>SUM(L27,AN27)</f>
        <v>47376</v>
      </c>
      <c r="BQ27" s="78">
        <f>SUM(M27,AO27)</f>
        <v>20179</v>
      </c>
      <c r="BR27" s="78">
        <f>SUM(N27,AP27)</f>
        <v>2969</v>
      </c>
      <c r="BS27" s="78">
        <f>SUM(O27,AQ27)</f>
        <v>0</v>
      </c>
      <c r="BT27" s="78">
        <f>SUM(P27,AR27)</f>
        <v>15470</v>
      </c>
      <c r="BU27" s="78">
        <f>SUM(Q27,AS27)</f>
        <v>1740</v>
      </c>
      <c r="BV27" s="78">
        <f>SUM(R27,AT27)</f>
        <v>21197</v>
      </c>
      <c r="BW27" s="78">
        <f>SUM(S27,AU27)</f>
        <v>0</v>
      </c>
      <c r="BX27" s="78">
        <f>SUM(T27,AV27)</f>
        <v>21197</v>
      </c>
      <c r="BY27" s="78">
        <f>SUM(U27,AW27)</f>
        <v>0</v>
      </c>
      <c r="BZ27" s="78">
        <f>SUM(V27,AX27)</f>
        <v>0</v>
      </c>
      <c r="CA27" s="78">
        <f>SUM(W27,AY27)</f>
        <v>6000</v>
      </c>
      <c r="CB27" s="78">
        <f>SUM(X27,AZ27)</f>
        <v>6000</v>
      </c>
      <c r="CC27" s="78">
        <f>SUM(Y27,BA27)</f>
        <v>0</v>
      </c>
      <c r="CD27" s="78">
        <f>SUM(Z27,BB27)</f>
        <v>0</v>
      </c>
      <c r="CE27" s="78">
        <f>SUM(AA27,BC27)</f>
        <v>0</v>
      </c>
      <c r="CF27" s="79">
        <f>SUM(AB27,BD27)</f>
        <v>0</v>
      </c>
      <c r="CG27" s="78">
        <f>SUM(AC27,BE27)</f>
        <v>0</v>
      </c>
      <c r="CH27" s="78">
        <f>SUM(AD27,BF27)</f>
        <v>4851</v>
      </c>
      <c r="CI27" s="78">
        <f>SUM(AE27,BG27)</f>
        <v>52227</v>
      </c>
    </row>
    <row r="28" spans="1:87" s="51" customFormat="1" ht="12" customHeight="1">
      <c r="A28" s="55" t="s">
        <v>130</v>
      </c>
      <c r="B28" s="56" t="s">
        <v>170</v>
      </c>
      <c r="C28" s="55" t="s">
        <v>171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>+SUM(M28,R28,V28,W28,AC28)</f>
        <v>145142</v>
      </c>
      <c r="M28" s="78">
        <f>+SUM(N28:Q28)</f>
        <v>6682</v>
      </c>
      <c r="N28" s="78">
        <v>6682</v>
      </c>
      <c r="O28" s="78">
        <v>0</v>
      </c>
      <c r="P28" s="78">
        <v>0</v>
      </c>
      <c r="Q28" s="78">
        <v>0</v>
      </c>
      <c r="R28" s="78">
        <f>+SUM(S28:U28)</f>
        <v>105187</v>
      </c>
      <c r="S28" s="78">
        <v>100586</v>
      </c>
      <c r="T28" s="78">
        <v>0</v>
      </c>
      <c r="U28" s="78">
        <v>4601</v>
      </c>
      <c r="V28" s="78">
        <v>0</v>
      </c>
      <c r="W28" s="78">
        <f>+SUM(X28:AA28)</f>
        <v>33273</v>
      </c>
      <c r="X28" s="78">
        <v>0</v>
      </c>
      <c r="Y28" s="78">
        <v>0</v>
      </c>
      <c r="Z28" s="78">
        <v>0</v>
      </c>
      <c r="AA28" s="78">
        <v>33273</v>
      </c>
      <c r="AB28" s="79">
        <v>237161</v>
      </c>
      <c r="AC28" s="78">
        <v>0</v>
      </c>
      <c r="AD28" s="78">
        <v>0</v>
      </c>
      <c r="AE28" s="78">
        <f>+SUM(D28,L28,AD28)</f>
        <v>145142</v>
      </c>
      <c r="AF28" s="78">
        <f>+SUM(AG28,AL28)</f>
        <v>0</v>
      </c>
      <c r="AG28" s="78">
        <f>+SUM(AH28:AK28)</f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>+SUM(AO28,AT28,AX28,AY28,BE28)</f>
        <v>0</v>
      </c>
      <c r="AO28" s="78">
        <f>+SUM(AP28:AS28)</f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>+SUM(AU28:AW28)</f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>+SUM(AZ28:BC28)</f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44643</v>
      </c>
      <c r="BE28" s="78">
        <v>0</v>
      </c>
      <c r="BF28" s="78">
        <v>0</v>
      </c>
      <c r="BG28" s="78">
        <f>+SUM(BF28,AN28,AF28)</f>
        <v>0</v>
      </c>
      <c r="BH28" s="78">
        <f>SUM(D28,AF28)</f>
        <v>0</v>
      </c>
      <c r="BI28" s="78">
        <f>SUM(E28,AG28)</f>
        <v>0</v>
      </c>
      <c r="BJ28" s="78">
        <f>SUM(F28,AH28)</f>
        <v>0</v>
      </c>
      <c r="BK28" s="78">
        <f>SUM(G28,AI28)</f>
        <v>0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f>SUM(K28,AM28)</f>
        <v>0</v>
      </c>
      <c r="BP28" s="78">
        <f>SUM(L28,AN28)</f>
        <v>145142</v>
      </c>
      <c r="BQ28" s="78">
        <f>SUM(M28,AO28)</f>
        <v>6682</v>
      </c>
      <c r="BR28" s="78">
        <f>SUM(N28,AP28)</f>
        <v>6682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105187</v>
      </c>
      <c r="BW28" s="78">
        <f>SUM(S28,AU28)</f>
        <v>100586</v>
      </c>
      <c r="BX28" s="78">
        <f>SUM(T28,AV28)</f>
        <v>0</v>
      </c>
      <c r="BY28" s="78">
        <f>SUM(U28,AW28)</f>
        <v>4601</v>
      </c>
      <c r="BZ28" s="78">
        <f>SUM(V28,AX28)</f>
        <v>0</v>
      </c>
      <c r="CA28" s="78">
        <f>SUM(W28,AY28)</f>
        <v>33273</v>
      </c>
      <c r="CB28" s="78">
        <f>SUM(X28,AZ28)</f>
        <v>0</v>
      </c>
      <c r="CC28" s="78">
        <f>SUM(Y28,BA28)</f>
        <v>0</v>
      </c>
      <c r="CD28" s="78">
        <f>SUM(Z28,BB28)</f>
        <v>0</v>
      </c>
      <c r="CE28" s="78">
        <f>SUM(AA28,BC28)</f>
        <v>33273</v>
      </c>
      <c r="CF28" s="79">
        <f>SUM(AB28,BD28)</f>
        <v>281804</v>
      </c>
      <c r="CG28" s="78">
        <f>SUM(AC28,BE28)</f>
        <v>0</v>
      </c>
      <c r="CH28" s="78">
        <f>SUM(AD28,BF28)</f>
        <v>0</v>
      </c>
      <c r="CI28" s="78">
        <f>SUM(AE28,BG28)</f>
        <v>145142</v>
      </c>
    </row>
    <row r="29" spans="1:87" s="51" customFormat="1" ht="12" customHeight="1">
      <c r="A29" s="55" t="s">
        <v>130</v>
      </c>
      <c r="B29" s="56" t="s">
        <v>172</v>
      </c>
      <c r="C29" s="55" t="s">
        <v>173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29468</v>
      </c>
      <c r="M29" s="78">
        <f>+SUM(N29:Q29)</f>
        <v>0</v>
      </c>
      <c r="N29" s="78">
        <v>0</v>
      </c>
      <c r="O29" s="78">
        <v>0</v>
      </c>
      <c r="P29" s="78">
        <v>0</v>
      </c>
      <c r="Q29" s="78">
        <v>0</v>
      </c>
      <c r="R29" s="78">
        <f>+SUM(S29:U29)</f>
        <v>0</v>
      </c>
      <c r="S29" s="78">
        <v>0</v>
      </c>
      <c r="T29" s="78">
        <v>0</v>
      </c>
      <c r="U29" s="78">
        <v>0</v>
      </c>
      <c r="V29" s="78">
        <v>0</v>
      </c>
      <c r="W29" s="78">
        <f>+SUM(X29:AA29)</f>
        <v>29468</v>
      </c>
      <c r="X29" s="78">
        <v>27560</v>
      </c>
      <c r="Y29" s="78">
        <v>0</v>
      </c>
      <c r="Z29" s="78">
        <v>0</v>
      </c>
      <c r="AA29" s="78">
        <v>1908</v>
      </c>
      <c r="AB29" s="79">
        <v>106989</v>
      </c>
      <c r="AC29" s="78">
        <v>0</v>
      </c>
      <c r="AD29" s="78">
        <v>0</v>
      </c>
      <c r="AE29" s="78">
        <f>+SUM(D29,L29,AD29)</f>
        <v>29468</v>
      </c>
      <c r="AF29" s="78">
        <f>+SUM(AG29,AL29)</f>
        <v>0</v>
      </c>
      <c r="AG29" s="78">
        <f>+SUM(AH29:AK29)</f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0</v>
      </c>
      <c r="AO29" s="78">
        <f>+SUM(AP29:AS29)</f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>+SUM(AU29:AW29)</f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>+SUM(AZ29:BC29)</f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2543</v>
      </c>
      <c r="BE29" s="78">
        <v>0</v>
      </c>
      <c r="BF29" s="78">
        <v>0</v>
      </c>
      <c r="BG29" s="78">
        <f>+SUM(BF29,AN29,AF29)</f>
        <v>0</v>
      </c>
      <c r="BH29" s="78">
        <f>SUM(D29,AF29)</f>
        <v>0</v>
      </c>
      <c r="BI29" s="78">
        <f>SUM(E29,AG29)</f>
        <v>0</v>
      </c>
      <c r="BJ29" s="78">
        <f>SUM(F29,AH29)</f>
        <v>0</v>
      </c>
      <c r="BK29" s="78">
        <f>SUM(G29,AI29)</f>
        <v>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f>SUM(K29,AM29)</f>
        <v>0</v>
      </c>
      <c r="BP29" s="78">
        <f>SUM(L29,AN29)</f>
        <v>29468</v>
      </c>
      <c r="BQ29" s="78">
        <f>SUM(M29,AO29)</f>
        <v>0</v>
      </c>
      <c r="BR29" s="78">
        <f>SUM(N29,AP29)</f>
        <v>0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0</v>
      </c>
      <c r="BW29" s="78">
        <f>SUM(S29,AU29)</f>
        <v>0</v>
      </c>
      <c r="BX29" s="78">
        <f>SUM(T29,AV29)</f>
        <v>0</v>
      </c>
      <c r="BY29" s="78">
        <f>SUM(U29,AW29)</f>
        <v>0</v>
      </c>
      <c r="BZ29" s="78">
        <f>SUM(V29,AX29)</f>
        <v>0</v>
      </c>
      <c r="CA29" s="78">
        <f>SUM(W29,AY29)</f>
        <v>29468</v>
      </c>
      <c r="CB29" s="78">
        <f>SUM(X29,AZ29)</f>
        <v>27560</v>
      </c>
      <c r="CC29" s="78">
        <f>SUM(Y29,BA29)</f>
        <v>0</v>
      </c>
      <c r="CD29" s="78">
        <f>SUM(Z29,BB29)</f>
        <v>0</v>
      </c>
      <c r="CE29" s="78">
        <f>SUM(AA29,BC29)</f>
        <v>1908</v>
      </c>
      <c r="CF29" s="79">
        <f>SUM(AB29,BD29)</f>
        <v>109532</v>
      </c>
      <c r="CG29" s="78">
        <f>SUM(AC29,BE29)</f>
        <v>0</v>
      </c>
      <c r="CH29" s="78">
        <f>SUM(AD29,BF29)</f>
        <v>0</v>
      </c>
      <c r="CI29" s="78">
        <f>SUM(AE29,BG29)</f>
        <v>29468</v>
      </c>
    </row>
    <row r="30" spans="1:87" s="51" customFormat="1" ht="12" customHeight="1">
      <c r="A30" s="55" t="s">
        <v>130</v>
      </c>
      <c r="B30" s="56" t="s">
        <v>174</v>
      </c>
      <c r="C30" s="55" t="s">
        <v>175</v>
      </c>
      <c r="D30" s="78">
        <f>+SUM(E30,J30)</f>
        <v>0</v>
      </c>
      <c r="E30" s="78">
        <f>+SUM(F30:I30)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>+SUM(M30,R30,V30,W30,AC30)</f>
        <v>127416</v>
      </c>
      <c r="M30" s="78">
        <f>+SUM(N30:Q30)</f>
        <v>7974</v>
      </c>
      <c r="N30" s="78">
        <v>7974</v>
      </c>
      <c r="O30" s="78">
        <v>0</v>
      </c>
      <c r="P30" s="78">
        <v>0</v>
      </c>
      <c r="Q30" s="78">
        <v>0</v>
      </c>
      <c r="R30" s="78">
        <f>+SUM(S30:U30)</f>
        <v>482</v>
      </c>
      <c r="S30" s="78">
        <v>0</v>
      </c>
      <c r="T30" s="78">
        <v>0</v>
      </c>
      <c r="U30" s="78">
        <v>482</v>
      </c>
      <c r="V30" s="78">
        <v>5632</v>
      </c>
      <c r="W30" s="78">
        <f>+SUM(X30:AA30)</f>
        <v>113328</v>
      </c>
      <c r="X30" s="78">
        <v>102687</v>
      </c>
      <c r="Y30" s="78">
        <v>10641</v>
      </c>
      <c r="Z30" s="78">
        <v>0</v>
      </c>
      <c r="AA30" s="78">
        <v>0</v>
      </c>
      <c r="AB30" s="79">
        <v>198951</v>
      </c>
      <c r="AC30" s="78">
        <v>0</v>
      </c>
      <c r="AD30" s="78">
        <v>0</v>
      </c>
      <c r="AE30" s="78">
        <f>+SUM(D30,L30,AD30)</f>
        <v>127416</v>
      </c>
      <c r="AF30" s="78">
        <f>+SUM(AG30,AL30)</f>
        <v>0</v>
      </c>
      <c r="AG30" s="78">
        <f>+SUM(AH30:AK30)</f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>+SUM(AO30,AT30,AX30,AY30,BE30)</f>
        <v>3879</v>
      </c>
      <c r="AO30" s="78">
        <f>+SUM(AP30:AS30)</f>
        <v>3879</v>
      </c>
      <c r="AP30" s="78">
        <v>3879</v>
      </c>
      <c r="AQ30" s="78">
        <v>0</v>
      </c>
      <c r="AR30" s="78">
        <v>0</v>
      </c>
      <c r="AS30" s="78">
        <v>0</v>
      </c>
      <c r="AT30" s="78">
        <f>+SUM(AU30:AW30)</f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>+SUM(AZ30:BC30)</f>
        <v>0</v>
      </c>
      <c r="AZ30" s="78">
        <v>0</v>
      </c>
      <c r="BA30" s="78">
        <v>0</v>
      </c>
      <c r="BB30" s="78">
        <v>0</v>
      </c>
      <c r="BC30" s="78">
        <v>0</v>
      </c>
      <c r="BD30" s="79">
        <v>16071</v>
      </c>
      <c r="BE30" s="78">
        <v>0</v>
      </c>
      <c r="BF30" s="78">
        <v>0</v>
      </c>
      <c r="BG30" s="78">
        <f>+SUM(BF30,AN30,AF30)</f>
        <v>3879</v>
      </c>
      <c r="BH30" s="78">
        <f>SUM(D30,AF30)</f>
        <v>0</v>
      </c>
      <c r="BI30" s="78">
        <f>SUM(E30,AG30)</f>
        <v>0</v>
      </c>
      <c r="BJ30" s="78">
        <f>SUM(F30,AH30)</f>
        <v>0</v>
      </c>
      <c r="BK30" s="78">
        <f>SUM(G30,AI30)</f>
        <v>0</v>
      </c>
      <c r="BL30" s="78">
        <f>SUM(H30,AJ30)</f>
        <v>0</v>
      </c>
      <c r="BM30" s="78">
        <f>SUM(I30,AK30)</f>
        <v>0</v>
      </c>
      <c r="BN30" s="78">
        <f>SUM(J30,AL30)</f>
        <v>0</v>
      </c>
      <c r="BO30" s="79">
        <f>SUM(K30,AM30)</f>
        <v>0</v>
      </c>
      <c r="BP30" s="78">
        <f>SUM(L30,AN30)</f>
        <v>131295</v>
      </c>
      <c r="BQ30" s="78">
        <f>SUM(M30,AO30)</f>
        <v>11853</v>
      </c>
      <c r="BR30" s="78">
        <f>SUM(N30,AP30)</f>
        <v>11853</v>
      </c>
      <c r="BS30" s="78">
        <f>SUM(O30,AQ30)</f>
        <v>0</v>
      </c>
      <c r="BT30" s="78">
        <f>SUM(P30,AR30)</f>
        <v>0</v>
      </c>
      <c r="BU30" s="78">
        <f>SUM(Q30,AS30)</f>
        <v>0</v>
      </c>
      <c r="BV30" s="78">
        <f>SUM(R30,AT30)</f>
        <v>482</v>
      </c>
      <c r="BW30" s="78">
        <f>SUM(S30,AU30)</f>
        <v>0</v>
      </c>
      <c r="BX30" s="78">
        <f>SUM(T30,AV30)</f>
        <v>0</v>
      </c>
      <c r="BY30" s="78">
        <f>SUM(U30,AW30)</f>
        <v>482</v>
      </c>
      <c r="BZ30" s="78">
        <f>SUM(V30,AX30)</f>
        <v>5632</v>
      </c>
      <c r="CA30" s="78">
        <f>SUM(W30,AY30)</f>
        <v>113328</v>
      </c>
      <c r="CB30" s="78">
        <f>SUM(X30,AZ30)</f>
        <v>102687</v>
      </c>
      <c r="CC30" s="78">
        <f>SUM(Y30,BA30)</f>
        <v>10641</v>
      </c>
      <c r="CD30" s="78">
        <f>SUM(Z30,BB30)</f>
        <v>0</v>
      </c>
      <c r="CE30" s="78">
        <f>SUM(AA30,BC30)</f>
        <v>0</v>
      </c>
      <c r="CF30" s="79">
        <f>SUM(AB30,BD30)</f>
        <v>215022</v>
      </c>
      <c r="CG30" s="78">
        <f>SUM(AC30,BE30)</f>
        <v>0</v>
      </c>
      <c r="CH30" s="78">
        <f>SUM(AD30,BF30)</f>
        <v>0</v>
      </c>
      <c r="CI30" s="78">
        <f>SUM(AE30,BG30)</f>
        <v>131295</v>
      </c>
    </row>
    <row r="31" spans="1:87" s="51" customFormat="1" ht="12" customHeight="1">
      <c r="A31" s="55" t="s">
        <v>130</v>
      </c>
      <c r="B31" s="56" t="s">
        <v>176</v>
      </c>
      <c r="C31" s="55" t="s">
        <v>389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58608</v>
      </c>
      <c r="M31" s="78">
        <f>+SUM(N31:Q31)</f>
        <v>9424</v>
      </c>
      <c r="N31" s="78">
        <v>9424</v>
      </c>
      <c r="O31" s="78">
        <v>0</v>
      </c>
      <c r="P31" s="78">
        <v>0</v>
      </c>
      <c r="Q31" s="78">
        <v>0</v>
      </c>
      <c r="R31" s="78">
        <f>+SUM(S31:U31)</f>
        <v>0</v>
      </c>
      <c r="S31" s="78">
        <v>0</v>
      </c>
      <c r="T31" s="78">
        <v>0</v>
      </c>
      <c r="U31" s="78">
        <v>0</v>
      </c>
      <c r="V31" s="78">
        <v>0</v>
      </c>
      <c r="W31" s="78">
        <f>+SUM(X31:AA31)</f>
        <v>49184</v>
      </c>
      <c r="X31" s="78">
        <v>43946</v>
      </c>
      <c r="Y31" s="78">
        <v>0</v>
      </c>
      <c r="Z31" s="78">
        <v>0</v>
      </c>
      <c r="AA31" s="78">
        <v>5238</v>
      </c>
      <c r="AB31" s="79">
        <v>167249</v>
      </c>
      <c r="AC31" s="78">
        <v>0</v>
      </c>
      <c r="AD31" s="78">
        <v>0</v>
      </c>
      <c r="AE31" s="78">
        <f>+SUM(D31,L31,AD31)</f>
        <v>58608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35509</v>
      </c>
      <c r="AN31" s="78">
        <f>+SUM(AO31,AT31,AX31,AY31,BE31)</f>
        <v>0</v>
      </c>
      <c r="AO31" s="78">
        <f>+SUM(AP31:AS31)</f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>+SUM(AU31:AW31)</f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>+SUM(AZ31:BC31)</f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28647</v>
      </c>
      <c r="BE31" s="78">
        <v>0</v>
      </c>
      <c r="BF31" s="78">
        <v>0</v>
      </c>
      <c r="BG31" s="78">
        <f>+SUM(BF31,AN31,AF31)</f>
        <v>0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f>SUM(K31,AM31)</f>
        <v>35509</v>
      </c>
      <c r="BP31" s="78">
        <f>SUM(L31,AN31)</f>
        <v>58608</v>
      </c>
      <c r="BQ31" s="78">
        <f>SUM(M31,AO31)</f>
        <v>9424</v>
      </c>
      <c r="BR31" s="78">
        <f>SUM(N31,AP31)</f>
        <v>9424</v>
      </c>
      <c r="BS31" s="78">
        <f>SUM(O31,AQ31)</f>
        <v>0</v>
      </c>
      <c r="BT31" s="78">
        <f>SUM(P31,AR31)</f>
        <v>0</v>
      </c>
      <c r="BU31" s="78">
        <f>SUM(Q31,AS31)</f>
        <v>0</v>
      </c>
      <c r="BV31" s="78">
        <f>SUM(R31,AT31)</f>
        <v>0</v>
      </c>
      <c r="BW31" s="78">
        <f>SUM(S31,AU31)</f>
        <v>0</v>
      </c>
      <c r="BX31" s="78">
        <f>SUM(T31,AV31)</f>
        <v>0</v>
      </c>
      <c r="BY31" s="78">
        <f>SUM(U31,AW31)</f>
        <v>0</v>
      </c>
      <c r="BZ31" s="78">
        <f>SUM(V31,AX31)</f>
        <v>0</v>
      </c>
      <c r="CA31" s="78">
        <f>SUM(W31,AY31)</f>
        <v>49184</v>
      </c>
      <c r="CB31" s="78">
        <f>SUM(X31,AZ31)</f>
        <v>43946</v>
      </c>
      <c r="CC31" s="78">
        <f>SUM(Y31,BA31)</f>
        <v>0</v>
      </c>
      <c r="CD31" s="78">
        <f>SUM(Z31,BB31)</f>
        <v>0</v>
      </c>
      <c r="CE31" s="78">
        <f>SUM(AA31,BC31)</f>
        <v>5238</v>
      </c>
      <c r="CF31" s="79">
        <f>SUM(AB31,BD31)</f>
        <v>195896</v>
      </c>
      <c r="CG31" s="78">
        <f>SUM(AC31,BE31)</f>
        <v>0</v>
      </c>
      <c r="CH31" s="78">
        <f>SUM(AD31,BF31)</f>
        <v>0</v>
      </c>
      <c r="CI31" s="78">
        <f>SUM(AE31,BG31)</f>
        <v>58608</v>
      </c>
    </row>
    <row r="32" spans="1:87" s="51" customFormat="1" ht="12" customHeight="1">
      <c r="A32" s="55" t="s">
        <v>130</v>
      </c>
      <c r="B32" s="56" t="s">
        <v>390</v>
      </c>
      <c r="C32" s="55" t="s">
        <v>391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49376</v>
      </c>
      <c r="M32" s="78">
        <f>+SUM(N32:Q32)</f>
        <v>12192</v>
      </c>
      <c r="N32" s="78">
        <v>12192</v>
      </c>
      <c r="O32" s="78">
        <v>0</v>
      </c>
      <c r="P32" s="78">
        <v>0</v>
      </c>
      <c r="Q32" s="78">
        <v>0</v>
      </c>
      <c r="R32" s="78">
        <f>+SUM(S32:U32)</f>
        <v>0</v>
      </c>
      <c r="S32" s="78">
        <v>0</v>
      </c>
      <c r="T32" s="78">
        <v>0</v>
      </c>
      <c r="U32" s="78">
        <v>0</v>
      </c>
      <c r="V32" s="78">
        <v>0</v>
      </c>
      <c r="W32" s="78">
        <f>+SUM(X32:AA32)</f>
        <v>37184</v>
      </c>
      <c r="X32" s="78">
        <v>32638</v>
      </c>
      <c r="Y32" s="78">
        <v>0</v>
      </c>
      <c r="Z32" s="78">
        <v>0</v>
      </c>
      <c r="AA32" s="78">
        <v>4546</v>
      </c>
      <c r="AB32" s="79">
        <v>191032</v>
      </c>
      <c r="AC32" s="78">
        <v>0</v>
      </c>
      <c r="AD32" s="78">
        <v>6500</v>
      </c>
      <c r="AE32" s="78">
        <f>+SUM(D32,L32,AD32)</f>
        <v>55876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35509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33507</v>
      </c>
      <c r="BE32" s="78">
        <v>0</v>
      </c>
      <c r="BF32" s="78">
        <v>0</v>
      </c>
      <c r="BG32" s="78">
        <f>+SUM(BF32,AN32,AF32)</f>
        <v>0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f>SUM(K32,AM32)</f>
        <v>35509</v>
      </c>
      <c r="BP32" s="78">
        <f>SUM(L32,AN32)</f>
        <v>49376</v>
      </c>
      <c r="BQ32" s="78">
        <f>SUM(M32,AO32)</f>
        <v>12192</v>
      </c>
      <c r="BR32" s="78">
        <f>SUM(N32,AP32)</f>
        <v>12192</v>
      </c>
      <c r="BS32" s="78">
        <f>SUM(O32,AQ32)</f>
        <v>0</v>
      </c>
      <c r="BT32" s="78">
        <f>SUM(P32,AR32)</f>
        <v>0</v>
      </c>
      <c r="BU32" s="78">
        <f>SUM(Q32,AS32)</f>
        <v>0</v>
      </c>
      <c r="BV32" s="78">
        <f>SUM(R32,AT32)</f>
        <v>0</v>
      </c>
      <c r="BW32" s="78">
        <f>SUM(S32,AU32)</f>
        <v>0</v>
      </c>
      <c r="BX32" s="78">
        <f>SUM(T32,AV32)</f>
        <v>0</v>
      </c>
      <c r="BY32" s="78">
        <f>SUM(U32,AW32)</f>
        <v>0</v>
      </c>
      <c r="BZ32" s="78">
        <f>SUM(V32,AX32)</f>
        <v>0</v>
      </c>
      <c r="CA32" s="78">
        <f>SUM(W32,AY32)</f>
        <v>37184</v>
      </c>
      <c r="CB32" s="78">
        <f>SUM(X32,AZ32)</f>
        <v>32638</v>
      </c>
      <c r="CC32" s="78">
        <f>SUM(Y32,BA32)</f>
        <v>0</v>
      </c>
      <c r="CD32" s="78">
        <f>SUM(Z32,BB32)</f>
        <v>0</v>
      </c>
      <c r="CE32" s="78">
        <f>SUM(AA32,BC32)</f>
        <v>4546</v>
      </c>
      <c r="CF32" s="79">
        <f>SUM(AB32,BD32)</f>
        <v>224539</v>
      </c>
      <c r="CG32" s="78">
        <f>SUM(AC32,BE32)</f>
        <v>0</v>
      </c>
      <c r="CH32" s="78">
        <f>SUM(AD32,BF32)</f>
        <v>6500</v>
      </c>
      <c r="CI32" s="78">
        <f>SUM(AE32,BG32)</f>
        <v>55876</v>
      </c>
    </row>
    <row r="33" spans="1:87" s="51" customFormat="1" ht="12" customHeight="1">
      <c r="A33" s="55" t="s">
        <v>130</v>
      </c>
      <c r="B33" s="56" t="s">
        <v>392</v>
      </c>
      <c r="C33" s="55" t="s">
        <v>393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78751</v>
      </c>
      <c r="M33" s="78">
        <f>+SUM(N33:Q33)</f>
        <v>0</v>
      </c>
      <c r="N33" s="78">
        <v>0</v>
      </c>
      <c r="O33" s="78">
        <v>0</v>
      </c>
      <c r="P33" s="78">
        <v>0</v>
      </c>
      <c r="Q33" s="78">
        <v>0</v>
      </c>
      <c r="R33" s="78">
        <f>+SUM(S33:U33)</f>
        <v>3946</v>
      </c>
      <c r="S33" s="78">
        <v>0</v>
      </c>
      <c r="T33" s="78">
        <v>3946</v>
      </c>
      <c r="U33" s="78">
        <v>0</v>
      </c>
      <c r="V33" s="78">
        <v>0</v>
      </c>
      <c r="W33" s="78">
        <f>+SUM(X33:AA33)</f>
        <v>74805</v>
      </c>
      <c r="X33" s="78">
        <v>48900</v>
      </c>
      <c r="Y33" s="78">
        <v>25474</v>
      </c>
      <c r="Z33" s="78">
        <v>0</v>
      </c>
      <c r="AA33" s="78">
        <v>431</v>
      </c>
      <c r="AB33" s="79">
        <v>106409</v>
      </c>
      <c r="AC33" s="78">
        <v>0</v>
      </c>
      <c r="AD33" s="78">
        <v>53642</v>
      </c>
      <c r="AE33" s="78">
        <f>+SUM(D33,L33,AD33)</f>
        <v>132393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35509</v>
      </c>
      <c r="AN33" s="78">
        <f>+SUM(AO33,AT33,AX33,AY33,BE33)</f>
        <v>0</v>
      </c>
      <c r="AO33" s="78">
        <f>+SUM(AP33:AS33)</f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>+SUM(AU33:AW33)</f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>+SUM(AZ33:BC33)</f>
        <v>0</v>
      </c>
      <c r="AZ33" s="78">
        <v>0</v>
      </c>
      <c r="BA33" s="78">
        <v>0</v>
      </c>
      <c r="BB33" s="78">
        <v>0</v>
      </c>
      <c r="BC33" s="78">
        <v>0</v>
      </c>
      <c r="BD33" s="79">
        <v>34681</v>
      </c>
      <c r="BE33" s="78">
        <v>0</v>
      </c>
      <c r="BF33" s="78">
        <v>0</v>
      </c>
      <c r="BG33" s="78">
        <f>+SUM(BF33,AN33,AF33)</f>
        <v>0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f>SUM(K33,AM33)</f>
        <v>35509</v>
      </c>
      <c r="BP33" s="78">
        <f>SUM(L33,AN33)</f>
        <v>78751</v>
      </c>
      <c r="BQ33" s="78">
        <f>SUM(M33,AO33)</f>
        <v>0</v>
      </c>
      <c r="BR33" s="78">
        <f>SUM(N33,AP33)</f>
        <v>0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3946</v>
      </c>
      <c r="BW33" s="78">
        <f>SUM(S33,AU33)</f>
        <v>0</v>
      </c>
      <c r="BX33" s="78">
        <f>SUM(T33,AV33)</f>
        <v>3946</v>
      </c>
      <c r="BY33" s="78">
        <f>SUM(U33,AW33)</f>
        <v>0</v>
      </c>
      <c r="BZ33" s="78">
        <f>SUM(V33,AX33)</f>
        <v>0</v>
      </c>
      <c r="CA33" s="78">
        <f>SUM(W33,AY33)</f>
        <v>74805</v>
      </c>
      <c r="CB33" s="78">
        <f>SUM(X33,AZ33)</f>
        <v>48900</v>
      </c>
      <c r="CC33" s="78">
        <f>SUM(Y33,BA33)</f>
        <v>25474</v>
      </c>
      <c r="CD33" s="78">
        <f>SUM(Z33,BB33)</f>
        <v>0</v>
      </c>
      <c r="CE33" s="78">
        <f>SUM(AA33,BC33)</f>
        <v>431</v>
      </c>
      <c r="CF33" s="79">
        <f>SUM(AB33,BD33)</f>
        <v>141090</v>
      </c>
      <c r="CG33" s="78">
        <f>SUM(AC33,BE33)</f>
        <v>0</v>
      </c>
      <c r="CH33" s="78">
        <f>SUM(AD33,BF33)</f>
        <v>53642</v>
      </c>
      <c r="CI33" s="78">
        <f>SUM(AE33,BG33)</f>
        <v>132393</v>
      </c>
    </row>
    <row r="34" spans="1:87" s="51" customFormat="1" ht="12" customHeight="1">
      <c r="A34" s="55" t="s">
        <v>130</v>
      </c>
      <c r="B34" s="56" t="s">
        <v>394</v>
      </c>
      <c r="C34" s="55" t="s">
        <v>395</v>
      </c>
      <c r="D34" s="78">
        <f>+SUM(E34,J34)</f>
        <v>0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>+SUM(M34,R34,V34,W34,AC34)</f>
        <v>56599</v>
      </c>
      <c r="M34" s="78">
        <f>+SUM(N34:Q34)</f>
        <v>1583</v>
      </c>
      <c r="N34" s="78">
        <v>1583</v>
      </c>
      <c r="O34" s="78">
        <v>0</v>
      </c>
      <c r="P34" s="78">
        <v>0</v>
      </c>
      <c r="Q34" s="78">
        <v>0</v>
      </c>
      <c r="R34" s="78">
        <f>+SUM(S34:U34)</f>
        <v>0</v>
      </c>
      <c r="S34" s="78">
        <v>0</v>
      </c>
      <c r="T34" s="78">
        <v>0</v>
      </c>
      <c r="U34" s="78">
        <v>0</v>
      </c>
      <c r="V34" s="78">
        <v>0</v>
      </c>
      <c r="W34" s="78">
        <f>+SUM(X34:AA34)</f>
        <v>55016</v>
      </c>
      <c r="X34" s="78">
        <v>45408</v>
      </c>
      <c r="Y34" s="78">
        <v>51</v>
      </c>
      <c r="Z34" s="78">
        <v>0</v>
      </c>
      <c r="AA34" s="78">
        <v>9557</v>
      </c>
      <c r="AB34" s="79">
        <v>55689</v>
      </c>
      <c r="AC34" s="78">
        <v>0</v>
      </c>
      <c r="AD34" s="78">
        <v>0</v>
      </c>
      <c r="AE34" s="78">
        <f>+SUM(D34,L34,AD34)</f>
        <v>56599</v>
      </c>
      <c r="AF34" s="78">
        <f>+SUM(AG34,AL34)</f>
        <v>0</v>
      </c>
      <c r="AG34" s="78">
        <f>+SUM(AH34:AK34)</f>
        <v>0</v>
      </c>
      <c r="AH34" s="78">
        <v>0</v>
      </c>
      <c r="AI34" s="78"/>
      <c r="AJ34" s="78">
        <v>0</v>
      </c>
      <c r="AK34" s="78">
        <v>0</v>
      </c>
      <c r="AL34" s="78">
        <v>0</v>
      </c>
      <c r="AM34" s="79">
        <v>35508</v>
      </c>
      <c r="AN34" s="78">
        <f>+SUM(AO34,AT34,AX34,AY34,BE34)</f>
        <v>0</v>
      </c>
      <c r="AO34" s="78">
        <f>+SUM(AP34:AS34)</f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>+SUM(AU34:AW34)</f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>+SUM(AZ34:BC34)</f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16298</v>
      </c>
      <c r="BE34" s="78">
        <v>0</v>
      </c>
      <c r="BF34" s="78">
        <v>0</v>
      </c>
      <c r="BG34" s="78">
        <f>+SUM(BF34,AN34,AF34)</f>
        <v>0</v>
      </c>
      <c r="BH34" s="78">
        <f>SUM(D34,AF34)</f>
        <v>0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0</v>
      </c>
      <c r="BO34" s="79">
        <f>SUM(K34,AM34)</f>
        <v>35508</v>
      </c>
      <c r="BP34" s="78">
        <f>SUM(L34,AN34)</f>
        <v>56599</v>
      </c>
      <c r="BQ34" s="78">
        <f>SUM(M34,AO34)</f>
        <v>1583</v>
      </c>
      <c r="BR34" s="78">
        <f>SUM(N34,AP34)</f>
        <v>1583</v>
      </c>
      <c r="BS34" s="78">
        <f>SUM(O34,AQ34)</f>
        <v>0</v>
      </c>
      <c r="BT34" s="78">
        <f>SUM(P34,AR34)</f>
        <v>0</v>
      </c>
      <c r="BU34" s="78">
        <f>SUM(Q34,AS34)</f>
        <v>0</v>
      </c>
      <c r="BV34" s="78">
        <f>SUM(R34,AT34)</f>
        <v>0</v>
      </c>
      <c r="BW34" s="78">
        <f>SUM(S34,AU34)</f>
        <v>0</v>
      </c>
      <c r="BX34" s="78">
        <f>SUM(T34,AV34)</f>
        <v>0</v>
      </c>
      <c r="BY34" s="78">
        <f>SUM(U34,AW34)</f>
        <v>0</v>
      </c>
      <c r="BZ34" s="78">
        <f>SUM(V34,AX34)</f>
        <v>0</v>
      </c>
      <c r="CA34" s="78">
        <f>SUM(W34,AY34)</f>
        <v>55016</v>
      </c>
      <c r="CB34" s="78">
        <f>SUM(X34,AZ34)</f>
        <v>45408</v>
      </c>
      <c r="CC34" s="78">
        <f>SUM(Y34,BA34)</f>
        <v>51</v>
      </c>
      <c r="CD34" s="78">
        <f>SUM(Z34,BB34)</f>
        <v>0</v>
      </c>
      <c r="CE34" s="78">
        <f>SUM(AA34,BC34)</f>
        <v>9557</v>
      </c>
      <c r="CF34" s="79">
        <f>SUM(AB34,BD34)</f>
        <v>71987</v>
      </c>
      <c r="CG34" s="78">
        <f>SUM(AC34,BE34)</f>
        <v>0</v>
      </c>
      <c r="CH34" s="78">
        <f>SUM(AD34,BF34)</f>
        <v>0</v>
      </c>
      <c r="CI34" s="78">
        <f>SUM(AE34,BG34)</f>
        <v>56599</v>
      </c>
    </row>
    <row r="35" spans="1:87" s="51" customFormat="1" ht="12" customHeight="1">
      <c r="A35" s="55" t="s">
        <v>130</v>
      </c>
      <c r="B35" s="56" t="s">
        <v>396</v>
      </c>
      <c r="C35" s="55" t="s">
        <v>397</v>
      </c>
      <c r="D35" s="78">
        <f>+SUM(E35,J35)</f>
        <v>0</v>
      </c>
      <c r="E35" s="78">
        <f>+SUM(F35:I35)</f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>+SUM(M35,R35,V35,W35,AC35)</f>
        <v>104655</v>
      </c>
      <c r="M35" s="78">
        <f>+SUM(N35:Q35)</f>
        <v>0</v>
      </c>
      <c r="N35" s="78">
        <v>0</v>
      </c>
      <c r="O35" s="78">
        <v>0</v>
      </c>
      <c r="P35" s="78">
        <v>0</v>
      </c>
      <c r="Q35" s="78">
        <v>0</v>
      </c>
      <c r="R35" s="78">
        <f>+SUM(S35:U35)</f>
        <v>0</v>
      </c>
      <c r="S35" s="78">
        <v>0</v>
      </c>
      <c r="T35" s="78">
        <v>0</v>
      </c>
      <c r="U35" s="78">
        <v>0</v>
      </c>
      <c r="V35" s="78">
        <v>0</v>
      </c>
      <c r="W35" s="78">
        <f>+SUM(X35:AA35)</f>
        <v>104655</v>
      </c>
      <c r="X35" s="78">
        <v>63434</v>
      </c>
      <c r="Y35" s="78">
        <v>27042</v>
      </c>
      <c r="Z35" s="78">
        <v>0</v>
      </c>
      <c r="AA35" s="78">
        <v>14179</v>
      </c>
      <c r="AB35" s="79">
        <v>58910</v>
      </c>
      <c r="AC35" s="78">
        <v>0</v>
      </c>
      <c r="AD35" s="78">
        <v>0</v>
      </c>
      <c r="AE35" s="78">
        <f>+SUM(D35,L35,AD35)</f>
        <v>104655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35508</v>
      </c>
      <c r="AN35" s="78">
        <f>+SUM(AO35,AT35,AX35,AY35,BE35)</f>
        <v>0</v>
      </c>
      <c r="AO35" s="78">
        <f>+SUM(AP35:AS35)</f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>+SUM(AU35:AW35)</f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>+SUM(AZ35:BC35)</f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7706</v>
      </c>
      <c r="BE35" s="78">
        <v>0</v>
      </c>
      <c r="BF35" s="78">
        <v>0</v>
      </c>
      <c r="BG35" s="78">
        <f>+SUM(BF35,AN35,AF35)</f>
        <v>0</v>
      </c>
      <c r="BH35" s="78">
        <f>SUM(D35,AF35)</f>
        <v>0</v>
      </c>
      <c r="BI35" s="78">
        <f>SUM(E35,AG35)</f>
        <v>0</v>
      </c>
      <c r="BJ35" s="78">
        <f>SUM(F35,AH35)</f>
        <v>0</v>
      </c>
      <c r="BK35" s="78">
        <f>SUM(G35,AI35)</f>
        <v>0</v>
      </c>
      <c r="BL35" s="78">
        <f>SUM(H35,AJ35)</f>
        <v>0</v>
      </c>
      <c r="BM35" s="78">
        <f>SUM(I35,AK35)</f>
        <v>0</v>
      </c>
      <c r="BN35" s="78">
        <f>SUM(J35,AL35)</f>
        <v>0</v>
      </c>
      <c r="BO35" s="79">
        <f>SUM(K35,AM35)</f>
        <v>35508</v>
      </c>
      <c r="BP35" s="78">
        <f>SUM(L35,AN35)</f>
        <v>104655</v>
      </c>
      <c r="BQ35" s="78">
        <f>SUM(M35,AO35)</f>
        <v>0</v>
      </c>
      <c r="BR35" s="78">
        <f>SUM(N35,AP35)</f>
        <v>0</v>
      </c>
      <c r="BS35" s="78">
        <f>SUM(O35,AQ35)</f>
        <v>0</v>
      </c>
      <c r="BT35" s="78">
        <f>SUM(P35,AR35)</f>
        <v>0</v>
      </c>
      <c r="BU35" s="78">
        <f>SUM(Q35,AS35)</f>
        <v>0</v>
      </c>
      <c r="BV35" s="78">
        <f>SUM(R35,AT35)</f>
        <v>0</v>
      </c>
      <c r="BW35" s="78">
        <f>SUM(S35,AU35)</f>
        <v>0</v>
      </c>
      <c r="BX35" s="78">
        <f>SUM(T35,AV35)</f>
        <v>0</v>
      </c>
      <c r="BY35" s="78">
        <f>SUM(U35,AW35)</f>
        <v>0</v>
      </c>
      <c r="BZ35" s="78">
        <f>SUM(V35,AX35)</f>
        <v>0</v>
      </c>
      <c r="CA35" s="78">
        <f>SUM(W35,AY35)</f>
        <v>104655</v>
      </c>
      <c r="CB35" s="78">
        <f>SUM(X35,AZ35)</f>
        <v>63434</v>
      </c>
      <c r="CC35" s="78">
        <f>SUM(Y35,BA35)</f>
        <v>27042</v>
      </c>
      <c r="CD35" s="78">
        <f>SUM(Z35,BB35)</f>
        <v>0</v>
      </c>
      <c r="CE35" s="78">
        <f>SUM(AA35,BC35)</f>
        <v>14179</v>
      </c>
      <c r="CF35" s="79">
        <f>SUM(AB35,BD35)</f>
        <v>66616</v>
      </c>
      <c r="CG35" s="78">
        <f>SUM(AC35,BE35)</f>
        <v>0</v>
      </c>
      <c r="CH35" s="78">
        <f>SUM(AD35,BF35)</f>
        <v>0</v>
      </c>
      <c r="CI35" s="78">
        <f>SUM(AE35,BG35)</f>
        <v>104655</v>
      </c>
    </row>
    <row r="36" spans="1:87" s="51" customFormat="1" ht="12" customHeight="1">
      <c r="A36" s="55" t="s">
        <v>130</v>
      </c>
      <c r="B36" s="56" t="s">
        <v>398</v>
      </c>
      <c r="C36" s="55" t="s">
        <v>399</v>
      </c>
      <c r="D36" s="78">
        <f>+SUM(E36,J36)</f>
        <v>192000</v>
      </c>
      <c r="E36" s="78">
        <f>+SUM(F36:I36)</f>
        <v>184008</v>
      </c>
      <c r="F36" s="78">
        <v>184008</v>
      </c>
      <c r="G36" s="78"/>
      <c r="H36" s="78">
        <v>0</v>
      </c>
      <c r="I36" s="78">
        <v>0</v>
      </c>
      <c r="J36" s="78">
        <v>7992</v>
      </c>
      <c r="K36" s="79">
        <v>0</v>
      </c>
      <c r="L36" s="78">
        <f>+SUM(M36,R36,V36,W36,AC36)</f>
        <v>22394</v>
      </c>
      <c r="M36" s="78">
        <f>+SUM(N36:Q36)</f>
        <v>9102</v>
      </c>
      <c r="N36" s="78">
        <v>9102</v>
      </c>
      <c r="O36" s="78">
        <v>0</v>
      </c>
      <c r="P36" s="78">
        <v>0</v>
      </c>
      <c r="Q36" s="78">
        <v>0</v>
      </c>
      <c r="R36" s="78">
        <f>+SUM(S36:U36)</f>
        <v>13292</v>
      </c>
      <c r="S36" s="78">
        <v>1217</v>
      </c>
      <c r="T36" s="78">
        <v>11069</v>
      </c>
      <c r="U36" s="78">
        <v>1006</v>
      </c>
      <c r="V36" s="78">
        <v>0</v>
      </c>
      <c r="W36" s="78">
        <f>+SUM(X36:AA36)</f>
        <v>0</v>
      </c>
      <c r="X36" s="78">
        <v>0</v>
      </c>
      <c r="Y36" s="78">
        <v>0</v>
      </c>
      <c r="Z36" s="78">
        <v>0</v>
      </c>
      <c r="AA36" s="78">
        <v>0</v>
      </c>
      <c r="AB36" s="79">
        <v>0</v>
      </c>
      <c r="AC36" s="78">
        <v>0</v>
      </c>
      <c r="AD36" s="78">
        <v>0</v>
      </c>
      <c r="AE36" s="78">
        <f>+SUM(D36,L36,AD36)</f>
        <v>214394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0</v>
      </c>
      <c r="AO36" s="78">
        <f>+SUM(AP36:AS36)</f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>+SUM(AU36:AW36)</f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>+SUM(AZ36:BC36)</f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0</v>
      </c>
      <c r="BE36" s="78">
        <v>0</v>
      </c>
      <c r="BF36" s="78">
        <v>0</v>
      </c>
      <c r="BG36" s="78">
        <f>+SUM(BF36,AN36,AF36)</f>
        <v>0</v>
      </c>
      <c r="BH36" s="78">
        <f>SUM(D36,AF36)</f>
        <v>192000</v>
      </c>
      <c r="BI36" s="78">
        <f>SUM(E36,AG36)</f>
        <v>184008</v>
      </c>
      <c r="BJ36" s="78">
        <f>SUM(F36,AH36)</f>
        <v>184008</v>
      </c>
      <c r="BK36" s="78">
        <f>SUM(G36,AI36)</f>
        <v>0</v>
      </c>
      <c r="BL36" s="78">
        <f>SUM(H36,AJ36)</f>
        <v>0</v>
      </c>
      <c r="BM36" s="78">
        <f>SUM(I36,AK36)</f>
        <v>0</v>
      </c>
      <c r="BN36" s="78">
        <f>SUM(J36,AL36)</f>
        <v>7992</v>
      </c>
      <c r="BO36" s="79">
        <f>SUM(K36,AM36)</f>
        <v>0</v>
      </c>
      <c r="BP36" s="78">
        <f>SUM(L36,AN36)</f>
        <v>22394</v>
      </c>
      <c r="BQ36" s="78">
        <f>SUM(M36,AO36)</f>
        <v>9102</v>
      </c>
      <c r="BR36" s="78">
        <f>SUM(N36,AP36)</f>
        <v>9102</v>
      </c>
      <c r="BS36" s="78">
        <f>SUM(O36,AQ36)</f>
        <v>0</v>
      </c>
      <c r="BT36" s="78">
        <f>SUM(P36,AR36)</f>
        <v>0</v>
      </c>
      <c r="BU36" s="78">
        <f>SUM(Q36,AS36)</f>
        <v>0</v>
      </c>
      <c r="BV36" s="78">
        <f>SUM(R36,AT36)</f>
        <v>13292</v>
      </c>
      <c r="BW36" s="78">
        <f>SUM(S36,AU36)</f>
        <v>1217</v>
      </c>
      <c r="BX36" s="78">
        <f>SUM(T36,AV36)</f>
        <v>11069</v>
      </c>
      <c r="BY36" s="78">
        <f>SUM(U36,AW36)</f>
        <v>1006</v>
      </c>
      <c r="BZ36" s="78">
        <f>SUM(V36,AX36)</f>
        <v>0</v>
      </c>
      <c r="CA36" s="78">
        <f>SUM(W36,AY36)</f>
        <v>0</v>
      </c>
      <c r="CB36" s="78">
        <f>SUM(X36,AZ36)</f>
        <v>0</v>
      </c>
      <c r="CC36" s="78">
        <f>SUM(Y36,BA36)</f>
        <v>0</v>
      </c>
      <c r="CD36" s="78">
        <f>SUM(Z36,BB36)</f>
        <v>0</v>
      </c>
      <c r="CE36" s="78">
        <f>SUM(AA36,BC36)</f>
        <v>0</v>
      </c>
      <c r="CF36" s="79">
        <f>SUM(AB36,BD36)</f>
        <v>0</v>
      </c>
      <c r="CG36" s="78">
        <f>SUM(AC36,BE36)</f>
        <v>0</v>
      </c>
      <c r="CH36" s="78">
        <f>SUM(AD36,BF36)</f>
        <v>0</v>
      </c>
      <c r="CI36" s="78">
        <f>SUM(AE36,BG36)</f>
        <v>214394</v>
      </c>
    </row>
    <row r="37" spans="1:87" s="51" customFormat="1" ht="12" customHeight="1">
      <c r="A37" s="55" t="s">
        <v>130</v>
      </c>
      <c r="B37" s="56" t="s">
        <v>400</v>
      </c>
      <c r="C37" s="55" t="s">
        <v>401</v>
      </c>
      <c r="D37" s="78">
        <f>+SUM(E37,J37)</f>
        <v>18332</v>
      </c>
      <c r="E37" s="78">
        <f>+SUM(F37:I37)</f>
        <v>18332</v>
      </c>
      <c r="F37" s="78">
        <v>0</v>
      </c>
      <c r="G37" s="78">
        <v>17833</v>
      </c>
      <c r="H37" s="78">
        <v>0</v>
      </c>
      <c r="I37" s="78">
        <v>499</v>
      </c>
      <c r="J37" s="78">
        <v>0</v>
      </c>
      <c r="K37" s="79">
        <v>0</v>
      </c>
      <c r="L37" s="78">
        <f>+SUM(M37,R37,V37,W37,AC37)</f>
        <v>42966</v>
      </c>
      <c r="M37" s="78">
        <f>+SUM(N37:Q37)</f>
        <v>17433</v>
      </c>
      <c r="N37" s="78">
        <v>4012</v>
      </c>
      <c r="O37" s="78">
        <v>13421</v>
      </c>
      <c r="P37" s="78">
        <v>0</v>
      </c>
      <c r="Q37" s="78">
        <v>0</v>
      </c>
      <c r="R37" s="78">
        <f>+SUM(S37:U37)</f>
        <v>12118</v>
      </c>
      <c r="S37" s="78">
        <v>3332</v>
      </c>
      <c r="T37" s="78">
        <v>8786</v>
      </c>
      <c r="U37" s="78">
        <v>0</v>
      </c>
      <c r="V37" s="78">
        <v>0</v>
      </c>
      <c r="W37" s="78">
        <f>+SUM(X37:AA37)</f>
        <v>13415</v>
      </c>
      <c r="X37" s="78">
        <v>0</v>
      </c>
      <c r="Y37" s="78">
        <v>9560</v>
      </c>
      <c r="Z37" s="78">
        <v>3855</v>
      </c>
      <c r="AA37" s="78">
        <v>0</v>
      </c>
      <c r="AB37" s="79">
        <v>0</v>
      </c>
      <c r="AC37" s="78">
        <v>0</v>
      </c>
      <c r="AD37" s="78">
        <v>0</v>
      </c>
      <c r="AE37" s="78">
        <f>+SUM(D37,L37,AD37)</f>
        <v>61298</v>
      </c>
      <c r="AF37" s="78">
        <f>+SUM(AG37,AL37)</f>
        <v>0</v>
      </c>
      <c r="AG37" s="78">
        <f>+SUM(AH37:AK37)</f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>+SUM(AO37,AT37,AX37,AY37,BE37)</f>
        <v>792</v>
      </c>
      <c r="AO37" s="78">
        <f>+SUM(AP37:AS37)</f>
        <v>474</v>
      </c>
      <c r="AP37" s="78">
        <v>0</v>
      </c>
      <c r="AQ37" s="78">
        <v>474</v>
      </c>
      <c r="AR37" s="78">
        <v>0</v>
      </c>
      <c r="AS37" s="78">
        <v>0</v>
      </c>
      <c r="AT37" s="78">
        <f>+SUM(AU37:AW37)</f>
        <v>318</v>
      </c>
      <c r="AU37" s="78">
        <v>318</v>
      </c>
      <c r="AV37" s="78">
        <v>0</v>
      </c>
      <c r="AW37" s="78">
        <v>0</v>
      </c>
      <c r="AX37" s="78">
        <v>0</v>
      </c>
      <c r="AY37" s="78">
        <f>+SUM(AZ37:BC37)</f>
        <v>0</v>
      </c>
      <c r="AZ37" s="78">
        <v>0</v>
      </c>
      <c r="BA37" s="78">
        <v>0</v>
      </c>
      <c r="BB37" s="78">
        <v>0</v>
      </c>
      <c r="BC37" s="78">
        <v>0</v>
      </c>
      <c r="BD37" s="79">
        <v>0</v>
      </c>
      <c r="BE37" s="78">
        <v>0</v>
      </c>
      <c r="BF37" s="78">
        <v>0</v>
      </c>
      <c r="BG37" s="78">
        <f>+SUM(BF37,AN37,AF37)</f>
        <v>792</v>
      </c>
      <c r="BH37" s="78">
        <f>SUM(D37,AF37)</f>
        <v>18332</v>
      </c>
      <c r="BI37" s="78">
        <f>SUM(E37,AG37)</f>
        <v>18332</v>
      </c>
      <c r="BJ37" s="78">
        <f>SUM(F37,AH37)</f>
        <v>0</v>
      </c>
      <c r="BK37" s="78">
        <f>SUM(G37,AI37)</f>
        <v>17833</v>
      </c>
      <c r="BL37" s="78">
        <f>SUM(H37,AJ37)</f>
        <v>0</v>
      </c>
      <c r="BM37" s="78">
        <f>SUM(I37,AK37)</f>
        <v>499</v>
      </c>
      <c r="BN37" s="78">
        <f>SUM(J37,AL37)</f>
        <v>0</v>
      </c>
      <c r="BO37" s="79">
        <f>SUM(K37,AM37)</f>
        <v>0</v>
      </c>
      <c r="BP37" s="78">
        <f>SUM(L37,AN37)</f>
        <v>43758</v>
      </c>
      <c r="BQ37" s="78">
        <f>SUM(M37,AO37)</f>
        <v>17907</v>
      </c>
      <c r="BR37" s="78">
        <f>SUM(N37,AP37)</f>
        <v>4012</v>
      </c>
      <c r="BS37" s="78">
        <f>SUM(O37,AQ37)</f>
        <v>13895</v>
      </c>
      <c r="BT37" s="78">
        <f>SUM(P37,AR37)</f>
        <v>0</v>
      </c>
      <c r="BU37" s="78">
        <f>SUM(Q37,AS37)</f>
        <v>0</v>
      </c>
      <c r="BV37" s="78">
        <f>SUM(R37,AT37)</f>
        <v>12436</v>
      </c>
      <c r="BW37" s="78">
        <f>SUM(S37,AU37)</f>
        <v>3650</v>
      </c>
      <c r="BX37" s="78">
        <f>SUM(T37,AV37)</f>
        <v>8786</v>
      </c>
      <c r="BY37" s="78">
        <f>SUM(U37,AW37)</f>
        <v>0</v>
      </c>
      <c r="BZ37" s="78">
        <f>SUM(V37,AX37)</f>
        <v>0</v>
      </c>
      <c r="CA37" s="78">
        <f>SUM(W37,AY37)</f>
        <v>13415</v>
      </c>
      <c r="CB37" s="78">
        <f>SUM(X37,AZ37)</f>
        <v>0</v>
      </c>
      <c r="CC37" s="78">
        <f>SUM(Y37,BA37)</f>
        <v>9560</v>
      </c>
      <c r="CD37" s="78">
        <f>SUM(Z37,BB37)</f>
        <v>3855</v>
      </c>
      <c r="CE37" s="78">
        <f>SUM(AA37,BC37)</f>
        <v>0</v>
      </c>
      <c r="CF37" s="79">
        <f>SUM(AB37,BD37)</f>
        <v>0</v>
      </c>
      <c r="CG37" s="78">
        <f>SUM(AC37,BE37)</f>
        <v>0</v>
      </c>
      <c r="CH37" s="78">
        <f>SUM(AD37,BF37)</f>
        <v>0</v>
      </c>
      <c r="CI37" s="78">
        <f>SUM(AE37,BG37)</f>
        <v>62090</v>
      </c>
    </row>
    <row r="38" spans="1:87" s="51" customFormat="1" ht="12" customHeight="1">
      <c r="A38" s="55" t="s">
        <v>130</v>
      </c>
      <c r="B38" s="56" t="s">
        <v>402</v>
      </c>
      <c r="C38" s="55" t="s">
        <v>403</v>
      </c>
      <c r="D38" s="78">
        <f>+SUM(E38,J38)</f>
        <v>0</v>
      </c>
      <c r="E38" s="78">
        <f>+SUM(F38:I38)</f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>+SUM(M38,R38,V38,W38,AC38)</f>
        <v>21021</v>
      </c>
      <c r="M38" s="78">
        <f>+SUM(N38:Q38)</f>
        <v>0</v>
      </c>
      <c r="N38" s="78">
        <v>0</v>
      </c>
      <c r="O38" s="78">
        <v>0</v>
      </c>
      <c r="P38" s="78">
        <v>0</v>
      </c>
      <c r="Q38" s="78">
        <v>0</v>
      </c>
      <c r="R38" s="78">
        <f>+SUM(S38:U38)</f>
        <v>7712</v>
      </c>
      <c r="S38" s="78">
        <v>7712</v>
      </c>
      <c r="T38" s="78">
        <v>0</v>
      </c>
      <c r="U38" s="78">
        <v>0</v>
      </c>
      <c r="V38" s="78">
        <v>3507</v>
      </c>
      <c r="W38" s="78">
        <f>+SUM(X38:AA38)</f>
        <v>9802</v>
      </c>
      <c r="X38" s="78">
        <v>0</v>
      </c>
      <c r="Y38" s="78">
        <v>0</v>
      </c>
      <c r="Z38" s="78">
        <v>0</v>
      </c>
      <c r="AA38" s="78">
        <v>9802</v>
      </c>
      <c r="AB38" s="79">
        <v>0</v>
      </c>
      <c r="AC38" s="78">
        <v>0</v>
      </c>
      <c r="AD38" s="78">
        <v>19648</v>
      </c>
      <c r="AE38" s="78">
        <f>+SUM(D38,L38,AD38)</f>
        <v>40669</v>
      </c>
      <c r="AF38" s="78">
        <f>+SUM(AG38,AL38)</f>
        <v>0</v>
      </c>
      <c r="AG38" s="78">
        <f>+SUM(AH38:AK38)</f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0</v>
      </c>
      <c r="AN38" s="78">
        <f>+SUM(AO38,AT38,AX38,AY38,BE38)</f>
        <v>0</v>
      </c>
      <c r="AO38" s="78">
        <f>+SUM(AP38:AS38)</f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f>+SUM(AU38:AW38)</f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>+SUM(AZ38:BC38)</f>
        <v>0</v>
      </c>
      <c r="AZ38" s="78">
        <v>0</v>
      </c>
      <c r="BA38" s="78">
        <v>0</v>
      </c>
      <c r="BB38" s="78">
        <v>0</v>
      </c>
      <c r="BC38" s="78">
        <v>0</v>
      </c>
      <c r="BD38" s="79">
        <v>0</v>
      </c>
      <c r="BE38" s="78">
        <v>0</v>
      </c>
      <c r="BF38" s="78">
        <v>0</v>
      </c>
      <c r="BG38" s="78">
        <f>+SUM(BF38,AN38,AF38)</f>
        <v>0</v>
      </c>
      <c r="BH38" s="78">
        <f>SUM(D38,AF38)</f>
        <v>0</v>
      </c>
      <c r="BI38" s="78">
        <f>SUM(E38,AG38)</f>
        <v>0</v>
      </c>
      <c r="BJ38" s="78">
        <f>SUM(F38,AH38)</f>
        <v>0</v>
      </c>
      <c r="BK38" s="78">
        <f>SUM(G38,AI38)</f>
        <v>0</v>
      </c>
      <c r="BL38" s="78">
        <f>SUM(H38,AJ38)</f>
        <v>0</v>
      </c>
      <c r="BM38" s="78">
        <f>SUM(I38,AK38)</f>
        <v>0</v>
      </c>
      <c r="BN38" s="78">
        <f>SUM(J38,AL38)</f>
        <v>0</v>
      </c>
      <c r="BO38" s="79">
        <f>SUM(K38,AM38)</f>
        <v>0</v>
      </c>
      <c r="BP38" s="78">
        <f>SUM(L38,AN38)</f>
        <v>21021</v>
      </c>
      <c r="BQ38" s="78">
        <f>SUM(M38,AO38)</f>
        <v>0</v>
      </c>
      <c r="BR38" s="78">
        <f>SUM(N38,AP38)</f>
        <v>0</v>
      </c>
      <c r="BS38" s="78">
        <f>SUM(O38,AQ38)</f>
        <v>0</v>
      </c>
      <c r="BT38" s="78">
        <f>SUM(P38,AR38)</f>
        <v>0</v>
      </c>
      <c r="BU38" s="78">
        <f>SUM(Q38,AS38)</f>
        <v>0</v>
      </c>
      <c r="BV38" s="78">
        <f>SUM(R38,AT38)</f>
        <v>7712</v>
      </c>
      <c r="BW38" s="78">
        <f>SUM(S38,AU38)</f>
        <v>7712</v>
      </c>
      <c r="BX38" s="78">
        <f>SUM(T38,AV38)</f>
        <v>0</v>
      </c>
      <c r="BY38" s="78">
        <f>SUM(U38,AW38)</f>
        <v>0</v>
      </c>
      <c r="BZ38" s="78">
        <f>SUM(V38,AX38)</f>
        <v>3507</v>
      </c>
      <c r="CA38" s="78">
        <f>SUM(W38,AY38)</f>
        <v>9802</v>
      </c>
      <c r="CB38" s="78">
        <f>SUM(X38,AZ38)</f>
        <v>0</v>
      </c>
      <c r="CC38" s="78">
        <f>SUM(Y38,BA38)</f>
        <v>0</v>
      </c>
      <c r="CD38" s="78">
        <f>SUM(Z38,BB38)</f>
        <v>0</v>
      </c>
      <c r="CE38" s="78">
        <f>SUM(AA38,BC38)</f>
        <v>9802</v>
      </c>
      <c r="CF38" s="79">
        <f>SUM(AB38,BD38)</f>
        <v>0</v>
      </c>
      <c r="CG38" s="78">
        <f>SUM(AC38,BE38)</f>
        <v>0</v>
      </c>
      <c r="CH38" s="78">
        <f>SUM(AD38,BF38)</f>
        <v>19648</v>
      </c>
      <c r="CI38" s="78">
        <f>SUM(AE38,BG38)</f>
        <v>40669</v>
      </c>
    </row>
    <row r="39" spans="1:87" s="51" customFormat="1" ht="12" customHeight="1">
      <c r="A39" s="55" t="s">
        <v>130</v>
      </c>
      <c r="B39" s="56" t="s">
        <v>404</v>
      </c>
      <c r="C39" s="55" t="s">
        <v>405</v>
      </c>
      <c r="D39" s="78">
        <f>+SUM(E39,J39)</f>
        <v>939</v>
      </c>
      <c r="E39" s="78">
        <f>+SUM(F39:I39)</f>
        <v>939</v>
      </c>
      <c r="F39" s="78">
        <v>0</v>
      </c>
      <c r="G39" s="78">
        <v>0</v>
      </c>
      <c r="H39" s="78">
        <v>0</v>
      </c>
      <c r="I39" s="78">
        <v>939</v>
      </c>
      <c r="J39" s="78">
        <v>0</v>
      </c>
      <c r="K39" s="79">
        <v>0</v>
      </c>
      <c r="L39" s="78">
        <f>+SUM(M39,R39,V39,W39,AC39)</f>
        <v>10422</v>
      </c>
      <c r="M39" s="78">
        <f>+SUM(N39:Q39)</f>
        <v>1700</v>
      </c>
      <c r="N39" s="78">
        <v>0</v>
      </c>
      <c r="O39" s="78">
        <v>1700</v>
      </c>
      <c r="P39" s="78">
        <v>0</v>
      </c>
      <c r="Q39" s="78">
        <v>0</v>
      </c>
      <c r="R39" s="78">
        <f>+SUM(S39:U39)</f>
        <v>0</v>
      </c>
      <c r="S39" s="78">
        <v>0</v>
      </c>
      <c r="T39" s="78">
        <v>0</v>
      </c>
      <c r="U39" s="78">
        <v>0</v>
      </c>
      <c r="V39" s="78">
        <v>0</v>
      </c>
      <c r="W39" s="78">
        <f>+SUM(X39:AA39)</f>
        <v>8722</v>
      </c>
      <c r="X39" s="78">
        <v>5145</v>
      </c>
      <c r="Y39" s="78">
        <v>3240</v>
      </c>
      <c r="Z39" s="78">
        <v>0</v>
      </c>
      <c r="AA39" s="78">
        <v>337</v>
      </c>
      <c r="AB39" s="79">
        <v>0</v>
      </c>
      <c r="AC39" s="78">
        <v>0</v>
      </c>
      <c r="AD39" s="78">
        <v>5961</v>
      </c>
      <c r="AE39" s="78">
        <f>+SUM(D39,L39,AD39)</f>
        <v>17322</v>
      </c>
      <c r="AF39" s="78">
        <f>+SUM(AG39,AL39)</f>
        <v>0</v>
      </c>
      <c r="AG39" s="78">
        <f>+SUM(AH39:AK39)</f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>+SUM(AO39,AT39,AX39,AY39,BE39)</f>
        <v>78</v>
      </c>
      <c r="AO39" s="78">
        <f>+SUM(AP39:AS39)</f>
        <v>78</v>
      </c>
      <c r="AP39" s="78">
        <v>0</v>
      </c>
      <c r="AQ39" s="78">
        <v>78</v>
      </c>
      <c r="AR39" s="78">
        <v>0</v>
      </c>
      <c r="AS39" s="78">
        <v>0</v>
      </c>
      <c r="AT39" s="78">
        <f>+SUM(AU39:AW39)</f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>+SUM(AZ39:BC39)</f>
        <v>0</v>
      </c>
      <c r="AZ39" s="78">
        <v>0</v>
      </c>
      <c r="BA39" s="78">
        <v>0</v>
      </c>
      <c r="BB39" s="78">
        <v>0</v>
      </c>
      <c r="BC39" s="78">
        <v>0</v>
      </c>
      <c r="BD39" s="79">
        <v>0</v>
      </c>
      <c r="BE39" s="78">
        <v>0</v>
      </c>
      <c r="BF39" s="78">
        <v>0</v>
      </c>
      <c r="BG39" s="78">
        <f>+SUM(BF39,AN39,AF39)</f>
        <v>78</v>
      </c>
      <c r="BH39" s="78">
        <f>SUM(D39,AF39)</f>
        <v>939</v>
      </c>
      <c r="BI39" s="78">
        <f>SUM(E39,AG39)</f>
        <v>939</v>
      </c>
      <c r="BJ39" s="78">
        <f>SUM(F39,AH39)</f>
        <v>0</v>
      </c>
      <c r="BK39" s="78">
        <f>SUM(G39,AI39)</f>
        <v>0</v>
      </c>
      <c r="BL39" s="78">
        <f>SUM(H39,AJ39)</f>
        <v>0</v>
      </c>
      <c r="BM39" s="78">
        <f>SUM(I39,AK39)</f>
        <v>939</v>
      </c>
      <c r="BN39" s="78">
        <f>SUM(J39,AL39)</f>
        <v>0</v>
      </c>
      <c r="BO39" s="79">
        <f>SUM(K39,AM39)</f>
        <v>0</v>
      </c>
      <c r="BP39" s="78">
        <f>SUM(L39,AN39)</f>
        <v>10500</v>
      </c>
      <c r="BQ39" s="78">
        <f>SUM(M39,AO39)</f>
        <v>1778</v>
      </c>
      <c r="BR39" s="78">
        <f>SUM(N39,AP39)</f>
        <v>0</v>
      </c>
      <c r="BS39" s="78">
        <f>SUM(O39,AQ39)</f>
        <v>1778</v>
      </c>
      <c r="BT39" s="78">
        <f>SUM(P39,AR39)</f>
        <v>0</v>
      </c>
      <c r="BU39" s="78">
        <f>SUM(Q39,AS39)</f>
        <v>0</v>
      </c>
      <c r="BV39" s="78">
        <f>SUM(R39,AT39)</f>
        <v>0</v>
      </c>
      <c r="BW39" s="78">
        <f>SUM(S39,AU39)</f>
        <v>0</v>
      </c>
      <c r="BX39" s="78">
        <f>SUM(T39,AV39)</f>
        <v>0</v>
      </c>
      <c r="BY39" s="78">
        <f>SUM(U39,AW39)</f>
        <v>0</v>
      </c>
      <c r="BZ39" s="78">
        <f>SUM(V39,AX39)</f>
        <v>0</v>
      </c>
      <c r="CA39" s="78">
        <f>SUM(W39,AY39)</f>
        <v>8722</v>
      </c>
      <c r="CB39" s="78">
        <f>SUM(X39,AZ39)</f>
        <v>5145</v>
      </c>
      <c r="CC39" s="78">
        <f>SUM(Y39,BA39)</f>
        <v>3240</v>
      </c>
      <c r="CD39" s="78">
        <f>SUM(Z39,BB39)</f>
        <v>0</v>
      </c>
      <c r="CE39" s="78">
        <f>SUM(AA39,BC39)</f>
        <v>337</v>
      </c>
      <c r="CF39" s="79">
        <f>SUM(AB39,BD39)</f>
        <v>0</v>
      </c>
      <c r="CG39" s="78">
        <f>SUM(AC39,BE39)</f>
        <v>0</v>
      </c>
      <c r="CH39" s="78">
        <f>SUM(AD39,BF39)</f>
        <v>5961</v>
      </c>
      <c r="CI39" s="78">
        <f>SUM(AE39,BG39)</f>
        <v>17400</v>
      </c>
    </row>
    <row r="40" spans="1:87" s="51" customFormat="1" ht="12" customHeight="1">
      <c r="A40" s="55" t="s">
        <v>130</v>
      </c>
      <c r="B40" s="56" t="s">
        <v>406</v>
      </c>
      <c r="C40" s="55" t="s">
        <v>407</v>
      </c>
      <c r="D40" s="78">
        <f>+SUM(E40,J40)</f>
        <v>0</v>
      </c>
      <c r="E40" s="78">
        <f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78">
        <f>+SUM(M40,R40,V40,W40,AC40)</f>
        <v>36624</v>
      </c>
      <c r="M40" s="78">
        <f>+SUM(N40:Q40)</f>
        <v>0</v>
      </c>
      <c r="N40" s="78">
        <v>0</v>
      </c>
      <c r="O40" s="78">
        <v>0</v>
      </c>
      <c r="P40" s="78">
        <v>0</v>
      </c>
      <c r="Q40" s="78">
        <v>0</v>
      </c>
      <c r="R40" s="78">
        <f>+SUM(S40:U40)</f>
        <v>350</v>
      </c>
      <c r="S40" s="78">
        <v>350</v>
      </c>
      <c r="T40" s="78">
        <v>0</v>
      </c>
      <c r="U40" s="78">
        <v>0</v>
      </c>
      <c r="V40" s="78">
        <v>0</v>
      </c>
      <c r="W40" s="78">
        <f>+SUM(X40:AA40)</f>
        <v>36274</v>
      </c>
      <c r="X40" s="78">
        <v>4752</v>
      </c>
      <c r="Y40" s="78">
        <v>4752</v>
      </c>
      <c r="Z40" s="78">
        <v>4752</v>
      </c>
      <c r="AA40" s="78">
        <v>22018</v>
      </c>
      <c r="AB40" s="79">
        <v>0</v>
      </c>
      <c r="AC40" s="78">
        <v>0</v>
      </c>
      <c r="AD40" s="78">
        <v>40382</v>
      </c>
      <c r="AE40" s="78">
        <f>+SUM(D40,L40,AD40)</f>
        <v>77006</v>
      </c>
      <c r="AF40" s="78">
        <f>+SUM(AG40,AL40)</f>
        <v>0</v>
      </c>
      <c r="AG40" s="78">
        <f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0</v>
      </c>
      <c r="AN40" s="78">
        <f>+SUM(AO40,AT40,AX40,AY40,BE40)</f>
        <v>371</v>
      </c>
      <c r="AO40" s="78">
        <f>+SUM(AP40:AS40)</f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f>+SUM(AU40:AW40)</f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>+SUM(AZ40:BC40)</f>
        <v>371</v>
      </c>
      <c r="AZ40" s="78">
        <v>124</v>
      </c>
      <c r="BA40" s="78">
        <v>124</v>
      </c>
      <c r="BB40" s="78">
        <v>123</v>
      </c>
      <c r="BC40" s="78">
        <v>0</v>
      </c>
      <c r="BD40" s="79">
        <v>0</v>
      </c>
      <c r="BE40" s="78">
        <v>0</v>
      </c>
      <c r="BF40" s="78">
        <v>0</v>
      </c>
      <c r="BG40" s="78">
        <f>+SUM(BF40,AN40,AF40)</f>
        <v>371</v>
      </c>
      <c r="BH40" s="78">
        <f>SUM(D40,AF40)</f>
        <v>0</v>
      </c>
      <c r="BI40" s="78">
        <f>SUM(E40,AG40)</f>
        <v>0</v>
      </c>
      <c r="BJ40" s="78">
        <f>SUM(F40,AH40)</f>
        <v>0</v>
      </c>
      <c r="BK40" s="78">
        <f>SUM(G40,AI40)</f>
        <v>0</v>
      </c>
      <c r="BL40" s="78">
        <f>SUM(H40,AJ40)</f>
        <v>0</v>
      </c>
      <c r="BM40" s="78">
        <f>SUM(I40,AK40)</f>
        <v>0</v>
      </c>
      <c r="BN40" s="78">
        <f>SUM(J40,AL40)</f>
        <v>0</v>
      </c>
      <c r="BO40" s="79">
        <f>SUM(K40,AM40)</f>
        <v>0</v>
      </c>
      <c r="BP40" s="78">
        <f>SUM(L40,AN40)</f>
        <v>36995</v>
      </c>
      <c r="BQ40" s="78">
        <f>SUM(M40,AO40)</f>
        <v>0</v>
      </c>
      <c r="BR40" s="78">
        <f>SUM(N40,AP40)</f>
        <v>0</v>
      </c>
      <c r="BS40" s="78">
        <f>SUM(O40,AQ40)</f>
        <v>0</v>
      </c>
      <c r="BT40" s="78">
        <f>SUM(P40,AR40)</f>
        <v>0</v>
      </c>
      <c r="BU40" s="78">
        <f>SUM(Q40,AS40)</f>
        <v>0</v>
      </c>
      <c r="BV40" s="78">
        <f>SUM(R40,AT40)</f>
        <v>350</v>
      </c>
      <c r="BW40" s="78">
        <f>SUM(S40,AU40)</f>
        <v>350</v>
      </c>
      <c r="BX40" s="78">
        <f>SUM(T40,AV40)</f>
        <v>0</v>
      </c>
      <c r="BY40" s="78">
        <f>SUM(U40,AW40)</f>
        <v>0</v>
      </c>
      <c r="BZ40" s="78">
        <f>SUM(V40,AX40)</f>
        <v>0</v>
      </c>
      <c r="CA40" s="78">
        <f>SUM(W40,AY40)</f>
        <v>36645</v>
      </c>
      <c r="CB40" s="78">
        <f>SUM(X40,AZ40)</f>
        <v>4876</v>
      </c>
      <c r="CC40" s="78">
        <f>SUM(Y40,BA40)</f>
        <v>4876</v>
      </c>
      <c r="CD40" s="78">
        <f>SUM(Z40,BB40)</f>
        <v>4875</v>
      </c>
      <c r="CE40" s="78">
        <f>SUM(AA40,BC40)</f>
        <v>22018</v>
      </c>
      <c r="CF40" s="79">
        <f>SUM(AB40,BD40)</f>
        <v>0</v>
      </c>
      <c r="CG40" s="78">
        <f>SUM(AC40,BE40)</f>
        <v>0</v>
      </c>
      <c r="CH40" s="78">
        <f>SUM(AD40,BF40)</f>
        <v>40382</v>
      </c>
      <c r="CI40" s="78">
        <f>SUM(AE40,BG40)</f>
        <v>77377</v>
      </c>
    </row>
    <row r="41" spans="1:87" s="51" customFormat="1" ht="12" customHeight="1">
      <c r="A41" s="55" t="s">
        <v>130</v>
      </c>
      <c r="B41" s="56" t="s">
        <v>408</v>
      </c>
      <c r="C41" s="55" t="s">
        <v>409</v>
      </c>
      <c r="D41" s="78">
        <f>+SUM(E41,J41)</f>
        <v>0</v>
      </c>
      <c r="E41" s="78">
        <f>+SUM(F41:I41)</f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0</v>
      </c>
      <c r="L41" s="78">
        <f>+SUM(M41,R41,V41,W41,AC41)</f>
        <v>20480</v>
      </c>
      <c r="M41" s="78">
        <f>+SUM(N41:Q41)</f>
        <v>3096</v>
      </c>
      <c r="N41" s="78">
        <v>0</v>
      </c>
      <c r="O41" s="78">
        <v>0</v>
      </c>
      <c r="P41" s="78">
        <v>0</v>
      </c>
      <c r="Q41" s="78">
        <v>3096</v>
      </c>
      <c r="R41" s="78">
        <f>+SUM(S41:U41)</f>
        <v>0</v>
      </c>
      <c r="S41" s="78">
        <v>0</v>
      </c>
      <c r="T41" s="78">
        <v>0</v>
      </c>
      <c r="U41" s="78">
        <v>0</v>
      </c>
      <c r="V41" s="78">
        <v>6987</v>
      </c>
      <c r="W41" s="78">
        <f>+SUM(X41:AA41)</f>
        <v>10397</v>
      </c>
      <c r="X41" s="78">
        <v>3000</v>
      </c>
      <c r="Y41" s="78">
        <v>5852</v>
      </c>
      <c r="Z41" s="78">
        <v>1545</v>
      </c>
      <c r="AA41" s="78">
        <v>0</v>
      </c>
      <c r="AB41" s="79">
        <v>0</v>
      </c>
      <c r="AC41" s="78">
        <v>0</v>
      </c>
      <c r="AD41" s="78">
        <v>10768</v>
      </c>
      <c r="AE41" s="78">
        <f>+SUM(D41,L41,AD41)</f>
        <v>31248</v>
      </c>
      <c r="AF41" s="78">
        <f>+SUM(AG41,AL41)</f>
        <v>0</v>
      </c>
      <c r="AG41" s="78">
        <f>+SUM(AH41:AK41)</f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0</v>
      </c>
      <c r="AN41" s="78">
        <f>+SUM(AO41,AT41,AX41,AY41,BE41)</f>
        <v>0</v>
      </c>
      <c r="AO41" s="78">
        <f>+SUM(AP41:AS41)</f>
        <v>0</v>
      </c>
      <c r="AP41" s="78">
        <v>0</v>
      </c>
      <c r="AQ41" s="78">
        <v>0</v>
      </c>
      <c r="AR41" s="78">
        <v>0</v>
      </c>
      <c r="AS41" s="78">
        <v>0</v>
      </c>
      <c r="AT41" s="78">
        <f>+SUM(AU41:AW41)</f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>+SUM(AZ41:BC41)</f>
        <v>0</v>
      </c>
      <c r="AZ41" s="78">
        <v>0</v>
      </c>
      <c r="BA41" s="78">
        <v>0</v>
      </c>
      <c r="BB41" s="78">
        <v>0</v>
      </c>
      <c r="BC41" s="78">
        <v>0</v>
      </c>
      <c r="BD41" s="79">
        <v>0</v>
      </c>
      <c r="BE41" s="78">
        <v>0</v>
      </c>
      <c r="BF41" s="78">
        <v>0</v>
      </c>
      <c r="BG41" s="78">
        <f>+SUM(BF41,AN41,AF41)</f>
        <v>0</v>
      </c>
      <c r="BH41" s="78">
        <f>SUM(D41,AF41)</f>
        <v>0</v>
      </c>
      <c r="BI41" s="78">
        <f>SUM(E41,AG41)</f>
        <v>0</v>
      </c>
      <c r="BJ41" s="78">
        <f>SUM(F41,AH41)</f>
        <v>0</v>
      </c>
      <c r="BK41" s="78">
        <f>SUM(G41,AI41)</f>
        <v>0</v>
      </c>
      <c r="BL41" s="78">
        <f>SUM(H41,AJ41)</f>
        <v>0</v>
      </c>
      <c r="BM41" s="78">
        <f>SUM(I41,AK41)</f>
        <v>0</v>
      </c>
      <c r="BN41" s="78">
        <f>SUM(J41,AL41)</f>
        <v>0</v>
      </c>
      <c r="BO41" s="79">
        <f>SUM(K41,AM41)</f>
        <v>0</v>
      </c>
      <c r="BP41" s="78">
        <f>SUM(L41,AN41)</f>
        <v>20480</v>
      </c>
      <c r="BQ41" s="78">
        <f>SUM(M41,AO41)</f>
        <v>3096</v>
      </c>
      <c r="BR41" s="78">
        <f>SUM(N41,AP41)</f>
        <v>0</v>
      </c>
      <c r="BS41" s="78">
        <f>SUM(O41,AQ41)</f>
        <v>0</v>
      </c>
      <c r="BT41" s="78">
        <f>SUM(P41,AR41)</f>
        <v>0</v>
      </c>
      <c r="BU41" s="78">
        <f>SUM(Q41,AS41)</f>
        <v>3096</v>
      </c>
      <c r="BV41" s="78">
        <f>SUM(R41,AT41)</f>
        <v>0</v>
      </c>
      <c r="BW41" s="78">
        <f>SUM(S41,AU41)</f>
        <v>0</v>
      </c>
      <c r="BX41" s="78">
        <f>SUM(T41,AV41)</f>
        <v>0</v>
      </c>
      <c r="BY41" s="78">
        <f>SUM(U41,AW41)</f>
        <v>0</v>
      </c>
      <c r="BZ41" s="78">
        <f>SUM(V41,AX41)</f>
        <v>6987</v>
      </c>
      <c r="CA41" s="78">
        <f>SUM(W41,AY41)</f>
        <v>10397</v>
      </c>
      <c r="CB41" s="78">
        <f>SUM(X41,AZ41)</f>
        <v>3000</v>
      </c>
      <c r="CC41" s="78">
        <f>SUM(Y41,BA41)</f>
        <v>5852</v>
      </c>
      <c r="CD41" s="78">
        <f>SUM(Z41,BB41)</f>
        <v>1545</v>
      </c>
      <c r="CE41" s="78">
        <f>SUM(AA41,BC41)</f>
        <v>0</v>
      </c>
      <c r="CF41" s="79">
        <f>SUM(AB41,BD41)</f>
        <v>0</v>
      </c>
      <c r="CG41" s="78">
        <f>SUM(AC41,BE41)</f>
        <v>0</v>
      </c>
      <c r="CH41" s="78">
        <f>SUM(AD41,BF41)</f>
        <v>10768</v>
      </c>
      <c r="CI41" s="78">
        <f>SUM(AE41,BG41)</f>
        <v>31248</v>
      </c>
    </row>
    <row r="42" spans="1:87" s="51" customFormat="1" ht="12" customHeight="1">
      <c r="A42" s="55" t="s">
        <v>130</v>
      </c>
      <c r="B42" s="56" t="s">
        <v>410</v>
      </c>
      <c r="C42" s="55" t="s">
        <v>411</v>
      </c>
      <c r="D42" s="78">
        <f>+SUM(E42,J42)</f>
        <v>0</v>
      </c>
      <c r="E42" s="78">
        <f>+SUM(F42:I42)</f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0</v>
      </c>
      <c r="L42" s="78">
        <f>+SUM(M42,R42,V42,W42,AC42)</f>
        <v>38220</v>
      </c>
      <c r="M42" s="78">
        <f>+SUM(N42:Q42)</f>
        <v>36028</v>
      </c>
      <c r="N42" s="78">
        <v>4831</v>
      </c>
      <c r="O42" s="78">
        <v>0</v>
      </c>
      <c r="P42" s="78">
        <v>31197</v>
      </c>
      <c r="Q42" s="78">
        <v>0</v>
      </c>
      <c r="R42" s="78">
        <f>+SUM(S42:U42)</f>
        <v>0</v>
      </c>
      <c r="S42" s="78">
        <v>0</v>
      </c>
      <c r="T42" s="78">
        <v>0</v>
      </c>
      <c r="U42" s="78">
        <v>0</v>
      </c>
      <c r="V42" s="78">
        <v>0</v>
      </c>
      <c r="W42" s="78">
        <f>+SUM(X42:AA42)</f>
        <v>0</v>
      </c>
      <c r="X42" s="78">
        <v>0</v>
      </c>
      <c r="Y42" s="78">
        <v>0</v>
      </c>
      <c r="Z42" s="78">
        <v>0</v>
      </c>
      <c r="AA42" s="78">
        <v>0</v>
      </c>
      <c r="AB42" s="79">
        <v>0</v>
      </c>
      <c r="AC42" s="78">
        <v>2192</v>
      </c>
      <c r="AD42" s="78">
        <v>0</v>
      </c>
      <c r="AE42" s="78">
        <f>+SUM(D42,L42,AD42)</f>
        <v>38220</v>
      </c>
      <c r="AF42" s="78">
        <f>+SUM(AG42,AL42)</f>
        <v>0</v>
      </c>
      <c r="AG42" s="78">
        <f>+SUM(AH42:AK42)</f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0</v>
      </c>
      <c r="AN42" s="78">
        <f>+SUM(AO42,AT42,AX42,AY42,BE42)</f>
        <v>80</v>
      </c>
      <c r="AO42" s="78">
        <f>+SUM(AP42:AS42)</f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f>+SUM(AU42:AW42)</f>
        <v>80</v>
      </c>
      <c r="AU42" s="78">
        <v>80</v>
      </c>
      <c r="AV42" s="78">
        <v>0</v>
      </c>
      <c r="AW42" s="78">
        <v>0</v>
      </c>
      <c r="AX42" s="78">
        <v>0</v>
      </c>
      <c r="AY42" s="78">
        <f>+SUM(AZ42:BC42)</f>
        <v>0</v>
      </c>
      <c r="AZ42" s="78">
        <v>0</v>
      </c>
      <c r="BA42" s="78">
        <v>0</v>
      </c>
      <c r="BB42" s="78">
        <v>0</v>
      </c>
      <c r="BC42" s="78">
        <v>0</v>
      </c>
      <c r="BD42" s="79">
        <v>0</v>
      </c>
      <c r="BE42" s="78">
        <v>0</v>
      </c>
      <c r="BF42" s="78">
        <v>0</v>
      </c>
      <c r="BG42" s="78">
        <f>+SUM(BF42,AN42,AF42)</f>
        <v>80</v>
      </c>
      <c r="BH42" s="78">
        <f>SUM(D42,AF42)</f>
        <v>0</v>
      </c>
      <c r="BI42" s="78">
        <f>SUM(E42,AG42)</f>
        <v>0</v>
      </c>
      <c r="BJ42" s="78">
        <f>SUM(F42,AH42)</f>
        <v>0</v>
      </c>
      <c r="BK42" s="78">
        <f>SUM(G42,AI42)</f>
        <v>0</v>
      </c>
      <c r="BL42" s="78">
        <f>SUM(H42,AJ42)</f>
        <v>0</v>
      </c>
      <c r="BM42" s="78">
        <f>SUM(I42,AK42)</f>
        <v>0</v>
      </c>
      <c r="BN42" s="78">
        <f>SUM(J42,AL42)</f>
        <v>0</v>
      </c>
      <c r="BO42" s="79">
        <f>SUM(K42,AM42)</f>
        <v>0</v>
      </c>
      <c r="BP42" s="78">
        <f>SUM(L42,AN42)</f>
        <v>38300</v>
      </c>
      <c r="BQ42" s="78">
        <f>SUM(M42,AO42)</f>
        <v>36028</v>
      </c>
      <c r="BR42" s="78">
        <f>SUM(N42,AP42)</f>
        <v>4831</v>
      </c>
      <c r="BS42" s="78">
        <f>SUM(O42,AQ42)</f>
        <v>0</v>
      </c>
      <c r="BT42" s="78">
        <f>SUM(P42,AR42)</f>
        <v>31197</v>
      </c>
      <c r="BU42" s="78">
        <f>SUM(Q42,AS42)</f>
        <v>0</v>
      </c>
      <c r="BV42" s="78">
        <f>SUM(R42,AT42)</f>
        <v>80</v>
      </c>
      <c r="BW42" s="78">
        <f>SUM(S42,AU42)</f>
        <v>80</v>
      </c>
      <c r="BX42" s="78">
        <f>SUM(T42,AV42)</f>
        <v>0</v>
      </c>
      <c r="BY42" s="78">
        <f>SUM(U42,AW42)</f>
        <v>0</v>
      </c>
      <c r="BZ42" s="78">
        <f>SUM(V42,AX42)</f>
        <v>0</v>
      </c>
      <c r="CA42" s="78">
        <f>SUM(W42,AY42)</f>
        <v>0</v>
      </c>
      <c r="CB42" s="78">
        <f>SUM(X42,AZ42)</f>
        <v>0</v>
      </c>
      <c r="CC42" s="78">
        <f>SUM(Y42,BA42)</f>
        <v>0</v>
      </c>
      <c r="CD42" s="78">
        <f>SUM(Z42,BB42)</f>
        <v>0</v>
      </c>
      <c r="CE42" s="78">
        <f>SUM(AA42,BC42)</f>
        <v>0</v>
      </c>
      <c r="CF42" s="79">
        <f>SUM(AB42,BD42)</f>
        <v>0</v>
      </c>
      <c r="CG42" s="78">
        <f>SUM(AC42,BE42)</f>
        <v>2192</v>
      </c>
      <c r="CH42" s="78">
        <f>SUM(AD42,BF42)</f>
        <v>0</v>
      </c>
      <c r="CI42" s="78">
        <f>SUM(AE42,BG42)</f>
        <v>38300</v>
      </c>
    </row>
    <row r="43" spans="1:87" s="51" customFormat="1" ht="12" customHeight="1">
      <c r="A43" s="55" t="s">
        <v>130</v>
      </c>
      <c r="B43" s="56" t="s">
        <v>412</v>
      </c>
      <c r="C43" s="55" t="s">
        <v>413</v>
      </c>
      <c r="D43" s="78">
        <f>+SUM(E43,J43)</f>
        <v>0</v>
      </c>
      <c r="E43" s="78">
        <f>+SUM(F43:I43)</f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9">
        <v>0</v>
      </c>
      <c r="L43" s="78">
        <f>+SUM(M43,R43,V43,W43,AC43)</f>
        <v>29957</v>
      </c>
      <c r="M43" s="78">
        <f>+SUM(N43:Q43)</f>
        <v>0</v>
      </c>
      <c r="N43" s="78">
        <v>0</v>
      </c>
      <c r="O43" s="78">
        <v>0</v>
      </c>
      <c r="P43" s="78">
        <v>0</v>
      </c>
      <c r="Q43" s="78">
        <v>0</v>
      </c>
      <c r="R43" s="78">
        <f>+SUM(S43:U43)</f>
        <v>5660</v>
      </c>
      <c r="S43" s="78">
        <v>1039</v>
      </c>
      <c r="T43" s="78">
        <v>4589</v>
      </c>
      <c r="U43" s="78">
        <v>32</v>
      </c>
      <c r="V43" s="78">
        <v>0</v>
      </c>
      <c r="W43" s="78">
        <f>+SUM(X43:AA43)</f>
        <v>24297</v>
      </c>
      <c r="X43" s="78">
        <v>3992</v>
      </c>
      <c r="Y43" s="78">
        <v>15121</v>
      </c>
      <c r="Z43" s="78">
        <v>0</v>
      </c>
      <c r="AA43" s="78">
        <v>5184</v>
      </c>
      <c r="AB43" s="79">
        <v>0</v>
      </c>
      <c r="AC43" s="78">
        <v>0</v>
      </c>
      <c r="AD43" s="78">
        <v>12157</v>
      </c>
      <c r="AE43" s="78">
        <f>+SUM(D43,L43,AD43)</f>
        <v>42114</v>
      </c>
      <c r="AF43" s="78">
        <f>+SUM(AG43,AL43)</f>
        <v>0</v>
      </c>
      <c r="AG43" s="78">
        <f>+SUM(AH43:AK43)</f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0</v>
      </c>
      <c r="AN43" s="78">
        <f>+SUM(AO43,AT43,AX43,AY43,BE43)</f>
        <v>0</v>
      </c>
      <c r="AO43" s="78">
        <f>+SUM(AP43:AS43)</f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f>+SUM(AU43:AW43)</f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f>+SUM(AZ43:BC43)</f>
        <v>0</v>
      </c>
      <c r="AZ43" s="78">
        <v>0</v>
      </c>
      <c r="BA43" s="78">
        <v>0</v>
      </c>
      <c r="BB43" s="78">
        <v>0</v>
      </c>
      <c r="BC43" s="78">
        <v>0</v>
      </c>
      <c r="BD43" s="79">
        <v>0</v>
      </c>
      <c r="BE43" s="78">
        <v>0</v>
      </c>
      <c r="BF43" s="78">
        <v>0</v>
      </c>
      <c r="BG43" s="78">
        <f>+SUM(BF43,AN43,AF43)</f>
        <v>0</v>
      </c>
      <c r="BH43" s="78">
        <f>SUM(D43,AF43)</f>
        <v>0</v>
      </c>
      <c r="BI43" s="78">
        <f>SUM(E43,AG43)</f>
        <v>0</v>
      </c>
      <c r="BJ43" s="78">
        <f>SUM(F43,AH43)</f>
        <v>0</v>
      </c>
      <c r="BK43" s="78">
        <f>SUM(G43,AI43)</f>
        <v>0</v>
      </c>
      <c r="BL43" s="78">
        <f>SUM(H43,AJ43)</f>
        <v>0</v>
      </c>
      <c r="BM43" s="78">
        <f>SUM(I43,AK43)</f>
        <v>0</v>
      </c>
      <c r="BN43" s="78">
        <f>SUM(J43,AL43)</f>
        <v>0</v>
      </c>
      <c r="BO43" s="79">
        <f>SUM(K43,AM43)</f>
        <v>0</v>
      </c>
      <c r="BP43" s="78">
        <f>SUM(L43,AN43)</f>
        <v>29957</v>
      </c>
      <c r="BQ43" s="78">
        <f>SUM(M43,AO43)</f>
        <v>0</v>
      </c>
      <c r="BR43" s="78">
        <f>SUM(N43,AP43)</f>
        <v>0</v>
      </c>
      <c r="BS43" s="78">
        <f>SUM(O43,AQ43)</f>
        <v>0</v>
      </c>
      <c r="BT43" s="78">
        <f>SUM(P43,AR43)</f>
        <v>0</v>
      </c>
      <c r="BU43" s="78">
        <f>SUM(Q43,AS43)</f>
        <v>0</v>
      </c>
      <c r="BV43" s="78">
        <f>SUM(R43,AT43)</f>
        <v>5660</v>
      </c>
      <c r="BW43" s="78">
        <f>SUM(S43,AU43)</f>
        <v>1039</v>
      </c>
      <c r="BX43" s="78">
        <f>SUM(T43,AV43)</f>
        <v>4589</v>
      </c>
      <c r="BY43" s="78">
        <f>SUM(U43,AW43)</f>
        <v>32</v>
      </c>
      <c r="BZ43" s="78">
        <f>SUM(V43,AX43)</f>
        <v>0</v>
      </c>
      <c r="CA43" s="78">
        <f>SUM(W43,AY43)</f>
        <v>24297</v>
      </c>
      <c r="CB43" s="78">
        <f>SUM(X43,AZ43)</f>
        <v>3992</v>
      </c>
      <c r="CC43" s="78">
        <f>SUM(Y43,BA43)</f>
        <v>15121</v>
      </c>
      <c r="CD43" s="78">
        <f>SUM(Z43,BB43)</f>
        <v>0</v>
      </c>
      <c r="CE43" s="78">
        <f>SUM(AA43,BC43)</f>
        <v>5184</v>
      </c>
      <c r="CF43" s="79">
        <f>SUM(AB43,BD43)</f>
        <v>0</v>
      </c>
      <c r="CG43" s="78">
        <f>SUM(AC43,BE43)</f>
        <v>0</v>
      </c>
      <c r="CH43" s="78">
        <f>SUM(AD43,BF43)</f>
        <v>12157</v>
      </c>
      <c r="CI43" s="78">
        <f>SUM(AE43,BG43)</f>
        <v>42114</v>
      </c>
    </row>
    <row r="44" spans="1:87" s="51" customFormat="1" ht="12" customHeight="1">
      <c r="A44" s="55" t="s">
        <v>130</v>
      </c>
      <c r="B44" s="56" t="s">
        <v>414</v>
      </c>
      <c r="C44" s="55" t="s">
        <v>415</v>
      </c>
      <c r="D44" s="78">
        <f>+SUM(E44,J44)</f>
        <v>0</v>
      </c>
      <c r="E44" s="78">
        <f>+SUM(F44:I44)</f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0</v>
      </c>
      <c r="L44" s="78">
        <f>+SUM(M44,R44,V44,W44,AC44)</f>
        <v>130262</v>
      </c>
      <c r="M44" s="78">
        <f>+SUM(N44:Q44)</f>
        <v>47854</v>
      </c>
      <c r="N44" s="78">
        <v>7358</v>
      </c>
      <c r="O44" s="78">
        <v>0</v>
      </c>
      <c r="P44" s="78">
        <v>40496</v>
      </c>
      <c r="Q44" s="78">
        <v>0</v>
      </c>
      <c r="R44" s="78">
        <f>+SUM(S44:U44)</f>
        <v>61050</v>
      </c>
      <c r="S44" s="78">
        <v>6508</v>
      </c>
      <c r="T44" s="78">
        <v>54542</v>
      </c>
      <c r="U44" s="78">
        <v>0</v>
      </c>
      <c r="V44" s="78">
        <v>0</v>
      </c>
      <c r="W44" s="78">
        <f>+SUM(X44:AA44)</f>
        <v>21358</v>
      </c>
      <c r="X44" s="78">
        <v>17793</v>
      </c>
      <c r="Y44" s="78">
        <v>676</v>
      </c>
      <c r="Z44" s="78">
        <v>2889</v>
      </c>
      <c r="AA44" s="78">
        <v>0</v>
      </c>
      <c r="AB44" s="79">
        <v>0</v>
      </c>
      <c r="AC44" s="78">
        <v>0</v>
      </c>
      <c r="AD44" s="78">
        <v>0</v>
      </c>
      <c r="AE44" s="78">
        <f>+SUM(D44,L44,AD44)</f>
        <v>130262</v>
      </c>
      <c r="AF44" s="78">
        <f>+SUM(AG44,AL44)</f>
        <v>0</v>
      </c>
      <c r="AG44" s="78">
        <f>+SUM(AH44:AK44)</f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0</v>
      </c>
      <c r="AN44" s="78">
        <f>+SUM(AO44,AT44,AX44,AY44,BE44)</f>
        <v>0</v>
      </c>
      <c r="AO44" s="78">
        <f>+SUM(AP44:AS44)</f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f>+SUM(AU44:AW44)</f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f>+SUM(AZ44:BC44)</f>
        <v>0</v>
      </c>
      <c r="AZ44" s="78">
        <v>0</v>
      </c>
      <c r="BA44" s="78">
        <v>0</v>
      </c>
      <c r="BB44" s="78">
        <v>0</v>
      </c>
      <c r="BC44" s="78">
        <v>0</v>
      </c>
      <c r="BD44" s="79">
        <v>0</v>
      </c>
      <c r="BE44" s="78">
        <v>0</v>
      </c>
      <c r="BF44" s="78">
        <v>0</v>
      </c>
      <c r="BG44" s="78">
        <f>+SUM(BF44,AN44,AF44)</f>
        <v>0</v>
      </c>
      <c r="BH44" s="78">
        <f>SUM(D44,AF44)</f>
        <v>0</v>
      </c>
      <c r="BI44" s="78">
        <f>SUM(E44,AG44)</f>
        <v>0</v>
      </c>
      <c r="BJ44" s="78">
        <f>SUM(F44,AH44)</f>
        <v>0</v>
      </c>
      <c r="BK44" s="78">
        <f>SUM(G44,AI44)</f>
        <v>0</v>
      </c>
      <c r="BL44" s="78">
        <f>SUM(H44,AJ44)</f>
        <v>0</v>
      </c>
      <c r="BM44" s="78">
        <f>SUM(I44,AK44)</f>
        <v>0</v>
      </c>
      <c r="BN44" s="78">
        <f>SUM(J44,AL44)</f>
        <v>0</v>
      </c>
      <c r="BO44" s="79">
        <f>SUM(K44,AM44)</f>
        <v>0</v>
      </c>
      <c r="BP44" s="78">
        <f>SUM(L44,AN44)</f>
        <v>130262</v>
      </c>
      <c r="BQ44" s="78">
        <f>SUM(M44,AO44)</f>
        <v>47854</v>
      </c>
      <c r="BR44" s="78">
        <f>SUM(N44,AP44)</f>
        <v>7358</v>
      </c>
      <c r="BS44" s="78">
        <f>SUM(O44,AQ44)</f>
        <v>0</v>
      </c>
      <c r="BT44" s="78">
        <f>SUM(P44,AR44)</f>
        <v>40496</v>
      </c>
      <c r="BU44" s="78">
        <f>SUM(Q44,AS44)</f>
        <v>0</v>
      </c>
      <c r="BV44" s="78">
        <f>SUM(R44,AT44)</f>
        <v>61050</v>
      </c>
      <c r="BW44" s="78">
        <f>SUM(S44,AU44)</f>
        <v>6508</v>
      </c>
      <c r="BX44" s="78">
        <f>SUM(T44,AV44)</f>
        <v>54542</v>
      </c>
      <c r="BY44" s="78">
        <f>SUM(U44,AW44)</f>
        <v>0</v>
      </c>
      <c r="BZ44" s="78">
        <f>SUM(V44,AX44)</f>
        <v>0</v>
      </c>
      <c r="CA44" s="78">
        <f>SUM(W44,AY44)</f>
        <v>21358</v>
      </c>
      <c r="CB44" s="78">
        <f>SUM(X44,AZ44)</f>
        <v>17793</v>
      </c>
      <c r="CC44" s="78">
        <f>SUM(Y44,BA44)</f>
        <v>676</v>
      </c>
      <c r="CD44" s="78">
        <f>SUM(Z44,BB44)</f>
        <v>2889</v>
      </c>
      <c r="CE44" s="78">
        <f>SUM(AA44,BC44)</f>
        <v>0</v>
      </c>
      <c r="CF44" s="79">
        <f>SUM(AB44,BD44)</f>
        <v>0</v>
      </c>
      <c r="CG44" s="78">
        <f>SUM(AC44,BE44)</f>
        <v>0</v>
      </c>
      <c r="CH44" s="78">
        <f>SUM(AD44,BF44)</f>
        <v>0</v>
      </c>
      <c r="CI44" s="78">
        <f>SUM(AE44,BG44)</f>
        <v>130262</v>
      </c>
    </row>
    <row r="45" spans="1:87" s="51" customFormat="1" ht="12" customHeight="1">
      <c r="A45" s="55" t="s">
        <v>130</v>
      </c>
      <c r="B45" s="56" t="s">
        <v>416</v>
      </c>
      <c r="C45" s="55" t="s">
        <v>417</v>
      </c>
      <c r="D45" s="78">
        <f>+SUM(E45,J45)</f>
        <v>0</v>
      </c>
      <c r="E45" s="78">
        <f>+SUM(F45:I45)</f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0</v>
      </c>
      <c r="L45" s="78">
        <f>+SUM(M45,R45,V45,W45,AC45)</f>
        <v>81683</v>
      </c>
      <c r="M45" s="78">
        <f>+SUM(N45:Q45)</f>
        <v>1768</v>
      </c>
      <c r="N45" s="78">
        <v>0</v>
      </c>
      <c r="O45" s="78">
        <v>1768</v>
      </c>
      <c r="P45" s="78">
        <v>0</v>
      </c>
      <c r="Q45" s="78">
        <v>0</v>
      </c>
      <c r="R45" s="78">
        <f>+SUM(S45:U45)</f>
        <v>625</v>
      </c>
      <c r="S45" s="78">
        <v>0</v>
      </c>
      <c r="T45" s="78">
        <v>0</v>
      </c>
      <c r="U45" s="78">
        <v>625</v>
      </c>
      <c r="V45" s="78">
        <v>0</v>
      </c>
      <c r="W45" s="78">
        <f>+SUM(X45:AA45)</f>
        <v>79290</v>
      </c>
      <c r="X45" s="78">
        <v>66384</v>
      </c>
      <c r="Y45" s="78">
        <v>0</v>
      </c>
      <c r="Z45" s="78">
        <v>0</v>
      </c>
      <c r="AA45" s="78">
        <v>12906</v>
      </c>
      <c r="AB45" s="79">
        <v>110431</v>
      </c>
      <c r="AC45" s="78">
        <v>0</v>
      </c>
      <c r="AD45" s="78">
        <v>15183</v>
      </c>
      <c r="AE45" s="78">
        <f>+SUM(D45,L45,AD45)</f>
        <v>96866</v>
      </c>
      <c r="AF45" s="78">
        <f>+SUM(AG45,AL45)</f>
        <v>0</v>
      </c>
      <c r="AG45" s="78">
        <f>+SUM(AH45:AK45)</f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0</v>
      </c>
      <c r="AN45" s="78">
        <f>+SUM(AO45,AT45,AX45,AY45,BE45)</f>
        <v>332</v>
      </c>
      <c r="AO45" s="78">
        <f>+SUM(AP45:AS45)</f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f>+SUM(AU45:AW45)</f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f>+SUM(AZ45:BC45)</f>
        <v>332</v>
      </c>
      <c r="AZ45" s="78">
        <v>332</v>
      </c>
      <c r="BA45" s="78">
        <v>0</v>
      </c>
      <c r="BB45" s="78">
        <v>0</v>
      </c>
      <c r="BC45" s="78">
        <v>0</v>
      </c>
      <c r="BD45" s="79">
        <v>32466</v>
      </c>
      <c r="BE45" s="78">
        <v>0</v>
      </c>
      <c r="BF45" s="78">
        <v>0</v>
      </c>
      <c r="BG45" s="78">
        <f>+SUM(BF45,AN45,AF45)</f>
        <v>332</v>
      </c>
      <c r="BH45" s="78">
        <f>SUM(D45,AF45)</f>
        <v>0</v>
      </c>
      <c r="BI45" s="78">
        <f>SUM(E45,AG45)</f>
        <v>0</v>
      </c>
      <c r="BJ45" s="78">
        <f>SUM(F45,AH45)</f>
        <v>0</v>
      </c>
      <c r="BK45" s="78">
        <f>SUM(G45,AI45)</f>
        <v>0</v>
      </c>
      <c r="BL45" s="78">
        <f>SUM(H45,AJ45)</f>
        <v>0</v>
      </c>
      <c r="BM45" s="78">
        <f>SUM(I45,AK45)</f>
        <v>0</v>
      </c>
      <c r="BN45" s="78">
        <f>SUM(J45,AL45)</f>
        <v>0</v>
      </c>
      <c r="BO45" s="79">
        <f>SUM(K45,AM45)</f>
        <v>0</v>
      </c>
      <c r="BP45" s="78">
        <f>SUM(L45,AN45)</f>
        <v>82015</v>
      </c>
      <c r="BQ45" s="78">
        <f>SUM(M45,AO45)</f>
        <v>1768</v>
      </c>
      <c r="BR45" s="78">
        <f>SUM(N45,AP45)</f>
        <v>0</v>
      </c>
      <c r="BS45" s="78">
        <f>SUM(O45,AQ45)</f>
        <v>1768</v>
      </c>
      <c r="BT45" s="78">
        <f>SUM(P45,AR45)</f>
        <v>0</v>
      </c>
      <c r="BU45" s="78">
        <f>SUM(Q45,AS45)</f>
        <v>0</v>
      </c>
      <c r="BV45" s="78">
        <f>SUM(R45,AT45)</f>
        <v>625</v>
      </c>
      <c r="BW45" s="78">
        <f>SUM(S45,AU45)</f>
        <v>0</v>
      </c>
      <c r="BX45" s="78">
        <f>SUM(T45,AV45)</f>
        <v>0</v>
      </c>
      <c r="BY45" s="78">
        <f>SUM(U45,AW45)</f>
        <v>625</v>
      </c>
      <c r="BZ45" s="78">
        <f>SUM(V45,AX45)</f>
        <v>0</v>
      </c>
      <c r="CA45" s="78">
        <f>SUM(W45,AY45)</f>
        <v>79622</v>
      </c>
      <c r="CB45" s="78">
        <f>SUM(X45,AZ45)</f>
        <v>66716</v>
      </c>
      <c r="CC45" s="78">
        <f>SUM(Y45,BA45)</f>
        <v>0</v>
      </c>
      <c r="CD45" s="78">
        <f>SUM(Z45,BB45)</f>
        <v>0</v>
      </c>
      <c r="CE45" s="78">
        <f>SUM(AA45,BC45)</f>
        <v>12906</v>
      </c>
      <c r="CF45" s="79">
        <f>SUM(AB45,BD45)</f>
        <v>142897</v>
      </c>
      <c r="CG45" s="78">
        <f>SUM(AC45,BE45)</f>
        <v>0</v>
      </c>
      <c r="CH45" s="78">
        <f>SUM(AD45,BF45)</f>
        <v>15183</v>
      </c>
      <c r="CI45" s="78">
        <f>SUM(AE45,BG45)</f>
        <v>97198</v>
      </c>
    </row>
    <row r="46" spans="1:87" s="51" customFormat="1" ht="12" customHeight="1">
      <c r="A46" s="55" t="s">
        <v>130</v>
      </c>
      <c r="B46" s="56" t="s">
        <v>418</v>
      </c>
      <c r="C46" s="55" t="s">
        <v>419</v>
      </c>
      <c r="D46" s="78">
        <f>+SUM(E46,J46)</f>
        <v>0</v>
      </c>
      <c r="E46" s="78">
        <f>+SUM(F46:I46)</f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9">
        <v>0</v>
      </c>
      <c r="L46" s="78">
        <f>+SUM(M46,R46,V46,W46,AC46)</f>
        <v>23873</v>
      </c>
      <c r="M46" s="78">
        <f>+SUM(N46:Q46)</f>
        <v>7847</v>
      </c>
      <c r="N46" s="78">
        <v>0</v>
      </c>
      <c r="O46" s="78">
        <v>6539</v>
      </c>
      <c r="P46" s="78">
        <v>1308</v>
      </c>
      <c r="Q46" s="78">
        <v>0</v>
      </c>
      <c r="R46" s="78">
        <f>+SUM(S46:U46)</f>
        <v>14012</v>
      </c>
      <c r="S46" s="78">
        <v>913</v>
      </c>
      <c r="T46" s="78">
        <v>12429</v>
      </c>
      <c r="U46" s="78">
        <v>670</v>
      </c>
      <c r="V46" s="78">
        <v>0</v>
      </c>
      <c r="W46" s="78">
        <f>+SUM(X46:AA46)</f>
        <v>2014</v>
      </c>
      <c r="X46" s="78">
        <v>0</v>
      </c>
      <c r="Y46" s="78">
        <v>0</v>
      </c>
      <c r="Z46" s="78">
        <v>2014</v>
      </c>
      <c r="AA46" s="78">
        <v>0</v>
      </c>
      <c r="AB46" s="79">
        <v>0</v>
      </c>
      <c r="AC46" s="78">
        <v>0</v>
      </c>
      <c r="AD46" s="78">
        <v>0</v>
      </c>
      <c r="AE46" s="78">
        <f>+SUM(D46,L46,AD46)</f>
        <v>23873</v>
      </c>
      <c r="AF46" s="78">
        <f>+SUM(AG46,AL46)</f>
        <v>0</v>
      </c>
      <c r="AG46" s="78">
        <f>+SUM(AH46:AK46)</f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9">
        <v>0</v>
      </c>
      <c r="AN46" s="78">
        <f>+SUM(AO46,AT46,AX46,AY46,BE46)</f>
        <v>2053</v>
      </c>
      <c r="AO46" s="78">
        <f>+SUM(AP46:AS46)</f>
        <v>1189</v>
      </c>
      <c r="AP46" s="78">
        <v>0</v>
      </c>
      <c r="AQ46" s="78">
        <v>0</v>
      </c>
      <c r="AR46" s="78">
        <v>1189</v>
      </c>
      <c r="AS46" s="78">
        <v>0</v>
      </c>
      <c r="AT46" s="78">
        <f>+SUM(AU46:AW46)</f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f>+SUM(AZ46:BC46)</f>
        <v>864</v>
      </c>
      <c r="AZ46" s="78">
        <v>0</v>
      </c>
      <c r="BA46" s="78">
        <v>864</v>
      </c>
      <c r="BB46" s="78">
        <v>0</v>
      </c>
      <c r="BC46" s="78">
        <v>0</v>
      </c>
      <c r="BD46" s="79">
        <v>0</v>
      </c>
      <c r="BE46" s="78">
        <v>0</v>
      </c>
      <c r="BF46" s="78">
        <v>0</v>
      </c>
      <c r="BG46" s="78">
        <f>+SUM(BF46,AN46,AF46)</f>
        <v>2053</v>
      </c>
      <c r="BH46" s="78">
        <f>SUM(D46,AF46)</f>
        <v>0</v>
      </c>
      <c r="BI46" s="78">
        <f>SUM(E46,AG46)</f>
        <v>0</v>
      </c>
      <c r="BJ46" s="78">
        <f>SUM(F46,AH46)</f>
        <v>0</v>
      </c>
      <c r="BK46" s="78">
        <f>SUM(G46,AI46)</f>
        <v>0</v>
      </c>
      <c r="BL46" s="78">
        <f>SUM(H46,AJ46)</f>
        <v>0</v>
      </c>
      <c r="BM46" s="78">
        <f>SUM(I46,AK46)</f>
        <v>0</v>
      </c>
      <c r="BN46" s="78">
        <f>SUM(J46,AL46)</f>
        <v>0</v>
      </c>
      <c r="BO46" s="79">
        <f>SUM(K46,AM46)</f>
        <v>0</v>
      </c>
      <c r="BP46" s="78">
        <f>SUM(L46,AN46)</f>
        <v>25926</v>
      </c>
      <c r="BQ46" s="78">
        <f>SUM(M46,AO46)</f>
        <v>9036</v>
      </c>
      <c r="BR46" s="78">
        <f>SUM(N46,AP46)</f>
        <v>0</v>
      </c>
      <c r="BS46" s="78">
        <f>SUM(O46,AQ46)</f>
        <v>6539</v>
      </c>
      <c r="BT46" s="78">
        <f>SUM(P46,AR46)</f>
        <v>2497</v>
      </c>
      <c r="BU46" s="78">
        <f>SUM(Q46,AS46)</f>
        <v>0</v>
      </c>
      <c r="BV46" s="78">
        <f>SUM(R46,AT46)</f>
        <v>14012</v>
      </c>
      <c r="BW46" s="78">
        <f>SUM(S46,AU46)</f>
        <v>913</v>
      </c>
      <c r="BX46" s="78">
        <f>SUM(T46,AV46)</f>
        <v>12429</v>
      </c>
      <c r="BY46" s="78">
        <f>SUM(U46,AW46)</f>
        <v>670</v>
      </c>
      <c r="BZ46" s="78">
        <f>SUM(V46,AX46)</f>
        <v>0</v>
      </c>
      <c r="CA46" s="78">
        <f>SUM(W46,AY46)</f>
        <v>2878</v>
      </c>
      <c r="CB46" s="78">
        <f>SUM(X46,AZ46)</f>
        <v>0</v>
      </c>
      <c r="CC46" s="78">
        <f>SUM(Y46,BA46)</f>
        <v>864</v>
      </c>
      <c r="CD46" s="78">
        <f>SUM(Z46,BB46)</f>
        <v>2014</v>
      </c>
      <c r="CE46" s="78">
        <f>SUM(AA46,BC46)</f>
        <v>0</v>
      </c>
      <c r="CF46" s="79">
        <f>SUM(AB46,BD46)</f>
        <v>0</v>
      </c>
      <c r="CG46" s="78">
        <f>SUM(AC46,BE46)</f>
        <v>0</v>
      </c>
      <c r="CH46" s="78">
        <f>SUM(AD46,BF46)</f>
        <v>0</v>
      </c>
      <c r="CI46" s="78">
        <f>SUM(AE46,BG46)</f>
        <v>25926</v>
      </c>
    </row>
    <row r="47" spans="1:87" s="51" customFormat="1" ht="12" customHeight="1">
      <c r="A47" s="55" t="s">
        <v>130</v>
      </c>
      <c r="B47" s="56" t="s">
        <v>420</v>
      </c>
      <c r="C47" s="55" t="s">
        <v>421</v>
      </c>
      <c r="D47" s="78">
        <f>+SUM(E47,J47)</f>
        <v>0</v>
      </c>
      <c r="E47" s="78">
        <f>+SUM(F47:I47)</f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9">
        <v>0</v>
      </c>
      <c r="L47" s="78">
        <f>+SUM(M47,R47,V47,W47,AC47)</f>
        <v>108416</v>
      </c>
      <c r="M47" s="78">
        <f>+SUM(N47:Q47)</f>
        <v>0</v>
      </c>
      <c r="N47" s="78">
        <v>0</v>
      </c>
      <c r="O47" s="78">
        <v>0</v>
      </c>
      <c r="P47" s="78">
        <v>0</v>
      </c>
      <c r="Q47" s="78">
        <v>0</v>
      </c>
      <c r="R47" s="78">
        <f>+SUM(S47:U47)</f>
        <v>4800</v>
      </c>
      <c r="S47" s="78">
        <v>4800</v>
      </c>
      <c r="T47" s="78">
        <v>0</v>
      </c>
      <c r="U47" s="78">
        <v>0</v>
      </c>
      <c r="V47" s="78">
        <v>7506</v>
      </c>
      <c r="W47" s="78">
        <f>+SUM(X47:AA47)</f>
        <v>96110</v>
      </c>
      <c r="X47" s="78">
        <v>25381</v>
      </c>
      <c r="Y47" s="78">
        <v>5412</v>
      </c>
      <c r="Z47" s="78">
        <v>16540</v>
      </c>
      <c r="AA47" s="78">
        <v>48777</v>
      </c>
      <c r="AB47" s="79">
        <v>0</v>
      </c>
      <c r="AC47" s="78">
        <v>0</v>
      </c>
      <c r="AD47" s="78">
        <v>0</v>
      </c>
      <c r="AE47" s="78">
        <f>+SUM(D47,L47,AD47)</f>
        <v>108416</v>
      </c>
      <c r="AF47" s="78">
        <f>+SUM(AG47,AL47)</f>
        <v>0</v>
      </c>
      <c r="AG47" s="78">
        <f>+SUM(AH47:AK47)</f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9">
        <v>0</v>
      </c>
      <c r="AN47" s="78">
        <f>+SUM(AO47,AT47,AX47,AY47,BE47)</f>
        <v>0</v>
      </c>
      <c r="AO47" s="78">
        <f>+SUM(AP47:AS47)</f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f>+SUM(AU47:AW47)</f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f>+SUM(AZ47:BC47)</f>
        <v>0</v>
      </c>
      <c r="AZ47" s="78">
        <v>0</v>
      </c>
      <c r="BA47" s="78">
        <v>0</v>
      </c>
      <c r="BB47" s="78">
        <v>0</v>
      </c>
      <c r="BC47" s="78">
        <v>0</v>
      </c>
      <c r="BD47" s="79">
        <v>0</v>
      </c>
      <c r="BE47" s="78">
        <v>0</v>
      </c>
      <c r="BF47" s="78">
        <v>0</v>
      </c>
      <c r="BG47" s="78">
        <f>+SUM(BF47,AN47,AF47)</f>
        <v>0</v>
      </c>
      <c r="BH47" s="78">
        <f>SUM(D47,AF47)</f>
        <v>0</v>
      </c>
      <c r="BI47" s="78">
        <f>SUM(E47,AG47)</f>
        <v>0</v>
      </c>
      <c r="BJ47" s="78">
        <f>SUM(F47,AH47)</f>
        <v>0</v>
      </c>
      <c r="BK47" s="78">
        <f>SUM(G47,AI47)</f>
        <v>0</v>
      </c>
      <c r="BL47" s="78">
        <f>SUM(H47,AJ47)</f>
        <v>0</v>
      </c>
      <c r="BM47" s="78">
        <f>SUM(I47,AK47)</f>
        <v>0</v>
      </c>
      <c r="BN47" s="78">
        <f>SUM(J47,AL47)</f>
        <v>0</v>
      </c>
      <c r="BO47" s="79">
        <f>SUM(K47,AM47)</f>
        <v>0</v>
      </c>
      <c r="BP47" s="78">
        <f>SUM(L47,AN47)</f>
        <v>108416</v>
      </c>
      <c r="BQ47" s="78">
        <f>SUM(M47,AO47)</f>
        <v>0</v>
      </c>
      <c r="BR47" s="78">
        <f>SUM(N47,AP47)</f>
        <v>0</v>
      </c>
      <c r="BS47" s="78">
        <f>SUM(O47,AQ47)</f>
        <v>0</v>
      </c>
      <c r="BT47" s="78">
        <f>SUM(P47,AR47)</f>
        <v>0</v>
      </c>
      <c r="BU47" s="78">
        <f>SUM(Q47,AS47)</f>
        <v>0</v>
      </c>
      <c r="BV47" s="78">
        <f>SUM(R47,AT47)</f>
        <v>4800</v>
      </c>
      <c r="BW47" s="78">
        <f>SUM(S47,AU47)</f>
        <v>4800</v>
      </c>
      <c r="BX47" s="78">
        <f>SUM(T47,AV47)</f>
        <v>0</v>
      </c>
      <c r="BY47" s="78">
        <f>SUM(U47,AW47)</f>
        <v>0</v>
      </c>
      <c r="BZ47" s="78">
        <f>SUM(V47,AX47)</f>
        <v>7506</v>
      </c>
      <c r="CA47" s="78">
        <f>SUM(W47,AY47)</f>
        <v>96110</v>
      </c>
      <c r="CB47" s="78">
        <f>SUM(X47,AZ47)</f>
        <v>25381</v>
      </c>
      <c r="CC47" s="78">
        <f>SUM(Y47,BA47)</f>
        <v>5412</v>
      </c>
      <c r="CD47" s="78">
        <f>SUM(Z47,BB47)</f>
        <v>16540</v>
      </c>
      <c r="CE47" s="78">
        <f>SUM(AA47,BC47)</f>
        <v>48777</v>
      </c>
      <c r="CF47" s="79">
        <f>SUM(AB47,BD47)</f>
        <v>0</v>
      </c>
      <c r="CG47" s="78">
        <f>SUM(AC47,BE47)</f>
        <v>0</v>
      </c>
      <c r="CH47" s="78">
        <f>SUM(AD47,BF47)</f>
        <v>0</v>
      </c>
      <c r="CI47" s="78">
        <f>SUM(AE47,BG47)</f>
        <v>108416</v>
      </c>
    </row>
    <row r="48" spans="1:87" s="51" customFormat="1" ht="12" customHeight="1">
      <c r="A48" s="55" t="s">
        <v>130</v>
      </c>
      <c r="B48" s="56" t="s">
        <v>422</v>
      </c>
      <c r="C48" s="55" t="s">
        <v>423</v>
      </c>
      <c r="D48" s="78">
        <f>+SUM(E48,J48)</f>
        <v>0</v>
      </c>
      <c r="E48" s="78">
        <f>+SUM(F48:I48)</f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9">
        <v>0</v>
      </c>
      <c r="L48" s="78">
        <f>+SUM(M48,R48,V48,W48,AC48)</f>
        <v>37405</v>
      </c>
      <c r="M48" s="78">
        <f>+SUM(N48:Q48)</f>
        <v>0</v>
      </c>
      <c r="N48" s="78">
        <v>0</v>
      </c>
      <c r="O48" s="78">
        <v>0</v>
      </c>
      <c r="P48" s="78">
        <v>0</v>
      </c>
      <c r="Q48" s="78">
        <v>0</v>
      </c>
      <c r="R48" s="78">
        <f>+SUM(S48:U48)</f>
        <v>0</v>
      </c>
      <c r="S48" s="78">
        <v>0</v>
      </c>
      <c r="T48" s="78">
        <v>0</v>
      </c>
      <c r="U48" s="78">
        <v>0</v>
      </c>
      <c r="V48" s="78">
        <v>0</v>
      </c>
      <c r="W48" s="78">
        <f>+SUM(X48:AA48)</f>
        <v>37405</v>
      </c>
      <c r="X48" s="78">
        <v>7992</v>
      </c>
      <c r="Y48" s="78">
        <v>0</v>
      </c>
      <c r="Z48" s="78">
        <v>26568</v>
      </c>
      <c r="AA48" s="78">
        <v>2845</v>
      </c>
      <c r="AB48" s="79">
        <v>0</v>
      </c>
      <c r="AC48" s="78">
        <v>0</v>
      </c>
      <c r="AD48" s="78">
        <v>0</v>
      </c>
      <c r="AE48" s="78">
        <f>+SUM(D48,L48,AD48)</f>
        <v>37405</v>
      </c>
      <c r="AF48" s="78">
        <f>+SUM(AG48,AL48)</f>
        <v>0</v>
      </c>
      <c r="AG48" s="78">
        <f>+SUM(AH48:AK48)</f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9">
        <v>0</v>
      </c>
      <c r="AN48" s="78">
        <f>+SUM(AO48,AT48,AX48,AY48,BE48)</f>
        <v>10</v>
      </c>
      <c r="AO48" s="78">
        <f>+SUM(AP48:AS48)</f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f>+SUM(AU48:AW48)</f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f>+SUM(AZ48:BC48)</f>
        <v>10</v>
      </c>
      <c r="AZ48" s="78">
        <v>10</v>
      </c>
      <c r="BA48" s="78">
        <v>0</v>
      </c>
      <c r="BB48" s="78">
        <v>0</v>
      </c>
      <c r="BC48" s="78">
        <v>0</v>
      </c>
      <c r="BD48" s="79">
        <v>0</v>
      </c>
      <c r="BE48" s="78">
        <v>0</v>
      </c>
      <c r="BF48" s="78">
        <v>0</v>
      </c>
      <c r="BG48" s="78">
        <f>+SUM(BF48,AN48,AF48)</f>
        <v>10</v>
      </c>
      <c r="BH48" s="78">
        <f>SUM(D48,AF48)</f>
        <v>0</v>
      </c>
      <c r="BI48" s="78">
        <f>SUM(E48,AG48)</f>
        <v>0</v>
      </c>
      <c r="BJ48" s="78">
        <f>SUM(F48,AH48)</f>
        <v>0</v>
      </c>
      <c r="BK48" s="78">
        <f>SUM(G48,AI48)</f>
        <v>0</v>
      </c>
      <c r="BL48" s="78">
        <f>SUM(H48,AJ48)</f>
        <v>0</v>
      </c>
      <c r="BM48" s="78">
        <f>SUM(I48,AK48)</f>
        <v>0</v>
      </c>
      <c r="BN48" s="78">
        <f>SUM(J48,AL48)</f>
        <v>0</v>
      </c>
      <c r="BO48" s="79">
        <f>SUM(K48,AM48)</f>
        <v>0</v>
      </c>
      <c r="BP48" s="78">
        <f>SUM(L48,AN48)</f>
        <v>37415</v>
      </c>
      <c r="BQ48" s="78">
        <f>SUM(M48,AO48)</f>
        <v>0</v>
      </c>
      <c r="BR48" s="78">
        <f>SUM(N48,AP48)</f>
        <v>0</v>
      </c>
      <c r="BS48" s="78">
        <f>SUM(O48,AQ48)</f>
        <v>0</v>
      </c>
      <c r="BT48" s="78">
        <f>SUM(P48,AR48)</f>
        <v>0</v>
      </c>
      <c r="BU48" s="78">
        <f>SUM(Q48,AS48)</f>
        <v>0</v>
      </c>
      <c r="BV48" s="78">
        <f>SUM(R48,AT48)</f>
        <v>0</v>
      </c>
      <c r="BW48" s="78">
        <f>SUM(S48,AU48)</f>
        <v>0</v>
      </c>
      <c r="BX48" s="78">
        <f>SUM(T48,AV48)</f>
        <v>0</v>
      </c>
      <c r="BY48" s="78">
        <f>SUM(U48,AW48)</f>
        <v>0</v>
      </c>
      <c r="BZ48" s="78">
        <f>SUM(V48,AX48)</f>
        <v>0</v>
      </c>
      <c r="CA48" s="78">
        <f>SUM(W48,AY48)</f>
        <v>37415</v>
      </c>
      <c r="CB48" s="78">
        <f>SUM(X48,AZ48)</f>
        <v>8002</v>
      </c>
      <c r="CC48" s="78">
        <f>SUM(Y48,BA48)</f>
        <v>0</v>
      </c>
      <c r="CD48" s="78">
        <f>SUM(Z48,BB48)</f>
        <v>26568</v>
      </c>
      <c r="CE48" s="78">
        <f>SUM(AA48,BC48)</f>
        <v>2845</v>
      </c>
      <c r="CF48" s="79">
        <f>SUM(AB48,BD48)</f>
        <v>0</v>
      </c>
      <c r="CG48" s="78">
        <f>SUM(AC48,BE48)</f>
        <v>0</v>
      </c>
      <c r="CH48" s="78">
        <f>SUM(AD48,BF48)</f>
        <v>0</v>
      </c>
      <c r="CI48" s="78">
        <f>SUM(AE48,BG48)</f>
        <v>37415</v>
      </c>
    </row>
    <row r="49" spans="1:87" s="51" customFormat="1" ht="12" customHeight="1">
      <c r="A49" s="55" t="s">
        <v>130</v>
      </c>
      <c r="B49" s="56" t="s">
        <v>424</v>
      </c>
      <c r="C49" s="55" t="s">
        <v>425</v>
      </c>
      <c r="D49" s="78">
        <f>+SUM(E49,J49)</f>
        <v>260109</v>
      </c>
      <c r="E49" s="78">
        <f>+SUM(F49:I49)</f>
        <v>246609</v>
      </c>
      <c r="F49" s="78">
        <v>0</v>
      </c>
      <c r="G49" s="78">
        <v>240829</v>
      </c>
      <c r="H49" s="78">
        <v>5780</v>
      </c>
      <c r="I49" s="78">
        <v>0</v>
      </c>
      <c r="J49" s="78">
        <v>13500</v>
      </c>
      <c r="K49" s="79">
        <v>0</v>
      </c>
      <c r="L49" s="78">
        <f>+SUM(M49,R49,V49,W49,AC49)</f>
        <v>1391189</v>
      </c>
      <c r="M49" s="78">
        <f>+SUM(N49:Q49)</f>
        <v>357590</v>
      </c>
      <c r="N49" s="78">
        <v>205122</v>
      </c>
      <c r="O49" s="78">
        <v>0</v>
      </c>
      <c r="P49" s="78">
        <v>131082</v>
      </c>
      <c r="Q49" s="78">
        <v>21386</v>
      </c>
      <c r="R49" s="78">
        <f>+SUM(S49:U49)</f>
        <v>636767</v>
      </c>
      <c r="S49" s="78">
        <v>0</v>
      </c>
      <c r="T49" s="78">
        <v>597968</v>
      </c>
      <c r="U49" s="78">
        <v>38799</v>
      </c>
      <c r="V49" s="78">
        <v>0</v>
      </c>
      <c r="W49" s="78">
        <f>+SUM(X49:AA49)</f>
        <v>396832</v>
      </c>
      <c r="X49" s="78">
        <v>0</v>
      </c>
      <c r="Y49" s="78">
        <v>377273</v>
      </c>
      <c r="Z49" s="78">
        <v>19559</v>
      </c>
      <c r="AA49" s="78">
        <v>0</v>
      </c>
      <c r="AB49" s="79">
        <v>0</v>
      </c>
      <c r="AC49" s="78">
        <v>0</v>
      </c>
      <c r="AD49" s="78">
        <v>0</v>
      </c>
      <c r="AE49" s="78">
        <f>+SUM(D49,L49,AD49)</f>
        <v>1651298</v>
      </c>
      <c r="AF49" s="78">
        <f>+SUM(AG49,AL49)</f>
        <v>60207</v>
      </c>
      <c r="AG49" s="78">
        <f>+SUM(AH49:AK49)</f>
        <v>60207</v>
      </c>
      <c r="AH49" s="78">
        <v>0</v>
      </c>
      <c r="AI49" s="78">
        <v>60207</v>
      </c>
      <c r="AJ49" s="78">
        <v>0</v>
      </c>
      <c r="AK49" s="78">
        <v>0</v>
      </c>
      <c r="AL49" s="78">
        <v>0</v>
      </c>
      <c r="AM49" s="79">
        <v>0</v>
      </c>
      <c r="AN49" s="78">
        <f>+SUM(AO49,AT49,AX49,AY49,BE49)</f>
        <v>119100</v>
      </c>
      <c r="AO49" s="78">
        <f>+SUM(AP49:AS49)</f>
        <v>19879</v>
      </c>
      <c r="AP49" s="78">
        <v>19879</v>
      </c>
      <c r="AQ49" s="78">
        <v>0</v>
      </c>
      <c r="AR49" s="78">
        <v>0</v>
      </c>
      <c r="AS49" s="78">
        <v>0</v>
      </c>
      <c r="AT49" s="78">
        <f>+SUM(AU49:AW49)</f>
        <v>43723</v>
      </c>
      <c r="AU49" s="78">
        <v>0</v>
      </c>
      <c r="AV49" s="78">
        <v>43723</v>
      </c>
      <c r="AW49" s="78">
        <v>0</v>
      </c>
      <c r="AX49" s="78">
        <v>0</v>
      </c>
      <c r="AY49" s="78">
        <f>+SUM(AZ49:BC49)</f>
        <v>55498</v>
      </c>
      <c r="AZ49" s="78">
        <v>0</v>
      </c>
      <c r="BA49" s="78">
        <v>55498</v>
      </c>
      <c r="BB49" s="78">
        <v>0</v>
      </c>
      <c r="BC49" s="78">
        <v>0</v>
      </c>
      <c r="BD49" s="79">
        <v>0</v>
      </c>
      <c r="BE49" s="78">
        <v>0</v>
      </c>
      <c r="BF49" s="78">
        <v>0</v>
      </c>
      <c r="BG49" s="78">
        <f>+SUM(BF49,AN49,AF49)</f>
        <v>179307</v>
      </c>
      <c r="BH49" s="78">
        <f>SUM(D49,AF49)</f>
        <v>320316</v>
      </c>
      <c r="BI49" s="78">
        <f>SUM(E49,AG49)</f>
        <v>306816</v>
      </c>
      <c r="BJ49" s="78">
        <f>SUM(F49,AH49)</f>
        <v>0</v>
      </c>
      <c r="BK49" s="78">
        <f>SUM(G49,AI49)</f>
        <v>301036</v>
      </c>
      <c r="BL49" s="78">
        <f>SUM(H49,AJ49)</f>
        <v>5780</v>
      </c>
      <c r="BM49" s="78">
        <f>SUM(I49,AK49)</f>
        <v>0</v>
      </c>
      <c r="BN49" s="78">
        <f>SUM(J49,AL49)</f>
        <v>13500</v>
      </c>
      <c r="BO49" s="79">
        <v>0</v>
      </c>
      <c r="BP49" s="78">
        <f>SUM(L49,AN49)</f>
        <v>1510289</v>
      </c>
      <c r="BQ49" s="78">
        <f>SUM(M49,AO49)</f>
        <v>377469</v>
      </c>
      <c r="BR49" s="78">
        <f>SUM(N49,AP49)</f>
        <v>225001</v>
      </c>
      <c r="BS49" s="78">
        <f>SUM(O49,AQ49)</f>
        <v>0</v>
      </c>
      <c r="BT49" s="78">
        <f>SUM(P49,AR49)</f>
        <v>131082</v>
      </c>
      <c r="BU49" s="78">
        <f>SUM(Q49,AS49)</f>
        <v>21386</v>
      </c>
      <c r="BV49" s="78">
        <f>SUM(R49,AT49)</f>
        <v>680490</v>
      </c>
      <c r="BW49" s="78">
        <f>SUM(S49,AU49)</f>
        <v>0</v>
      </c>
      <c r="BX49" s="78">
        <f>SUM(T49,AV49)</f>
        <v>641691</v>
      </c>
      <c r="BY49" s="78">
        <f>SUM(U49,AW49)</f>
        <v>38799</v>
      </c>
      <c r="BZ49" s="78">
        <f>SUM(V49,AX49)</f>
        <v>0</v>
      </c>
      <c r="CA49" s="78">
        <f>SUM(W49,AY49)</f>
        <v>452330</v>
      </c>
      <c r="CB49" s="78">
        <f>SUM(X49,AZ49)</f>
        <v>0</v>
      </c>
      <c r="CC49" s="78">
        <f>SUM(Y49,BA49)</f>
        <v>432771</v>
      </c>
      <c r="CD49" s="78">
        <f>SUM(Z49,BB49)</f>
        <v>19559</v>
      </c>
      <c r="CE49" s="78">
        <f>SUM(AA49,BC49)</f>
        <v>0</v>
      </c>
      <c r="CF49" s="79">
        <v>0</v>
      </c>
      <c r="CG49" s="78">
        <f>SUM(AC49,BE49)</f>
        <v>0</v>
      </c>
      <c r="CH49" s="78">
        <f>SUM(AD49,BF49)</f>
        <v>0</v>
      </c>
      <c r="CI49" s="78">
        <f>SUM(AE49,BG49)</f>
        <v>1830605</v>
      </c>
    </row>
    <row r="50" spans="1:87" s="51" customFormat="1" ht="12" customHeight="1">
      <c r="A50" s="55" t="s">
        <v>130</v>
      </c>
      <c r="B50" s="56" t="s">
        <v>426</v>
      </c>
      <c r="C50" s="55" t="s">
        <v>427</v>
      </c>
      <c r="D50" s="78">
        <f>+SUM(E50,J50)</f>
        <v>0</v>
      </c>
      <c r="E50" s="78">
        <f>+SUM(F50:I50)</f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9">
        <v>0</v>
      </c>
      <c r="L50" s="78">
        <f>+SUM(M50,R50,V50,W50,AC50)</f>
        <v>342952</v>
      </c>
      <c r="M50" s="78">
        <f>+SUM(N50:Q50)</f>
        <v>55875</v>
      </c>
      <c r="N50" s="78">
        <v>23728</v>
      </c>
      <c r="O50" s="78">
        <v>0</v>
      </c>
      <c r="P50" s="78">
        <v>32147</v>
      </c>
      <c r="Q50" s="78">
        <v>0</v>
      </c>
      <c r="R50" s="78">
        <f>+SUM(S50:U50)</f>
        <v>107785</v>
      </c>
      <c r="S50" s="78">
        <v>0</v>
      </c>
      <c r="T50" s="78">
        <v>107785</v>
      </c>
      <c r="U50" s="78">
        <v>0</v>
      </c>
      <c r="V50" s="78">
        <v>0</v>
      </c>
      <c r="W50" s="78">
        <f>+SUM(X50:AA50)</f>
        <v>179292</v>
      </c>
      <c r="X50" s="78">
        <v>0</v>
      </c>
      <c r="Y50" s="78">
        <v>122057</v>
      </c>
      <c r="Z50" s="78">
        <v>57235</v>
      </c>
      <c r="AA50" s="78">
        <v>0</v>
      </c>
      <c r="AB50" s="79">
        <v>0</v>
      </c>
      <c r="AC50" s="78">
        <v>0</v>
      </c>
      <c r="AD50" s="78">
        <v>0</v>
      </c>
      <c r="AE50" s="78">
        <f>+SUM(D50,L50,AD50)</f>
        <v>342952</v>
      </c>
      <c r="AF50" s="78">
        <f>+SUM(AG50,AL50)</f>
        <v>1057883</v>
      </c>
      <c r="AG50" s="78">
        <f>+SUM(AH50:AK50)</f>
        <v>1057883</v>
      </c>
      <c r="AH50" s="78">
        <v>0</v>
      </c>
      <c r="AI50" s="78">
        <v>1057883</v>
      </c>
      <c r="AJ50" s="78">
        <v>0</v>
      </c>
      <c r="AK50" s="78">
        <v>0</v>
      </c>
      <c r="AL50" s="78">
        <v>0</v>
      </c>
      <c r="AM50" s="79">
        <v>0</v>
      </c>
      <c r="AN50" s="78">
        <f>+SUM(AO50,AT50,AX50,AY50,BE50)</f>
        <v>124632</v>
      </c>
      <c r="AO50" s="78">
        <f>+SUM(AP50:AS50)</f>
        <v>35965</v>
      </c>
      <c r="AP50" s="78">
        <v>23728</v>
      </c>
      <c r="AQ50" s="78">
        <v>0</v>
      </c>
      <c r="AR50" s="78">
        <v>12237</v>
      </c>
      <c r="AS50" s="78">
        <v>0</v>
      </c>
      <c r="AT50" s="78">
        <f>+SUM(AU50:AW50)</f>
        <v>23362</v>
      </c>
      <c r="AU50" s="78">
        <v>0</v>
      </c>
      <c r="AV50" s="78">
        <v>23362</v>
      </c>
      <c r="AW50" s="78">
        <v>0</v>
      </c>
      <c r="AX50" s="78">
        <v>0</v>
      </c>
      <c r="AY50" s="78">
        <f>+SUM(AZ50:BC50)</f>
        <v>65305</v>
      </c>
      <c r="AZ50" s="78">
        <v>0</v>
      </c>
      <c r="BA50" s="78">
        <v>65305</v>
      </c>
      <c r="BB50" s="78">
        <v>0</v>
      </c>
      <c r="BC50" s="78">
        <v>0</v>
      </c>
      <c r="BD50" s="79">
        <v>0</v>
      </c>
      <c r="BE50" s="78">
        <v>0</v>
      </c>
      <c r="BF50" s="78">
        <v>0</v>
      </c>
      <c r="BG50" s="78">
        <f>+SUM(BF50,AN50,AF50)</f>
        <v>1182515</v>
      </c>
      <c r="BH50" s="78">
        <f>SUM(D50,AF50)</f>
        <v>1057883</v>
      </c>
      <c r="BI50" s="78">
        <f>SUM(E50,AG50)</f>
        <v>1057883</v>
      </c>
      <c r="BJ50" s="78">
        <f>SUM(F50,AH50)</f>
        <v>0</v>
      </c>
      <c r="BK50" s="78">
        <f>SUM(G50,AI50)</f>
        <v>1057883</v>
      </c>
      <c r="BL50" s="78">
        <f>SUM(H50,AJ50)</f>
        <v>0</v>
      </c>
      <c r="BM50" s="78">
        <f>SUM(I50,AK50)</f>
        <v>0</v>
      </c>
      <c r="BN50" s="78">
        <f>SUM(J50,AL50)</f>
        <v>0</v>
      </c>
      <c r="BO50" s="79">
        <v>0</v>
      </c>
      <c r="BP50" s="78">
        <f>SUM(L50,AN50)</f>
        <v>467584</v>
      </c>
      <c r="BQ50" s="78">
        <f>SUM(M50,AO50)</f>
        <v>91840</v>
      </c>
      <c r="BR50" s="78">
        <f>SUM(N50,AP50)</f>
        <v>47456</v>
      </c>
      <c r="BS50" s="78">
        <f>SUM(O50,AQ50)</f>
        <v>0</v>
      </c>
      <c r="BT50" s="78">
        <f>SUM(P50,AR50)</f>
        <v>44384</v>
      </c>
      <c r="BU50" s="78">
        <f>SUM(Q50,AS50)</f>
        <v>0</v>
      </c>
      <c r="BV50" s="78">
        <f>SUM(R50,AT50)</f>
        <v>131147</v>
      </c>
      <c r="BW50" s="78">
        <f>SUM(S50,AU50)</f>
        <v>0</v>
      </c>
      <c r="BX50" s="78">
        <f>SUM(T50,AV50)</f>
        <v>131147</v>
      </c>
      <c r="BY50" s="78">
        <f>SUM(U50,AW50)</f>
        <v>0</v>
      </c>
      <c r="BZ50" s="78">
        <f>SUM(V50,AX50)</f>
        <v>0</v>
      </c>
      <c r="CA50" s="78">
        <f>SUM(W50,AY50)</f>
        <v>244597</v>
      </c>
      <c r="CB50" s="78">
        <f>SUM(X50,AZ50)</f>
        <v>0</v>
      </c>
      <c r="CC50" s="78">
        <f>SUM(Y50,BA50)</f>
        <v>187362</v>
      </c>
      <c r="CD50" s="78">
        <f>SUM(Z50,BB50)</f>
        <v>57235</v>
      </c>
      <c r="CE50" s="78">
        <f>SUM(AA50,BC50)</f>
        <v>0</v>
      </c>
      <c r="CF50" s="79">
        <v>0</v>
      </c>
      <c r="CG50" s="78">
        <f>SUM(AC50,BE50)</f>
        <v>0</v>
      </c>
      <c r="CH50" s="78">
        <f>SUM(AD50,BF50)</f>
        <v>0</v>
      </c>
      <c r="CI50" s="78">
        <f>SUM(AE50,BG50)</f>
        <v>1525467</v>
      </c>
    </row>
    <row r="51" spans="1:87" s="51" customFormat="1" ht="12" customHeight="1">
      <c r="A51" s="55" t="s">
        <v>130</v>
      </c>
      <c r="B51" s="56" t="s">
        <v>428</v>
      </c>
      <c r="C51" s="55" t="s">
        <v>429</v>
      </c>
      <c r="D51" s="78">
        <f>+SUM(E51,J51)</f>
        <v>0</v>
      </c>
      <c r="E51" s="78">
        <f>+SUM(F51:I51)</f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9">
        <v>0</v>
      </c>
      <c r="L51" s="78">
        <f>+SUM(M51,R51,V51,W51,AC51)</f>
        <v>762676</v>
      </c>
      <c r="M51" s="78">
        <f>+SUM(N51:Q51)</f>
        <v>89489</v>
      </c>
      <c r="N51" s="78">
        <v>62642</v>
      </c>
      <c r="O51" s="78">
        <v>0</v>
      </c>
      <c r="P51" s="78">
        <v>26847</v>
      </c>
      <c r="Q51" s="78">
        <v>0</v>
      </c>
      <c r="R51" s="78">
        <f>+SUM(S51:U51)</f>
        <v>539181</v>
      </c>
      <c r="S51" s="78">
        <v>0</v>
      </c>
      <c r="T51" s="78">
        <v>539181</v>
      </c>
      <c r="U51" s="78">
        <v>0</v>
      </c>
      <c r="V51" s="78">
        <v>0</v>
      </c>
      <c r="W51" s="78">
        <f>+SUM(X51:AA51)</f>
        <v>134006</v>
      </c>
      <c r="X51" s="78">
        <v>0</v>
      </c>
      <c r="Y51" s="78">
        <v>134006</v>
      </c>
      <c r="Z51" s="78">
        <v>0</v>
      </c>
      <c r="AA51" s="78">
        <v>0</v>
      </c>
      <c r="AB51" s="79">
        <v>0</v>
      </c>
      <c r="AC51" s="78">
        <v>0</v>
      </c>
      <c r="AD51" s="78">
        <v>8388</v>
      </c>
      <c r="AE51" s="78">
        <f>+SUM(D51,L51,AD51)</f>
        <v>771064</v>
      </c>
      <c r="AF51" s="78">
        <f>+SUM(AG51,AL51)</f>
        <v>0</v>
      </c>
      <c r="AG51" s="78">
        <f>+SUM(AH51:AK51)</f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9">
        <v>0</v>
      </c>
      <c r="AN51" s="78">
        <f>+SUM(AO51,AT51,AX51,AY51,BE51)</f>
        <v>85228</v>
      </c>
      <c r="AO51" s="78">
        <f>+SUM(AP51:AS51)</f>
        <v>5937</v>
      </c>
      <c r="AP51" s="78">
        <v>5937</v>
      </c>
      <c r="AQ51" s="78">
        <v>0</v>
      </c>
      <c r="AR51" s="78">
        <v>0</v>
      </c>
      <c r="AS51" s="78">
        <v>0</v>
      </c>
      <c r="AT51" s="78">
        <f>+SUM(AU51:AW51)</f>
        <v>32376</v>
      </c>
      <c r="AU51" s="78">
        <v>0</v>
      </c>
      <c r="AV51" s="78">
        <v>32376</v>
      </c>
      <c r="AW51" s="78">
        <v>0</v>
      </c>
      <c r="AX51" s="78">
        <v>0</v>
      </c>
      <c r="AY51" s="78">
        <f>+SUM(AZ51:BC51)</f>
        <v>46915</v>
      </c>
      <c r="AZ51" s="78">
        <v>0</v>
      </c>
      <c r="BA51" s="78">
        <v>46915</v>
      </c>
      <c r="BB51" s="78">
        <v>0</v>
      </c>
      <c r="BC51" s="78">
        <v>0</v>
      </c>
      <c r="BD51" s="79">
        <v>0</v>
      </c>
      <c r="BE51" s="78">
        <v>0</v>
      </c>
      <c r="BF51" s="78">
        <v>841</v>
      </c>
      <c r="BG51" s="78">
        <f>+SUM(BF51,AN51,AF51)</f>
        <v>86069</v>
      </c>
      <c r="BH51" s="78">
        <f>SUM(D51,AF51)</f>
        <v>0</v>
      </c>
      <c r="BI51" s="78">
        <f>SUM(E51,AG51)</f>
        <v>0</v>
      </c>
      <c r="BJ51" s="78">
        <f>SUM(F51,AH51)</f>
        <v>0</v>
      </c>
      <c r="BK51" s="78">
        <f>SUM(G51,AI51)</f>
        <v>0</v>
      </c>
      <c r="BL51" s="78">
        <f>SUM(H51,AJ51)</f>
        <v>0</v>
      </c>
      <c r="BM51" s="78">
        <f>SUM(I51,AK51)</f>
        <v>0</v>
      </c>
      <c r="BN51" s="78">
        <f>SUM(J51,AL51)</f>
        <v>0</v>
      </c>
      <c r="BO51" s="79">
        <v>0</v>
      </c>
      <c r="BP51" s="78">
        <f>SUM(L51,AN51)</f>
        <v>847904</v>
      </c>
      <c r="BQ51" s="78">
        <f>SUM(M51,AO51)</f>
        <v>95426</v>
      </c>
      <c r="BR51" s="78">
        <f>SUM(N51,AP51)</f>
        <v>68579</v>
      </c>
      <c r="BS51" s="78">
        <f>SUM(O51,AQ51)</f>
        <v>0</v>
      </c>
      <c r="BT51" s="78">
        <f>SUM(P51,AR51)</f>
        <v>26847</v>
      </c>
      <c r="BU51" s="78">
        <f>SUM(Q51,AS51)</f>
        <v>0</v>
      </c>
      <c r="BV51" s="78">
        <f>SUM(R51,AT51)</f>
        <v>571557</v>
      </c>
      <c r="BW51" s="78">
        <f>SUM(S51,AU51)</f>
        <v>0</v>
      </c>
      <c r="BX51" s="78">
        <f>SUM(T51,AV51)</f>
        <v>571557</v>
      </c>
      <c r="BY51" s="78">
        <f>SUM(U51,AW51)</f>
        <v>0</v>
      </c>
      <c r="BZ51" s="78">
        <f>SUM(V51,AX51)</f>
        <v>0</v>
      </c>
      <c r="CA51" s="78">
        <f>SUM(W51,AY51)</f>
        <v>180921</v>
      </c>
      <c r="CB51" s="78">
        <f>SUM(X51,AZ51)</f>
        <v>0</v>
      </c>
      <c r="CC51" s="78">
        <f>SUM(Y51,BA51)</f>
        <v>180921</v>
      </c>
      <c r="CD51" s="78">
        <f>SUM(Z51,BB51)</f>
        <v>0</v>
      </c>
      <c r="CE51" s="78">
        <f>SUM(AA51,BC51)</f>
        <v>0</v>
      </c>
      <c r="CF51" s="79">
        <v>0</v>
      </c>
      <c r="CG51" s="78">
        <f>SUM(AC51,BE51)</f>
        <v>0</v>
      </c>
      <c r="CH51" s="78">
        <f>SUM(AD51,BF51)</f>
        <v>9229</v>
      </c>
      <c r="CI51" s="78">
        <f>SUM(AE51,BG51)</f>
        <v>857133</v>
      </c>
    </row>
    <row r="52" spans="1:87" s="51" customFormat="1" ht="12" customHeight="1">
      <c r="A52" s="55" t="s">
        <v>130</v>
      </c>
      <c r="B52" s="56" t="s">
        <v>430</v>
      </c>
      <c r="C52" s="55" t="s">
        <v>431</v>
      </c>
      <c r="D52" s="78">
        <f>+SUM(E52,J52)</f>
        <v>0</v>
      </c>
      <c r="E52" s="78">
        <f>+SUM(F52:I52)</f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9">
        <v>0</v>
      </c>
      <c r="L52" s="78">
        <f>+SUM(M52,R52,V52,W52,AC52)</f>
        <v>226761</v>
      </c>
      <c r="M52" s="78">
        <f>+SUM(N52:Q52)</f>
        <v>71358</v>
      </c>
      <c r="N52" s="78">
        <v>44310</v>
      </c>
      <c r="O52" s="78">
        <v>0</v>
      </c>
      <c r="P52" s="78">
        <v>27048</v>
      </c>
      <c r="Q52" s="78">
        <v>0</v>
      </c>
      <c r="R52" s="78">
        <f>+SUM(S52:U52)</f>
        <v>108412</v>
      </c>
      <c r="S52" s="78">
        <v>0</v>
      </c>
      <c r="T52" s="78">
        <v>76466</v>
      </c>
      <c r="U52" s="78">
        <v>31946</v>
      </c>
      <c r="V52" s="78">
        <v>0</v>
      </c>
      <c r="W52" s="78">
        <f>+SUM(X52:AA52)</f>
        <v>46991</v>
      </c>
      <c r="X52" s="78">
        <v>0</v>
      </c>
      <c r="Y52" s="78">
        <v>46991</v>
      </c>
      <c r="Z52" s="78">
        <v>0</v>
      </c>
      <c r="AA52" s="78">
        <v>0</v>
      </c>
      <c r="AB52" s="79">
        <v>0</v>
      </c>
      <c r="AC52" s="78">
        <v>0</v>
      </c>
      <c r="AD52" s="78">
        <v>0</v>
      </c>
      <c r="AE52" s="78">
        <f>+SUM(D52,L52,AD52)</f>
        <v>226761</v>
      </c>
      <c r="AF52" s="78">
        <f>+SUM(AG52,AL52)</f>
        <v>770177</v>
      </c>
      <c r="AG52" s="78">
        <f>+SUM(AH52:AK52)</f>
        <v>770177</v>
      </c>
      <c r="AH52" s="78">
        <v>0</v>
      </c>
      <c r="AI52" s="78">
        <v>770177</v>
      </c>
      <c r="AJ52" s="78">
        <v>0</v>
      </c>
      <c r="AK52" s="78">
        <v>0</v>
      </c>
      <c r="AL52" s="78">
        <v>0</v>
      </c>
      <c r="AM52" s="79">
        <v>0</v>
      </c>
      <c r="AN52" s="78">
        <f>+SUM(AO52,AT52,AX52,AY52,BE52)</f>
        <v>50437</v>
      </c>
      <c r="AO52" s="78">
        <f>+SUM(AP52:AS52)</f>
        <v>22021</v>
      </c>
      <c r="AP52" s="78">
        <v>22021</v>
      </c>
      <c r="AQ52" s="78">
        <v>0</v>
      </c>
      <c r="AR52" s="78">
        <v>0</v>
      </c>
      <c r="AS52" s="78">
        <v>0</v>
      </c>
      <c r="AT52" s="78">
        <f>+SUM(AU52:AW52)</f>
        <v>24539</v>
      </c>
      <c r="AU52" s="78">
        <v>0</v>
      </c>
      <c r="AV52" s="78">
        <v>24539</v>
      </c>
      <c r="AW52" s="78">
        <v>0</v>
      </c>
      <c r="AX52" s="78">
        <v>0</v>
      </c>
      <c r="AY52" s="78">
        <f>+SUM(AZ52:BC52)</f>
        <v>3877</v>
      </c>
      <c r="AZ52" s="78">
        <v>0</v>
      </c>
      <c r="BA52" s="78">
        <v>3877</v>
      </c>
      <c r="BB52" s="78">
        <v>0</v>
      </c>
      <c r="BC52" s="78">
        <v>0</v>
      </c>
      <c r="BD52" s="79">
        <v>0</v>
      </c>
      <c r="BE52" s="78">
        <v>0</v>
      </c>
      <c r="BF52" s="78">
        <v>0</v>
      </c>
      <c r="BG52" s="78">
        <f>+SUM(BF52,AN52,AF52)</f>
        <v>820614</v>
      </c>
      <c r="BH52" s="78">
        <f>SUM(D52,AF52)</f>
        <v>770177</v>
      </c>
      <c r="BI52" s="78">
        <f>SUM(E52,AG52)</f>
        <v>770177</v>
      </c>
      <c r="BJ52" s="78">
        <f>SUM(F52,AH52)</f>
        <v>0</v>
      </c>
      <c r="BK52" s="78">
        <f>SUM(G52,AI52)</f>
        <v>770177</v>
      </c>
      <c r="BL52" s="78">
        <f>SUM(H52,AJ52)</f>
        <v>0</v>
      </c>
      <c r="BM52" s="78">
        <f>SUM(I52,AK52)</f>
        <v>0</v>
      </c>
      <c r="BN52" s="78">
        <f>SUM(J52,AL52)</f>
        <v>0</v>
      </c>
      <c r="BO52" s="79">
        <v>0</v>
      </c>
      <c r="BP52" s="78">
        <f>SUM(L52,AN52)</f>
        <v>277198</v>
      </c>
      <c r="BQ52" s="78">
        <f>SUM(M52,AO52)</f>
        <v>93379</v>
      </c>
      <c r="BR52" s="78">
        <f>SUM(N52,AP52)</f>
        <v>66331</v>
      </c>
      <c r="BS52" s="78">
        <f>SUM(O52,AQ52)</f>
        <v>0</v>
      </c>
      <c r="BT52" s="78">
        <f>SUM(P52,AR52)</f>
        <v>27048</v>
      </c>
      <c r="BU52" s="78">
        <f>SUM(Q52,AS52)</f>
        <v>0</v>
      </c>
      <c r="BV52" s="78">
        <f>SUM(R52,AT52)</f>
        <v>132951</v>
      </c>
      <c r="BW52" s="78">
        <f>SUM(S52,AU52)</f>
        <v>0</v>
      </c>
      <c r="BX52" s="78">
        <f>SUM(T52,AV52)</f>
        <v>101005</v>
      </c>
      <c r="BY52" s="78">
        <f>SUM(U52,AW52)</f>
        <v>31946</v>
      </c>
      <c r="BZ52" s="78">
        <f>SUM(V52,AX52)</f>
        <v>0</v>
      </c>
      <c r="CA52" s="78">
        <f>SUM(W52,AY52)</f>
        <v>50868</v>
      </c>
      <c r="CB52" s="78">
        <f>SUM(X52,AZ52)</f>
        <v>0</v>
      </c>
      <c r="CC52" s="78">
        <f>SUM(Y52,BA52)</f>
        <v>50868</v>
      </c>
      <c r="CD52" s="78">
        <f>SUM(Z52,BB52)</f>
        <v>0</v>
      </c>
      <c r="CE52" s="78">
        <f>SUM(AA52,BC52)</f>
        <v>0</v>
      </c>
      <c r="CF52" s="79">
        <v>0</v>
      </c>
      <c r="CG52" s="78">
        <f>SUM(AC52,BE52)</f>
        <v>0</v>
      </c>
      <c r="CH52" s="78">
        <f>SUM(AD52,BF52)</f>
        <v>0</v>
      </c>
      <c r="CI52" s="78">
        <f>SUM(AE52,BG52)</f>
        <v>1047375</v>
      </c>
    </row>
    <row r="53" spans="1:87" s="51" customFormat="1" ht="12" customHeight="1">
      <c r="A53" s="55" t="s">
        <v>130</v>
      </c>
      <c r="B53" s="56" t="s">
        <v>432</v>
      </c>
      <c r="C53" s="55" t="s">
        <v>433</v>
      </c>
      <c r="D53" s="78">
        <f>+SUM(E53,J53)</f>
        <v>0</v>
      </c>
      <c r="E53" s="78">
        <f>+SUM(F53:I53)</f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9">
        <v>0</v>
      </c>
      <c r="L53" s="78">
        <f>+SUM(M53,R53,V53,W53,AC53)</f>
        <v>175690</v>
      </c>
      <c r="M53" s="78">
        <f>+SUM(N53:Q53)</f>
        <v>13754</v>
      </c>
      <c r="N53" s="78">
        <v>13754</v>
      </c>
      <c r="O53" s="78">
        <v>0</v>
      </c>
      <c r="P53" s="78">
        <v>0</v>
      </c>
      <c r="Q53" s="78">
        <v>0</v>
      </c>
      <c r="R53" s="78">
        <f>+SUM(S53:U53)</f>
        <v>6381</v>
      </c>
      <c r="S53" s="78">
        <v>0</v>
      </c>
      <c r="T53" s="78">
        <v>6381</v>
      </c>
      <c r="U53" s="78">
        <v>0</v>
      </c>
      <c r="V53" s="78">
        <v>0</v>
      </c>
      <c r="W53" s="78">
        <f>+SUM(X53:AA53)</f>
        <v>155555</v>
      </c>
      <c r="X53" s="78">
        <v>0</v>
      </c>
      <c r="Y53" s="78">
        <v>155555</v>
      </c>
      <c r="Z53" s="78">
        <v>0</v>
      </c>
      <c r="AA53" s="78">
        <v>0</v>
      </c>
      <c r="AB53" s="79">
        <v>0</v>
      </c>
      <c r="AC53" s="78">
        <v>0</v>
      </c>
      <c r="AD53" s="78">
        <v>0</v>
      </c>
      <c r="AE53" s="78">
        <f>+SUM(D53,L53,AD53)</f>
        <v>175690</v>
      </c>
      <c r="AF53" s="78">
        <f>+SUM(AG53,AL53)</f>
        <v>0</v>
      </c>
      <c r="AG53" s="78">
        <f>+SUM(AH53:AK53)</f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9">
        <v>0</v>
      </c>
      <c r="AN53" s="78">
        <f>+SUM(AO53,AT53,AX53,AY53,BE53)</f>
        <v>88492</v>
      </c>
      <c r="AO53" s="78">
        <f>+SUM(AP53:AS53)</f>
        <v>9708</v>
      </c>
      <c r="AP53" s="78">
        <v>9708</v>
      </c>
      <c r="AQ53" s="78">
        <v>0</v>
      </c>
      <c r="AR53" s="78">
        <v>0</v>
      </c>
      <c r="AS53" s="78">
        <v>0</v>
      </c>
      <c r="AT53" s="78">
        <f>+SUM(AU53:AW53)</f>
        <v>28379</v>
      </c>
      <c r="AU53" s="78">
        <v>0</v>
      </c>
      <c r="AV53" s="78">
        <v>28379</v>
      </c>
      <c r="AW53" s="78">
        <v>0</v>
      </c>
      <c r="AX53" s="78">
        <v>0</v>
      </c>
      <c r="AY53" s="78">
        <f>+SUM(AZ53:BC53)</f>
        <v>50405</v>
      </c>
      <c r="AZ53" s="78">
        <v>0</v>
      </c>
      <c r="BA53" s="78">
        <v>50405</v>
      </c>
      <c r="BB53" s="78">
        <v>0</v>
      </c>
      <c r="BC53" s="78">
        <v>0</v>
      </c>
      <c r="BD53" s="79">
        <v>0</v>
      </c>
      <c r="BE53" s="78">
        <v>0</v>
      </c>
      <c r="BF53" s="78">
        <v>0</v>
      </c>
      <c r="BG53" s="78">
        <f>+SUM(BF53,AN53,AF53)</f>
        <v>88492</v>
      </c>
      <c r="BH53" s="78">
        <f>SUM(D53,AF53)</f>
        <v>0</v>
      </c>
      <c r="BI53" s="78">
        <f>SUM(E53,AG53)</f>
        <v>0</v>
      </c>
      <c r="BJ53" s="78">
        <f>SUM(F53,AH53)</f>
        <v>0</v>
      </c>
      <c r="BK53" s="78">
        <f>SUM(G53,AI53)</f>
        <v>0</v>
      </c>
      <c r="BL53" s="78">
        <f>SUM(H53,AJ53)</f>
        <v>0</v>
      </c>
      <c r="BM53" s="78">
        <f>SUM(I53,AK53)</f>
        <v>0</v>
      </c>
      <c r="BN53" s="78">
        <f>SUM(J53,AL53)</f>
        <v>0</v>
      </c>
      <c r="BO53" s="79">
        <v>0</v>
      </c>
      <c r="BP53" s="78">
        <f>SUM(L53,AN53)</f>
        <v>264182</v>
      </c>
      <c r="BQ53" s="78">
        <f>SUM(M53,AO53)</f>
        <v>23462</v>
      </c>
      <c r="BR53" s="78">
        <f>SUM(N53,AP53)</f>
        <v>23462</v>
      </c>
      <c r="BS53" s="78">
        <f>SUM(O53,AQ53)</f>
        <v>0</v>
      </c>
      <c r="BT53" s="78">
        <f>SUM(P53,AR53)</f>
        <v>0</v>
      </c>
      <c r="BU53" s="78">
        <f>SUM(Q53,AS53)</f>
        <v>0</v>
      </c>
      <c r="BV53" s="78">
        <f>SUM(R53,AT53)</f>
        <v>34760</v>
      </c>
      <c r="BW53" s="78">
        <f>SUM(S53,AU53)</f>
        <v>0</v>
      </c>
      <c r="BX53" s="78">
        <f>SUM(T53,AV53)</f>
        <v>34760</v>
      </c>
      <c r="BY53" s="78">
        <f>SUM(U53,AW53)</f>
        <v>0</v>
      </c>
      <c r="BZ53" s="78">
        <f>SUM(V53,AX53)</f>
        <v>0</v>
      </c>
      <c r="CA53" s="78">
        <f>SUM(W53,AY53)</f>
        <v>205960</v>
      </c>
      <c r="CB53" s="78">
        <f>SUM(X53,AZ53)</f>
        <v>0</v>
      </c>
      <c r="CC53" s="78">
        <f>SUM(Y53,BA53)</f>
        <v>205960</v>
      </c>
      <c r="CD53" s="78">
        <f>SUM(Z53,BB53)</f>
        <v>0</v>
      </c>
      <c r="CE53" s="78">
        <f>SUM(AA53,BC53)</f>
        <v>0</v>
      </c>
      <c r="CF53" s="79">
        <v>0</v>
      </c>
      <c r="CG53" s="78">
        <f>SUM(AC53,BE53)</f>
        <v>0</v>
      </c>
      <c r="CH53" s="78">
        <f>SUM(AD53,BF53)</f>
        <v>0</v>
      </c>
      <c r="CI53" s="78">
        <f>SUM(AE53,BG53)</f>
        <v>264182</v>
      </c>
    </row>
    <row r="54" spans="1:87" s="51" customFormat="1" ht="12" customHeight="1">
      <c r="A54" s="55" t="s">
        <v>130</v>
      </c>
      <c r="B54" s="56" t="s">
        <v>434</v>
      </c>
      <c r="C54" s="55" t="s">
        <v>435</v>
      </c>
      <c r="D54" s="78">
        <f>+SUM(E54,J54)</f>
        <v>0</v>
      </c>
      <c r="E54" s="78">
        <f>+SUM(F54:I54)</f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9">
        <v>0</v>
      </c>
      <c r="L54" s="78">
        <f>+SUM(M54,R54,V54,W54,AC54)</f>
        <v>363391</v>
      </c>
      <c r="M54" s="78">
        <f>+SUM(N54:Q54)</f>
        <v>26023</v>
      </c>
      <c r="N54" s="78">
        <v>26023</v>
      </c>
      <c r="O54" s="78">
        <v>0</v>
      </c>
      <c r="P54" s="78">
        <v>0</v>
      </c>
      <c r="Q54" s="78">
        <v>0</v>
      </c>
      <c r="R54" s="78">
        <f>+SUM(S54:U54)</f>
        <v>172212</v>
      </c>
      <c r="S54" s="78">
        <v>0</v>
      </c>
      <c r="T54" s="78">
        <v>172212</v>
      </c>
      <c r="U54" s="78">
        <v>0</v>
      </c>
      <c r="V54" s="78">
        <v>0</v>
      </c>
      <c r="W54" s="78">
        <f>+SUM(X54:AA54)</f>
        <v>165156</v>
      </c>
      <c r="X54" s="78">
        <v>0</v>
      </c>
      <c r="Y54" s="78">
        <v>125100</v>
      </c>
      <c r="Z54" s="78">
        <v>38720</v>
      </c>
      <c r="AA54" s="78">
        <v>1336</v>
      </c>
      <c r="AB54" s="79">
        <v>0</v>
      </c>
      <c r="AC54" s="78">
        <v>0</v>
      </c>
      <c r="AD54" s="78">
        <v>67766</v>
      </c>
      <c r="AE54" s="78">
        <f>+SUM(D54,L54,AD54)</f>
        <v>431157</v>
      </c>
      <c r="AF54" s="78">
        <f>+SUM(AG54,AL54)</f>
        <v>0</v>
      </c>
      <c r="AG54" s="78">
        <f>+SUM(AH54:AK54)</f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9">
        <v>0</v>
      </c>
      <c r="AN54" s="78">
        <f>+SUM(AO54,AT54,AX54,AY54,BE54)</f>
        <v>48292</v>
      </c>
      <c r="AO54" s="78">
        <f>+SUM(AP54:AS54)</f>
        <v>4602</v>
      </c>
      <c r="AP54" s="78">
        <v>4602</v>
      </c>
      <c r="AQ54" s="78">
        <v>0</v>
      </c>
      <c r="AR54" s="78">
        <v>0</v>
      </c>
      <c r="AS54" s="78">
        <v>0</v>
      </c>
      <c r="AT54" s="78">
        <f>+SUM(AU54:AW54)</f>
        <v>13377</v>
      </c>
      <c r="AU54" s="78">
        <v>0</v>
      </c>
      <c r="AV54" s="78">
        <v>13377</v>
      </c>
      <c r="AW54" s="78">
        <v>0</v>
      </c>
      <c r="AX54" s="78">
        <v>0</v>
      </c>
      <c r="AY54" s="78">
        <f>+SUM(AZ54:BC54)</f>
        <v>30313</v>
      </c>
      <c r="AZ54" s="78">
        <v>0</v>
      </c>
      <c r="BA54" s="78">
        <v>17088</v>
      </c>
      <c r="BB54" s="78">
        <v>0</v>
      </c>
      <c r="BC54" s="78">
        <v>13225</v>
      </c>
      <c r="BD54" s="79">
        <v>0</v>
      </c>
      <c r="BE54" s="78">
        <v>0</v>
      </c>
      <c r="BF54" s="78">
        <v>91868</v>
      </c>
      <c r="BG54" s="78">
        <f>+SUM(BF54,AN54,AF54)</f>
        <v>140160</v>
      </c>
      <c r="BH54" s="78">
        <f>SUM(D54,AF54)</f>
        <v>0</v>
      </c>
      <c r="BI54" s="78">
        <f>SUM(E54,AG54)</f>
        <v>0</v>
      </c>
      <c r="BJ54" s="78">
        <f>SUM(F54,AH54)</f>
        <v>0</v>
      </c>
      <c r="BK54" s="78">
        <f>SUM(G54,AI54)</f>
        <v>0</v>
      </c>
      <c r="BL54" s="78">
        <f>SUM(H54,AJ54)</f>
        <v>0</v>
      </c>
      <c r="BM54" s="78">
        <f>SUM(I54,AK54)</f>
        <v>0</v>
      </c>
      <c r="BN54" s="78">
        <f>SUM(J54,AL54)</f>
        <v>0</v>
      </c>
      <c r="BO54" s="79">
        <v>0</v>
      </c>
      <c r="BP54" s="78">
        <f>SUM(L54,AN54)</f>
        <v>411683</v>
      </c>
      <c r="BQ54" s="78">
        <f>SUM(M54,AO54)</f>
        <v>30625</v>
      </c>
      <c r="BR54" s="78">
        <f>SUM(N54,AP54)</f>
        <v>30625</v>
      </c>
      <c r="BS54" s="78">
        <f>SUM(O54,AQ54)</f>
        <v>0</v>
      </c>
      <c r="BT54" s="78">
        <f>SUM(P54,AR54)</f>
        <v>0</v>
      </c>
      <c r="BU54" s="78">
        <f>SUM(Q54,AS54)</f>
        <v>0</v>
      </c>
      <c r="BV54" s="78">
        <f>SUM(R54,AT54)</f>
        <v>185589</v>
      </c>
      <c r="BW54" s="78">
        <f>SUM(S54,AU54)</f>
        <v>0</v>
      </c>
      <c r="BX54" s="78">
        <f>SUM(T54,AV54)</f>
        <v>185589</v>
      </c>
      <c r="BY54" s="78">
        <f>SUM(U54,AW54)</f>
        <v>0</v>
      </c>
      <c r="BZ54" s="78">
        <f>SUM(V54,AX54)</f>
        <v>0</v>
      </c>
      <c r="CA54" s="78">
        <f>SUM(W54,AY54)</f>
        <v>195469</v>
      </c>
      <c r="CB54" s="78">
        <f>SUM(X54,AZ54)</f>
        <v>0</v>
      </c>
      <c r="CC54" s="78">
        <f>SUM(Y54,BA54)</f>
        <v>142188</v>
      </c>
      <c r="CD54" s="78">
        <f>SUM(Z54,BB54)</f>
        <v>38720</v>
      </c>
      <c r="CE54" s="78">
        <f>SUM(AA54,BC54)</f>
        <v>14561</v>
      </c>
      <c r="CF54" s="79">
        <v>0</v>
      </c>
      <c r="CG54" s="78">
        <f>SUM(AC54,BE54)</f>
        <v>0</v>
      </c>
      <c r="CH54" s="78">
        <f>SUM(AD54,BF54)</f>
        <v>159634</v>
      </c>
      <c r="CI54" s="78">
        <f>SUM(AE54,BG54)</f>
        <v>571317</v>
      </c>
    </row>
    <row r="55" spans="1:87" s="51" customFormat="1" ht="12" customHeight="1">
      <c r="A55" s="55" t="s">
        <v>130</v>
      </c>
      <c r="B55" s="56" t="s">
        <v>436</v>
      </c>
      <c r="C55" s="55" t="s">
        <v>437</v>
      </c>
      <c r="D55" s="78">
        <f>+SUM(E55,J55)</f>
        <v>0</v>
      </c>
      <c r="E55" s="78">
        <f>+SUM(F55:I55)</f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9">
        <v>0</v>
      </c>
      <c r="L55" s="78">
        <f>+SUM(M55,R55,V55,W55,AC55)</f>
        <v>0</v>
      </c>
      <c r="M55" s="78">
        <f>+SUM(N55:Q55)</f>
        <v>0</v>
      </c>
      <c r="N55" s="78">
        <v>0</v>
      </c>
      <c r="O55" s="78">
        <v>0</v>
      </c>
      <c r="P55" s="78">
        <v>0</v>
      </c>
      <c r="Q55" s="78">
        <v>0</v>
      </c>
      <c r="R55" s="78">
        <f>+SUM(S55:U55)</f>
        <v>0</v>
      </c>
      <c r="S55" s="78">
        <v>0</v>
      </c>
      <c r="T55" s="78">
        <v>0</v>
      </c>
      <c r="U55" s="78">
        <v>0</v>
      </c>
      <c r="V55" s="78">
        <v>0</v>
      </c>
      <c r="W55" s="78">
        <f>+SUM(X55:AA55)</f>
        <v>0</v>
      </c>
      <c r="X55" s="78">
        <v>0</v>
      </c>
      <c r="Y55" s="78">
        <v>0</v>
      </c>
      <c r="Z55" s="78">
        <v>0</v>
      </c>
      <c r="AA55" s="78">
        <v>0</v>
      </c>
      <c r="AB55" s="79">
        <v>0</v>
      </c>
      <c r="AC55" s="78">
        <v>0</v>
      </c>
      <c r="AD55" s="78">
        <v>0</v>
      </c>
      <c r="AE55" s="78">
        <f>+SUM(D55,L55,AD55)</f>
        <v>0</v>
      </c>
      <c r="AF55" s="78">
        <f>+SUM(AG55,AL55)</f>
        <v>0</v>
      </c>
      <c r="AG55" s="78">
        <f>+SUM(AH55:AK55)</f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9">
        <v>0</v>
      </c>
      <c r="AN55" s="78">
        <f>+SUM(AO55,AT55,AX55,AY55,BE55)</f>
        <v>117879</v>
      </c>
      <c r="AO55" s="78">
        <f>+SUM(AP55:AS55)</f>
        <v>26810</v>
      </c>
      <c r="AP55" s="78">
        <v>26810</v>
      </c>
      <c r="AQ55" s="78">
        <v>0</v>
      </c>
      <c r="AR55" s="78">
        <v>0</v>
      </c>
      <c r="AS55" s="78">
        <v>0</v>
      </c>
      <c r="AT55" s="78">
        <f>+SUM(AU55:AW55)</f>
        <v>34408</v>
      </c>
      <c r="AU55" s="78">
        <v>0</v>
      </c>
      <c r="AV55" s="78">
        <v>34408</v>
      </c>
      <c r="AW55" s="78">
        <v>0</v>
      </c>
      <c r="AX55" s="78">
        <v>0</v>
      </c>
      <c r="AY55" s="78">
        <f>+SUM(AZ55:BC55)</f>
        <v>56661</v>
      </c>
      <c r="AZ55" s="78">
        <v>0</v>
      </c>
      <c r="BA55" s="78">
        <v>56039</v>
      </c>
      <c r="BB55" s="78">
        <v>622</v>
      </c>
      <c r="BC55" s="78">
        <v>0</v>
      </c>
      <c r="BD55" s="79">
        <v>0</v>
      </c>
      <c r="BE55" s="78">
        <v>0</v>
      </c>
      <c r="BF55" s="78">
        <v>26859</v>
      </c>
      <c r="BG55" s="78">
        <f>+SUM(BF55,AN55,AF55)</f>
        <v>144738</v>
      </c>
      <c r="BH55" s="78">
        <f>SUM(D55,AF55)</f>
        <v>0</v>
      </c>
      <c r="BI55" s="78">
        <f>SUM(E55,AG55)</f>
        <v>0</v>
      </c>
      <c r="BJ55" s="78">
        <f>SUM(F55,AH55)</f>
        <v>0</v>
      </c>
      <c r="BK55" s="78">
        <f>SUM(G55,AI55)</f>
        <v>0</v>
      </c>
      <c r="BL55" s="78">
        <f>SUM(H55,AJ55)</f>
        <v>0</v>
      </c>
      <c r="BM55" s="78">
        <f>SUM(I55,AK55)</f>
        <v>0</v>
      </c>
      <c r="BN55" s="78">
        <f>SUM(J55,AL55)</f>
        <v>0</v>
      </c>
      <c r="BO55" s="79">
        <v>0</v>
      </c>
      <c r="BP55" s="78">
        <f>SUM(L55,AN55)</f>
        <v>117879</v>
      </c>
      <c r="BQ55" s="78">
        <f>SUM(M55,AO55)</f>
        <v>26810</v>
      </c>
      <c r="BR55" s="78">
        <f>SUM(N55,AP55)</f>
        <v>26810</v>
      </c>
      <c r="BS55" s="78">
        <f>SUM(O55,AQ55)</f>
        <v>0</v>
      </c>
      <c r="BT55" s="78">
        <f>SUM(P55,AR55)</f>
        <v>0</v>
      </c>
      <c r="BU55" s="78">
        <f>SUM(Q55,AS55)</f>
        <v>0</v>
      </c>
      <c r="BV55" s="78">
        <f>SUM(R55,AT55)</f>
        <v>34408</v>
      </c>
      <c r="BW55" s="78">
        <f>SUM(S55,AU55)</f>
        <v>0</v>
      </c>
      <c r="BX55" s="78">
        <f>SUM(T55,AV55)</f>
        <v>34408</v>
      </c>
      <c r="BY55" s="78">
        <f>SUM(U55,AW55)</f>
        <v>0</v>
      </c>
      <c r="BZ55" s="78">
        <f>SUM(V55,AX55)</f>
        <v>0</v>
      </c>
      <c r="CA55" s="78">
        <f>SUM(W55,AY55)</f>
        <v>56661</v>
      </c>
      <c r="CB55" s="78">
        <f>SUM(X55,AZ55)</f>
        <v>0</v>
      </c>
      <c r="CC55" s="78">
        <f>SUM(Y55,BA55)</f>
        <v>56039</v>
      </c>
      <c r="CD55" s="78">
        <f>SUM(Z55,BB55)</f>
        <v>622</v>
      </c>
      <c r="CE55" s="78">
        <f>SUM(AA55,BC55)</f>
        <v>0</v>
      </c>
      <c r="CF55" s="79">
        <v>0</v>
      </c>
      <c r="CG55" s="78">
        <f>SUM(AC55,BE55)</f>
        <v>0</v>
      </c>
      <c r="CH55" s="78">
        <f>SUM(AD55,BF55)</f>
        <v>26859</v>
      </c>
      <c r="CI55" s="78">
        <f>SUM(AE55,BG55)</f>
        <v>144738</v>
      </c>
    </row>
    <row r="56" spans="1:87" s="51" customFormat="1" ht="12" customHeight="1">
      <c r="A56" s="55" t="s">
        <v>130</v>
      </c>
      <c r="B56" s="56" t="s">
        <v>438</v>
      </c>
      <c r="C56" s="55" t="s">
        <v>439</v>
      </c>
      <c r="D56" s="78">
        <f>+SUM(E56,J56)</f>
        <v>31860</v>
      </c>
      <c r="E56" s="78">
        <f>+SUM(F56:I56)</f>
        <v>31860</v>
      </c>
      <c r="F56" s="78">
        <v>0</v>
      </c>
      <c r="G56" s="78">
        <v>31860</v>
      </c>
      <c r="H56" s="78">
        <v>0</v>
      </c>
      <c r="I56" s="78">
        <v>0</v>
      </c>
      <c r="J56" s="78">
        <v>0</v>
      </c>
      <c r="K56" s="79">
        <v>0</v>
      </c>
      <c r="L56" s="78">
        <f>+SUM(M56,R56,V56,W56,AC56)</f>
        <v>106180</v>
      </c>
      <c r="M56" s="78">
        <f>+SUM(N56:Q56)</f>
        <v>20386</v>
      </c>
      <c r="N56" s="78">
        <v>20386</v>
      </c>
      <c r="O56" s="78">
        <v>0</v>
      </c>
      <c r="P56" s="78">
        <v>0</v>
      </c>
      <c r="Q56" s="78">
        <v>0</v>
      </c>
      <c r="R56" s="78">
        <f>+SUM(S56:U56)</f>
        <v>42367</v>
      </c>
      <c r="S56" s="78">
        <v>0</v>
      </c>
      <c r="T56" s="78">
        <v>42367</v>
      </c>
      <c r="U56" s="78">
        <v>0</v>
      </c>
      <c r="V56" s="78">
        <v>0</v>
      </c>
      <c r="W56" s="78">
        <f>+SUM(X56:AA56)</f>
        <v>43427</v>
      </c>
      <c r="X56" s="78">
        <v>0</v>
      </c>
      <c r="Y56" s="78">
        <v>25314</v>
      </c>
      <c r="Z56" s="78">
        <v>18113</v>
      </c>
      <c r="AA56" s="78">
        <v>0</v>
      </c>
      <c r="AB56" s="79">
        <v>0</v>
      </c>
      <c r="AC56" s="78">
        <v>0</v>
      </c>
      <c r="AD56" s="78">
        <v>0</v>
      </c>
      <c r="AE56" s="78">
        <f>+SUM(D56,L56,AD56)</f>
        <v>138040</v>
      </c>
      <c r="AF56" s="78">
        <f>+SUM(AG56,AL56)</f>
        <v>0</v>
      </c>
      <c r="AG56" s="78">
        <f>+SUM(AH56:AK56)</f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9">
        <v>0</v>
      </c>
      <c r="AN56" s="78">
        <f>+SUM(AO56,AT56,AX56,AY56,BE56)</f>
        <v>0</v>
      </c>
      <c r="AO56" s="78">
        <f>+SUM(AP56:AS56)</f>
        <v>0</v>
      </c>
      <c r="AP56" s="78">
        <v>0</v>
      </c>
      <c r="AQ56" s="78">
        <v>0</v>
      </c>
      <c r="AR56" s="78">
        <v>0</v>
      </c>
      <c r="AS56" s="78">
        <v>0</v>
      </c>
      <c r="AT56" s="78">
        <f>+SUM(AU56:AW56)</f>
        <v>0</v>
      </c>
      <c r="AU56" s="78">
        <v>0</v>
      </c>
      <c r="AV56" s="78">
        <v>0</v>
      </c>
      <c r="AW56" s="78">
        <v>0</v>
      </c>
      <c r="AX56" s="78">
        <v>0</v>
      </c>
      <c r="AY56" s="78">
        <f>+SUM(AZ56:BC56)</f>
        <v>0</v>
      </c>
      <c r="AZ56" s="78">
        <v>0</v>
      </c>
      <c r="BA56" s="78">
        <v>0</v>
      </c>
      <c r="BB56" s="78">
        <v>0</v>
      </c>
      <c r="BC56" s="78">
        <v>0</v>
      </c>
      <c r="BD56" s="79">
        <v>0</v>
      </c>
      <c r="BE56" s="78">
        <v>0</v>
      </c>
      <c r="BF56" s="78">
        <v>0</v>
      </c>
      <c r="BG56" s="78">
        <f>+SUM(BF56,AN56,AF56)</f>
        <v>0</v>
      </c>
      <c r="BH56" s="78">
        <f>SUM(D56,AF56)</f>
        <v>31860</v>
      </c>
      <c r="BI56" s="78">
        <f>SUM(E56,AG56)</f>
        <v>31860</v>
      </c>
      <c r="BJ56" s="78">
        <f>SUM(F56,AH56)</f>
        <v>0</v>
      </c>
      <c r="BK56" s="78">
        <f>SUM(G56,AI56)</f>
        <v>31860</v>
      </c>
      <c r="BL56" s="78">
        <f>SUM(H56,AJ56)</f>
        <v>0</v>
      </c>
      <c r="BM56" s="78">
        <f>SUM(I56,AK56)</f>
        <v>0</v>
      </c>
      <c r="BN56" s="78">
        <f>SUM(J56,AL56)</f>
        <v>0</v>
      </c>
      <c r="BO56" s="79">
        <v>0</v>
      </c>
      <c r="BP56" s="78">
        <f>SUM(L56,AN56)</f>
        <v>106180</v>
      </c>
      <c r="BQ56" s="78">
        <f>SUM(M56,AO56)</f>
        <v>20386</v>
      </c>
      <c r="BR56" s="78">
        <f>SUM(N56,AP56)</f>
        <v>20386</v>
      </c>
      <c r="BS56" s="78">
        <f>SUM(O56,AQ56)</f>
        <v>0</v>
      </c>
      <c r="BT56" s="78">
        <f>SUM(P56,AR56)</f>
        <v>0</v>
      </c>
      <c r="BU56" s="78">
        <f>SUM(Q56,AS56)</f>
        <v>0</v>
      </c>
      <c r="BV56" s="78">
        <f>SUM(R56,AT56)</f>
        <v>42367</v>
      </c>
      <c r="BW56" s="78">
        <f>SUM(S56,AU56)</f>
        <v>0</v>
      </c>
      <c r="BX56" s="78">
        <f>SUM(T56,AV56)</f>
        <v>42367</v>
      </c>
      <c r="BY56" s="78">
        <f>SUM(U56,AW56)</f>
        <v>0</v>
      </c>
      <c r="BZ56" s="78">
        <f>SUM(V56,AX56)</f>
        <v>0</v>
      </c>
      <c r="CA56" s="78">
        <f>SUM(W56,AY56)</f>
        <v>43427</v>
      </c>
      <c r="CB56" s="78">
        <f>SUM(X56,AZ56)</f>
        <v>0</v>
      </c>
      <c r="CC56" s="78">
        <f>SUM(Y56,BA56)</f>
        <v>25314</v>
      </c>
      <c r="CD56" s="78">
        <f>SUM(Z56,BB56)</f>
        <v>18113</v>
      </c>
      <c r="CE56" s="78">
        <f>SUM(AA56,BC56)</f>
        <v>0</v>
      </c>
      <c r="CF56" s="79">
        <v>0</v>
      </c>
      <c r="CG56" s="78">
        <f>SUM(AC56,BE56)</f>
        <v>0</v>
      </c>
      <c r="CH56" s="78">
        <f>SUM(AD56,BF56)</f>
        <v>0</v>
      </c>
      <c r="CI56" s="78">
        <f>SUM(AE56,BG56)</f>
        <v>138040</v>
      </c>
    </row>
    <row r="57" spans="1:87" s="51" customFormat="1" ht="12" customHeight="1">
      <c r="A57" s="55" t="s">
        <v>130</v>
      </c>
      <c r="B57" s="56" t="s">
        <v>440</v>
      </c>
      <c r="C57" s="55" t="s">
        <v>441</v>
      </c>
      <c r="D57" s="78">
        <f>+SUM(E57,J57)</f>
        <v>0</v>
      </c>
      <c r="E57" s="78">
        <f>+SUM(F57:I57)</f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9">
        <v>0</v>
      </c>
      <c r="L57" s="78">
        <f>+SUM(M57,R57,V57,W57,AC57)</f>
        <v>154768</v>
      </c>
      <c r="M57" s="78">
        <f>+SUM(N57:Q57)</f>
        <v>51479</v>
      </c>
      <c r="N57" s="78">
        <v>19304</v>
      </c>
      <c r="O57" s="78">
        <v>0</v>
      </c>
      <c r="P57" s="78">
        <v>26032</v>
      </c>
      <c r="Q57" s="78">
        <v>6143</v>
      </c>
      <c r="R57" s="78">
        <f>+SUM(S57:U57)</f>
        <v>64982</v>
      </c>
      <c r="S57" s="78">
        <v>7766</v>
      </c>
      <c r="T57" s="78">
        <v>39074</v>
      </c>
      <c r="U57" s="78">
        <v>18142</v>
      </c>
      <c r="V57" s="78">
        <v>7398</v>
      </c>
      <c r="W57" s="78">
        <f>+SUM(X57:AA57)</f>
        <v>30909</v>
      </c>
      <c r="X57" s="78">
        <v>19562</v>
      </c>
      <c r="Y57" s="78">
        <v>6265</v>
      </c>
      <c r="Z57" s="78">
        <v>4442</v>
      </c>
      <c r="AA57" s="78">
        <v>640</v>
      </c>
      <c r="AB57" s="79">
        <v>0</v>
      </c>
      <c r="AC57" s="78">
        <v>0</v>
      </c>
      <c r="AD57" s="78">
        <v>13303</v>
      </c>
      <c r="AE57" s="78">
        <f>+SUM(D57,L57,AD57)</f>
        <v>168071</v>
      </c>
      <c r="AF57" s="78">
        <f>+SUM(AG57,AL57)</f>
        <v>0</v>
      </c>
      <c r="AG57" s="78">
        <f>+SUM(AH57:AK57)</f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9">
        <v>0</v>
      </c>
      <c r="AN57" s="78">
        <f>+SUM(AO57,AT57,AX57,AY57,BE57)</f>
        <v>0</v>
      </c>
      <c r="AO57" s="78">
        <f>+SUM(AP57:AS57)</f>
        <v>0</v>
      </c>
      <c r="AP57" s="78">
        <v>0</v>
      </c>
      <c r="AQ57" s="78">
        <v>0</v>
      </c>
      <c r="AR57" s="78">
        <v>0</v>
      </c>
      <c r="AS57" s="78">
        <v>0</v>
      </c>
      <c r="AT57" s="78">
        <f>+SUM(AU57:AW57)</f>
        <v>0</v>
      </c>
      <c r="AU57" s="78">
        <v>0</v>
      </c>
      <c r="AV57" s="78">
        <v>0</v>
      </c>
      <c r="AW57" s="78">
        <v>0</v>
      </c>
      <c r="AX57" s="78">
        <v>0</v>
      </c>
      <c r="AY57" s="78">
        <f>+SUM(AZ57:BC57)</f>
        <v>0</v>
      </c>
      <c r="AZ57" s="78">
        <v>0</v>
      </c>
      <c r="BA57" s="78">
        <v>0</v>
      </c>
      <c r="BB57" s="78">
        <v>0</v>
      </c>
      <c r="BC57" s="78">
        <v>0</v>
      </c>
      <c r="BD57" s="79">
        <v>0</v>
      </c>
      <c r="BE57" s="78">
        <v>0</v>
      </c>
      <c r="BF57" s="78">
        <v>0</v>
      </c>
      <c r="BG57" s="78">
        <f>+SUM(BF57,AN57,AF57)</f>
        <v>0</v>
      </c>
      <c r="BH57" s="78">
        <f>SUM(D57,AF57)</f>
        <v>0</v>
      </c>
      <c r="BI57" s="78">
        <f>SUM(E57,AG57)</f>
        <v>0</v>
      </c>
      <c r="BJ57" s="78">
        <f>SUM(F57,AH57)</f>
        <v>0</v>
      </c>
      <c r="BK57" s="78">
        <f>SUM(G57,AI57)</f>
        <v>0</v>
      </c>
      <c r="BL57" s="78">
        <f>SUM(H57,AJ57)</f>
        <v>0</v>
      </c>
      <c r="BM57" s="78">
        <f>SUM(I57,AK57)</f>
        <v>0</v>
      </c>
      <c r="BN57" s="78">
        <f>SUM(J57,AL57)</f>
        <v>0</v>
      </c>
      <c r="BO57" s="79">
        <v>0</v>
      </c>
      <c r="BP57" s="78">
        <f>SUM(L57,AN57)</f>
        <v>154768</v>
      </c>
      <c r="BQ57" s="78">
        <f>SUM(M57,AO57)</f>
        <v>51479</v>
      </c>
      <c r="BR57" s="78">
        <f>SUM(N57,AP57)</f>
        <v>19304</v>
      </c>
      <c r="BS57" s="78">
        <f>SUM(O57,AQ57)</f>
        <v>0</v>
      </c>
      <c r="BT57" s="78">
        <f>SUM(P57,AR57)</f>
        <v>26032</v>
      </c>
      <c r="BU57" s="78">
        <f>SUM(Q57,AS57)</f>
        <v>6143</v>
      </c>
      <c r="BV57" s="78">
        <f>SUM(R57,AT57)</f>
        <v>64982</v>
      </c>
      <c r="BW57" s="78">
        <f>SUM(S57,AU57)</f>
        <v>7766</v>
      </c>
      <c r="BX57" s="78">
        <f>SUM(T57,AV57)</f>
        <v>39074</v>
      </c>
      <c r="BY57" s="78">
        <f>SUM(U57,AW57)</f>
        <v>18142</v>
      </c>
      <c r="BZ57" s="78">
        <f>SUM(V57,AX57)</f>
        <v>7398</v>
      </c>
      <c r="CA57" s="78">
        <f>SUM(W57,AY57)</f>
        <v>30909</v>
      </c>
      <c r="CB57" s="78">
        <f>SUM(X57,AZ57)</f>
        <v>19562</v>
      </c>
      <c r="CC57" s="78">
        <f>SUM(Y57,BA57)</f>
        <v>6265</v>
      </c>
      <c r="CD57" s="78">
        <f>SUM(Z57,BB57)</f>
        <v>4442</v>
      </c>
      <c r="CE57" s="78">
        <f>SUM(AA57,BC57)</f>
        <v>640</v>
      </c>
      <c r="CF57" s="79">
        <v>0</v>
      </c>
      <c r="CG57" s="78">
        <f>SUM(AC57,BE57)</f>
        <v>0</v>
      </c>
      <c r="CH57" s="78">
        <f>SUM(AD57,BF57)</f>
        <v>13303</v>
      </c>
      <c r="CI57" s="78">
        <f>SUM(AE57,BG57)</f>
        <v>168071</v>
      </c>
    </row>
    <row r="58" spans="1:87" s="51" customFormat="1" ht="12" customHeight="1">
      <c r="A58" s="55" t="s">
        <v>130</v>
      </c>
      <c r="B58" s="56" t="s">
        <v>442</v>
      </c>
      <c r="C58" s="55" t="s">
        <v>443</v>
      </c>
      <c r="D58" s="78">
        <f>+SUM(E58,J58)</f>
        <v>0</v>
      </c>
      <c r="E58" s="78">
        <f>+SUM(F58:I58)</f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9">
        <v>0</v>
      </c>
      <c r="L58" s="78">
        <f>+SUM(M58,R58,V58,W58,AC58)</f>
        <v>382630</v>
      </c>
      <c r="M58" s="78">
        <f>+SUM(N58:Q58)</f>
        <v>110081</v>
      </c>
      <c r="N58" s="78">
        <v>110081</v>
      </c>
      <c r="O58" s="78">
        <v>0</v>
      </c>
      <c r="P58" s="78">
        <v>0</v>
      </c>
      <c r="Q58" s="78">
        <v>0</v>
      </c>
      <c r="R58" s="78">
        <f>+SUM(S58:U58)</f>
        <v>238861</v>
      </c>
      <c r="S58" s="78">
        <v>0</v>
      </c>
      <c r="T58" s="78">
        <v>225875</v>
      </c>
      <c r="U58" s="78">
        <v>12986</v>
      </c>
      <c r="V58" s="78">
        <v>0</v>
      </c>
      <c r="W58" s="78">
        <f>+SUM(X58:AA58)</f>
        <v>33688</v>
      </c>
      <c r="X58" s="78">
        <v>0</v>
      </c>
      <c r="Y58" s="78">
        <v>25175</v>
      </c>
      <c r="Z58" s="78">
        <v>8513</v>
      </c>
      <c r="AA58" s="78">
        <v>0</v>
      </c>
      <c r="AB58" s="79">
        <v>0</v>
      </c>
      <c r="AC58" s="78">
        <v>0</v>
      </c>
      <c r="AD58" s="78">
        <v>0</v>
      </c>
      <c r="AE58" s="78">
        <f>+SUM(D58,L58,AD58)</f>
        <v>382630</v>
      </c>
      <c r="AF58" s="78">
        <f>+SUM(AG58,AL58)</f>
        <v>0</v>
      </c>
      <c r="AG58" s="78">
        <f>+SUM(AH58:AK58)</f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9">
        <v>0</v>
      </c>
      <c r="AN58" s="78">
        <f>+SUM(AO58,AT58,AX58,AY58,BE58)</f>
        <v>0</v>
      </c>
      <c r="AO58" s="78">
        <f>+SUM(AP58:AS58)</f>
        <v>0</v>
      </c>
      <c r="AP58" s="78">
        <v>0</v>
      </c>
      <c r="AQ58" s="78">
        <v>0</v>
      </c>
      <c r="AR58" s="78">
        <v>0</v>
      </c>
      <c r="AS58" s="78">
        <v>0</v>
      </c>
      <c r="AT58" s="78">
        <f>+SUM(AU58:AW58)</f>
        <v>0</v>
      </c>
      <c r="AU58" s="78">
        <v>0</v>
      </c>
      <c r="AV58" s="78">
        <v>0</v>
      </c>
      <c r="AW58" s="78">
        <v>0</v>
      </c>
      <c r="AX58" s="78">
        <v>0</v>
      </c>
      <c r="AY58" s="78">
        <f>+SUM(AZ58:BC58)</f>
        <v>0</v>
      </c>
      <c r="AZ58" s="78">
        <v>0</v>
      </c>
      <c r="BA58" s="78">
        <v>0</v>
      </c>
      <c r="BB58" s="78">
        <v>0</v>
      </c>
      <c r="BC58" s="78">
        <v>0</v>
      </c>
      <c r="BD58" s="79">
        <v>0</v>
      </c>
      <c r="BE58" s="78">
        <v>0</v>
      </c>
      <c r="BF58" s="78">
        <v>0</v>
      </c>
      <c r="BG58" s="78">
        <f>+SUM(BF58,AN58,AF58)</f>
        <v>0</v>
      </c>
      <c r="BH58" s="78">
        <f>SUM(D58,AF58)</f>
        <v>0</v>
      </c>
      <c r="BI58" s="78">
        <f>SUM(E58,AG58)</f>
        <v>0</v>
      </c>
      <c r="BJ58" s="78">
        <f>SUM(F58,AH58)</f>
        <v>0</v>
      </c>
      <c r="BK58" s="78">
        <f>SUM(G58,AI58)</f>
        <v>0</v>
      </c>
      <c r="BL58" s="78">
        <f>SUM(H58,AJ58)</f>
        <v>0</v>
      </c>
      <c r="BM58" s="78">
        <f>SUM(I58,AK58)</f>
        <v>0</v>
      </c>
      <c r="BN58" s="78">
        <f>SUM(J58,AL58)</f>
        <v>0</v>
      </c>
      <c r="BO58" s="79">
        <v>0</v>
      </c>
      <c r="BP58" s="78">
        <f>SUM(L58,AN58)</f>
        <v>382630</v>
      </c>
      <c r="BQ58" s="78">
        <f>SUM(M58,AO58)</f>
        <v>110081</v>
      </c>
      <c r="BR58" s="78">
        <f>SUM(N58,AP58)</f>
        <v>110081</v>
      </c>
      <c r="BS58" s="78">
        <f>SUM(O58,AQ58)</f>
        <v>0</v>
      </c>
      <c r="BT58" s="78">
        <f>SUM(P58,AR58)</f>
        <v>0</v>
      </c>
      <c r="BU58" s="78">
        <f>SUM(Q58,AS58)</f>
        <v>0</v>
      </c>
      <c r="BV58" s="78">
        <f>SUM(R58,AT58)</f>
        <v>238861</v>
      </c>
      <c r="BW58" s="78">
        <f>SUM(S58,AU58)</f>
        <v>0</v>
      </c>
      <c r="BX58" s="78">
        <f>SUM(T58,AV58)</f>
        <v>225875</v>
      </c>
      <c r="BY58" s="78">
        <f>SUM(U58,AW58)</f>
        <v>12986</v>
      </c>
      <c r="BZ58" s="78">
        <f>SUM(V58,AX58)</f>
        <v>0</v>
      </c>
      <c r="CA58" s="78">
        <f>SUM(W58,AY58)</f>
        <v>33688</v>
      </c>
      <c r="CB58" s="78">
        <f>SUM(X58,AZ58)</f>
        <v>0</v>
      </c>
      <c r="CC58" s="78">
        <f>SUM(Y58,BA58)</f>
        <v>25175</v>
      </c>
      <c r="CD58" s="78">
        <f>SUM(Z58,BB58)</f>
        <v>8513</v>
      </c>
      <c r="CE58" s="78">
        <f>SUM(AA58,BC58)</f>
        <v>0</v>
      </c>
      <c r="CF58" s="79">
        <v>0</v>
      </c>
      <c r="CG58" s="78">
        <f>SUM(AC58,BE58)</f>
        <v>0</v>
      </c>
      <c r="CH58" s="78">
        <f>SUM(AD58,BF58)</f>
        <v>0</v>
      </c>
      <c r="CI58" s="78">
        <f>SUM(AE58,BG58)</f>
        <v>382630</v>
      </c>
    </row>
    <row r="59" spans="1:87" s="51" customFormat="1" ht="12" customHeight="1">
      <c r="A59" s="55" t="s">
        <v>130</v>
      </c>
      <c r="B59" s="56" t="s">
        <v>444</v>
      </c>
      <c r="C59" s="55" t="s">
        <v>445</v>
      </c>
      <c r="D59" s="78">
        <f>+SUM(E59,J59)</f>
        <v>0</v>
      </c>
      <c r="E59" s="78">
        <f>+SUM(F59:I59)</f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9">
        <v>0</v>
      </c>
      <c r="L59" s="78">
        <f>+SUM(M59,R59,V59,W59,AC59)</f>
        <v>1005291</v>
      </c>
      <c r="M59" s="78">
        <f>+SUM(N59:Q59)</f>
        <v>60017</v>
      </c>
      <c r="N59" s="78">
        <v>60017</v>
      </c>
      <c r="O59" s="78">
        <v>0</v>
      </c>
      <c r="P59" s="78">
        <v>0</v>
      </c>
      <c r="Q59" s="78">
        <v>0</v>
      </c>
      <c r="R59" s="78">
        <f>+SUM(S59:U59)</f>
        <v>527916</v>
      </c>
      <c r="S59" s="78">
        <v>0</v>
      </c>
      <c r="T59" s="78">
        <v>527916</v>
      </c>
      <c r="U59" s="78">
        <v>0</v>
      </c>
      <c r="V59" s="78">
        <v>0</v>
      </c>
      <c r="W59" s="78">
        <f>+SUM(X59:AA59)</f>
        <v>417358</v>
      </c>
      <c r="X59" s="78">
        <v>0</v>
      </c>
      <c r="Y59" s="78">
        <v>417358</v>
      </c>
      <c r="Z59" s="78">
        <v>0</v>
      </c>
      <c r="AA59" s="78">
        <v>0</v>
      </c>
      <c r="AB59" s="79">
        <v>0</v>
      </c>
      <c r="AC59" s="78">
        <v>0</v>
      </c>
      <c r="AD59" s="78">
        <v>0</v>
      </c>
      <c r="AE59" s="78">
        <f>+SUM(D59,L59,AD59)</f>
        <v>1005291</v>
      </c>
      <c r="AF59" s="78">
        <f>+SUM(AG59,AL59)</f>
        <v>0</v>
      </c>
      <c r="AG59" s="78">
        <f>+SUM(AH59:AK59)</f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9">
        <v>0</v>
      </c>
      <c r="AN59" s="78">
        <f>+SUM(AO59,AT59,AX59,AY59,BE59)</f>
        <v>0</v>
      </c>
      <c r="AO59" s="78">
        <f>+SUM(AP59:AS59)</f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f>+SUM(AU59:AW59)</f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f>+SUM(AZ59:BC59)</f>
        <v>0</v>
      </c>
      <c r="AZ59" s="78">
        <v>0</v>
      </c>
      <c r="BA59" s="78">
        <v>0</v>
      </c>
      <c r="BB59" s="78">
        <v>0</v>
      </c>
      <c r="BC59" s="78">
        <v>0</v>
      </c>
      <c r="BD59" s="79">
        <v>0</v>
      </c>
      <c r="BE59" s="78">
        <v>0</v>
      </c>
      <c r="BF59" s="78">
        <v>0</v>
      </c>
      <c r="BG59" s="78">
        <f>+SUM(BF59,AN59,AF59)</f>
        <v>0</v>
      </c>
      <c r="BH59" s="78">
        <f>SUM(D59,AF59)</f>
        <v>0</v>
      </c>
      <c r="BI59" s="78">
        <f>SUM(E59,AG59)</f>
        <v>0</v>
      </c>
      <c r="BJ59" s="78">
        <f>SUM(F59,AH59)</f>
        <v>0</v>
      </c>
      <c r="BK59" s="78">
        <f>SUM(G59,AI59)</f>
        <v>0</v>
      </c>
      <c r="BL59" s="78">
        <f>SUM(H59,AJ59)</f>
        <v>0</v>
      </c>
      <c r="BM59" s="78">
        <f>SUM(I59,AK59)</f>
        <v>0</v>
      </c>
      <c r="BN59" s="78">
        <f>SUM(J59,AL59)</f>
        <v>0</v>
      </c>
      <c r="BO59" s="79">
        <v>0</v>
      </c>
      <c r="BP59" s="78">
        <f>SUM(L59,AN59)</f>
        <v>1005291</v>
      </c>
      <c r="BQ59" s="78">
        <f>SUM(M59,AO59)</f>
        <v>60017</v>
      </c>
      <c r="BR59" s="78">
        <f>SUM(N59,AP59)</f>
        <v>60017</v>
      </c>
      <c r="BS59" s="78">
        <f>SUM(O59,AQ59)</f>
        <v>0</v>
      </c>
      <c r="BT59" s="78">
        <f>SUM(P59,AR59)</f>
        <v>0</v>
      </c>
      <c r="BU59" s="78">
        <f>SUM(Q59,AS59)</f>
        <v>0</v>
      </c>
      <c r="BV59" s="78">
        <f>SUM(R59,AT59)</f>
        <v>527916</v>
      </c>
      <c r="BW59" s="78">
        <f>SUM(S59,AU59)</f>
        <v>0</v>
      </c>
      <c r="BX59" s="78">
        <f>SUM(T59,AV59)</f>
        <v>527916</v>
      </c>
      <c r="BY59" s="78">
        <f>SUM(U59,AW59)</f>
        <v>0</v>
      </c>
      <c r="BZ59" s="78">
        <f>SUM(V59,AX59)</f>
        <v>0</v>
      </c>
      <c r="CA59" s="78">
        <f>SUM(W59,AY59)</f>
        <v>417358</v>
      </c>
      <c r="CB59" s="78">
        <f>SUM(X59,AZ59)</f>
        <v>0</v>
      </c>
      <c r="CC59" s="78">
        <f>SUM(Y59,BA59)</f>
        <v>417358</v>
      </c>
      <c r="CD59" s="78">
        <f>SUM(Z59,BB59)</f>
        <v>0</v>
      </c>
      <c r="CE59" s="78">
        <f>SUM(AA59,BC59)</f>
        <v>0</v>
      </c>
      <c r="CF59" s="79">
        <v>0</v>
      </c>
      <c r="CG59" s="78">
        <f>SUM(AC59,BE59)</f>
        <v>0</v>
      </c>
      <c r="CH59" s="78">
        <f>SUM(AD59,BF59)</f>
        <v>0</v>
      </c>
      <c r="CI59" s="78">
        <f>SUM(AE59,BG59)</f>
        <v>1005291</v>
      </c>
    </row>
    <row r="60" spans="1:87" s="51" customFormat="1" ht="12" customHeight="1">
      <c r="A60" s="55" t="s">
        <v>130</v>
      </c>
      <c r="B60" s="56" t="s">
        <v>446</v>
      </c>
      <c r="C60" s="55" t="s">
        <v>447</v>
      </c>
      <c r="D60" s="78">
        <f>+SUM(E60,J60)</f>
        <v>0</v>
      </c>
      <c r="E60" s="78">
        <f>+SUM(F60:I60)</f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9">
        <v>0</v>
      </c>
      <c r="L60" s="78">
        <f>+SUM(M60,R60,V60,W60,AC60)</f>
        <v>1357793</v>
      </c>
      <c r="M60" s="78">
        <f>+SUM(N60:Q60)</f>
        <v>224729</v>
      </c>
      <c r="N60" s="78">
        <v>136505</v>
      </c>
      <c r="O60" s="78">
        <v>0</v>
      </c>
      <c r="P60" s="78">
        <v>88224</v>
      </c>
      <c r="Q60" s="78">
        <v>0</v>
      </c>
      <c r="R60" s="78">
        <f>+SUM(S60:U60)</f>
        <v>1119659</v>
      </c>
      <c r="S60" s="78">
        <v>0</v>
      </c>
      <c r="T60" s="78">
        <v>1092958</v>
      </c>
      <c r="U60" s="78">
        <v>26701</v>
      </c>
      <c r="V60" s="78">
        <v>0</v>
      </c>
      <c r="W60" s="78">
        <f>+SUM(X60:AA60)</f>
        <v>13405</v>
      </c>
      <c r="X60" s="78">
        <v>0</v>
      </c>
      <c r="Y60" s="78">
        <v>13405</v>
      </c>
      <c r="Z60" s="78">
        <v>0</v>
      </c>
      <c r="AA60" s="78">
        <v>0</v>
      </c>
      <c r="AB60" s="79">
        <v>0</v>
      </c>
      <c r="AC60" s="78">
        <v>0</v>
      </c>
      <c r="AD60" s="78">
        <v>573168</v>
      </c>
      <c r="AE60" s="78">
        <f>+SUM(D60,L60,AD60)</f>
        <v>1930961</v>
      </c>
      <c r="AF60" s="78">
        <f>+SUM(AG60,AL60)</f>
        <v>0</v>
      </c>
      <c r="AG60" s="78">
        <f>+SUM(AH60:AK60)</f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9">
        <v>0</v>
      </c>
      <c r="AN60" s="78">
        <f>+SUM(AO60,AT60,AX60,AY60,BE60)</f>
        <v>0</v>
      </c>
      <c r="AO60" s="78">
        <f>+SUM(AP60:AS60)</f>
        <v>0</v>
      </c>
      <c r="AP60" s="78">
        <v>0</v>
      </c>
      <c r="AQ60" s="78">
        <v>0</v>
      </c>
      <c r="AR60" s="78">
        <v>0</v>
      </c>
      <c r="AS60" s="78">
        <v>0</v>
      </c>
      <c r="AT60" s="78">
        <f>+SUM(AU60:AW60)</f>
        <v>0</v>
      </c>
      <c r="AU60" s="78">
        <v>0</v>
      </c>
      <c r="AV60" s="78">
        <v>0</v>
      </c>
      <c r="AW60" s="78">
        <v>0</v>
      </c>
      <c r="AX60" s="78">
        <v>0</v>
      </c>
      <c r="AY60" s="78">
        <f>+SUM(AZ60:BC60)</f>
        <v>0</v>
      </c>
      <c r="AZ60" s="78">
        <v>0</v>
      </c>
      <c r="BA60" s="78">
        <v>0</v>
      </c>
      <c r="BB60" s="78">
        <v>0</v>
      </c>
      <c r="BC60" s="78">
        <v>0</v>
      </c>
      <c r="BD60" s="79">
        <v>0</v>
      </c>
      <c r="BE60" s="78">
        <v>0</v>
      </c>
      <c r="BF60" s="78">
        <v>0</v>
      </c>
      <c r="BG60" s="78">
        <f>+SUM(BF60,AN60,AF60)</f>
        <v>0</v>
      </c>
      <c r="BH60" s="78">
        <f>SUM(D60,AF60)</f>
        <v>0</v>
      </c>
      <c r="BI60" s="78">
        <f>SUM(E60,AG60)</f>
        <v>0</v>
      </c>
      <c r="BJ60" s="78">
        <f>SUM(F60,AH60)</f>
        <v>0</v>
      </c>
      <c r="BK60" s="78">
        <f>SUM(G60,AI60)</f>
        <v>0</v>
      </c>
      <c r="BL60" s="78">
        <f>SUM(H60,AJ60)</f>
        <v>0</v>
      </c>
      <c r="BM60" s="78">
        <f>SUM(I60,AK60)</f>
        <v>0</v>
      </c>
      <c r="BN60" s="78">
        <f>SUM(J60,AL60)</f>
        <v>0</v>
      </c>
      <c r="BO60" s="79">
        <v>0</v>
      </c>
      <c r="BP60" s="78">
        <f>SUM(L60,AN60)</f>
        <v>1357793</v>
      </c>
      <c r="BQ60" s="78">
        <f>SUM(M60,AO60)</f>
        <v>224729</v>
      </c>
      <c r="BR60" s="78">
        <f>SUM(N60,AP60)</f>
        <v>136505</v>
      </c>
      <c r="BS60" s="78">
        <f>SUM(O60,AQ60)</f>
        <v>0</v>
      </c>
      <c r="BT60" s="78">
        <f>SUM(P60,AR60)</f>
        <v>88224</v>
      </c>
      <c r="BU60" s="78">
        <f>SUM(Q60,AS60)</f>
        <v>0</v>
      </c>
      <c r="BV60" s="78">
        <f>SUM(R60,AT60)</f>
        <v>1119659</v>
      </c>
      <c r="BW60" s="78">
        <f>SUM(S60,AU60)</f>
        <v>0</v>
      </c>
      <c r="BX60" s="78">
        <f>SUM(T60,AV60)</f>
        <v>1092958</v>
      </c>
      <c r="BY60" s="78">
        <f>SUM(U60,AW60)</f>
        <v>26701</v>
      </c>
      <c r="BZ60" s="78">
        <f>SUM(V60,AX60)</f>
        <v>0</v>
      </c>
      <c r="CA60" s="78">
        <f>SUM(W60,AY60)</f>
        <v>13405</v>
      </c>
      <c r="CB60" s="78">
        <f>SUM(X60,AZ60)</f>
        <v>0</v>
      </c>
      <c r="CC60" s="78">
        <f>SUM(Y60,BA60)</f>
        <v>13405</v>
      </c>
      <c r="CD60" s="78">
        <f>SUM(Z60,BB60)</f>
        <v>0</v>
      </c>
      <c r="CE60" s="78">
        <f>SUM(AA60,BC60)</f>
        <v>0</v>
      </c>
      <c r="CF60" s="79">
        <v>0</v>
      </c>
      <c r="CG60" s="78">
        <f>SUM(AC60,BE60)</f>
        <v>0</v>
      </c>
      <c r="CH60" s="78">
        <f>SUM(AD60,BF60)</f>
        <v>573168</v>
      </c>
      <c r="CI60" s="78">
        <f>SUM(AE60,BG60)</f>
        <v>1930961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448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53</v>
      </c>
      <c r="B2" s="153" t="s">
        <v>54</v>
      </c>
      <c r="C2" s="169" t="s">
        <v>55</v>
      </c>
      <c r="D2" s="131" t="s">
        <v>449</v>
      </c>
      <c r="E2" s="132"/>
      <c r="F2" s="132"/>
      <c r="G2" s="132"/>
      <c r="H2" s="132"/>
      <c r="I2" s="132"/>
      <c r="J2" s="131" t="s">
        <v>450</v>
      </c>
      <c r="K2" s="61"/>
      <c r="L2" s="61"/>
      <c r="M2" s="61"/>
      <c r="N2" s="61"/>
      <c r="O2" s="61"/>
      <c r="P2" s="61"/>
      <c r="Q2" s="133"/>
      <c r="R2" s="131" t="s">
        <v>451</v>
      </c>
      <c r="S2" s="61"/>
      <c r="T2" s="61"/>
      <c r="U2" s="61"/>
      <c r="V2" s="61"/>
      <c r="W2" s="61"/>
      <c r="X2" s="61"/>
      <c r="Y2" s="133"/>
      <c r="Z2" s="131" t="s">
        <v>452</v>
      </c>
      <c r="AA2" s="61"/>
      <c r="AB2" s="61"/>
      <c r="AC2" s="61"/>
      <c r="AD2" s="61"/>
      <c r="AE2" s="61"/>
      <c r="AF2" s="61"/>
      <c r="AG2" s="133"/>
      <c r="AH2" s="131" t="s">
        <v>453</v>
      </c>
      <c r="AI2" s="61"/>
      <c r="AJ2" s="61"/>
      <c r="AK2" s="61"/>
      <c r="AL2" s="61"/>
      <c r="AM2" s="61"/>
      <c r="AN2" s="61"/>
      <c r="AO2" s="133"/>
      <c r="AP2" s="131" t="s">
        <v>454</v>
      </c>
      <c r="AQ2" s="61"/>
      <c r="AR2" s="61"/>
      <c r="AS2" s="61"/>
      <c r="AT2" s="61"/>
      <c r="AU2" s="61"/>
      <c r="AV2" s="61"/>
      <c r="AW2" s="133"/>
      <c r="AX2" s="131" t="s">
        <v>455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456</v>
      </c>
      <c r="E4" s="61"/>
      <c r="F4" s="136"/>
      <c r="G4" s="137" t="s">
        <v>457</v>
      </c>
      <c r="H4" s="61"/>
      <c r="I4" s="136"/>
      <c r="J4" s="166" t="s">
        <v>458</v>
      </c>
      <c r="K4" s="163" t="s">
        <v>459</v>
      </c>
      <c r="L4" s="137" t="s">
        <v>456</v>
      </c>
      <c r="M4" s="61"/>
      <c r="N4" s="136"/>
      <c r="O4" s="137" t="s">
        <v>457</v>
      </c>
      <c r="P4" s="61"/>
      <c r="Q4" s="136"/>
      <c r="R4" s="166" t="s">
        <v>458</v>
      </c>
      <c r="S4" s="163" t="s">
        <v>459</v>
      </c>
      <c r="T4" s="137" t="s">
        <v>456</v>
      </c>
      <c r="U4" s="61"/>
      <c r="V4" s="136"/>
      <c r="W4" s="137" t="s">
        <v>457</v>
      </c>
      <c r="X4" s="61"/>
      <c r="Y4" s="136"/>
      <c r="Z4" s="166" t="s">
        <v>458</v>
      </c>
      <c r="AA4" s="163" t="s">
        <v>459</v>
      </c>
      <c r="AB4" s="137" t="s">
        <v>456</v>
      </c>
      <c r="AC4" s="61"/>
      <c r="AD4" s="136"/>
      <c r="AE4" s="137" t="s">
        <v>457</v>
      </c>
      <c r="AF4" s="61"/>
      <c r="AG4" s="136"/>
      <c r="AH4" s="166" t="s">
        <v>458</v>
      </c>
      <c r="AI4" s="163" t="s">
        <v>459</v>
      </c>
      <c r="AJ4" s="137" t="s">
        <v>456</v>
      </c>
      <c r="AK4" s="61"/>
      <c r="AL4" s="136"/>
      <c r="AM4" s="137" t="s">
        <v>457</v>
      </c>
      <c r="AN4" s="61"/>
      <c r="AO4" s="136"/>
      <c r="AP4" s="166" t="s">
        <v>458</v>
      </c>
      <c r="AQ4" s="163" t="s">
        <v>459</v>
      </c>
      <c r="AR4" s="137" t="s">
        <v>456</v>
      </c>
      <c r="AS4" s="61"/>
      <c r="AT4" s="136"/>
      <c r="AU4" s="137" t="s">
        <v>457</v>
      </c>
      <c r="AV4" s="61"/>
      <c r="AW4" s="136"/>
      <c r="AX4" s="166" t="s">
        <v>458</v>
      </c>
      <c r="AY4" s="163" t="s">
        <v>459</v>
      </c>
      <c r="AZ4" s="137" t="s">
        <v>456</v>
      </c>
      <c r="BA4" s="61"/>
      <c r="BB4" s="136"/>
      <c r="BC4" s="137" t="s">
        <v>457</v>
      </c>
      <c r="BD4" s="61"/>
      <c r="BE4" s="136"/>
    </row>
    <row r="5" spans="1:57" s="46" customFormat="1" ht="22.5">
      <c r="A5" s="167"/>
      <c r="B5" s="154"/>
      <c r="C5" s="164"/>
      <c r="D5" s="138" t="s">
        <v>461</v>
      </c>
      <c r="E5" s="139" t="s">
        <v>462</v>
      </c>
      <c r="F5" s="140" t="s">
        <v>82</v>
      </c>
      <c r="G5" s="141" t="s">
        <v>461</v>
      </c>
      <c r="H5" s="139" t="s">
        <v>462</v>
      </c>
      <c r="I5" s="73" t="s">
        <v>82</v>
      </c>
      <c r="J5" s="167"/>
      <c r="K5" s="164"/>
      <c r="L5" s="138" t="s">
        <v>461</v>
      </c>
      <c r="M5" s="139" t="s">
        <v>462</v>
      </c>
      <c r="N5" s="73" t="s">
        <v>464</v>
      </c>
      <c r="O5" s="138" t="s">
        <v>461</v>
      </c>
      <c r="P5" s="139" t="s">
        <v>462</v>
      </c>
      <c r="Q5" s="73" t="s">
        <v>464</v>
      </c>
      <c r="R5" s="167"/>
      <c r="S5" s="164"/>
      <c r="T5" s="138" t="s">
        <v>461</v>
      </c>
      <c r="U5" s="139" t="s">
        <v>462</v>
      </c>
      <c r="V5" s="73" t="s">
        <v>464</v>
      </c>
      <c r="W5" s="138" t="s">
        <v>461</v>
      </c>
      <c r="X5" s="139" t="s">
        <v>462</v>
      </c>
      <c r="Y5" s="73" t="s">
        <v>464</v>
      </c>
      <c r="Z5" s="167"/>
      <c r="AA5" s="164"/>
      <c r="AB5" s="138" t="s">
        <v>461</v>
      </c>
      <c r="AC5" s="139" t="s">
        <v>462</v>
      </c>
      <c r="AD5" s="73" t="s">
        <v>464</v>
      </c>
      <c r="AE5" s="138" t="s">
        <v>461</v>
      </c>
      <c r="AF5" s="139" t="s">
        <v>462</v>
      </c>
      <c r="AG5" s="73" t="s">
        <v>464</v>
      </c>
      <c r="AH5" s="167"/>
      <c r="AI5" s="164"/>
      <c r="AJ5" s="138" t="s">
        <v>461</v>
      </c>
      <c r="AK5" s="139" t="s">
        <v>462</v>
      </c>
      <c r="AL5" s="73" t="s">
        <v>464</v>
      </c>
      <c r="AM5" s="138" t="s">
        <v>461</v>
      </c>
      <c r="AN5" s="139" t="s">
        <v>462</v>
      </c>
      <c r="AO5" s="73" t="s">
        <v>464</v>
      </c>
      <c r="AP5" s="167"/>
      <c r="AQ5" s="164"/>
      <c r="AR5" s="138" t="s">
        <v>461</v>
      </c>
      <c r="AS5" s="139" t="s">
        <v>462</v>
      </c>
      <c r="AT5" s="73" t="s">
        <v>464</v>
      </c>
      <c r="AU5" s="138" t="s">
        <v>461</v>
      </c>
      <c r="AV5" s="139" t="s">
        <v>462</v>
      </c>
      <c r="AW5" s="73" t="s">
        <v>464</v>
      </c>
      <c r="AX5" s="167"/>
      <c r="AY5" s="164"/>
      <c r="AZ5" s="138" t="s">
        <v>461</v>
      </c>
      <c r="BA5" s="139" t="s">
        <v>462</v>
      </c>
      <c r="BB5" s="73" t="s">
        <v>464</v>
      </c>
      <c r="BC5" s="138" t="s">
        <v>461</v>
      </c>
      <c r="BD5" s="139" t="s">
        <v>462</v>
      </c>
      <c r="BE5" s="73" t="s">
        <v>464</v>
      </c>
    </row>
    <row r="6" spans="1:57" s="47" customFormat="1" ht="13.5">
      <c r="A6" s="168"/>
      <c r="B6" s="155"/>
      <c r="C6" s="165"/>
      <c r="D6" s="142" t="s">
        <v>121</v>
      </c>
      <c r="E6" s="143" t="s">
        <v>121</v>
      </c>
      <c r="F6" s="143" t="s">
        <v>121</v>
      </c>
      <c r="G6" s="142" t="s">
        <v>121</v>
      </c>
      <c r="H6" s="143" t="s">
        <v>121</v>
      </c>
      <c r="I6" s="143" t="s">
        <v>121</v>
      </c>
      <c r="J6" s="168"/>
      <c r="K6" s="165"/>
      <c r="L6" s="142" t="s">
        <v>121</v>
      </c>
      <c r="M6" s="143" t="s">
        <v>121</v>
      </c>
      <c r="N6" s="143" t="s">
        <v>121</v>
      </c>
      <c r="O6" s="142" t="s">
        <v>121</v>
      </c>
      <c r="P6" s="143" t="s">
        <v>121</v>
      </c>
      <c r="Q6" s="143" t="s">
        <v>121</v>
      </c>
      <c r="R6" s="168"/>
      <c r="S6" s="165"/>
      <c r="T6" s="142" t="s">
        <v>121</v>
      </c>
      <c r="U6" s="143" t="s">
        <v>121</v>
      </c>
      <c r="V6" s="143" t="s">
        <v>121</v>
      </c>
      <c r="W6" s="142" t="s">
        <v>121</v>
      </c>
      <c r="X6" s="143" t="s">
        <v>121</v>
      </c>
      <c r="Y6" s="143" t="s">
        <v>121</v>
      </c>
      <c r="Z6" s="168"/>
      <c r="AA6" s="165"/>
      <c r="AB6" s="142" t="s">
        <v>121</v>
      </c>
      <c r="AC6" s="143" t="s">
        <v>121</v>
      </c>
      <c r="AD6" s="143" t="s">
        <v>121</v>
      </c>
      <c r="AE6" s="142" t="s">
        <v>121</v>
      </c>
      <c r="AF6" s="143" t="s">
        <v>121</v>
      </c>
      <c r="AG6" s="143" t="s">
        <v>121</v>
      </c>
      <c r="AH6" s="168"/>
      <c r="AI6" s="165"/>
      <c r="AJ6" s="142" t="s">
        <v>121</v>
      </c>
      <c r="AK6" s="143" t="s">
        <v>121</v>
      </c>
      <c r="AL6" s="143" t="s">
        <v>121</v>
      </c>
      <c r="AM6" s="142" t="s">
        <v>121</v>
      </c>
      <c r="AN6" s="143" t="s">
        <v>121</v>
      </c>
      <c r="AO6" s="143" t="s">
        <v>121</v>
      </c>
      <c r="AP6" s="168"/>
      <c r="AQ6" s="165"/>
      <c r="AR6" s="142" t="s">
        <v>121</v>
      </c>
      <c r="AS6" s="143" t="s">
        <v>121</v>
      </c>
      <c r="AT6" s="143" t="s">
        <v>121</v>
      </c>
      <c r="AU6" s="142" t="s">
        <v>121</v>
      </c>
      <c r="AV6" s="143" t="s">
        <v>121</v>
      </c>
      <c r="AW6" s="143" t="s">
        <v>121</v>
      </c>
      <c r="AX6" s="168"/>
      <c r="AY6" s="165"/>
      <c r="AZ6" s="142" t="s">
        <v>121</v>
      </c>
      <c r="BA6" s="143" t="s">
        <v>121</v>
      </c>
      <c r="BB6" s="143" t="s">
        <v>121</v>
      </c>
      <c r="BC6" s="142" t="s">
        <v>121</v>
      </c>
      <c r="BD6" s="143" t="s">
        <v>121</v>
      </c>
      <c r="BE6" s="143" t="s">
        <v>121</v>
      </c>
    </row>
    <row r="7" spans="1:57" s="63" customFormat="1" ht="12" customHeight="1">
      <c r="A7" s="49" t="s">
        <v>122</v>
      </c>
      <c r="B7" s="49">
        <v>47000</v>
      </c>
      <c r="C7" s="49" t="s">
        <v>82</v>
      </c>
      <c r="D7" s="74">
        <f>SUM(D8:D48)</f>
        <v>31860</v>
      </c>
      <c r="E7" s="74">
        <f>SUM(E8:E48)</f>
        <v>4758300</v>
      </c>
      <c r="F7" s="74">
        <f>SUM(F8:F48)</f>
        <v>4790160</v>
      </c>
      <c r="G7" s="74">
        <f>SUM(G8:G48)</f>
        <v>177543</v>
      </c>
      <c r="H7" s="74">
        <f>SUM(H8:H48)</f>
        <v>559732</v>
      </c>
      <c r="I7" s="74">
        <f>SUM(I8:I48)</f>
        <v>737275</v>
      </c>
      <c r="J7" s="50">
        <f>COUNTIF(J8:J48,"&lt;&gt;")</f>
        <v>23</v>
      </c>
      <c r="K7" s="50">
        <f>COUNTIF(K8:K48,"&lt;&gt;")</f>
        <v>23</v>
      </c>
      <c r="L7" s="74">
        <f>SUM(L8:L48)</f>
        <v>31860</v>
      </c>
      <c r="M7" s="74">
        <f>SUM(M8:M48)</f>
        <v>4606786</v>
      </c>
      <c r="N7" s="74">
        <f>SUM(N8:N48)</f>
        <v>4638646</v>
      </c>
      <c r="O7" s="74">
        <f>SUM(O8:O48)</f>
        <v>71017</v>
      </c>
      <c r="P7" s="74">
        <f>SUM(P8:P48)</f>
        <v>374695</v>
      </c>
      <c r="Q7" s="74">
        <f>SUM(Q8:Q48)</f>
        <v>445712</v>
      </c>
      <c r="R7" s="50">
        <f>COUNTIF(R8:R48,"&lt;&gt;")</f>
        <v>8</v>
      </c>
      <c r="S7" s="50">
        <f>COUNTIF(S8:S48,"&lt;&gt;")</f>
        <v>8</v>
      </c>
      <c r="T7" s="74">
        <f>SUM(T8:T48)</f>
        <v>0</v>
      </c>
      <c r="U7" s="74">
        <f>SUM(U8:U48)</f>
        <v>151514</v>
      </c>
      <c r="V7" s="74">
        <f>SUM(V8:V48)</f>
        <v>151514</v>
      </c>
      <c r="W7" s="74">
        <f>SUM(W8:W48)</f>
        <v>106526</v>
      </c>
      <c r="X7" s="74">
        <f>SUM(X8:X48)</f>
        <v>185037</v>
      </c>
      <c r="Y7" s="74">
        <f>SUM(Y8:Y48)</f>
        <v>291563</v>
      </c>
      <c r="Z7" s="50">
        <f>COUNTIF(Z8:Z48,"&lt;&gt;")</f>
        <v>0</v>
      </c>
      <c r="AA7" s="50">
        <f>COUNTIF(AA8:AA48,"&lt;&gt;")</f>
        <v>0</v>
      </c>
      <c r="AB7" s="74">
        <f>SUM(AB8:AB48)</f>
        <v>0</v>
      </c>
      <c r="AC7" s="74">
        <f>SUM(AC8:AC48)</f>
        <v>0</v>
      </c>
      <c r="AD7" s="74">
        <f>SUM(AD8:AD48)</f>
        <v>0</v>
      </c>
      <c r="AE7" s="74">
        <f>SUM(AE8:AE48)</f>
        <v>0</v>
      </c>
      <c r="AF7" s="74">
        <f>SUM(AF8:AF48)</f>
        <v>0</v>
      </c>
      <c r="AG7" s="74">
        <f>SUM(AG8:AG48)</f>
        <v>0</v>
      </c>
      <c r="AH7" s="50">
        <f>COUNTIF(AH8:AH48,"&lt;&gt;")</f>
        <v>0</v>
      </c>
      <c r="AI7" s="50">
        <f>COUNTIF(AI8:AI48,"&lt;&gt;")</f>
        <v>0</v>
      </c>
      <c r="AJ7" s="74">
        <f>SUM(AJ8:AJ48)</f>
        <v>0</v>
      </c>
      <c r="AK7" s="74">
        <f>SUM(AK8:AK48)</f>
        <v>0</v>
      </c>
      <c r="AL7" s="74">
        <f>SUM(AL8:AL48)</f>
        <v>0</v>
      </c>
      <c r="AM7" s="74">
        <f>SUM(AM8:AM48)</f>
        <v>0</v>
      </c>
      <c r="AN7" s="74">
        <f>SUM(AN8:AN48)</f>
        <v>0</v>
      </c>
      <c r="AO7" s="74">
        <f>SUM(AO8:AO48)</f>
        <v>0</v>
      </c>
      <c r="AP7" s="50">
        <f>COUNTIF(AP8:AP48,"&lt;&gt;")</f>
        <v>0</v>
      </c>
      <c r="AQ7" s="50">
        <f>COUNTIF(AQ8:AQ48,"&lt;&gt;")</f>
        <v>0</v>
      </c>
      <c r="AR7" s="74">
        <f>SUM(AR8:AR48)</f>
        <v>0</v>
      </c>
      <c r="AS7" s="74">
        <f>SUM(AS8:AS48)</f>
        <v>0</v>
      </c>
      <c r="AT7" s="74">
        <f>SUM(AT8:AT48)</f>
        <v>0</v>
      </c>
      <c r="AU7" s="74">
        <f>SUM(AU8:AU48)</f>
        <v>0</v>
      </c>
      <c r="AV7" s="74">
        <f>SUM(AV8:AV48)</f>
        <v>0</v>
      </c>
      <c r="AW7" s="74">
        <f>SUM(AW8:AW48)</f>
        <v>0</v>
      </c>
      <c r="AX7" s="50">
        <f>COUNTIF(AX8:AX48,"&lt;&gt;")</f>
        <v>0</v>
      </c>
      <c r="AY7" s="50">
        <f>COUNTIF(AY8:AY48,"&lt;&gt;")</f>
        <v>0</v>
      </c>
      <c r="AZ7" s="74">
        <f>SUM(AZ8:AZ48)</f>
        <v>0</v>
      </c>
      <c r="BA7" s="74">
        <f>SUM(BA8:BA48)</f>
        <v>0</v>
      </c>
      <c r="BB7" s="74">
        <f>SUM(BB8:BB48)</f>
        <v>0</v>
      </c>
      <c r="BC7" s="74">
        <f>SUM(BC8:BC48)</f>
        <v>0</v>
      </c>
      <c r="BD7" s="74">
        <f>SUM(BD8:BD48)</f>
        <v>0</v>
      </c>
      <c r="BE7" s="74">
        <f>SUM(BE8:BE48)</f>
        <v>0</v>
      </c>
    </row>
    <row r="8" spans="1:57" s="51" customFormat="1" ht="12" customHeight="1">
      <c r="A8" s="52" t="s">
        <v>122</v>
      </c>
      <c r="B8" s="66" t="s">
        <v>465</v>
      </c>
      <c r="C8" s="52" t="s">
        <v>466</v>
      </c>
      <c r="D8" s="76">
        <f>SUM(L8,T8,AB8,AJ8,AR8,AZ8)</f>
        <v>0</v>
      </c>
      <c r="E8" s="76">
        <f>SUM(M8,U8,AC8,AK8,AS8,BA8)</f>
        <v>593702</v>
      </c>
      <c r="F8" s="76">
        <f>SUM(D8:E8)</f>
        <v>593702</v>
      </c>
      <c r="G8" s="76">
        <f>SUM(O8,W8,AE8,AM8,AU8,BC8)</f>
        <v>0</v>
      </c>
      <c r="H8" s="76">
        <f>SUM(P8,X8,AF8,AN8,AV8,BD8)</f>
        <v>0</v>
      </c>
      <c r="I8" s="76">
        <f>SUM(G8:H8)</f>
        <v>0</v>
      </c>
      <c r="J8" s="67" t="s">
        <v>467</v>
      </c>
      <c r="K8" s="54" t="s">
        <v>468</v>
      </c>
      <c r="L8" s="76">
        <v>0</v>
      </c>
      <c r="M8" s="76">
        <v>593702</v>
      </c>
      <c r="N8" s="76">
        <f>SUM(L8,+M8)</f>
        <v>593702</v>
      </c>
      <c r="O8" s="76">
        <v>0</v>
      </c>
      <c r="P8" s="76">
        <v>0</v>
      </c>
      <c r="Q8" s="76">
        <f>SUM(O8,+P8)</f>
        <v>0</v>
      </c>
      <c r="R8" s="67"/>
      <c r="S8" s="54"/>
      <c r="T8" s="76">
        <v>0</v>
      </c>
      <c r="U8" s="76">
        <v>0</v>
      </c>
      <c r="V8" s="76">
        <f>+SUM(T8,U8)</f>
        <v>0</v>
      </c>
      <c r="W8" s="76">
        <v>0</v>
      </c>
      <c r="X8" s="76">
        <v>0</v>
      </c>
      <c r="Y8" s="76">
        <f>+SUM(W8,X8)</f>
        <v>0</v>
      </c>
      <c r="Z8" s="67"/>
      <c r="AA8" s="54"/>
      <c r="AB8" s="76">
        <v>0</v>
      </c>
      <c r="AC8" s="76">
        <v>0</v>
      </c>
      <c r="AD8" s="76">
        <f>+SUM(AB8,AC8)</f>
        <v>0</v>
      </c>
      <c r="AE8" s="76">
        <v>0</v>
      </c>
      <c r="AF8" s="76">
        <v>0</v>
      </c>
      <c r="AG8" s="76">
        <f>SUM(AE8,+AF8)</f>
        <v>0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122</v>
      </c>
      <c r="B9" s="53" t="s">
        <v>469</v>
      </c>
      <c r="C9" s="52" t="s">
        <v>470</v>
      </c>
      <c r="D9" s="76">
        <f>SUM(L9,T9,AB9,AJ9,AR9,AZ9)</f>
        <v>0</v>
      </c>
      <c r="E9" s="76">
        <f>SUM(M9,U9,AC9,AK9,AS9,BA9)</f>
        <v>360651</v>
      </c>
      <c r="F9" s="76">
        <f>SUM(D9:E9)</f>
        <v>360651</v>
      </c>
      <c r="G9" s="76">
        <f>SUM(O9,W9,AE9,AM9,AU9,BC9)</f>
        <v>0</v>
      </c>
      <c r="H9" s="76">
        <f>SUM(P9,X9,AF9,AN9,AV9,BD9)</f>
        <v>44824</v>
      </c>
      <c r="I9" s="76">
        <f>SUM(G9:H9)</f>
        <v>44824</v>
      </c>
      <c r="J9" s="67" t="s">
        <v>471</v>
      </c>
      <c r="K9" s="54" t="s">
        <v>472</v>
      </c>
      <c r="L9" s="76">
        <v>0</v>
      </c>
      <c r="M9" s="76">
        <v>360651</v>
      </c>
      <c r="N9" s="76">
        <f>SUM(L9,+M9)</f>
        <v>360651</v>
      </c>
      <c r="O9" s="76">
        <v>0</v>
      </c>
      <c r="P9" s="76">
        <v>44824</v>
      </c>
      <c r="Q9" s="76">
        <f>SUM(O9,+P9)</f>
        <v>44824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122</v>
      </c>
      <c r="B10" s="53" t="s">
        <v>473</v>
      </c>
      <c r="C10" s="52" t="s">
        <v>474</v>
      </c>
      <c r="D10" s="76">
        <f>SUM(L10,T10,AB10,AJ10,AR10,AZ10)</f>
        <v>0</v>
      </c>
      <c r="E10" s="76">
        <f>SUM(M10,U10,AC10,AK10,AS10,BA10)</f>
        <v>0</v>
      </c>
      <c r="F10" s="76">
        <f>SUM(D10:E10)</f>
        <v>0</v>
      </c>
      <c r="G10" s="76">
        <f>SUM(O10,W10,AE10,AM10,AU10,BC10)</f>
        <v>0</v>
      </c>
      <c r="H10" s="76">
        <f>SUM(P10,X10,AF10,AN10,AV10,BD10)</f>
        <v>0</v>
      </c>
      <c r="I10" s="76">
        <f>SUM(G10:H10)</f>
        <v>0</v>
      </c>
      <c r="J10" s="67"/>
      <c r="K10" s="54"/>
      <c r="L10" s="76">
        <v>0</v>
      </c>
      <c r="M10" s="76">
        <v>0</v>
      </c>
      <c r="N10" s="76">
        <f>SUM(L10,+M10)</f>
        <v>0</v>
      </c>
      <c r="O10" s="76">
        <v>0</v>
      </c>
      <c r="P10" s="76">
        <v>0</v>
      </c>
      <c r="Q10" s="76">
        <f>SUM(O10,+P10)</f>
        <v>0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122</v>
      </c>
      <c r="B11" s="53" t="s">
        <v>475</v>
      </c>
      <c r="C11" s="52" t="s">
        <v>476</v>
      </c>
      <c r="D11" s="76">
        <f>SUM(L11,T11,AB11,AJ11,AR11,AZ11)</f>
        <v>0</v>
      </c>
      <c r="E11" s="76">
        <f>SUM(M11,U11,AC11,AK11,AS11,BA11)</f>
        <v>0</v>
      </c>
      <c r="F11" s="76">
        <f>SUM(D11:E11)</f>
        <v>0</v>
      </c>
      <c r="G11" s="76">
        <f>SUM(O11,W11,AE11,AM11,AU11,BC11)</f>
        <v>0</v>
      </c>
      <c r="H11" s="76">
        <f>SUM(P11,X11,AF11,AN11,AV11,BD11)</f>
        <v>0</v>
      </c>
      <c r="I11" s="76">
        <f>SUM(G11:H11)</f>
        <v>0</v>
      </c>
      <c r="J11" s="67"/>
      <c r="K11" s="54"/>
      <c r="L11" s="76">
        <v>0</v>
      </c>
      <c r="M11" s="76">
        <v>0</v>
      </c>
      <c r="N11" s="76">
        <f>SUM(L11,+M11)</f>
        <v>0</v>
      </c>
      <c r="O11" s="76">
        <v>0</v>
      </c>
      <c r="P11" s="76">
        <v>0</v>
      </c>
      <c r="Q11" s="76">
        <f>SUM(O11,+P11)</f>
        <v>0</v>
      </c>
      <c r="R11" s="67"/>
      <c r="S11" s="54"/>
      <c r="T11" s="76">
        <v>0</v>
      </c>
      <c r="U11" s="76">
        <v>0</v>
      </c>
      <c r="V11" s="76">
        <f>+SUM(T11,U11)</f>
        <v>0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122</v>
      </c>
      <c r="B12" s="56" t="s">
        <v>477</v>
      </c>
      <c r="C12" s="55" t="s">
        <v>478</v>
      </c>
      <c r="D12" s="78">
        <f>SUM(L12,T12,AB12,AJ12,AR12,AZ12)</f>
        <v>0</v>
      </c>
      <c r="E12" s="78">
        <f>SUM(M12,U12,AC12,AK12,AS12,BA12)</f>
        <v>0</v>
      </c>
      <c r="F12" s="78">
        <f>SUM(D12:E12)</f>
        <v>0</v>
      </c>
      <c r="G12" s="78">
        <f>SUM(O12,W12,AE12,AM12,AU12,BC12)</f>
        <v>0</v>
      </c>
      <c r="H12" s="78">
        <f>SUM(P12,X12,AF12,AN12,AV12,BD12)</f>
        <v>0</v>
      </c>
      <c r="I12" s="78">
        <f>SUM(G12:H12)</f>
        <v>0</v>
      </c>
      <c r="J12" s="56"/>
      <c r="K12" s="55"/>
      <c r="L12" s="78">
        <v>0</v>
      </c>
      <c r="M12" s="78">
        <v>0</v>
      </c>
      <c r="N12" s="78">
        <f>SUM(L12,+M12)</f>
        <v>0</v>
      </c>
      <c r="O12" s="78">
        <v>0</v>
      </c>
      <c r="P12" s="78">
        <v>0</v>
      </c>
      <c r="Q12" s="78">
        <f>SUM(O12,+P12)</f>
        <v>0</v>
      </c>
      <c r="R12" s="56"/>
      <c r="S12" s="55"/>
      <c r="T12" s="78">
        <v>0</v>
      </c>
      <c r="U12" s="78">
        <v>0</v>
      </c>
      <c r="V12" s="78">
        <f>+SUM(T12,U12)</f>
        <v>0</v>
      </c>
      <c r="W12" s="78">
        <v>0</v>
      </c>
      <c r="X12" s="78">
        <v>0</v>
      </c>
      <c r="Y12" s="78">
        <f>+SUM(W12,X12)</f>
        <v>0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122</v>
      </c>
      <c r="B13" s="56" t="s">
        <v>479</v>
      </c>
      <c r="C13" s="55" t="s">
        <v>480</v>
      </c>
      <c r="D13" s="78">
        <f>SUM(L13,T13,AB13,AJ13,AR13,AZ13)</f>
        <v>0</v>
      </c>
      <c r="E13" s="78">
        <f>SUM(M13,U13,AC13,AK13,AS13,BA13)</f>
        <v>283370</v>
      </c>
      <c r="F13" s="78">
        <f>SUM(D13:E13)</f>
        <v>283370</v>
      </c>
      <c r="G13" s="78">
        <f>SUM(O13,W13,AE13,AM13,AU13,BC13)</f>
        <v>0</v>
      </c>
      <c r="H13" s="78">
        <f>SUM(P13,X13,AF13,AN13,AV13,BD13)</f>
        <v>40543</v>
      </c>
      <c r="I13" s="78">
        <f>SUM(G13:H13)</f>
        <v>40543</v>
      </c>
      <c r="J13" s="56" t="s">
        <v>481</v>
      </c>
      <c r="K13" s="55" t="s">
        <v>482</v>
      </c>
      <c r="L13" s="78">
        <v>0</v>
      </c>
      <c r="M13" s="78">
        <v>283370</v>
      </c>
      <c r="N13" s="78">
        <f>SUM(L13,+M13)</f>
        <v>283370</v>
      </c>
      <c r="O13" s="78">
        <v>0</v>
      </c>
      <c r="P13" s="78">
        <v>40543</v>
      </c>
      <c r="Q13" s="78">
        <f>SUM(O13,+P13)</f>
        <v>40543</v>
      </c>
      <c r="R13" s="56"/>
      <c r="S13" s="55"/>
      <c r="T13" s="78">
        <v>0</v>
      </c>
      <c r="U13" s="78">
        <v>0</v>
      </c>
      <c r="V13" s="78">
        <f>+SUM(T13,U13)</f>
        <v>0</v>
      </c>
      <c r="W13" s="78">
        <v>0</v>
      </c>
      <c r="X13" s="78">
        <v>0</v>
      </c>
      <c r="Y13" s="78">
        <f>+SUM(W13,X13)</f>
        <v>0</v>
      </c>
      <c r="Z13" s="56"/>
      <c r="AA13" s="55"/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0</v>
      </c>
      <c r="AG13" s="78">
        <f>SUM(AE13,+AF13)</f>
        <v>0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122</v>
      </c>
      <c r="B14" s="56" t="s">
        <v>483</v>
      </c>
      <c r="C14" s="55" t="s">
        <v>484</v>
      </c>
      <c r="D14" s="78">
        <f>SUM(L14,T14,AB14,AJ14,AR14,AZ14)</f>
        <v>0</v>
      </c>
      <c r="E14" s="78">
        <f>SUM(M14,U14,AC14,AK14,AS14,BA14)</f>
        <v>500246</v>
      </c>
      <c r="F14" s="78">
        <f>SUM(D14:E14)</f>
        <v>500246</v>
      </c>
      <c r="G14" s="78">
        <f>SUM(O14,W14,AE14,AM14,AU14,BC14)</f>
        <v>0</v>
      </c>
      <c r="H14" s="78">
        <f>SUM(P14,X14,AF14,AN14,AV14,BD14)</f>
        <v>51419</v>
      </c>
      <c r="I14" s="78">
        <f>SUM(G14:H14)</f>
        <v>51419</v>
      </c>
      <c r="J14" s="56" t="s">
        <v>471</v>
      </c>
      <c r="K14" s="55" t="s">
        <v>472</v>
      </c>
      <c r="L14" s="78">
        <v>0</v>
      </c>
      <c r="M14" s="78">
        <v>500246</v>
      </c>
      <c r="N14" s="78">
        <f>SUM(L14,+M14)</f>
        <v>500246</v>
      </c>
      <c r="O14" s="78">
        <v>0</v>
      </c>
      <c r="P14" s="78">
        <v>51419</v>
      </c>
      <c r="Q14" s="78">
        <f>SUM(O14,+P14)</f>
        <v>51419</v>
      </c>
      <c r="R14" s="56"/>
      <c r="S14" s="55"/>
      <c r="T14" s="78">
        <v>0</v>
      </c>
      <c r="U14" s="78">
        <v>0</v>
      </c>
      <c r="V14" s="78">
        <f>+SUM(T14,U14)</f>
        <v>0</v>
      </c>
      <c r="W14" s="78">
        <v>0</v>
      </c>
      <c r="X14" s="78">
        <v>0</v>
      </c>
      <c r="Y14" s="78">
        <f>+SUM(W14,X14)</f>
        <v>0</v>
      </c>
      <c r="Z14" s="56"/>
      <c r="AA14" s="55"/>
      <c r="AB14" s="78">
        <v>0</v>
      </c>
      <c r="AC14" s="78">
        <v>0</v>
      </c>
      <c r="AD14" s="78">
        <f>+SUM(AB14,AC14)</f>
        <v>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122</v>
      </c>
      <c r="B15" s="56" t="s">
        <v>485</v>
      </c>
      <c r="C15" s="55" t="s">
        <v>486</v>
      </c>
      <c r="D15" s="78">
        <f>SUM(L15,T15,AB15,AJ15,AR15,AZ15)</f>
        <v>0</v>
      </c>
      <c r="E15" s="78">
        <f>SUM(M15,U15,AC15,AK15,AS15,BA15)</f>
        <v>287711</v>
      </c>
      <c r="F15" s="78">
        <f>SUM(D15:E15)</f>
        <v>287711</v>
      </c>
      <c r="G15" s="78">
        <f>SUM(O15,W15,AE15,AM15,AU15,BC15)</f>
        <v>0</v>
      </c>
      <c r="H15" s="78">
        <f>SUM(P15,X15,AF15,AN15,AV15,BD15)</f>
        <v>41163</v>
      </c>
      <c r="I15" s="78">
        <f>SUM(G15:H15)</f>
        <v>41163</v>
      </c>
      <c r="J15" s="56"/>
      <c r="K15" s="55"/>
      <c r="L15" s="78">
        <v>0</v>
      </c>
      <c r="M15" s="78">
        <v>287711</v>
      </c>
      <c r="N15" s="78">
        <f>SUM(L15,+M15)</f>
        <v>287711</v>
      </c>
      <c r="O15" s="78">
        <v>0</v>
      </c>
      <c r="P15" s="78">
        <v>41163</v>
      </c>
      <c r="Q15" s="78">
        <f>SUM(O15,+P15)</f>
        <v>41163</v>
      </c>
      <c r="R15" s="56"/>
      <c r="S15" s="55"/>
      <c r="T15" s="78">
        <v>0</v>
      </c>
      <c r="U15" s="78">
        <v>0</v>
      </c>
      <c r="V15" s="78">
        <f>+SUM(T15,U15)</f>
        <v>0</v>
      </c>
      <c r="W15" s="78">
        <v>0</v>
      </c>
      <c r="X15" s="78">
        <v>0</v>
      </c>
      <c r="Y15" s="78">
        <f>+SUM(W15,X15)</f>
        <v>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122</v>
      </c>
      <c r="B16" s="56" t="s">
        <v>487</v>
      </c>
      <c r="C16" s="55" t="s">
        <v>488</v>
      </c>
      <c r="D16" s="78">
        <f>SUM(L16,T16,AB16,AJ16,AR16,AZ16)</f>
        <v>0</v>
      </c>
      <c r="E16" s="78">
        <f>SUM(M16,U16,AC16,AK16,AS16,BA16)</f>
        <v>753739</v>
      </c>
      <c r="F16" s="78">
        <f>SUM(D16:E16)</f>
        <v>753739</v>
      </c>
      <c r="G16" s="78">
        <f>SUM(O16,W16,AE16,AM16,AU16,BC16)</f>
        <v>0</v>
      </c>
      <c r="H16" s="78">
        <f>SUM(P16,X16,AF16,AN16,AV16,BD16)</f>
        <v>71583</v>
      </c>
      <c r="I16" s="78">
        <f>SUM(G16:H16)</f>
        <v>71583</v>
      </c>
      <c r="J16" s="56" t="s">
        <v>489</v>
      </c>
      <c r="K16" s="55" t="s">
        <v>490</v>
      </c>
      <c r="L16" s="78">
        <v>0</v>
      </c>
      <c r="M16" s="78">
        <v>753739</v>
      </c>
      <c r="N16" s="78">
        <f>SUM(L16,+M16)</f>
        <v>753739</v>
      </c>
      <c r="O16" s="78">
        <v>0</v>
      </c>
      <c r="P16" s="78">
        <v>0</v>
      </c>
      <c r="Q16" s="78">
        <f>SUM(O16,+P16)</f>
        <v>0</v>
      </c>
      <c r="R16" s="56" t="s">
        <v>491</v>
      </c>
      <c r="S16" s="55" t="s">
        <v>492</v>
      </c>
      <c r="T16" s="78">
        <v>0</v>
      </c>
      <c r="U16" s="78">
        <v>0</v>
      </c>
      <c r="V16" s="78">
        <f>+SUM(T16,U16)</f>
        <v>0</v>
      </c>
      <c r="W16" s="78">
        <v>0</v>
      </c>
      <c r="X16" s="78">
        <v>71583</v>
      </c>
      <c r="Y16" s="78">
        <f>+SUM(W16,X16)</f>
        <v>71583</v>
      </c>
      <c r="Z16" s="56"/>
      <c r="AA16" s="55"/>
      <c r="AB16" s="78">
        <v>0</v>
      </c>
      <c r="AC16" s="78">
        <v>0</v>
      </c>
      <c r="AD16" s="78">
        <f>+SUM(AB16,AC16)</f>
        <v>0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122</v>
      </c>
      <c r="B17" s="56" t="s">
        <v>493</v>
      </c>
      <c r="C17" s="55" t="s">
        <v>494</v>
      </c>
      <c r="D17" s="78">
        <f>SUM(L17,T17,AB17,AJ17,AR17,AZ17)</f>
        <v>0</v>
      </c>
      <c r="E17" s="78">
        <f>SUM(M17,U17,AC17,AK17,AS17,BA17)</f>
        <v>0</v>
      </c>
      <c r="F17" s="78">
        <f>SUM(D17:E17)</f>
        <v>0</v>
      </c>
      <c r="G17" s="78">
        <f>SUM(O17,W17,AE17,AM17,AU17,BC17)</f>
        <v>0</v>
      </c>
      <c r="H17" s="78">
        <f>SUM(P17,X17,AF17,AN17,AV17,BD17)</f>
        <v>0</v>
      </c>
      <c r="I17" s="78">
        <f>SUM(G17:H17)</f>
        <v>0</v>
      </c>
      <c r="J17" s="56"/>
      <c r="K17" s="55"/>
      <c r="L17" s="78">
        <v>0</v>
      </c>
      <c r="M17" s="78">
        <v>0</v>
      </c>
      <c r="N17" s="78">
        <f>SUM(L17,+M17)</f>
        <v>0</v>
      </c>
      <c r="O17" s="78">
        <v>0</v>
      </c>
      <c r="P17" s="78">
        <v>0</v>
      </c>
      <c r="Q17" s="78">
        <f>SUM(O17,+P17)</f>
        <v>0</v>
      </c>
      <c r="R17" s="56"/>
      <c r="S17" s="55"/>
      <c r="T17" s="78">
        <v>0</v>
      </c>
      <c r="U17" s="78">
        <v>0</v>
      </c>
      <c r="V17" s="78">
        <f>+SUM(T17,U17)</f>
        <v>0</v>
      </c>
      <c r="W17" s="78">
        <v>0</v>
      </c>
      <c r="X17" s="78">
        <v>0</v>
      </c>
      <c r="Y17" s="78">
        <f>+SUM(W17,X17)</f>
        <v>0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122</v>
      </c>
      <c r="B18" s="56" t="s">
        <v>495</v>
      </c>
      <c r="C18" s="55" t="s">
        <v>496</v>
      </c>
      <c r="D18" s="78">
        <f>SUM(L18,T18,AB18,AJ18,AR18,AZ18)</f>
        <v>0</v>
      </c>
      <c r="E18" s="78">
        <f>SUM(M18,U18,AC18,AK18,AS18,BA18)</f>
        <v>174078</v>
      </c>
      <c r="F18" s="78">
        <f>SUM(D18:E18)</f>
        <v>174078</v>
      </c>
      <c r="G18" s="78">
        <f>SUM(O18,W18,AE18,AM18,AU18,BC18)</f>
        <v>0</v>
      </c>
      <c r="H18" s="78">
        <f>SUM(P18,X18,AF18,AN18,AV18,BD18)</f>
        <v>51982</v>
      </c>
      <c r="I18" s="78">
        <f>SUM(G18:H18)</f>
        <v>51982</v>
      </c>
      <c r="J18" s="56" t="s">
        <v>497</v>
      </c>
      <c r="K18" s="55" t="s">
        <v>498</v>
      </c>
      <c r="L18" s="78">
        <v>0</v>
      </c>
      <c r="M18" s="78">
        <v>69841</v>
      </c>
      <c r="N18" s="78">
        <f>SUM(L18,+M18)</f>
        <v>69841</v>
      </c>
      <c r="O18" s="78">
        <v>0</v>
      </c>
      <c r="P18" s="78">
        <v>12554</v>
      </c>
      <c r="Q18" s="78">
        <f>SUM(O18,+P18)</f>
        <v>12554</v>
      </c>
      <c r="R18" s="56" t="s">
        <v>499</v>
      </c>
      <c r="S18" s="55" t="s">
        <v>500</v>
      </c>
      <c r="T18" s="78">
        <v>0</v>
      </c>
      <c r="U18" s="78">
        <v>104237</v>
      </c>
      <c r="V18" s="78">
        <f>+SUM(T18,U18)</f>
        <v>104237</v>
      </c>
      <c r="W18" s="78">
        <v>0</v>
      </c>
      <c r="X18" s="78">
        <v>39428</v>
      </c>
      <c r="Y18" s="78">
        <f>+SUM(W18,X18)</f>
        <v>39428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122</v>
      </c>
      <c r="B19" s="56" t="s">
        <v>501</v>
      </c>
      <c r="C19" s="55" t="s">
        <v>502</v>
      </c>
      <c r="D19" s="78">
        <f>SUM(L19,T19,AB19,AJ19,AR19,AZ19)</f>
        <v>0</v>
      </c>
      <c r="E19" s="78">
        <f>SUM(M19,U19,AC19,AK19,AS19,BA19)</f>
        <v>75501</v>
      </c>
      <c r="F19" s="78">
        <f>SUM(D19:E19)</f>
        <v>75501</v>
      </c>
      <c r="G19" s="78">
        <f>SUM(O19,W19,AE19,AM19,AU19,BC19)</f>
        <v>0</v>
      </c>
      <c r="H19" s="78">
        <f>SUM(P19,X19,AF19,AN19,AV19,BD19)</f>
        <v>0</v>
      </c>
      <c r="I19" s="78">
        <f>SUM(G19:H19)</f>
        <v>0</v>
      </c>
      <c r="J19" s="56" t="s">
        <v>503</v>
      </c>
      <c r="K19" s="55" t="s">
        <v>504</v>
      </c>
      <c r="L19" s="78">
        <v>0</v>
      </c>
      <c r="M19" s="78">
        <v>75501</v>
      </c>
      <c r="N19" s="78">
        <f>SUM(L19,+M19)</f>
        <v>75501</v>
      </c>
      <c r="O19" s="78">
        <v>0</v>
      </c>
      <c r="P19" s="78">
        <v>0</v>
      </c>
      <c r="Q19" s="78">
        <f>SUM(O19,+P19)</f>
        <v>0</v>
      </c>
      <c r="R19" s="56"/>
      <c r="S19" s="55"/>
      <c r="T19" s="78">
        <v>0</v>
      </c>
      <c r="U19" s="78">
        <v>0</v>
      </c>
      <c r="V19" s="78">
        <f>+SUM(T19,U19)</f>
        <v>0</v>
      </c>
      <c r="W19" s="78">
        <v>0</v>
      </c>
      <c r="X19" s="78">
        <v>0</v>
      </c>
      <c r="Y19" s="78">
        <f>+SUM(W19,X19)</f>
        <v>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122</v>
      </c>
      <c r="B20" s="56" t="s">
        <v>505</v>
      </c>
      <c r="C20" s="55" t="s">
        <v>506</v>
      </c>
      <c r="D20" s="78">
        <f>SUM(L20,T20,AB20,AJ20,AR20,AZ20)</f>
        <v>0</v>
      </c>
      <c r="E20" s="78">
        <f>SUM(M20,U20,AC20,AK20,AS20,BA20)</f>
        <v>53150</v>
      </c>
      <c r="F20" s="78">
        <f>SUM(D20:E20)</f>
        <v>53150</v>
      </c>
      <c r="G20" s="78">
        <f>SUM(O20,W20,AE20,AM20,AU20,BC20)</f>
        <v>0</v>
      </c>
      <c r="H20" s="78">
        <f>SUM(P20,X20,AF20,AN20,AV20,BD20)</f>
        <v>0</v>
      </c>
      <c r="I20" s="78">
        <f>SUM(G20:H20)</f>
        <v>0</v>
      </c>
      <c r="J20" s="56" t="s">
        <v>503</v>
      </c>
      <c r="K20" s="55" t="s">
        <v>504</v>
      </c>
      <c r="L20" s="78">
        <v>0</v>
      </c>
      <c r="M20" s="78">
        <v>53150</v>
      </c>
      <c r="N20" s="78">
        <f>SUM(L20,+M20)</f>
        <v>53150</v>
      </c>
      <c r="O20" s="78">
        <v>0</v>
      </c>
      <c r="P20" s="78">
        <v>0</v>
      </c>
      <c r="Q20" s="78">
        <f>SUM(O20,+P20)</f>
        <v>0</v>
      </c>
      <c r="R20" s="56"/>
      <c r="S20" s="55"/>
      <c r="T20" s="78">
        <v>0</v>
      </c>
      <c r="U20" s="78">
        <v>0</v>
      </c>
      <c r="V20" s="78">
        <f>+SUM(T20,U20)</f>
        <v>0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122</v>
      </c>
      <c r="B21" s="56" t="s">
        <v>507</v>
      </c>
      <c r="C21" s="55" t="s">
        <v>508</v>
      </c>
      <c r="D21" s="78">
        <f>SUM(L21,T21,AB21,AJ21,AR21,AZ21)</f>
        <v>0</v>
      </c>
      <c r="E21" s="78">
        <f>SUM(M21,U21,AC21,AK21,AS21,BA21)</f>
        <v>36924</v>
      </c>
      <c r="F21" s="78">
        <f>SUM(D21:E21)</f>
        <v>36924</v>
      </c>
      <c r="G21" s="78">
        <f>SUM(O21,W21,AE21,AM21,AU21,BC21)</f>
        <v>0</v>
      </c>
      <c r="H21" s="78">
        <f>SUM(P21,X21,AF21,AN21,AV21,BD21)</f>
        <v>0</v>
      </c>
      <c r="I21" s="78">
        <f>SUM(G21:H21)</f>
        <v>0</v>
      </c>
      <c r="J21" s="56" t="s">
        <v>503</v>
      </c>
      <c r="K21" s="55" t="s">
        <v>504</v>
      </c>
      <c r="L21" s="78">
        <v>0</v>
      </c>
      <c r="M21" s="78">
        <v>36924</v>
      </c>
      <c r="N21" s="78">
        <f>SUM(L21,+M21)</f>
        <v>36924</v>
      </c>
      <c r="O21" s="78">
        <v>0</v>
      </c>
      <c r="P21" s="78">
        <v>0</v>
      </c>
      <c r="Q21" s="78">
        <f>SUM(O21,+P21)</f>
        <v>0</v>
      </c>
      <c r="R21" s="56"/>
      <c r="S21" s="55"/>
      <c r="T21" s="78">
        <v>0</v>
      </c>
      <c r="U21" s="78">
        <v>0</v>
      </c>
      <c r="V21" s="78">
        <f>+SUM(T21,U21)</f>
        <v>0</v>
      </c>
      <c r="W21" s="78">
        <v>0</v>
      </c>
      <c r="X21" s="78">
        <v>0</v>
      </c>
      <c r="Y21" s="78">
        <f>+SUM(W21,X21)</f>
        <v>0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122</v>
      </c>
      <c r="B22" s="56" t="s">
        <v>509</v>
      </c>
      <c r="C22" s="55" t="s">
        <v>510</v>
      </c>
      <c r="D22" s="78">
        <f>SUM(L22,T22,AB22,AJ22,AR22,AZ22)</f>
        <v>0</v>
      </c>
      <c r="E22" s="78">
        <f>SUM(M22,U22,AC22,AK22,AS22,BA22)</f>
        <v>80619</v>
      </c>
      <c r="F22" s="78">
        <f>SUM(D22:E22)</f>
        <v>80619</v>
      </c>
      <c r="G22" s="78">
        <f>SUM(O22,W22,AE22,AM22,AU22,BC22)</f>
        <v>0</v>
      </c>
      <c r="H22" s="78">
        <f>SUM(P22,X22,AF22,AN22,AV22,BD22)</f>
        <v>17932</v>
      </c>
      <c r="I22" s="78">
        <f>SUM(G22:H22)</f>
        <v>17932</v>
      </c>
      <c r="J22" s="56" t="s">
        <v>511</v>
      </c>
      <c r="K22" s="55" t="s">
        <v>512</v>
      </c>
      <c r="L22" s="78">
        <v>0</v>
      </c>
      <c r="M22" s="78">
        <v>80619</v>
      </c>
      <c r="N22" s="78">
        <f>SUM(L22,+M22)</f>
        <v>80619</v>
      </c>
      <c r="O22" s="78">
        <v>0</v>
      </c>
      <c r="P22" s="78">
        <v>17932</v>
      </c>
      <c r="Q22" s="78">
        <f>SUM(O22,+P22)</f>
        <v>17932</v>
      </c>
      <c r="R22" s="56"/>
      <c r="S22" s="55"/>
      <c r="T22" s="78">
        <v>0</v>
      </c>
      <c r="U22" s="78">
        <v>0</v>
      </c>
      <c r="V22" s="78">
        <f>+SUM(T22,U22)</f>
        <v>0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122</v>
      </c>
      <c r="B23" s="56" t="s">
        <v>513</v>
      </c>
      <c r="C23" s="55" t="s">
        <v>514</v>
      </c>
      <c r="D23" s="78">
        <f>SUM(L23,T23,AB23,AJ23,AR23,AZ23)</f>
        <v>0</v>
      </c>
      <c r="E23" s="78">
        <f>SUM(M23,U23,AC23,AK23,AS23,BA23)</f>
        <v>106662</v>
      </c>
      <c r="F23" s="78">
        <f>SUM(D23:E23)</f>
        <v>106662</v>
      </c>
      <c r="G23" s="78">
        <f>SUM(O23,W23,AE23,AM23,AU23,BC23)</f>
        <v>0</v>
      </c>
      <c r="H23" s="78">
        <f>SUM(P23,X23,AF23,AN23,AV23,BD23)</f>
        <v>23724</v>
      </c>
      <c r="I23" s="78">
        <f>SUM(G23:H23)</f>
        <v>23724</v>
      </c>
      <c r="J23" s="56" t="s">
        <v>511</v>
      </c>
      <c r="K23" s="55" t="s">
        <v>512</v>
      </c>
      <c r="L23" s="78">
        <v>0</v>
      </c>
      <c r="M23" s="78">
        <v>106662</v>
      </c>
      <c r="N23" s="78">
        <f>SUM(L23,+M23)</f>
        <v>106662</v>
      </c>
      <c r="O23" s="78">
        <v>0</v>
      </c>
      <c r="P23" s="78">
        <v>23724</v>
      </c>
      <c r="Q23" s="78">
        <f>SUM(O23,+P23)</f>
        <v>23724</v>
      </c>
      <c r="R23" s="56"/>
      <c r="S23" s="55"/>
      <c r="T23" s="78">
        <v>0</v>
      </c>
      <c r="U23" s="78">
        <v>0</v>
      </c>
      <c r="V23" s="78">
        <f>+SUM(T23,U23)</f>
        <v>0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122</v>
      </c>
      <c r="B24" s="56" t="s">
        <v>515</v>
      </c>
      <c r="C24" s="55" t="s">
        <v>516</v>
      </c>
      <c r="D24" s="78">
        <f>SUM(L24,T24,AB24,AJ24,AR24,AZ24)</f>
        <v>0</v>
      </c>
      <c r="E24" s="78">
        <f>SUM(M24,U24,AC24,AK24,AS24,BA24)</f>
        <v>112946</v>
      </c>
      <c r="F24" s="78">
        <f>SUM(D24:E24)</f>
        <v>112946</v>
      </c>
      <c r="G24" s="78">
        <f>SUM(O24,W24,AE24,AM24,AU24,BC24)</f>
        <v>0</v>
      </c>
      <c r="H24" s="78">
        <f>SUM(P24,X24,AF24,AN24,AV24,BD24)</f>
        <v>0</v>
      </c>
      <c r="I24" s="78">
        <f>SUM(G24:H24)</f>
        <v>0</v>
      </c>
      <c r="J24" s="56" t="s">
        <v>489</v>
      </c>
      <c r="K24" s="55" t="s">
        <v>490</v>
      </c>
      <c r="L24" s="78">
        <v>0</v>
      </c>
      <c r="M24" s="78">
        <v>112946</v>
      </c>
      <c r="N24" s="78">
        <f>SUM(L24,+M24)</f>
        <v>112946</v>
      </c>
      <c r="O24" s="78">
        <v>0</v>
      </c>
      <c r="P24" s="78">
        <v>0</v>
      </c>
      <c r="Q24" s="78">
        <f>SUM(O24,+P24)</f>
        <v>0</v>
      </c>
      <c r="R24" s="56"/>
      <c r="S24" s="55"/>
      <c r="T24" s="78">
        <v>0</v>
      </c>
      <c r="U24" s="78">
        <v>0</v>
      </c>
      <c r="V24" s="78">
        <f>+SUM(T24,U24)</f>
        <v>0</v>
      </c>
      <c r="W24" s="78">
        <v>0</v>
      </c>
      <c r="X24" s="78">
        <v>0</v>
      </c>
      <c r="Y24" s="78">
        <f>+SUM(W24,X24)</f>
        <v>0</v>
      </c>
      <c r="Z24" s="56"/>
      <c r="AA24" s="55"/>
      <c r="AB24" s="78">
        <v>0</v>
      </c>
      <c r="AC24" s="78">
        <v>0</v>
      </c>
      <c r="AD24" s="78">
        <f>+SUM(AB24,AC24)</f>
        <v>0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122</v>
      </c>
      <c r="B25" s="56" t="s">
        <v>517</v>
      </c>
      <c r="C25" s="55" t="s">
        <v>518</v>
      </c>
      <c r="D25" s="78">
        <f>SUM(L25,T25,AB25,AJ25,AR25,AZ25)</f>
        <v>12351</v>
      </c>
      <c r="E25" s="78">
        <f>SUM(M25,U25,AC25,AK25,AS25,BA25)</f>
        <v>41163</v>
      </c>
      <c r="F25" s="78">
        <f>SUM(D25:E25)</f>
        <v>53514</v>
      </c>
      <c r="G25" s="78">
        <f>SUM(O25,W25,AE25,AM25,AU25,BC25)</f>
        <v>0</v>
      </c>
      <c r="H25" s="78">
        <f>SUM(P25,X25,AF25,AN25,AV25,BD25)</f>
        <v>0</v>
      </c>
      <c r="I25" s="78">
        <f>SUM(G25:H25)</f>
        <v>0</v>
      </c>
      <c r="J25" s="56" t="s">
        <v>519</v>
      </c>
      <c r="K25" s="55" t="s">
        <v>520</v>
      </c>
      <c r="L25" s="78">
        <v>12351</v>
      </c>
      <c r="M25" s="78">
        <v>41163</v>
      </c>
      <c r="N25" s="78">
        <f>SUM(L25,+M25)</f>
        <v>53514</v>
      </c>
      <c r="O25" s="78">
        <v>0</v>
      </c>
      <c r="P25" s="78">
        <v>0</v>
      </c>
      <c r="Q25" s="78">
        <f>SUM(O25,+P25)</f>
        <v>0</v>
      </c>
      <c r="R25" s="56"/>
      <c r="S25" s="55"/>
      <c r="T25" s="78">
        <v>0</v>
      </c>
      <c r="U25" s="78">
        <v>0</v>
      </c>
      <c r="V25" s="78">
        <f>+SUM(T25,U25)</f>
        <v>0</v>
      </c>
      <c r="W25" s="78">
        <v>0</v>
      </c>
      <c r="X25" s="78">
        <v>0</v>
      </c>
      <c r="Y25" s="78">
        <f>+SUM(W25,X25)</f>
        <v>0</v>
      </c>
      <c r="Z25" s="56"/>
      <c r="AA25" s="55"/>
      <c r="AB25" s="78">
        <v>0</v>
      </c>
      <c r="AC25" s="78">
        <v>0</v>
      </c>
      <c r="AD25" s="78">
        <f>+SUM(AB25,AC25)</f>
        <v>0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122</v>
      </c>
      <c r="B26" s="56" t="s">
        <v>521</v>
      </c>
      <c r="C26" s="55" t="s">
        <v>522</v>
      </c>
      <c r="D26" s="78">
        <f>SUM(L26,T26,AB26,AJ26,AR26,AZ26)</f>
        <v>19509</v>
      </c>
      <c r="E26" s="78">
        <f>SUM(M26,U26,AC26,AK26,AS26,BA26)</f>
        <v>65017</v>
      </c>
      <c r="F26" s="78">
        <f>SUM(D26:E26)</f>
        <v>84526</v>
      </c>
      <c r="G26" s="78">
        <f>SUM(O26,W26,AE26,AM26,AU26,BC26)</f>
        <v>0</v>
      </c>
      <c r="H26" s="78">
        <f>SUM(P26,X26,AF26,AN26,AV26,BD26)</f>
        <v>0</v>
      </c>
      <c r="I26" s="78">
        <f>SUM(G26:H26)</f>
        <v>0</v>
      </c>
      <c r="J26" s="56" t="s">
        <v>519</v>
      </c>
      <c r="K26" s="55" t="s">
        <v>520</v>
      </c>
      <c r="L26" s="78">
        <v>19509</v>
      </c>
      <c r="M26" s="78">
        <v>65017</v>
      </c>
      <c r="N26" s="78">
        <f>SUM(L26,+M26)</f>
        <v>84526</v>
      </c>
      <c r="O26" s="78">
        <v>0</v>
      </c>
      <c r="P26" s="78">
        <v>0</v>
      </c>
      <c r="Q26" s="78">
        <f>SUM(O26,+P26)</f>
        <v>0</v>
      </c>
      <c r="R26" s="56"/>
      <c r="S26" s="55"/>
      <c r="T26" s="78">
        <v>0</v>
      </c>
      <c r="U26" s="78">
        <v>0</v>
      </c>
      <c r="V26" s="78">
        <f>+SUM(T26,U26)</f>
        <v>0</v>
      </c>
      <c r="W26" s="78">
        <v>0</v>
      </c>
      <c r="X26" s="78">
        <v>0</v>
      </c>
      <c r="Y26" s="78">
        <f>+SUM(W26,X26)</f>
        <v>0</v>
      </c>
      <c r="Z26" s="56"/>
      <c r="AA26" s="55"/>
      <c r="AB26" s="78">
        <v>0</v>
      </c>
      <c r="AC26" s="78">
        <v>0</v>
      </c>
      <c r="AD26" s="78">
        <f>+SUM(AB26,AC26)</f>
        <v>0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122</v>
      </c>
      <c r="B27" s="56" t="s">
        <v>523</v>
      </c>
      <c r="C27" s="55" t="s">
        <v>524</v>
      </c>
      <c r="D27" s="78">
        <f>SUM(L27,T27,AB27,AJ27,AR27,AZ27)</f>
        <v>0</v>
      </c>
      <c r="E27" s="78">
        <f>SUM(M27,U27,AC27,AK27,AS27,BA27)</f>
        <v>0</v>
      </c>
      <c r="F27" s="78">
        <f>SUM(D27:E27)</f>
        <v>0</v>
      </c>
      <c r="G27" s="78">
        <f>SUM(O27,W27,AE27,AM27,AU27,BC27)</f>
        <v>0</v>
      </c>
      <c r="H27" s="78">
        <f>SUM(P27,X27,AF27,AN27,AV27,BD27)</f>
        <v>0</v>
      </c>
      <c r="I27" s="78">
        <f>SUM(G27:H27)</f>
        <v>0</v>
      </c>
      <c r="J27" s="56"/>
      <c r="K27" s="55"/>
      <c r="L27" s="78">
        <v>0</v>
      </c>
      <c r="M27" s="78">
        <v>0</v>
      </c>
      <c r="N27" s="78">
        <f>SUM(L27,+M27)</f>
        <v>0</v>
      </c>
      <c r="O27" s="78">
        <v>0</v>
      </c>
      <c r="P27" s="78">
        <v>0</v>
      </c>
      <c r="Q27" s="78">
        <f>SUM(O27,+P27)</f>
        <v>0</v>
      </c>
      <c r="R27" s="56"/>
      <c r="S27" s="55"/>
      <c r="T27" s="78">
        <v>0</v>
      </c>
      <c r="U27" s="78">
        <v>0</v>
      </c>
      <c r="V27" s="78">
        <f>+SUM(T27,U27)</f>
        <v>0</v>
      </c>
      <c r="W27" s="78">
        <v>0</v>
      </c>
      <c r="X27" s="78">
        <v>0</v>
      </c>
      <c r="Y27" s="78">
        <f>+SUM(W27,X27)</f>
        <v>0</v>
      </c>
      <c r="Z27" s="56"/>
      <c r="AA27" s="55"/>
      <c r="AB27" s="78">
        <v>0</v>
      </c>
      <c r="AC27" s="78">
        <v>0</v>
      </c>
      <c r="AD27" s="78">
        <f>+SUM(AB27,AC27)</f>
        <v>0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  <row r="28" spans="1:57" s="51" customFormat="1" ht="12" customHeight="1">
      <c r="A28" s="55" t="s">
        <v>122</v>
      </c>
      <c r="B28" s="56" t="s">
        <v>525</v>
      </c>
      <c r="C28" s="55" t="s">
        <v>526</v>
      </c>
      <c r="D28" s="78">
        <f>SUM(L28,T28,AB28,AJ28,AR28,AZ28)</f>
        <v>0</v>
      </c>
      <c r="E28" s="78">
        <f>SUM(M28,U28,AC28,AK28,AS28,BA28)</f>
        <v>237161</v>
      </c>
      <c r="F28" s="78">
        <f>SUM(D28:E28)</f>
        <v>237161</v>
      </c>
      <c r="G28" s="78">
        <f>SUM(O28,W28,AE28,AM28,AU28,BC28)</f>
        <v>0</v>
      </c>
      <c r="H28" s="78">
        <f>SUM(P28,X28,AF28,AN28,AV28,BD28)</f>
        <v>44643</v>
      </c>
      <c r="I28" s="78">
        <f>SUM(G28:H28)</f>
        <v>44643</v>
      </c>
      <c r="J28" s="56" t="s">
        <v>527</v>
      </c>
      <c r="K28" s="55" t="s">
        <v>528</v>
      </c>
      <c r="L28" s="78">
        <v>0</v>
      </c>
      <c r="M28" s="78">
        <v>237161</v>
      </c>
      <c r="N28" s="78">
        <f>SUM(L28,+M28)</f>
        <v>237161</v>
      </c>
      <c r="O28" s="78">
        <v>0</v>
      </c>
      <c r="P28" s="78">
        <v>0</v>
      </c>
      <c r="Q28" s="78">
        <f>SUM(O28,+P28)</f>
        <v>0</v>
      </c>
      <c r="R28" s="56" t="s">
        <v>491</v>
      </c>
      <c r="S28" s="55" t="s">
        <v>492</v>
      </c>
      <c r="T28" s="78">
        <v>0</v>
      </c>
      <c r="U28" s="78">
        <v>0</v>
      </c>
      <c r="V28" s="78">
        <f>+SUM(T28,U28)</f>
        <v>0</v>
      </c>
      <c r="W28" s="78">
        <v>0</v>
      </c>
      <c r="X28" s="78">
        <v>44643</v>
      </c>
      <c r="Y28" s="78">
        <f>+SUM(W28,X28)</f>
        <v>44643</v>
      </c>
      <c r="Z28" s="56"/>
      <c r="AA28" s="55"/>
      <c r="AB28" s="78">
        <v>0</v>
      </c>
      <c r="AC28" s="78">
        <v>0</v>
      </c>
      <c r="AD28" s="78">
        <f>+SUM(AB28,AC28)</f>
        <v>0</v>
      </c>
      <c r="AE28" s="78">
        <v>0</v>
      </c>
      <c r="AF28" s="78">
        <v>0</v>
      </c>
      <c r="AG28" s="78">
        <f>SUM(AE28,+AF28)</f>
        <v>0</v>
      </c>
      <c r="AH28" s="56"/>
      <c r="AI28" s="55"/>
      <c r="AJ28" s="78">
        <v>0</v>
      </c>
      <c r="AK28" s="78">
        <v>0</v>
      </c>
      <c r="AL28" s="78">
        <f>SUM(AJ28,+AK28)</f>
        <v>0</v>
      </c>
      <c r="AM28" s="78">
        <v>0</v>
      </c>
      <c r="AN28" s="78">
        <v>0</v>
      </c>
      <c r="AO28" s="78">
        <f>SUM(AM28,+AN28)</f>
        <v>0</v>
      </c>
      <c r="AP28" s="56"/>
      <c r="AQ28" s="55"/>
      <c r="AR28" s="78">
        <v>0</v>
      </c>
      <c r="AS28" s="78">
        <v>0</v>
      </c>
      <c r="AT28" s="78">
        <f>SUM(AR28,+AS28)</f>
        <v>0</v>
      </c>
      <c r="AU28" s="78">
        <v>0</v>
      </c>
      <c r="AV28" s="78">
        <v>0</v>
      </c>
      <c r="AW28" s="78">
        <f>SUM(AU28,+AV28)</f>
        <v>0</v>
      </c>
      <c r="AX28" s="56"/>
      <c r="AY28" s="55"/>
      <c r="AZ28" s="78">
        <v>0</v>
      </c>
      <c r="BA28" s="78">
        <v>0</v>
      </c>
      <c r="BB28" s="78">
        <f>SUM(AZ28,BA28)</f>
        <v>0</v>
      </c>
      <c r="BC28" s="78">
        <v>0</v>
      </c>
      <c r="BD28" s="78">
        <v>0</v>
      </c>
      <c r="BE28" s="78">
        <f>SUM(BC28,+BD28)</f>
        <v>0</v>
      </c>
    </row>
    <row r="29" spans="1:57" s="51" customFormat="1" ht="12" customHeight="1">
      <c r="A29" s="55" t="s">
        <v>122</v>
      </c>
      <c r="B29" s="56" t="s">
        <v>529</v>
      </c>
      <c r="C29" s="55" t="s">
        <v>530</v>
      </c>
      <c r="D29" s="78">
        <f>SUM(L29,T29,AB29,AJ29,AR29,AZ29)</f>
        <v>0</v>
      </c>
      <c r="E29" s="78">
        <f>SUM(M29,U29,AC29,AK29,AS29,BA29)</f>
        <v>106989</v>
      </c>
      <c r="F29" s="78">
        <f>SUM(D29:E29)</f>
        <v>106989</v>
      </c>
      <c r="G29" s="78">
        <f>SUM(O29,W29,AE29,AM29,AU29,BC29)</f>
        <v>0</v>
      </c>
      <c r="H29" s="78">
        <f>SUM(P29,X29,AF29,AN29,AV29,BD29)</f>
        <v>2543</v>
      </c>
      <c r="I29" s="78">
        <f>SUM(G29:H29)</f>
        <v>2543</v>
      </c>
      <c r="J29" s="56" t="s">
        <v>527</v>
      </c>
      <c r="K29" s="55" t="s">
        <v>528</v>
      </c>
      <c r="L29" s="78">
        <v>0</v>
      </c>
      <c r="M29" s="78">
        <v>106989</v>
      </c>
      <c r="N29" s="78">
        <f>SUM(L29,+M29)</f>
        <v>106989</v>
      </c>
      <c r="O29" s="78">
        <v>0</v>
      </c>
      <c r="P29" s="78">
        <v>0</v>
      </c>
      <c r="Q29" s="78">
        <f>SUM(O29,+P29)</f>
        <v>0</v>
      </c>
      <c r="R29" s="56" t="s">
        <v>491</v>
      </c>
      <c r="S29" s="55" t="s">
        <v>492</v>
      </c>
      <c r="T29" s="78">
        <v>0</v>
      </c>
      <c r="U29" s="78">
        <v>0</v>
      </c>
      <c r="V29" s="78">
        <f>+SUM(T29,U29)</f>
        <v>0</v>
      </c>
      <c r="W29" s="78">
        <v>0</v>
      </c>
      <c r="X29" s="78">
        <v>2543</v>
      </c>
      <c r="Y29" s="78">
        <f>+SUM(W29,X29)</f>
        <v>2543</v>
      </c>
      <c r="Z29" s="56"/>
      <c r="AA29" s="55"/>
      <c r="AB29" s="78">
        <v>0</v>
      </c>
      <c r="AC29" s="78">
        <v>0</v>
      </c>
      <c r="AD29" s="78">
        <f>+SUM(AB29,AC29)</f>
        <v>0</v>
      </c>
      <c r="AE29" s="78">
        <v>0</v>
      </c>
      <c r="AF29" s="78">
        <v>0</v>
      </c>
      <c r="AG29" s="78">
        <f>SUM(AE29,+AF29)</f>
        <v>0</v>
      </c>
      <c r="AH29" s="56"/>
      <c r="AI29" s="55"/>
      <c r="AJ29" s="78">
        <v>0</v>
      </c>
      <c r="AK29" s="78">
        <v>0</v>
      </c>
      <c r="AL29" s="78">
        <f>SUM(AJ29,+AK29)</f>
        <v>0</v>
      </c>
      <c r="AM29" s="78">
        <v>0</v>
      </c>
      <c r="AN29" s="78">
        <v>0</v>
      </c>
      <c r="AO29" s="78">
        <f>SUM(AM29,+AN29)</f>
        <v>0</v>
      </c>
      <c r="AP29" s="56"/>
      <c r="AQ29" s="55"/>
      <c r="AR29" s="78">
        <v>0</v>
      </c>
      <c r="AS29" s="78">
        <v>0</v>
      </c>
      <c r="AT29" s="78">
        <f>SUM(AR29,+AS29)</f>
        <v>0</v>
      </c>
      <c r="AU29" s="78">
        <v>0</v>
      </c>
      <c r="AV29" s="78">
        <v>0</v>
      </c>
      <c r="AW29" s="78">
        <f>SUM(AU29,+AV29)</f>
        <v>0</v>
      </c>
      <c r="AX29" s="56"/>
      <c r="AY29" s="55"/>
      <c r="AZ29" s="78">
        <v>0</v>
      </c>
      <c r="BA29" s="78">
        <v>0</v>
      </c>
      <c r="BB29" s="78">
        <f>SUM(AZ29,BA29)</f>
        <v>0</v>
      </c>
      <c r="BC29" s="78">
        <v>0</v>
      </c>
      <c r="BD29" s="78">
        <v>0</v>
      </c>
      <c r="BE29" s="78">
        <f>SUM(BC29,+BD29)</f>
        <v>0</v>
      </c>
    </row>
    <row r="30" spans="1:57" s="51" customFormat="1" ht="12" customHeight="1">
      <c r="A30" s="55" t="s">
        <v>122</v>
      </c>
      <c r="B30" s="56" t="s">
        <v>531</v>
      </c>
      <c r="C30" s="55" t="s">
        <v>532</v>
      </c>
      <c r="D30" s="78">
        <f>SUM(L30,T30,AB30,AJ30,AR30,AZ30)</f>
        <v>0</v>
      </c>
      <c r="E30" s="78">
        <f>SUM(M30,U30,AC30,AK30,AS30,BA30)</f>
        <v>198951</v>
      </c>
      <c r="F30" s="78">
        <f>SUM(D30:E30)</f>
        <v>198951</v>
      </c>
      <c r="G30" s="78">
        <f>SUM(O30,W30,AE30,AM30,AU30,BC30)</f>
        <v>0</v>
      </c>
      <c r="H30" s="78">
        <f>SUM(P30,X30,AF30,AN30,AV30,BD30)</f>
        <v>16071</v>
      </c>
      <c r="I30" s="78">
        <f>SUM(G30:H30)</f>
        <v>16071</v>
      </c>
      <c r="J30" s="56" t="s">
        <v>471</v>
      </c>
      <c r="K30" s="55" t="s">
        <v>472</v>
      </c>
      <c r="L30" s="78">
        <v>0</v>
      </c>
      <c r="M30" s="78">
        <v>198951</v>
      </c>
      <c r="N30" s="78">
        <f>SUM(L30,+M30)</f>
        <v>198951</v>
      </c>
      <c r="O30" s="78">
        <v>0</v>
      </c>
      <c r="P30" s="78">
        <v>16071</v>
      </c>
      <c r="Q30" s="78">
        <f>SUM(O30,+P30)</f>
        <v>16071</v>
      </c>
      <c r="R30" s="56"/>
      <c r="S30" s="55"/>
      <c r="T30" s="78">
        <v>0</v>
      </c>
      <c r="U30" s="78">
        <v>0</v>
      </c>
      <c r="V30" s="78">
        <f>+SUM(T30,U30)</f>
        <v>0</v>
      </c>
      <c r="W30" s="78">
        <v>0</v>
      </c>
      <c r="X30" s="78">
        <v>0</v>
      </c>
      <c r="Y30" s="78">
        <f>+SUM(W30,X30)</f>
        <v>0</v>
      </c>
      <c r="Z30" s="56"/>
      <c r="AA30" s="55"/>
      <c r="AB30" s="78">
        <v>0</v>
      </c>
      <c r="AC30" s="78">
        <v>0</v>
      </c>
      <c r="AD30" s="78">
        <f>+SUM(AB30,AC30)</f>
        <v>0</v>
      </c>
      <c r="AE30" s="78">
        <v>0</v>
      </c>
      <c r="AF30" s="78">
        <v>0</v>
      </c>
      <c r="AG30" s="78">
        <f>SUM(AE30,+AF30)</f>
        <v>0</v>
      </c>
      <c r="AH30" s="56"/>
      <c r="AI30" s="55"/>
      <c r="AJ30" s="78">
        <v>0</v>
      </c>
      <c r="AK30" s="78">
        <v>0</v>
      </c>
      <c r="AL30" s="78">
        <f>SUM(AJ30,+AK30)</f>
        <v>0</v>
      </c>
      <c r="AM30" s="78">
        <v>0</v>
      </c>
      <c r="AN30" s="78">
        <v>0</v>
      </c>
      <c r="AO30" s="78">
        <f>SUM(AM30,+AN30)</f>
        <v>0</v>
      </c>
      <c r="AP30" s="56"/>
      <c r="AQ30" s="55"/>
      <c r="AR30" s="78">
        <v>0</v>
      </c>
      <c r="AS30" s="78">
        <v>0</v>
      </c>
      <c r="AT30" s="78">
        <f>SUM(AR30,+AS30)</f>
        <v>0</v>
      </c>
      <c r="AU30" s="78">
        <v>0</v>
      </c>
      <c r="AV30" s="78">
        <v>0</v>
      </c>
      <c r="AW30" s="78">
        <f>SUM(AU30,+AV30)</f>
        <v>0</v>
      </c>
      <c r="AX30" s="56"/>
      <c r="AY30" s="55"/>
      <c r="AZ30" s="78">
        <v>0</v>
      </c>
      <c r="BA30" s="78">
        <v>0</v>
      </c>
      <c r="BB30" s="78">
        <f>SUM(AZ30,BA30)</f>
        <v>0</v>
      </c>
      <c r="BC30" s="78">
        <v>0</v>
      </c>
      <c r="BD30" s="78">
        <v>0</v>
      </c>
      <c r="BE30" s="78">
        <f>SUM(BC30,+BD30)</f>
        <v>0</v>
      </c>
    </row>
    <row r="31" spans="1:57" s="51" customFormat="1" ht="12" customHeight="1">
      <c r="A31" s="55" t="s">
        <v>122</v>
      </c>
      <c r="B31" s="56" t="s">
        <v>533</v>
      </c>
      <c r="C31" s="55" t="s">
        <v>177</v>
      </c>
      <c r="D31" s="78">
        <f>SUM(L31,T31,AB31,AJ31,AR31,AZ31)</f>
        <v>0</v>
      </c>
      <c r="E31" s="78">
        <f>SUM(M31,U31,AC31,AK31,AS31,BA31)</f>
        <v>167249</v>
      </c>
      <c r="F31" s="78">
        <f>SUM(D31:E31)</f>
        <v>167249</v>
      </c>
      <c r="G31" s="78">
        <f>SUM(O31,W31,AE31,AM31,AU31,BC31)</f>
        <v>35509</v>
      </c>
      <c r="H31" s="78">
        <f>SUM(P31,X31,AF31,AN31,AV31,BD31)</f>
        <v>28647</v>
      </c>
      <c r="I31" s="78">
        <f>SUM(G31:H31)</f>
        <v>64156</v>
      </c>
      <c r="J31" s="56" t="s">
        <v>534</v>
      </c>
      <c r="K31" s="55" t="s">
        <v>535</v>
      </c>
      <c r="L31" s="78">
        <v>0</v>
      </c>
      <c r="M31" s="78">
        <v>165214</v>
      </c>
      <c r="N31" s="78">
        <f>SUM(L31,+M31)</f>
        <v>165214</v>
      </c>
      <c r="O31" s="78">
        <v>0</v>
      </c>
      <c r="P31" s="78">
        <v>21956</v>
      </c>
      <c r="Q31" s="78">
        <f>SUM(O31,+P31)</f>
        <v>21956</v>
      </c>
      <c r="R31" s="56" t="s">
        <v>497</v>
      </c>
      <c r="S31" s="55" t="s">
        <v>498</v>
      </c>
      <c r="T31" s="78">
        <v>0</v>
      </c>
      <c r="U31" s="78">
        <v>2035</v>
      </c>
      <c r="V31" s="78">
        <f>+SUM(T31,U31)</f>
        <v>2035</v>
      </c>
      <c r="W31" s="78">
        <v>35509</v>
      </c>
      <c r="X31" s="78">
        <v>6691</v>
      </c>
      <c r="Y31" s="78">
        <f>+SUM(W31,X31)</f>
        <v>42200</v>
      </c>
      <c r="Z31" s="56"/>
      <c r="AA31" s="55"/>
      <c r="AB31" s="78">
        <v>0</v>
      </c>
      <c r="AC31" s="78">
        <v>0</v>
      </c>
      <c r="AD31" s="78">
        <f>+SUM(AB31,AC31)</f>
        <v>0</v>
      </c>
      <c r="AE31" s="78">
        <v>0</v>
      </c>
      <c r="AF31" s="78">
        <v>0</v>
      </c>
      <c r="AG31" s="78">
        <f>SUM(AE31,+AF31)</f>
        <v>0</v>
      </c>
      <c r="AH31" s="56"/>
      <c r="AI31" s="55"/>
      <c r="AJ31" s="78">
        <v>0</v>
      </c>
      <c r="AK31" s="78">
        <v>0</v>
      </c>
      <c r="AL31" s="78">
        <f>SUM(AJ31,+AK31)</f>
        <v>0</v>
      </c>
      <c r="AM31" s="78">
        <v>0</v>
      </c>
      <c r="AN31" s="78">
        <v>0</v>
      </c>
      <c r="AO31" s="78">
        <f>SUM(AM31,+AN31)</f>
        <v>0</v>
      </c>
      <c r="AP31" s="56"/>
      <c r="AQ31" s="55"/>
      <c r="AR31" s="78">
        <v>0</v>
      </c>
      <c r="AS31" s="78">
        <v>0</v>
      </c>
      <c r="AT31" s="78">
        <f>SUM(AR31,+AS31)</f>
        <v>0</v>
      </c>
      <c r="AU31" s="78">
        <v>0</v>
      </c>
      <c r="AV31" s="78">
        <v>0</v>
      </c>
      <c r="AW31" s="78">
        <f>SUM(AU31,+AV31)</f>
        <v>0</v>
      </c>
      <c r="AX31" s="56"/>
      <c r="AY31" s="55"/>
      <c r="AZ31" s="78">
        <v>0</v>
      </c>
      <c r="BA31" s="78">
        <v>0</v>
      </c>
      <c r="BB31" s="78">
        <f>SUM(AZ31,BA31)</f>
        <v>0</v>
      </c>
      <c r="BC31" s="78">
        <v>0</v>
      </c>
      <c r="BD31" s="78">
        <v>0</v>
      </c>
      <c r="BE31" s="78">
        <f>SUM(BC31,+BD31)</f>
        <v>0</v>
      </c>
    </row>
    <row r="32" spans="1:57" s="51" customFormat="1" ht="12" customHeight="1">
      <c r="A32" s="55" t="s">
        <v>122</v>
      </c>
      <c r="B32" s="56" t="s">
        <v>179</v>
      </c>
      <c r="C32" s="55" t="s">
        <v>180</v>
      </c>
      <c r="D32" s="78">
        <f>SUM(L32,T32,AB32,AJ32,AR32,AZ32)</f>
        <v>0</v>
      </c>
      <c r="E32" s="78">
        <f>SUM(M32,U32,AC32,AK32,AS32,BA32)</f>
        <v>191032</v>
      </c>
      <c r="F32" s="78">
        <f>SUM(D32:E32)</f>
        <v>191032</v>
      </c>
      <c r="G32" s="78">
        <f>SUM(O32,W32,AE32,AM32,AU32,BC32)</f>
        <v>35509</v>
      </c>
      <c r="H32" s="78">
        <f>SUM(P32,X32,AF32,AN32,AV32,BD32)</f>
        <v>33507</v>
      </c>
      <c r="I32" s="78">
        <f>SUM(G32:H32)</f>
        <v>69016</v>
      </c>
      <c r="J32" s="56" t="s">
        <v>534</v>
      </c>
      <c r="K32" s="55" t="s">
        <v>535</v>
      </c>
      <c r="L32" s="78">
        <v>0</v>
      </c>
      <c r="M32" s="78">
        <v>188597</v>
      </c>
      <c r="N32" s="78">
        <f>SUM(L32,+M32)</f>
        <v>188597</v>
      </c>
      <c r="O32" s="78">
        <v>0</v>
      </c>
      <c r="P32" s="78">
        <v>25063</v>
      </c>
      <c r="Q32" s="78">
        <f>SUM(O32,+P32)</f>
        <v>25063</v>
      </c>
      <c r="R32" s="56" t="s">
        <v>497</v>
      </c>
      <c r="S32" s="55" t="s">
        <v>498</v>
      </c>
      <c r="T32" s="78">
        <v>0</v>
      </c>
      <c r="U32" s="78">
        <v>2435</v>
      </c>
      <c r="V32" s="78">
        <f>+SUM(T32,U32)</f>
        <v>2435</v>
      </c>
      <c r="W32" s="78">
        <v>35509</v>
      </c>
      <c r="X32" s="78">
        <v>8444</v>
      </c>
      <c r="Y32" s="78">
        <f>+SUM(W32,X32)</f>
        <v>43953</v>
      </c>
      <c r="Z32" s="56"/>
      <c r="AA32" s="55"/>
      <c r="AB32" s="78">
        <v>0</v>
      </c>
      <c r="AC32" s="78">
        <v>0</v>
      </c>
      <c r="AD32" s="78">
        <f>+SUM(AB32,AC32)</f>
        <v>0</v>
      </c>
      <c r="AE32" s="78">
        <v>0</v>
      </c>
      <c r="AF32" s="78">
        <v>0</v>
      </c>
      <c r="AG32" s="78">
        <f>SUM(AE32,+AF32)</f>
        <v>0</v>
      </c>
      <c r="AH32" s="56"/>
      <c r="AI32" s="55"/>
      <c r="AJ32" s="78">
        <v>0</v>
      </c>
      <c r="AK32" s="78">
        <v>0</v>
      </c>
      <c r="AL32" s="78">
        <f>SUM(AJ32,+AK32)</f>
        <v>0</v>
      </c>
      <c r="AM32" s="78">
        <v>0</v>
      </c>
      <c r="AN32" s="78">
        <v>0</v>
      </c>
      <c r="AO32" s="78">
        <f>SUM(AM32,+AN32)</f>
        <v>0</v>
      </c>
      <c r="AP32" s="56"/>
      <c r="AQ32" s="55"/>
      <c r="AR32" s="78">
        <v>0</v>
      </c>
      <c r="AS32" s="78">
        <v>0</v>
      </c>
      <c r="AT32" s="78">
        <f>SUM(AR32,+AS32)</f>
        <v>0</v>
      </c>
      <c r="AU32" s="78">
        <v>0</v>
      </c>
      <c r="AV32" s="78">
        <v>0</v>
      </c>
      <c r="AW32" s="78">
        <f>SUM(AU32,+AV32)</f>
        <v>0</v>
      </c>
      <c r="AX32" s="56"/>
      <c r="AY32" s="55"/>
      <c r="AZ32" s="78">
        <v>0</v>
      </c>
      <c r="BA32" s="78">
        <v>0</v>
      </c>
      <c r="BB32" s="78">
        <f>SUM(AZ32,BA32)</f>
        <v>0</v>
      </c>
      <c r="BC32" s="78">
        <v>0</v>
      </c>
      <c r="BD32" s="78">
        <v>0</v>
      </c>
      <c r="BE32" s="78">
        <f>SUM(BC32,+BD32)</f>
        <v>0</v>
      </c>
    </row>
    <row r="33" spans="1:57" s="51" customFormat="1" ht="12" customHeight="1">
      <c r="A33" s="55" t="s">
        <v>122</v>
      </c>
      <c r="B33" s="56" t="s">
        <v>181</v>
      </c>
      <c r="C33" s="55" t="s">
        <v>182</v>
      </c>
      <c r="D33" s="78">
        <f>SUM(L33,T33,AB33,AJ33,AR33,AZ33)</f>
        <v>0</v>
      </c>
      <c r="E33" s="78">
        <f>SUM(M33,U33,AC33,AK33,AS33,BA33)</f>
        <v>106409</v>
      </c>
      <c r="F33" s="78">
        <f>SUM(D33:E33)</f>
        <v>106409</v>
      </c>
      <c r="G33" s="78">
        <f>SUM(O33,W33,AE33,AM33,AU33,BC33)</f>
        <v>35509</v>
      </c>
      <c r="H33" s="78">
        <f>SUM(P33,X33,AF33,AN33,AV33,BD33)</f>
        <v>34681</v>
      </c>
      <c r="I33" s="78">
        <f>SUM(G33:H33)</f>
        <v>70190</v>
      </c>
      <c r="J33" s="56" t="s">
        <v>497</v>
      </c>
      <c r="K33" s="55" t="s">
        <v>498</v>
      </c>
      <c r="L33" s="78">
        <v>0</v>
      </c>
      <c r="M33" s="78">
        <v>106409</v>
      </c>
      <c r="N33" s="78">
        <f>SUM(L33,+M33)</f>
        <v>106409</v>
      </c>
      <c r="O33" s="78">
        <v>35509</v>
      </c>
      <c r="P33" s="78">
        <v>34681</v>
      </c>
      <c r="Q33" s="78">
        <f>SUM(O33,+P33)</f>
        <v>70190</v>
      </c>
      <c r="R33" s="56"/>
      <c r="S33" s="55"/>
      <c r="T33" s="78">
        <v>0</v>
      </c>
      <c r="U33" s="78">
        <v>0</v>
      </c>
      <c r="V33" s="78">
        <f>+SUM(T33,U33)</f>
        <v>0</v>
      </c>
      <c r="W33" s="78">
        <v>0</v>
      </c>
      <c r="X33" s="78">
        <v>0</v>
      </c>
      <c r="Y33" s="78">
        <f>+SUM(W33,X33)</f>
        <v>0</v>
      </c>
      <c r="Z33" s="56"/>
      <c r="AA33" s="55"/>
      <c r="AB33" s="78">
        <v>0</v>
      </c>
      <c r="AC33" s="78">
        <v>0</v>
      </c>
      <c r="AD33" s="78">
        <f>+SUM(AB33,AC33)</f>
        <v>0</v>
      </c>
      <c r="AE33" s="78">
        <v>0</v>
      </c>
      <c r="AF33" s="78">
        <v>0</v>
      </c>
      <c r="AG33" s="78">
        <f>SUM(AE33,+AF33)</f>
        <v>0</v>
      </c>
      <c r="AH33" s="56"/>
      <c r="AI33" s="55"/>
      <c r="AJ33" s="78">
        <v>0</v>
      </c>
      <c r="AK33" s="78">
        <v>0</v>
      </c>
      <c r="AL33" s="78">
        <f>SUM(AJ33,+AK33)</f>
        <v>0</v>
      </c>
      <c r="AM33" s="78">
        <v>0</v>
      </c>
      <c r="AN33" s="78">
        <v>0</v>
      </c>
      <c r="AO33" s="78">
        <f>SUM(AM33,+AN33)</f>
        <v>0</v>
      </c>
      <c r="AP33" s="56"/>
      <c r="AQ33" s="55"/>
      <c r="AR33" s="78">
        <v>0</v>
      </c>
      <c r="AS33" s="78">
        <v>0</v>
      </c>
      <c r="AT33" s="78">
        <f>SUM(AR33,+AS33)</f>
        <v>0</v>
      </c>
      <c r="AU33" s="78">
        <v>0</v>
      </c>
      <c r="AV33" s="78">
        <v>0</v>
      </c>
      <c r="AW33" s="78">
        <f>SUM(AU33,+AV33)</f>
        <v>0</v>
      </c>
      <c r="AX33" s="56"/>
      <c r="AY33" s="55"/>
      <c r="AZ33" s="78">
        <v>0</v>
      </c>
      <c r="BA33" s="78">
        <v>0</v>
      </c>
      <c r="BB33" s="78">
        <f>SUM(AZ33,BA33)</f>
        <v>0</v>
      </c>
      <c r="BC33" s="78">
        <v>0</v>
      </c>
      <c r="BD33" s="78">
        <v>0</v>
      </c>
      <c r="BE33" s="78">
        <f>SUM(BC33,+BD33)</f>
        <v>0</v>
      </c>
    </row>
    <row r="34" spans="1:57" s="51" customFormat="1" ht="12" customHeight="1">
      <c r="A34" s="55" t="s">
        <v>122</v>
      </c>
      <c r="B34" s="56" t="s">
        <v>183</v>
      </c>
      <c r="C34" s="55" t="s">
        <v>184</v>
      </c>
      <c r="D34" s="78">
        <f>SUM(L34,T34,AB34,AJ34,AR34,AZ34)</f>
        <v>0</v>
      </c>
      <c r="E34" s="78">
        <f>SUM(M34,U34,AC34,AK34,AS34,BA34)</f>
        <v>55689</v>
      </c>
      <c r="F34" s="78">
        <f>SUM(D34:E34)</f>
        <v>55689</v>
      </c>
      <c r="G34" s="78">
        <f>SUM(O34,W34,AE34,AM34,AU34,BC34)</f>
        <v>35508</v>
      </c>
      <c r="H34" s="78">
        <f>SUM(P34,X34,AF34,AN34,AV34,BD34)</f>
        <v>16298</v>
      </c>
      <c r="I34" s="78">
        <f>SUM(G34:H34)</f>
        <v>51806</v>
      </c>
      <c r="J34" s="56" t="s">
        <v>497</v>
      </c>
      <c r="K34" s="55" t="s">
        <v>498</v>
      </c>
      <c r="L34" s="78">
        <v>0</v>
      </c>
      <c r="M34" s="78">
        <v>55689</v>
      </c>
      <c r="N34" s="78">
        <f>SUM(L34,+M34)</f>
        <v>55689</v>
      </c>
      <c r="O34" s="78">
        <v>35508</v>
      </c>
      <c r="P34" s="78">
        <v>16298</v>
      </c>
      <c r="Q34" s="78">
        <f>SUM(O34,+P34)</f>
        <v>51806</v>
      </c>
      <c r="R34" s="56"/>
      <c r="S34" s="55"/>
      <c r="T34" s="78">
        <v>0</v>
      </c>
      <c r="U34" s="78">
        <v>0</v>
      </c>
      <c r="V34" s="78">
        <f>+SUM(T34,U34)</f>
        <v>0</v>
      </c>
      <c r="W34" s="78">
        <v>0</v>
      </c>
      <c r="X34" s="78">
        <v>0</v>
      </c>
      <c r="Y34" s="78">
        <f>+SUM(W34,X34)</f>
        <v>0</v>
      </c>
      <c r="Z34" s="56"/>
      <c r="AA34" s="55"/>
      <c r="AB34" s="78">
        <v>0</v>
      </c>
      <c r="AC34" s="78">
        <v>0</v>
      </c>
      <c r="AD34" s="78">
        <f>+SUM(AB34,AC34)</f>
        <v>0</v>
      </c>
      <c r="AE34" s="78">
        <v>0</v>
      </c>
      <c r="AF34" s="78">
        <v>0</v>
      </c>
      <c r="AG34" s="78">
        <f>SUM(AE34,+AF34)</f>
        <v>0</v>
      </c>
      <c r="AH34" s="56"/>
      <c r="AI34" s="55"/>
      <c r="AJ34" s="78">
        <v>0</v>
      </c>
      <c r="AK34" s="78">
        <v>0</v>
      </c>
      <c r="AL34" s="78">
        <f>SUM(AJ34,+AK34)</f>
        <v>0</v>
      </c>
      <c r="AM34" s="78">
        <v>0</v>
      </c>
      <c r="AN34" s="78">
        <v>0</v>
      </c>
      <c r="AO34" s="78">
        <f>SUM(AM34,+AN34)</f>
        <v>0</v>
      </c>
      <c r="AP34" s="56"/>
      <c r="AQ34" s="55"/>
      <c r="AR34" s="78">
        <v>0</v>
      </c>
      <c r="AS34" s="78">
        <v>0</v>
      </c>
      <c r="AT34" s="78">
        <f>SUM(AR34,+AS34)</f>
        <v>0</v>
      </c>
      <c r="AU34" s="78">
        <v>0</v>
      </c>
      <c r="AV34" s="78">
        <v>0</v>
      </c>
      <c r="AW34" s="78">
        <f>SUM(AU34,+AV34)</f>
        <v>0</v>
      </c>
      <c r="AX34" s="56"/>
      <c r="AY34" s="55"/>
      <c r="AZ34" s="78">
        <v>0</v>
      </c>
      <c r="BA34" s="78">
        <v>0</v>
      </c>
      <c r="BB34" s="78">
        <f>SUM(AZ34,BA34)</f>
        <v>0</v>
      </c>
      <c r="BC34" s="78">
        <v>0</v>
      </c>
      <c r="BD34" s="78">
        <v>0</v>
      </c>
      <c r="BE34" s="78">
        <f>SUM(BC34,+BD34)</f>
        <v>0</v>
      </c>
    </row>
    <row r="35" spans="1:57" s="51" customFormat="1" ht="12" customHeight="1">
      <c r="A35" s="55" t="s">
        <v>122</v>
      </c>
      <c r="B35" s="56" t="s">
        <v>185</v>
      </c>
      <c r="C35" s="55" t="s">
        <v>186</v>
      </c>
      <c r="D35" s="78">
        <f>SUM(L35,T35,AB35,AJ35,AR35,AZ35)</f>
        <v>0</v>
      </c>
      <c r="E35" s="78">
        <f>SUM(M35,U35,AC35,AK35,AS35,BA35)</f>
        <v>58910</v>
      </c>
      <c r="F35" s="78">
        <f>SUM(D35:E35)</f>
        <v>58910</v>
      </c>
      <c r="G35" s="78">
        <f>SUM(O35,W35,AE35,AM35,AU35,BC35)</f>
        <v>35508</v>
      </c>
      <c r="H35" s="78">
        <f>SUM(P35,X35,AF35,AN35,AV35,BD35)</f>
        <v>7706</v>
      </c>
      <c r="I35" s="78">
        <f>SUM(G35:H35)</f>
        <v>43214</v>
      </c>
      <c r="J35" s="56" t="s">
        <v>467</v>
      </c>
      <c r="K35" s="55" t="s">
        <v>468</v>
      </c>
      <c r="L35" s="78">
        <v>0</v>
      </c>
      <c r="M35" s="78">
        <v>56149</v>
      </c>
      <c r="N35" s="78">
        <f>SUM(L35,+M35)</f>
        <v>56149</v>
      </c>
      <c r="O35" s="78">
        <v>0</v>
      </c>
      <c r="P35" s="78">
        <v>0</v>
      </c>
      <c r="Q35" s="78">
        <f>SUM(O35,+P35)</f>
        <v>0</v>
      </c>
      <c r="R35" s="56" t="s">
        <v>497</v>
      </c>
      <c r="S35" s="55" t="s">
        <v>498</v>
      </c>
      <c r="T35" s="78">
        <v>0</v>
      </c>
      <c r="U35" s="78">
        <v>2761</v>
      </c>
      <c r="V35" s="78">
        <f>+SUM(T35,U35)</f>
        <v>2761</v>
      </c>
      <c r="W35" s="78">
        <v>35508</v>
      </c>
      <c r="X35" s="78">
        <v>7706</v>
      </c>
      <c r="Y35" s="78">
        <f>+SUM(W35,X35)</f>
        <v>43214</v>
      </c>
      <c r="Z35" s="56"/>
      <c r="AA35" s="55"/>
      <c r="AB35" s="78">
        <v>0</v>
      </c>
      <c r="AC35" s="78">
        <v>0</v>
      </c>
      <c r="AD35" s="78">
        <f>+SUM(AB35,AC35)</f>
        <v>0</v>
      </c>
      <c r="AE35" s="78">
        <v>0</v>
      </c>
      <c r="AF35" s="78">
        <v>0</v>
      </c>
      <c r="AG35" s="78">
        <f>SUM(AE35,+AF35)</f>
        <v>0</v>
      </c>
      <c r="AH35" s="56"/>
      <c r="AI35" s="55"/>
      <c r="AJ35" s="78">
        <v>0</v>
      </c>
      <c r="AK35" s="78">
        <v>0</v>
      </c>
      <c r="AL35" s="78">
        <f>SUM(AJ35,+AK35)</f>
        <v>0</v>
      </c>
      <c r="AM35" s="78">
        <v>0</v>
      </c>
      <c r="AN35" s="78">
        <v>0</v>
      </c>
      <c r="AO35" s="78">
        <f>SUM(AM35,+AN35)</f>
        <v>0</v>
      </c>
      <c r="AP35" s="56"/>
      <c r="AQ35" s="55"/>
      <c r="AR35" s="78">
        <v>0</v>
      </c>
      <c r="AS35" s="78">
        <v>0</v>
      </c>
      <c r="AT35" s="78">
        <f>SUM(AR35,+AS35)</f>
        <v>0</v>
      </c>
      <c r="AU35" s="78">
        <v>0</v>
      </c>
      <c r="AV35" s="78">
        <v>0</v>
      </c>
      <c r="AW35" s="78">
        <f>SUM(AU35,+AV35)</f>
        <v>0</v>
      </c>
      <c r="AX35" s="56"/>
      <c r="AY35" s="55"/>
      <c r="AZ35" s="78">
        <v>0</v>
      </c>
      <c r="BA35" s="78">
        <v>0</v>
      </c>
      <c r="BB35" s="78">
        <f>SUM(AZ35,BA35)</f>
        <v>0</v>
      </c>
      <c r="BC35" s="78">
        <v>0</v>
      </c>
      <c r="BD35" s="78">
        <v>0</v>
      </c>
      <c r="BE35" s="78">
        <f>SUM(BC35,+BD35)</f>
        <v>0</v>
      </c>
    </row>
    <row r="36" spans="1:57" s="51" customFormat="1" ht="12" customHeight="1">
      <c r="A36" s="55" t="s">
        <v>122</v>
      </c>
      <c r="B36" s="56" t="s">
        <v>187</v>
      </c>
      <c r="C36" s="55" t="s">
        <v>188</v>
      </c>
      <c r="D36" s="78">
        <f>SUM(L36,T36,AB36,AJ36,AR36,AZ36)</f>
        <v>0</v>
      </c>
      <c r="E36" s="78">
        <f>SUM(M36,U36,AC36,AK36,AS36,BA36)</f>
        <v>0</v>
      </c>
      <c r="F36" s="78">
        <f>SUM(D36:E36)</f>
        <v>0</v>
      </c>
      <c r="G36" s="78">
        <f>SUM(O36,W36,AE36,AM36,AU36,BC36)</f>
        <v>0</v>
      </c>
      <c r="H36" s="78">
        <f>SUM(P36,X36,AF36,AN36,AV36,BD36)</f>
        <v>0</v>
      </c>
      <c r="I36" s="78">
        <f>SUM(G36:H36)</f>
        <v>0</v>
      </c>
      <c r="J36" s="56"/>
      <c r="K36" s="55"/>
      <c r="L36" s="78">
        <v>0</v>
      </c>
      <c r="M36" s="78">
        <v>0</v>
      </c>
      <c r="N36" s="78">
        <f>SUM(L36,+M36)</f>
        <v>0</v>
      </c>
      <c r="O36" s="78">
        <v>0</v>
      </c>
      <c r="P36" s="78">
        <v>0</v>
      </c>
      <c r="Q36" s="78">
        <f>SUM(O36,+P36)</f>
        <v>0</v>
      </c>
      <c r="R36" s="56"/>
      <c r="S36" s="55"/>
      <c r="T36" s="78">
        <v>0</v>
      </c>
      <c r="U36" s="78">
        <v>0</v>
      </c>
      <c r="V36" s="78">
        <f>+SUM(T36,U36)</f>
        <v>0</v>
      </c>
      <c r="W36" s="78">
        <v>0</v>
      </c>
      <c r="X36" s="78">
        <v>0</v>
      </c>
      <c r="Y36" s="78">
        <f>+SUM(W36,X36)</f>
        <v>0</v>
      </c>
      <c r="Z36" s="56"/>
      <c r="AA36" s="55"/>
      <c r="AB36" s="78">
        <v>0</v>
      </c>
      <c r="AC36" s="78">
        <v>0</v>
      </c>
      <c r="AD36" s="78">
        <f>+SUM(AB36,AC36)</f>
        <v>0</v>
      </c>
      <c r="AE36" s="78">
        <v>0</v>
      </c>
      <c r="AF36" s="78">
        <v>0</v>
      </c>
      <c r="AG36" s="78">
        <f>SUM(AE36,+AF36)</f>
        <v>0</v>
      </c>
      <c r="AH36" s="56"/>
      <c r="AI36" s="55"/>
      <c r="AJ36" s="78">
        <v>0</v>
      </c>
      <c r="AK36" s="78">
        <v>0</v>
      </c>
      <c r="AL36" s="78">
        <f>SUM(AJ36,+AK36)</f>
        <v>0</v>
      </c>
      <c r="AM36" s="78">
        <v>0</v>
      </c>
      <c r="AN36" s="78">
        <v>0</v>
      </c>
      <c r="AO36" s="78">
        <f>SUM(AM36,+AN36)</f>
        <v>0</v>
      </c>
      <c r="AP36" s="56"/>
      <c r="AQ36" s="55"/>
      <c r="AR36" s="78">
        <v>0</v>
      </c>
      <c r="AS36" s="78">
        <v>0</v>
      </c>
      <c r="AT36" s="78">
        <f>SUM(AR36,+AS36)</f>
        <v>0</v>
      </c>
      <c r="AU36" s="78">
        <v>0</v>
      </c>
      <c r="AV36" s="78">
        <v>0</v>
      </c>
      <c r="AW36" s="78">
        <f>SUM(AU36,+AV36)</f>
        <v>0</v>
      </c>
      <c r="AX36" s="56"/>
      <c r="AY36" s="55"/>
      <c r="AZ36" s="78">
        <v>0</v>
      </c>
      <c r="BA36" s="78">
        <v>0</v>
      </c>
      <c r="BB36" s="78">
        <f>SUM(AZ36,BA36)</f>
        <v>0</v>
      </c>
      <c r="BC36" s="78">
        <v>0</v>
      </c>
      <c r="BD36" s="78">
        <v>0</v>
      </c>
      <c r="BE36" s="78">
        <f>SUM(BC36,+BD36)</f>
        <v>0</v>
      </c>
    </row>
    <row r="37" spans="1:57" s="51" customFormat="1" ht="12" customHeight="1">
      <c r="A37" s="55" t="s">
        <v>122</v>
      </c>
      <c r="B37" s="56" t="s">
        <v>189</v>
      </c>
      <c r="C37" s="55" t="s">
        <v>190</v>
      </c>
      <c r="D37" s="78">
        <f>SUM(L37,T37,AB37,AJ37,AR37,AZ37)</f>
        <v>0</v>
      </c>
      <c r="E37" s="78">
        <f>SUM(M37,U37,AC37,AK37,AS37,BA37)</f>
        <v>0</v>
      </c>
      <c r="F37" s="78">
        <f>SUM(D37:E37)</f>
        <v>0</v>
      </c>
      <c r="G37" s="78">
        <f>SUM(O37,W37,AE37,AM37,AU37,BC37)</f>
        <v>0</v>
      </c>
      <c r="H37" s="78">
        <f>SUM(P37,X37,AF37,AN37,AV37,BD37)</f>
        <v>0</v>
      </c>
      <c r="I37" s="78">
        <f>SUM(G37:H37)</f>
        <v>0</v>
      </c>
      <c r="J37" s="56"/>
      <c r="K37" s="55"/>
      <c r="L37" s="78">
        <v>0</v>
      </c>
      <c r="M37" s="78">
        <v>0</v>
      </c>
      <c r="N37" s="78">
        <f>SUM(L37,+M37)</f>
        <v>0</v>
      </c>
      <c r="O37" s="78">
        <v>0</v>
      </c>
      <c r="P37" s="78">
        <v>0</v>
      </c>
      <c r="Q37" s="78">
        <f>SUM(O37,+P37)</f>
        <v>0</v>
      </c>
      <c r="R37" s="56"/>
      <c r="S37" s="55"/>
      <c r="T37" s="78">
        <v>0</v>
      </c>
      <c r="U37" s="78">
        <v>0</v>
      </c>
      <c r="V37" s="78">
        <f>+SUM(T37,U37)</f>
        <v>0</v>
      </c>
      <c r="W37" s="78">
        <v>0</v>
      </c>
      <c r="X37" s="78">
        <v>0</v>
      </c>
      <c r="Y37" s="78">
        <f>+SUM(W37,X37)</f>
        <v>0</v>
      </c>
      <c r="Z37" s="56"/>
      <c r="AA37" s="55"/>
      <c r="AB37" s="78">
        <v>0</v>
      </c>
      <c r="AC37" s="78">
        <v>0</v>
      </c>
      <c r="AD37" s="78">
        <f>+SUM(AB37,AC37)</f>
        <v>0</v>
      </c>
      <c r="AE37" s="78">
        <v>0</v>
      </c>
      <c r="AF37" s="78">
        <v>0</v>
      </c>
      <c r="AG37" s="78">
        <f>SUM(AE37,+AF37)</f>
        <v>0</v>
      </c>
      <c r="AH37" s="56"/>
      <c r="AI37" s="55"/>
      <c r="AJ37" s="78">
        <v>0</v>
      </c>
      <c r="AK37" s="78">
        <v>0</v>
      </c>
      <c r="AL37" s="78">
        <f>SUM(AJ37,+AK37)</f>
        <v>0</v>
      </c>
      <c r="AM37" s="78">
        <v>0</v>
      </c>
      <c r="AN37" s="78">
        <v>0</v>
      </c>
      <c r="AO37" s="78">
        <f>SUM(AM37,+AN37)</f>
        <v>0</v>
      </c>
      <c r="AP37" s="56"/>
      <c r="AQ37" s="55"/>
      <c r="AR37" s="78">
        <v>0</v>
      </c>
      <c r="AS37" s="78">
        <v>0</v>
      </c>
      <c r="AT37" s="78">
        <f>SUM(AR37,+AS37)</f>
        <v>0</v>
      </c>
      <c r="AU37" s="78">
        <v>0</v>
      </c>
      <c r="AV37" s="78">
        <v>0</v>
      </c>
      <c r="AW37" s="78">
        <f>SUM(AU37,+AV37)</f>
        <v>0</v>
      </c>
      <c r="AX37" s="56"/>
      <c r="AY37" s="55"/>
      <c r="AZ37" s="78">
        <v>0</v>
      </c>
      <c r="BA37" s="78">
        <v>0</v>
      </c>
      <c r="BB37" s="78">
        <f>SUM(AZ37,BA37)</f>
        <v>0</v>
      </c>
      <c r="BC37" s="78">
        <v>0</v>
      </c>
      <c r="BD37" s="78">
        <v>0</v>
      </c>
      <c r="BE37" s="78">
        <f>SUM(BC37,+BD37)</f>
        <v>0</v>
      </c>
    </row>
    <row r="38" spans="1:57" s="51" customFormat="1" ht="12" customHeight="1">
      <c r="A38" s="55" t="s">
        <v>122</v>
      </c>
      <c r="B38" s="56" t="s">
        <v>191</v>
      </c>
      <c r="C38" s="55" t="s">
        <v>192</v>
      </c>
      <c r="D38" s="78">
        <f>SUM(L38,T38,AB38,AJ38,AR38,AZ38)</f>
        <v>0</v>
      </c>
      <c r="E38" s="78">
        <f>SUM(M38,U38,AC38,AK38,AS38,BA38)</f>
        <v>0</v>
      </c>
      <c r="F38" s="78">
        <f>SUM(D38:E38)</f>
        <v>0</v>
      </c>
      <c r="G38" s="78">
        <f>SUM(O38,W38,AE38,AM38,AU38,BC38)</f>
        <v>0</v>
      </c>
      <c r="H38" s="78">
        <f>SUM(P38,X38,AF38,AN38,AV38,BD38)</f>
        <v>0</v>
      </c>
      <c r="I38" s="78">
        <f>SUM(G38:H38)</f>
        <v>0</v>
      </c>
      <c r="J38" s="56"/>
      <c r="K38" s="55"/>
      <c r="L38" s="78">
        <v>0</v>
      </c>
      <c r="M38" s="78">
        <v>0</v>
      </c>
      <c r="N38" s="78">
        <f>SUM(L38,+M38)</f>
        <v>0</v>
      </c>
      <c r="O38" s="78">
        <v>0</v>
      </c>
      <c r="P38" s="78">
        <v>0</v>
      </c>
      <c r="Q38" s="78">
        <f>SUM(O38,+P38)</f>
        <v>0</v>
      </c>
      <c r="R38" s="56"/>
      <c r="S38" s="55"/>
      <c r="T38" s="78">
        <v>0</v>
      </c>
      <c r="U38" s="78">
        <v>0</v>
      </c>
      <c r="V38" s="78">
        <f>+SUM(T38,U38)</f>
        <v>0</v>
      </c>
      <c r="W38" s="78">
        <v>0</v>
      </c>
      <c r="X38" s="78">
        <v>0</v>
      </c>
      <c r="Y38" s="78">
        <f>+SUM(W38,X38)</f>
        <v>0</v>
      </c>
      <c r="Z38" s="56"/>
      <c r="AA38" s="55"/>
      <c r="AB38" s="78">
        <v>0</v>
      </c>
      <c r="AC38" s="78">
        <v>0</v>
      </c>
      <c r="AD38" s="78">
        <f>+SUM(AB38,AC38)</f>
        <v>0</v>
      </c>
      <c r="AE38" s="78">
        <v>0</v>
      </c>
      <c r="AF38" s="78">
        <v>0</v>
      </c>
      <c r="AG38" s="78">
        <f>SUM(AE38,+AF38)</f>
        <v>0</v>
      </c>
      <c r="AH38" s="56"/>
      <c r="AI38" s="55"/>
      <c r="AJ38" s="78">
        <v>0</v>
      </c>
      <c r="AK38" s="78">
        <v>0</v>
      </c>
      <c r="AL38" s="78">
        <f>SUM(AJ38,+AK38)</f>
        <v>0</v>
      </c>
      <c r="AM38" s="78">
        <v>0</v>
      </c>
      <c r="AN38" s="78">
        <v>0</v>
      </c>
      <c r="AO38" s="78">
        <f>SUM(AM38,+AN38)</f>
        <v>0</v>
      </c>
      <c r="AP38" s="56"/>
      <c r="AQ38" s="55"/>
      <c r="AR38" s="78">
        <v>0</v>
      </c>
      <c r="AS38" s="78">
        <v>0</v>
      </c>
      <c r="AT38" s="78">
        <f>SUM(AR38,+AS38)</f>
        <v>0</v>
      </c>
      <c r="AU38" s="78">
        <v>0</v>
      </c>
      <c r="AV38" s="78">
        <v>0</v>
      </c>
      <c r="AW38" s="78">
        <f>SUM(AU38,+AV38)</f>
        <v>0</v>
      </c>
      <c r="AX38" s="56"/>
      <c r="AY38" s="55"/>
      <c r="AZ38" s="78">
        <v>0</v>
      </c>
      <c r="BA38" s="78">
        <v>0</v>
      </c>
      <c r="BB38" s="78">
        <f>SUM(AZ38,BA38)</f>
        <v>0</v>
      </c>
      <c r="BC38" s="78">
        <v>0</v>
      </c>
      <c r="BD38" s="78">
        <v>0</v>
      </c>
      <c r="BE38" s="78">
        <f>SUM(BC38,+BD38)</f>
        <v>0</v>
      </c>
    </row>
    <row r="39" spans="1:57" s="51" customFormat="1" ht="12" customHeight="1">
      <c r="A39" s="55" t="s">
        <v>122</v>
      </c>
      <c r="B39" s="56" t="s">
        <v>193</v>
      </c>
      <c r="C39" s="55" t="s">
        <v>194</v>
      </c>
      <c r="D39" s="78">
        <f>SUM(L39,T39,AB39,AJ39,AR39,AZ39)</f>
        <v>0</v>
      </c>
      <c r="E39" s="78">
        <f>SUM(M39,U39,AC39,AK39,AS39,BA39)</f>
        <v>0</v>
      </c>
      <c r="F39" s="78">
        <f>SUM(D39:E39)</f>
        <v>0</v>
      </c>
      <c r="G39" s="78">
        <f>SUM(O39,W39,AE39,AM39,AU39,BC39)</f>
        <v>0</v>
      </c>
      <c r="H39" s="78">
        <f>SUM(P39,X39,AF39,AN39,AV39,BD39)</f>
        <v>0</v>
      </c>
      <c r="I39" s="78">
        <f>SUM(G39:H39)</f>
        <v>0</v>
      </c>
      <c r="J39" s="56"/>
      <c r="K39" s="55"/>
      <c r="L39" s="78">
        <v>0</v>
      </c>
      <c r="M39" s="78">
        <v>0</v>
      </c>
      <c r="N39" s="78">
        <f>SUM(L39,+M39)</f>
        <v>0</v>
      </c>
      <c r="O39" s="78">
        <v>0</v>
      </c>
      <c r="P39" s="78">
        <v>0</v>
      </c>
      <c r="Q39" s="78">
        <f>SUM(O39,+P39)</f>
        <v>0</v>
      </c>
      <c r="R39" s="56"/>
      <c r="S39" s="55"/>
      <c r="T39" s="78">
        <v>0</v>
      </c>
      <c r="U39" s="78">
        <v>0</v>
      </c>
      <c r="V39" s="78">
        <f>+SUM(T39,U39)</f>
        <v>0</v>
      </c>
      <c r="W39" s="78">
        <v>0</v>
      </c>
      <c r="X39" s="78">
        <v>0</v>
      </c>
      <c r="Y39" s="78">
        <f>+SUM(W39,X39)</f>
        <v>0</v>
      </c>
      <c r="Z39" s="56"/>
      <c r="AA39" s="55"/>
      <c r="AB39" s="78">
        <v>0</v>
      </c>
      <c r="AC39" s="78">
        <v>0</v>
      </c>
      <c r="AD39" s="78">
        <f>+SUM(AB39,AC39)</f>
        <v>0</v>
      </c>
      <c r="AE39" s="78">
        <v>0</v>
      </c>
      <c r="AF39" s="78">
        <v>0</v>
      </c>
      <c r="AG39" s="78">
        <f>SUM(AE39,+AF39)</f>
        <v>0</v>
      </c>
      <c r="AH39" s="56"/>
      <c r="AI39" s="55"/>
      <c r="AJ39" s="78">
        <v>0</v>
      </c>
      <c r="AK39" s="78">
        <v>0</v>
      </c>
      <c r="AL39" s="78">
        <f>SUM(AJ39,+AK39)</f>
        <v>0</v>
      </c>
      <c r="AM39" s="78">
        <v>0</v>
      </c>
      <c r="AN39" s="78">
        <v>0</v>
      </c>
      <c r="AO39" s="78">
        <f>SUM(AM39,+AN39)</f>
        <v>0</v>
      </c>
      <c r="AP39" s="56"/>
      <c r="AQ39" s="55"/>
      <c r="AR39" s="78">
        <v>0</v>
      </c>
      <c r="AS39" s="78">
        <v>0</v>
      </c>
      <c r="AT39" s="78">
        <f>SUM(AR39,+AS39)</f>
        <v>0</v>
      </c>
      <c r="AU39" s="78">
        <v>0</v>
      </c>
      <c r="AV39" s="78">
        <v>0</v>
      </c>
      <c r="AW39" s="78">
        <f>SUM(AU39,+AV39)</f>
        <v>0</v>
      </c>
      <c r="AX39" s="56"/>
      <c r="AY39" s="55"/>
      <c r="AZ39" s="78">
        <v>0</v>
      </c>
      <c r="BA39" s="78">
        <v>0</v>
      </c>
      <c r="BB39" s="78">
        <f>SUM(AZ39,BA39)</f>
        <v>0</v>
      </c>
      <c r="BC39" s="78">
        <v>0</v>
      </c>
      <c r="BD39" s="78">
        <v>0</v>
      </c>
      <c r="BE39" s="78">
        <f>SUM(BC39,+BD39)</f>
        <v>0</v>
      </c>
    </row>
    <row r="40" spans="1:57" s="51" customFormat="1" ht="12" customHeight="1">
      <c r="A40" s="55" t="s">
        <v>122</v>
      </c>
      <c r="B40" s="56" t="s">
        <v>195</v>
      </c>
      <c r="C40" s="55" t="s">
        <v>196</v>
      </c>
      <c r="D40" s="78">
        <f>SUM(L40,T40,AB40,AJ40,AR40,AZ40)</f>
        <v>0</v>
      </c>
      <c r="E40" s="78">
        <f>SUM(M40,U40,AC40,AK40,AS40,BA40)</f>
        <v>0</v>
      </c>
      <c r="F40" s="78">
        <f>SUM(D40:E40)</f>
        <v>0</v>
      </c>
      <c r="G40" s="78">
        <f>SUM(O40,W40,AE40,AM40,AU40,BC40)</f>
        <v>0</v>
      </c>
      <c r="H40" s="78">
        <f>SUM(P40,X40,AF40,AN40,AV40,BD40)</f>
        <v>0</v>
      </c>
      <c r="I40" s="78">
        <f>SUM(G40:H40)</f>
        <v>0</v>
      </c>
      <c r="J40" s="56"/>
      <c r="K40" s="55"/>
      <c r="L40" s="78">
        <v>0</v>
      </c>
      <c r="M40" s="78">
        <v>0</v>
      </c>
      <c r="N40" s="78">
        <f>SUM(L40,+M40)</f>
        <v>0</v>
      </c>
      <c r="O40" s="78">
        <v>0</v>
      </c>
      <c r="P40" s="78">
        <v>0</v>
      </c>
      <c r="Q40" s="78">
        <f>SUM(O40,+P40)</f>
        <v>0</v>
      </c>
      <c r="R40" s="56"/>
      <c r="S40" s="55"/>
      <c r="T40" s="78">
        <v>0</v>
      </c>
      <c r="U40" s="78">
        <v>0</v>
      </c>
      <c r="V40" s="78">
        <f>+SUM(T40,U40)</f>
        <v>0</v>
      </c>
      <c r="W40" s="78">
        <v>0</v>
      </c>
      <c r="X40" s="78">
        <v>0</v>
      </c>
      <c r="Y40" s="78">
        <f>+SUM(W40,X40)</f>
        <v>0</v>
      </c>
      <c r="Z40" s="56"/>
      <c r="AA40" s="55"/>
      <c r="AB40" s="78">
        <v>0</v>
      </c>
      <c r="AC40" s="78">
        <v>0</v>
      </c>
      <c r="AD40" s="78">
        <f>+SUM(AB40,AC40)</f>
        <v>0</v>
      </c>
      <c r="AE40" s="78">
        <v>0</v>
      </c>
      <c r="AF40" s="78">
        <v>0</v>
      </c>
      <c r="AG40" s="78">
        <f>SUM(AE40,+AF40)</f>
        <v>0</v>
      </c>
      <c r="AH40" s="56"/>
      <c r="AI40" s="55"/>
      <c r="AJ40" s="78">
        <v>0</v>
      </c>
      <c r="AK40" s="78">
        <v>0</v>
      </c>
      <c r="AL40" s="78">
        <f>SUM(AJ40,+AK40)</f>
        <v>0</v>
      </c>
      <c r="AM40" s="78">
        <v>0</v>
      </c>
      <c r="AN40" s="78">
        <v>0</v>
      </c>
      <c r="AO40" s="78">
        <f>SUM(AM40,+AN40)</f>
        <v>0</v>
      </c>
      <c r="AP40" s="56"/>
      <c r="AQ40" s="55"/>
      <c r="AR40" s="78">
        <v>0</v>
      </c>
      <c r="AS40" s="78">
        <v>0</v>
      </c>
      <c r="AT40" s="78">
        <f>SUM(AR40,+AS40)</f>
        <v>0</v>
      </c>
      <c r="AU40" s="78">
        <v>0</v>
      </c>
      <c r="AV40" s="78">
        <v>0</v>
      </c>
      <c r="AW40" s="78">
        <f>SUM(AU40,+AV40)</f>
        <v>0</v>
      </c>
      <c r="AX40" s="56"/>
      <c r="AY40" s="55"/>
      <c r="AZ40" s="78">
        <v>0</v>
      </c>
      <c r="BA40" s="78">
        <v>0</v>
      </c>
      <c r="BB40" s="78">
        <f>SUM(AZ40,BA40)</f>
        <v>0</v>
      </c>
      <c r="BC40" s="78">
        <v>0</v>
      </c>
      <c r="BD40" s="78">
        <v>0</v>
      </c>
      <c r="BE40" s="78">
        <f>SUM(BC40,+BD40)</f>
        <v>0</v>
      </c>
    </row>
    <row r="41" spans="1:57" s="51" customFormat="1" ht="12" customHeight="1">
      <c r="A41" s="55" t="s">
        <v>122</v>
      </c>
      <c r="B41" s="56" t="s">
        <v>197</v>
      </c>
      <c r="C41" s="55" t="s">
        <v>198</v>
      </c>
      <c r="D41" s="78">
        <f>SUM(L41,T41,AB41,AJ41,AR41,AZ41)</f>
        <v>0</v>
      </c>
      <c r="E41" s="78">
        <f>SUM(M41,U41,AC41,AK41,AS41,BA41)</f>
        <v>0</v>
      </c>
      <c r="F41" s="78">
        <f>SUM(D41:E41)</f>
        <v>0</v>
      </c>
      <c r="G41" s="78">
        <f>SUM(O41,W41,AE41,AM41,AU41,BC41)</f>
        <v>0</v>
      </c>
      <c r="H41" s="78">
        <f>SUM(P41,X41,AF41,AN41,AV41,BD41)</f>
        <v>0</v>
      </c>
      <c r="I41" s="78">
        <f>SUM(G41:H41)</f>
        <v>0</v>
      </c>
      <c r="J41" s="56"/>
      <c r="K41" s="55"/>
      <c r="L41" s="78">
        <v>0</v>
      </c>
      <c r="M41" s="78">
        <v>0</v>
      </c>
      <c r="N41" s="78">
        <f>SUM(L41,+M41)</f>
        <v>0</v>
      </c>
      <c r="O41" s="78">
        <v>0</v>
      </c>
      <c r="P41" s="78">
        <v>0</v>
      </c>
      <c r="Q41" s="78">
        <f>SUM(O41,+P41)</f>
        <v>0</v>
      </c>
      <c r="R41" s="56"/>
      <c r="S41" s="55"/>
      <c r="T41" s="78">
        <v>0</v>
      </c>
      <c r="U41" s="78">
        <v>0</v>
      </c>
      <c r="V41" s="78">
        <f>+SUM(T41,U41)</f>
        <v>0</v>
      </c>
      <c r="W41" s="78">
        <v>0</v>
      </c>
      <c r="X41" s="78">
        <v>0</v>
      </c>
      <c r="Y41" s="78">
        <f>+SUM(W41,X41)</f>
        <v>0</v>
      </c>
      <c r="Z41" s="56"/>
      <c r="AA41" s="55"/>
      <c r="AB41" s="78">
        <v>0</v>
      </c>
      <c r="AC41" s="78">
        <v>0</v>
      </c>
      <c r="AD41" s="78">
        <f>+SUM(AB41,AC41)</f>
        <v>0</v>
      </c>
      <c r="AE41" s="78">
        <v>0</v>
      </c>
      <c r="AF41" s="78">
        <v>0</v>
      </c>
      <c r="AG41" s="78">
        <f>SUM(AE41,+AF41)</f>
        <v>0</v>
      </c>
      <c r="AH41" s="56"/>
      <c r="AI41" s="55"/>
      <c r="AJ41" s="78">
        <v>0</v>
      </c>
      <c r="AK41" s="78">
        <v>0</v>
      </c>
      <c r="AL41" s="78">
        <f>SUM(AJ41,+AK41)</f>
        <v>0</v>
      </c>
      <c r="AM41" s="78">
        <v>0</v>
      </c>
      <c r="AN41" s="78">
        <v>0</v>
      </c>
      <c r="AO41" s="78">
        <f>SUM(AM41,+AN41)</f>
        <v>0</v>
      </c>
      <c r="AP41" s="56"/>
      <c r="AQ41" s="55"/>
      <c r="AR41" s="78">
        <v>0</v>
      </c>
      <c r="AS41" s="78">
        <v>0</v>
      </c>
      <c r="AT41" s="78">
        <f>SUM(AR41,+AS41)</f>
        <v>0</v>
      </c>
      <c r="AU41" s="78">
        <v>0</v>
      </c>
      <c r="AV41" s="78">
        <v>0</v>
      </c>
      <c r="AW41" s="78">
        <f>SUM(AU41,+AV41)</f>
        <v>0</v>
      </c>
      <c r="AX41" s="56"/>
      <c r="AY41" s="55"/>
      <c r="AZ41" s="78">
        <v>0</v>
      </c>
      <c r="BA41" s="78">
        <v>0</v>
      </c>
      <c r="BB41" s="78">
        <f>SUM(AZ41,BA41)</f>
        <v>0</v>
      </c>
      <c r="BC41" s="78">
        <v>0</v>
      </c>
      <c r="BD41" s="78">
        <v>0</v>
      </c>
      <c r="BE41" s="78">
        <f>SUM(BC41,+BD41)</f>
        <v>0</v>
      </c>
    </row>
    <row r="42" spans="1:57" s="51" customFormat="1" ht="12" customHeight="1">
      <c r="A42" s="55" t="s">
        <v>122</v>
      </c>
      <c r="B42" s="56" t="s">
        <v>199</v>
      </c>
      <c r="C42" s="55" t="s">
        <v>200</v>
      </c>
      <c r="D42" s="78">
        <f>SUM(L42,T42,AB42,AJ42,AR42,AZ42)</f>
        <v>0</v>
      </c>
      <c r="E42" s="78">
        <f>SUM(M42,U42,AC42,AK42,AS42,BA42)</f>
        <v>0</v>
      </c>
      <c r="F42" s="78">
        <f>SUM(D42:E42)</f>
        <v>0</v>
      </c>
      <c r="G42" s="78">
        <f>SUM(O42,W42,AE42,AM42,AU42,BC42)</f>
        <v>0</v>
      </c>
      <c r="H42" s="78">
        <f>SUM(P42,X42,AF42,AN42,AV42,BD42)</f>
        <v>0</v>
      </c>
      <c r="I42" s="78">
        <f>SUM(G42:H42)</f>
        <v>0</v>
      </c>
      <c r="J42" s="56"/>
      <c r="K42" s="55"/>
      <c r="L42" s="78">
        <v>0</v>
      </c>
      <c r="M42" s="78">
        <v>0</v>
      </c>
      <c r="N42" s="78">
        <f>SUM(L42,+M42)</f>
        <v>0</v>
      </c>
      <c r="O42" s="78">
        <v>0</v>
      </c>
      <c r="P42" s="78">
        <v>0</v>
      </c>
      <c r="Q42" s="78">
        <f>SUM(O42,+P42)</f>
        <v>0</v>
      </c>
      <c r="R42" s="56"/>
      <c r="S42" s="55"/>
      <c r="T42" s="78">
        <v>0</v>
      </c>
      <c r="U42" s="78">
        <v>0</v>
      </c>
      <c r="V42" s="78">
        <f>+SUM(T42,U42)</f>
        <v>0</v>
      </c>
      <c r="W42" s="78">
        <v>0</v>
      </c>
      <c r="X42" s="78">
        <v>0</v>
      </c>
      <c r="Y42" s="78">
        <f>+SUM(W42,X42)</f>
        <v>0</v>
      </c>
      <c r="Z42" s="56"/>
      <c r="AA42" s="55"/>
      <c r="AB42" s="78">
        <v>0</v>
      </c>
      <c r="AC42" s="78">
        <v>0</v>
      </c>
      <c r="AD42" s="78">
        <f>+SUM(AB42,AC42)</f>
        <v>0</v>
      </c>
      <c r="AE42" s="78">
        <v>0</v>
      </c>
      <c r="AF42" s="78">
        <v>0</v>
      </c>
      <c r="AG42" s="78">
        <f>SUM(AE42,+AF42)</f>
        <v>0</v>
      </c>
      <c r="AH42" s="56"/>
      <c r="AI42" s="55"/>
      <c r="AJ42" s="78">
        <v>0</v>
      </c>
      <c r="AK42" s="78">
        <v>0</v>
      </c>
      <c r="AL42" s="78">
        <f>SUM(AJ42,+AK42)</f>
        <v>0</v>
      </c>
      <c r="AM42" s="78">
        <v>0</v>
      </c>
      <c r="AN42" s="78">
        <v>0</v>
      </c>
      <c r="AO42" s="78">
        <f>SUM(AM42,+AN42)</f>
        <v>0</v>
      </c>
      <c r="AP42" s="56"/>
      <c r="AQ42" s="55"/>
      <c r="AR42" s="78">
        <v>0</v>
      </c>
      <c r="AS42" s="78">
        <v>0</v>
      </c>
      <c r="AT42" s="78">
        <f>SUM(AR42,+AS42)</f>
        <v>0</v>
      </c>
      <c r="AU42" s="78">
        <v>0</v>
      </c>
      <c r="AV42" s="78">
        <v>0</v>
      </c>
      <c r="AW42" s="78">
        <f>SUM(AU42,+AV42)</f>
        <v>0</v>
      </c>
      <c r="AX42" s="56"/>
      <c r="AY42" s="55"/>
      <c r="AZ42" s="78">
        <v>0</v>
      </c>
      <c r="BA42" s="78">
        <v>0</v>
      </c>
      <c r="BB42" s="78">
        <f>SUM(AZ42,BA42)</f>
        <v>0</v>
      </c>
      <c r="BC42" s="78">
        <v>0</v>
      </c>
      <c r="BD42" s="78">
        <v>0</v>
      </c>
      <c r="BE42" s="78">
        <f>SUM(BC42,+BD42)</f>
        <v>0</v>
      </c>
    </row>
    <row r="43" spans="1:57" s="51" customFormat="1" ht="12" customHeight="1">
      <c r="A43" s="55" t="s">
        <v>122</v>
      </c>
      <c r="B43" s="56" t="s">
        <v>201</v>
      </c>
      <c r="C43" s="55" t="s">
        <v>202</v>
      </c>
      <c r="D43" s="78">
        <f>SUM(L43,T43,AB43,AJ43,AR43,AZ43)</f>
        <v>0</v>
      </c>
      <c r="E43" s="78">
        <f>SUM(M43,U43,AC43,AK43,AS43,BA43)</f>
        <v>0</v>
      </c>
      <c r="F43" s="78">
        <f>SUM(D43:E43)</f>
        <v>0</v>
      </c>
      <c r="G43" s="78">
        <f>SUM(O43,W43,AE43,AM43,AU43,BC43)</f>
        <v>0</v>
      </c>
      <c r="H43" s="78">
        <f>SUM(P43,X43,AF43,AN43,AV43,BD43)</f>
        <v>0</v>
      </c>
      <c r="I43" s="78">
        <f>SUM(G43:H43)</f>
        <v>0</v>
      </c>
      <c r="J43" s="56"/>
      <c r="K43" s="55"/>
      <c r="L43" s="78">
        <v>0</v>
      </c>
      <c r="M43" s="78">
        <v>0</v>
      </c>
      <c r="N43" s="78">
        <f>SUM(L43,+M43)</f>
        <v>0</v>
      </c>
      <c r="O43" s="78">
        <v>0</v>
      </c>
      <c r="P43" s="78">
        <v>0</v>
      </c>
      <c r="Q43" s="78">
        <f>SUM(O43,+P43)</f>
        <v>0</v>
      </c>
      <c r="R43" s="56"/>
      <c r="S43" s="55"/>
      <c r="T43" s="78">
        <v>0</v>
      </c>
      <c r="U43" s="78">
        <v>0</v>
      </c>
      <c r="V43" s="78">
        <f>+SUM(T43,U43)</f>
        <v>0</v>
      </c>
      <c r="W43" s="78">
        <v>0</v>
      </c>
      <c r="X43" s="78">
        <v>0</v>
      </c>
      <c r="Y43" s="78">
        <f>+SUM(W43,X43)</f>
        <v>0</v>
      </c>
      <c r="Z43" s="56"/>
      <c r="AA43" s="55"/>
      <c r="AB43" s="78">
        <v>0</v>
      </c>
      <c r="AC43" s="78">
        <v>0</v>
      </c>
      <c r="AD43" s="78">
        <f>+SUM(AB43,AC43)</f>
        <v>0</v>
      </c>
      <c r="AE43" s="78">
        <v>0</v>
      </c>
      <c r="AF43" s="78">
        <v>0</v>
      </c>
      <c r="AG43" s="78">
        <f>SUM(AE43,+AF43)</f>
        <v>0</v>
      </c>
      <c r="AH43" s="56"/>
      <c r="AI43" s="55"/>
      <c r="AJ43" s="78">
        <v>0</v>
      </c>
      <c r="AK43" s="78">
        <v>0</v>
      </c>
      <c r="AL43" s="78">
        <f>SUM(AJ43,+AK43)</f>
        <v>0</v>
      </c>
      <c r="AM43" s="78">
        <v>0</v>
      </c>
      <c r="AN43" s="78">
        <v>0</v>
      </c>
      <c r="AO43" s="78">
        <f>SUM(AM43,+AN43)</f>
        <v>0</v>
      </c>
      <c r="AP43" s="56"/>
      <c r="AQ43" s="55"/>
      <c r="AR43" s="78">
        <v>0</v>
      </c>
      <c r="AS43" s="78">
        <v>0</v>
      </c>
      <c r="AT43" s="78">
        <f>SUM(AR43,+AS43)</f>
        <v>0</v>
      </c>
      <c r="AU43" s="78">
        <v>0</v>
      </c>
      <c r="AV43" s="78">
        <v>0</v>
      </c>
      <c r="AW43" s="78">
        <f>SUM(AU43,+AV43)</f>
        <v>0</v>
      </c>
      <c r="AX43" s="56"/>
      <c r="AY43" s="55"/>
      <c r="AZ43" s="78">
        <v>0</v>
      </c>
      <c r="BA43" s="78">
        <v>0</v>
      </c>
      <c r="BB43" s="78">
        <f>SUM(AZ43,BA43)</f>
        <v>0</v>
      </c>
      <c r="BC43" s="78">
        <v>0</v>
      </c>
      <c r="BD43" s="78">
        <v>0</v>
      </c>
      <c r="BE43" s="78">
        <f>SUM(BC43,+BD43)</f>
        <v>0</v>
      </c>
    </row>
    <row r="44" spans="1:57" s="51" customFormat="1" ht="12" customHeight="1">
      <c r="A44" s="55" t="s">
        <v>122</v>
      </c>
      <c r="B44" s="56" t="s">
        <v>203</v>
      </c>
      <c r="C44" s="55" t="s">
        <v>204</v>
      </c>
      <c r="D44" s="78">
        <f>SUM(L44,T44,AB44,AJ44,AR44,AZ44)</f>
        <v>0</v>
      </c>
      <c r="E44" s="78">
        <f>SUM(M44,U44,AC44,AK44,AS44,BA44)</f>
        <v>0</v>
      </c>
      <c r="F44" s="78">
        <f>SUM(D44:E44)</f>
        <v>0</v>
      </c>
      <c r="G44" s="78">
        <f>SUM(O44,W44,AE44,AM44,AU44,BC44)</f>
        <v>0</v>
      </c>
      <c r="H44" s="78">
        <f>SUM(P44,X44,AF44,AN44,AV44,BD44)</f>
        <v>0</v>
      </c>
      <c r="I44" s="78">
        <f>SUM(G44:H44)</f>
        <v>0</v>
      </c>
      <c r="J44" s="56"/>
      <c r="K44" s="55"/>
      <c r="L44" s="78">
        <v>0</v>
      </c>
      <c r="M44" s="78">
        <v>0</v>
      </c>
      <c r="N44" s="78">
        <f>SUM(L44,+M44)</f>
        <v>0</v>
      </c>
      <c r="O44" s="78">
        <v>0</v>
      </c>
      <c r="P44" s="78">
        <v>0</v>
      </c>
      <c r="Q44" s="78">
        <f>SUM(O44,+P44)</f>
        <v>0</v>
      </c>
      <c r="R44" s="56"/>
      <c r="S44" s="55"/>
      <c r="T44" s="78">
        <v>0</v>
      </c>
      <c r="U44" s="78">
        <v>0</v>
      </c>
      <c r="V44" s="78">
        <f>+SUM(T44,U44)</f>
        <v>0</v>
      </c>
      <c r="W44" s="78">
        <v>0</v>
      </c>
      <c r="X44" s="78">
        <v>0</v>
      </c>
      <c r="Y44" s="78">
        <f>+SUM(W44,X44)</f>
        <v>0</v>
      </c>
      <c r="Z44" s="56"/>
      <c r="AA44" s="55"/>
      <c r="AB44" s="78">
        <v>0</v>
      </c>
      <c r="AC44" s="78">
        <v>0</v>
      </c>
      <c r="AD44" s="78">
        <f>+SUM(AB44,AC44)</f>
        <v>0</v>
      </c>
      <c r="AE44" s="78">
        <v>0</v>
      </c>
      <c r="AF44" s="78">
        <v>0</v>
      </c>
      <c r="AG44" s="78">
        <f>SUM(AE44,+AF44)</f>
        <v>0</v>
      </c>
      <c r="AH44" s="56"/>
      <c r="AI44" s="55"/>
      <c r="AJ44" s="78">
        <v>0</v>
      </c>
      <c r="AK44" s="78">
        <v>0</v>
      </c>
      <c r="AL44" s="78">
        <f>SUM(AJ44,+AK44)</f>
        <v>0</v>
      </c>
      <c r="AM44" s="78">
        <v>0</v>
      </c>
      <c r="AN44" s="78">
        <v>0</v>
      </c>
      <c r="AO44" s="78">
        <f>SUM(AM44,+AN44)</f>
        <v>0</v>
      </c>
      <c r="AP44" s="56"/>
      <c r="AQ44" s="55"/>
      <c r="AR44" s="78">
        <v>0</v>
      </c>
      <c r="AS44" s="78">
        <v>0</v>
      </c>
      <c r="AT44" s="78">
        <f>SUM(AR44,+AS44)</f>
        <v>0</v>
      </c>
      <c r="AU44" s="78">
        <v>0</v>
      </c>
      <c r="AV44" s="78">
        <v>0</v>
      </c>
      <c r="AW44" s="78">
        <f>SUM(AU44,+AV44)</f>
        <v>0</v>
      </c>
      <c r="AX44" s="56"/>
      <c r="AY44" s="55"/>
      <c r="AZ44" s="78">
        <v>0</v>
      </c>
      <c r="BA44" s="78">
        <v>0</v>
      </c>
      <c r="BB44" s="78">
        <f>SUM(AZ44,BA44)</f>
        <v>0</v>
      </c>
      <c r="BC44" s="78">
        <v>0</v>
      </c>
      <c r="BD44" s="78">
        <v>0</v>
      </c>
      <c r="BE44" s="78">
        <f>SUM(BC44,+BD44)</f>
        <v>0</v>
      </c>
    </row>
    <row r="45" spans="1:57" s="51" customFormat="1" ht="12" customHeight="1">
      <c r="A45" s="55" t="s">
        <v>122</v>
      </c>
      <c r="B45" s="56" t="s">
        <v>205</v>
      </c>
      <c r="C45" s="55" t="s">
        <v>206</v>
      </c>
      <c r="D45" s="78">
        <f>SUM(L45,T45,AB45,AJ45,AR45,AZ45)</f>
        <v>0</v>
      </c>
      <c r="E45" s="78">
        <f>SUM(M45,U45,AC45,AK45,AS45,BA45)</f>
        <v>110431</v>
      </c>
      <c r="F45" s="78">
        <f>SUM(D45:E45)</f>
        <v>110431</v>
      </c>
      <c r="G45" s="78">
        <f>SUM(O45,W45,AE45,AM45,AU45,BC45)</f>
        <v>0</v>
      </c>
      <c r="H45" s="78">
        <f>SUM(P45,X45,AF45,AN45,AV45,BD45)</f>
        <v>32466</v>
      </c>
      <c r="I45" s="78">
        <f>SUM(G45:H45)</f>
        <v>32466</v>
      </c>
      <c r="J45" s="56" t="s">
        <v>499</v>
      </c>
      <c r="K45" s="55" t="s">
        <v>500</v>
      </c>
      <c r="L45" s="78">
        <v>0</v>
      </c>
      <c r="M45" s="78">
        <v>70385</v>
      </c>
      <c r="N45" s="78">
        <f>SUM(L45,+M45)</f>
        <v>70385</v>
      </c>
      <c r="O45" s="78">
        <v>0</v>
      </c>
      <c r="P45" s="78">
        <v>28467</v>
      </c>
      <c r="Q45" s="78">
        <f>SUM(O45,+P45)</f>
        <v>28467</v>
      </c>
      <c r="R45" s="56" t="s">
        <v>497</v>
      </c>
      <c r="S45" s="55" t="s">
        <v>498</v>
      </c>
      <c r="T45" s="78">
        <v>0</v>
      </c>
      <c r="U45" s="78">
        <v>40046</v>
      </c>
      <c r="V45" s="78">
        <f>+SUM(T45,U45)</f>
        <v>40046</v>
      </c>
      <c r="W45" s="78">
        <v>0</v>
      </c>
      <c r="X45" s="78">
        <v>3999</v>
      </c>
      <c r="Y45" s="78">
        <f>+SUM(W45,X45)</f>
        <v>3999</v>
      </c>
      <c r="Z45" s="56"/>
      <c r="AA45" s="55"/>
      <c r="AB45" s="78">
        <v>0</v>
      </c>
      <c r="AC45" s="78">
        <v>0</v>
      </c>
      <c r="AD45" s="78">
        <f>+SUM(AB45,AC45)</f>
        <v>0</v>
      </c>
      <c r="AE45" s="78">
        <v>0</v>
      </c>
      <c r="AF45" s="78">
        <v>0</v>
      </c>
      <c r="AG45" s="78">
        <f>SUM(AE45,+AF45)</f>
        <v>0</v>
      </c>
      <c r="AH45" s="56"/>
      <c r="AI45" s="55"/>
      <c r="AJ45" s="78">
        <v>0</v>
      </c>
      <c r="AK45" s="78">
        <v>0</v>
      </c>
      <c r="AL45" s="78">
        <f>SUM(AJ45,+AK45)</f>
        <v>0</v>
      </c>
      <c r="AM45" s="78">
        <v>0</v>
      </c>
      <c r="AN45" s="78">
        <v>0</v>
      </c>
      <c r="AO45" s="78">
        <f>SUM(AM45,+AN45)</f>
        <v>0</v>
      </c>
      <c r="AP45" s="56"/>
      <c r="AQ45" s="55"/>
      <c r="AR45" s="78">
        <v>0</v>
      </c>
      <c r="AS45" s="78">
        <v>0</v>
      </c>
      <c r="AT45" s="78">
        <f>SUM(AR45,+AS45)</f>
        <v>0</v>
      </c>
      <c r="AU45" s="78">
        <v>0</v>
      </c>
      <c r="AV45" s="78">
        <v>0</v>
      </c>
      <c r="AW45" s="78">
        <f>SUM(AU45,+AV45)</f>
        <v>0</v>
      </c>
      <c r="AX45" s="56"/>
      <c r="AY45" s="55"/>
      <c r="AZ45" s="78">
        <v>0</v>
      </c>
      <c r="BA45" s="78">
        <v>0</v>
      </c>
      <c r="BB45" s="78">
        <f>SUM(AZ45,BA45)</f>
        <v>0</v>
      </c>
      <c r="BC45" s="78">
        <v>0</v>
      </c>
      <c r="BD45" s="78">
        <v>0</v>
      </c>
      <c r="BE45" s="78">
        <f>SUM(BC45,+BD45)</f>
        <v>0</v>
      </c>
    </row>
    <row r="46" spans="1:57" s="51" customFormat="1" ht="12" customHeight="1">
      <c r="A46" s="55" t="s">
        <v>122</v>
      </c>
      <c r="B46" s="56" t="s">
        <v>207</v>
      </c>
      <c r="C46" s="55" t="s">
        <v>208</v>
      </c>
      <c r="D46" s="78">
        <f>SUM(L46,T46,AB46,AJ46,AR46,AZ46)</f>
        <v>0</v>
      </c>
      <c r="E46" s="78">
        <f>SUM(M46,U46,AC46,AK46,AS46,BA46)</f>
        <v>0</v>
      </c>
      <c r="F46" s="78">
        <f>SUM(D46:E46)</f>
        <v>0</v>
      </c>
      <c r="G46" s="78">
        <f>SUM(O46,W46,AE46,AM46,AU46,BC46)</f>
        <v>0</v>
      </c>
      <c r="H46" s="78">
        <f>SUM(P46,X46,AF46,AN46,AV46,BD46)</f>
        <v>0</v>
      </c>
      <c r="I46" s="78">
        <f>SUM(G46:H46)</f>
        <v>0</v>
      </c>
      <c r="J46" s="56"/>
      <c r="K46" s="55"/>
      <c r="L46" s="78">
        <v>0</v>
      </c>
      <c r="M46" s="78">
        <v>0</v>
      </c>
      <c r="N46" s="78">
        <f>SUM(L46,+M46)</f>
        <v>0</v>
      </c>
      <c r="O46" s="78">
        <v>0</v>
      </c>
      <c r="P46" s="78">
        <v>0</v>
      </c>
      <c r="Q46" s="78">
        <f>SUM(O46,+P46)</f>
        <v>0</v>
      </c>
      <c r="R46" s="56"/>
      <c r="S46" s="55"/>
      <c r="T46" s="78">
        <v>0</v>
      </c>
      <c r="U46" s="78">
        <v>0</v>
      </c>
      <c r="V46" s="78">
        <f>+SUM(T46,U46)</f>
        <v>0</v>
      </c>
      <c r="W46" s="78">
        <v>0</v>
      </c>
      <c r="X46" s="78">
        <v>0</v>
      </c>
      <c r="Y46" s="78">
        <f>+SUM(W46,X46)</f>
        <v>0</v>
      </c>
      <c r="Z46" s="56"/>
      <c r="AA46" s="55"/>
      <c r="AB46" s="78">
        <v>0</v>
      </c>
      <c r="AC46" s="78">
        <v>0</v>
      </c>
      <c r="AD46" s="78">
        <f>+SUM(AB46,AC46)</f>
        <v>0</v>
      </c>
      <c r="AE46" s="78">
        <v>0</v>
      </c>
      <c r="AF46" s="78">
        <v>0</v>
      </c>
      <c r="AG46" s="78">
        <f>SUM(AE46,+AF46)</f>
        <v>0</v>
      </c>
      <c r="AH46" s="56"/>
      <c r="AI46" s="55"/>
      <c r="AJ46" s="78">
        <v>0</v>
      </c>
      <c r="AK46" s="78">
        <v>0</v>
      </c>
      <c r="AL46" s="78">
        <f>SUM(AJ46,+AK46)</f>
        <v>0</v>
      </c>
      <c r="AM46" s="78">
        <v>0</v>
      </c>
      <c r="AN46" s="78">
        <v>0</v>
      </c>
      <c r="AO46" s="78">
        <f>SUM(AM46,+AN46)</f>
        <v>0</v>
      </c>
      <c r="AP46" s="56"/>
      <c r="AQ46" s="55"/>
      <c r="AR46" s="78">
        <v>0</v>
      </c>
      <c r="AS46" s="78">
        <v>0</v>
      </c>
      <c r="AT46" s="78">
        <f>SUM(AR46,+AS46)</f>
        <v>0</v>
      </c>
      <c r="AU46" s="78">
        <v>0</v>
      </c>
      <c r="AV46" s="78">
        <v>0</v>
      </c>
      <c r="AW46" s="78">
        <f>SUM(AU46,+AV46)</f>
        <v>0</v>
      </c>
      <c r="AX46" s="56"/>
      <c r="AY46" s="55"/>
      <c r="AZ46" s="78">
        <v>0</v>
      </c>
      <c r="BA46" s="78">
        <v>0</v>
      </c>
      <c r="BB46" s="78">
        <f>SUM(AZ46,BA46)</f>
        <v>0</v>
      </c>
      <c r="BC46" s="78">
        <v>0</v>
      </c>
      <c r="BD46" s="78">
        <v>0</v>
      </c>
      <c r="BE46" s="78">
        <f>SUM(BC46,+BD46)</f>
        <v>0</v>
      </c>
    </row>
    <row r="47" spans="1:57" s="51" customFormat="1" ht="12" customHeight="1">
      <c r="A47" s="55" t="s">
        <v>122</v>
      </c>
      <c r="B47" s="56" t="s">
        <v>209</v>
      </c>
      <c r="C47" s="55" t="s">
        <v>210</v>
      </c>
      <c r="D47" s="78">
        <f>SUM(L47,T47,AB47,AJ47,AR47,AZ47)</f>
        <v>0</v>
      </c>
      <c r="E47" s="78">
        <f>SUM(M47,U47,AC47,AK47,AS47,BA47)</f>
        <v>0</v>
      </c>
      <c r="F47" s="78">
        <f>SUM(D47:E47)</f>
        <v>0</v>
      </c>
      <c r="G47" s="78">
        <f>SUM(O47,W47,AE47,AM47,AU47,BC47)</f>
        <v>0</v>
      </c>
      <c r="H47" s="78">
        <f>SUM(P47,X47,AF47,AN47,AV47,BD47)</f>
        <v>0</v>
      </c>
      <c r="I47" s="78">
        <f>SUM(G47:H47)</f>
        <v>0</v>
      </c>
      <c r="J47" s="56"/>
      <c r="K47" s="55"/>
      <c r="L47" s="78">
        <v>0</v>
      </c>
      <c r="M47" s="78">
        <v>0</v>
      </c>
      <c r="N47" s="78">
        <f>SUM(L47,+M47)</f>
        <v>0</v>
      </c>
      <c r="O47" s="78">
        <v>0</v>
      </c>
      <c r="P47" s="78">
        <v>0</v>
      </c>
      <c r="Q47" s="78">
        <f>SUM(O47,+P47)</f>
        <v>0</v>
      </c>
      <c r="R47" s="56"/>
      <c r="S47" s="55"/>
      <c r="T47" s="78">
        <v>0</v>
      </c>
      <c r="U47" s="78">
        <v>0</v>
      </c>
      <c r="V47" s="78">
        <f>+SUM(T47,U47)</f>
        <v>0</v>
      </c>
      <c r="W47" s="78">
        <v>0</v>
      </c>
      <c r="X47" s="78">
        <v>0</v>
      </c>
      <c r="Y47" s="78">
        <f>+SUM(W47,X47)</f>
        <v>0</v>
      </c>
      <c r="Z47" s="56"/>
      <c r="AA47" s="55"/>
      <c r="AB47" s="78">
        <v>0</v>
      </c>
      <c r="AC47" s="78">
        <v>0</v>
      </c>
      <c r="AD47" s="78">
        <f>+SUM(AB47,AC47)</f>
        <v>0</v>
      </c>
      <c r="AE47" s="78">
        <v>0</v>
      </c>
      <c r="AF47" s="78">
        <v>0</v>
      </c>
      <c r="AG47" s="78">
        <f>SUM(AE47,+AF47)</f>
        <v>0</v>
      </c>
      <c r="AH47" s="56"/>
      <c r="AI47" s="55"/>
      <c r="AJ47" s="78">
        <v>0</v>
      </c>
      <c r="AK47" s="78">
        <v>0</v>
      </c>
      <c r="AL47" s="78">
        <f>SUM(AJ47,+AK47)</f>
        <v>0</v>
      </c>
      <c r="AM47" s="78">
        <v>0</v>
      </c>
      <c r="AN47" s="78">
        <v>0</v>
      </c>
      <c r="AO47" s="78">
        <f>SUM(AM47,+AN47)</f>
        <v>0</v>
      </c>
      <c r="AP47" s="56"/>
      <c r="AQ47" s="55"/>
      <c r="AR47" s="78">
        <v>0</v>
      </c>
      <c r="AS47" s="78">
        <v>0</v>
      </c>
      <c r="AT47" s="78">
        <f>SUM(AR47,+AS47)</f>
        <v>0</v>
      </c>
      <c r="AU47" s="78">
        <v>0</v>
      </c>
      <c r="AV47" s="78">
        <v>0</v>
      </c>
      <c r="AW47" s="78">
        <f>SUM(AU47,+AV47)</f>
        <v>0</v>
      </c>
      <c r="AX47" s="56"/>
      <c r="AY47" s="55"/>
      <c r="AZ47" s="78">
        <v>0</v>
      </c>
      <c r="BA47" s="78">
        <v>0</v>
      </c>
      <c r="BB47" s="78">
        <f>SUM(AZ47,BA47)</f>
        <v>0</v>
      </c>
      <c r="BC47" s="78">
        <v>0</v>
      </c>
      <c r="BD47" s="78">
        <v>0</v>
      </c>
      <c r="BE47" s="78">
        <f>SUM(BC47,+BD47)</f>
        <v>0</v>
      </c>
    </row>
    <row r="48" spans="1:57" s="51" customFormat="1" ht="12" customHeight="1">
      <c r="A48" s="55" t="s">
        <v>122</v>
      </c>
      <c r="B48" s="56" t="s">
        <v>211</v>
      </c>
      <c r="C48" s="55" t="s">
        <v>212</v>
      </c>
      <c r="D48" s="78">
        <f>SUM(L48,T48,AB48,AJ48,AR48,AZ48)</f>
        <v>0</v>
      </c>
      <c r="E48" s="78">
        <f>SUM(M48,U48,AC48,AK48,AS48,BA48)</f>
        <v>0</v>
      </c>
      <c r="F48" s="78">
        <f>SUM(D48:E48)</f>
        <v>0</v>
      </c>
      <c r="G48" s="78">
        <f>SUM(O48,W48,AE48,AM48,AU48,BC48)</f>
        <v>0</v>
      </c>
      <c r="H48" s="78">
        <f>SUM(P48,X48,AF48,AN48,AV48,BD48)</f>
        <v>0</v>
      </c>
      <c r="I48" s="78">
        <f>SUM(G48:H48)</f>
        <v>0</v>
      </c>
      <c r="J48" s="56"/>
      <c r="K48" s="55"/>
      <c r="L48" s="78">
        <v>0</v>
      </c>
      <c r="M48" s="78">
        <v>0</v>
      </c>
      <c r="N48" s="78">
        <f>SUM(L48,+M48)</f>
        <v>0</v>
      </c>
      <c r="O48" s="78">
        <v>0</v>
      </c>
      <c r="P48" s="78">
        <v>0</v>
      </c>
      <c r="Q48" s="78">
        <f>SUM(O48,+P48)</f>
        <v>0</v>
      </c>
      <c r="R48" s="56"/>
      <c r="S48" s="55"/>
      <c r="T48" s="78">
        <v>0</v>
      </c>
      <c r="U48" s="78">
        <v>0</v>
      </c>
      <c r="V48" s="78">
        <f>+SUM(T48,U48)</f>
        <v>0</v>
      </c>
      <c r="W48" s="78">
        <v>0</v>
      </c>
      <c r="X48" s="78">
        <v>0</v>
      </c>
      <c r="Y48" s="78">
        <f>+SUM(W48,X48)</f>
        <v>0</v>
      </c>
      <c r="Z48" s="56"/>
      <c r="AA48" s="55"/>
      <c r="AB48" s="78">
        <v>0</v>
      </c>
      <c r="AC48" s="78">
        <v>0</v>
      </c>
      <c r="AD48" s="78">
        <f>+SUM(AB48,AC48)</f>
        <v>0</v>
      </c>
      <c r="AE48" s="78">
        <v>0</v>
      </c>
      <c r="AF48" s="78">
        <v>0</v>
      </c>
      <c r="AG48" s="78">
        <f>SUM(AE48,+AF48)</f>
        <v>0</v>
      </c>
      <c r="AH48" s="56"/>
      <c r="AI48" s="55"/>
      <c r="AJ48" s="78">
        <v>0</v>
      </c>
      <c r="AK48" s="78">
        <v>0</v>
      </c>
      <c r="AL48" s="78">
        <f>SUM(AJ48,+AK48)</f>
        <v>0</v>
      </c>
      <c r="AM48" s="78">
        <v>0</v>
      </c>
      <c r="AN48" s="78">
        <v>0</v>
      </c>
      <c r="AO48" s="78">
        <f>SUM(AM48,+AN48)</f>
        <v>0</v>
      </c>
      <c r="AP48" s="56"/>
      <c r="AQ48" s="55"/>
      <c r="AR48" s="78">
        <v>0</v>
      </c>
      <c r="AS48" s="78">
        <v>0</v>
      </c>
      <c r="AT48" s="78">
        <f>SUM(AR48,+AS48)</f>
        <v>0</v>
      </c>
      <c r="AU48" s="78">
        <v>0</v>
      </c>
      <c r="AV48" s="78">
        <v>0</v>
      </c>
      <c r="AW48" s="78">
        <f>SUM(AU48,+AV48)</f>
        <v>0</v>
      </c>
      <c r="AX48" s="56"/>
      <c r="AY48" s="55"/>
      <c r="AZ48" s="78">
        <v>0</v>
      </c>
      <c r="BA48" s="78">
        <v>0</v>
      </c>
      <c r="BB48" s="78">
        <f>SUM(AZ48,BA48)</f>
        <v>0</v>
      </c>
      <c r="BC48" s="78">
        <v>0</v>
      </c>
      <c r="BD48" s="78">
        <v>0</v>
      </c>
      <c r="BE48" s="78">
        <f>SUM(BC48,+BD48)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536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53</v>
      </c>
      <c r="B2" s="153" t="s">
        <v>54</v>
      </c>
      <c r="C2" s="169" t="s">
        <v>214</v>
      </c>
      <c r="D2" s="171" t="s">
        <v>537</v>
      </c>
      <c r="E2" s="172"/>
      <c r="F2" s="135" t="s">
        <v>538</v>
      </c>
      <c r="G2" s="62"/>
      <c r="H2" s="62"/>
      <c r="I2" s="136"/>
      <c r="J2" s="135" t="s">
        <v>539</v>
      </c>
      <c r="K2" s="62"/>
      <c r="L2" s="62"/>
      <c r="M2" s="136"/>
      <c r="N2" s="135" t="s">
        <v>540</v>
      </c>
      <c r="O2" s="62"/>
      <c r="P2" s="62"/>
      <c r="Q2" s="136"/>
      <c r="R2" s="135" t="s">
        <v>541</v>
      </c>
      <c r="S2" s="62"/>
      <c r="T2" s="62"/>
      <c r="U2" s="136"/>
      <c r="V2" s="135" t="s">
        <v>542</v>
      </c>
      <c r="W2" s="62"/>
      <c r="X2" s="62"/>
      <c r="Y2" s="136"/>
      <c r="Z2" s="135" t="s">
        <v>543</v>
      </c>
      <c r="AA2" s="62"/>
      <c r="AB2" s="62"/>
      <c r="AC2" s="136"/>
      <c r="AD2" s="135" t="s">
        <v>544</v>
      </c>
      <c r="AE2" s="62"/>
      <c r="AF2" s="62"/>
      <c r="AG2" s="136"/>
      <c r="AH2" s="135" t="s">
        <v>545</v>
      </c>
      <c r="AI2" s="62"/>
      <c r="AJ2" s="62"/>
      <c r="AK2" s="136"/>
      <c r="AL2" s="135" t="s">
        <v>546</v>
      </c>
      <c r="AM2" s="62"/>
      <c r="AN2" s="62"/>
      <c r="AO2" s="136"/>
      <c r="AP2" s="135" t="s">
        <v>547</v>
      </c>
      <c r="AQ2" s="62"/>
      <c r="AR2" s="62"/>
      <c r="AS2" s="136"/>
      <c r="AT2" s="135" t="s">
        <v>548</v>
      </c>
      <c r="AU2" s="62"/>
      <c r="AV2" s="62"/>
      <c r="AW2" s="136"/>
      <c r="AX2" s="135" t="s">
        <v>549</v>
      </c>
      <c r="AY2" s="62"/>
      <c r="AZ2" s="62"/>
      <c r="BA2" s="136"/>
      <c r="BB2" s="135" t="s">
        <v>550</v>
      </c>
      <c r="BC2" s="62"/>
      <c r="BD2" s="62"/>
      <c r="BE2" s="136"/>
      <c r="BF2" s="135" t="s">
        <v>551</v>
      </c>
      <c r="BG2" s="62"/>
      <c r="BH2" s="62"/>
      <c r="BI2" s="136"/>
      <c r="BJ2" s="135" t="s">
        <v>552</v>
      </c>
      <c r="BK2" s="62"/>
      <c r="BL2" s="62"/>
      <c r="BM2" s="136"/>
      <c r="BN2" s="135" t="s">
        <v>553</v>
      </c>
      <c r="BO2" s="62"/>
      <c r="BP2" s="62"/>
      <c r="BQ2" s="136"/>
      <c r="BR2" s="135" t="s">
        <v>554</v>
      </c>
      <c r="BS2" s="62"/>
      <c r="BT2" s="62"/>
      <c r="BU2" s="136"/>
      <c r="BV2" s="135" t="s">
        <v>555</v>
      </c>
      <c r="BW2" s="62"/>
      <c r="BX2" s="62"/>
      <c r="BY2" s="136"/>
      <c r="BZ2" s="135" t="s">
        <v>556</v>
      </c>
      <c r="CA2" s="62"/>
      <c r="CB2" s="62"/>
      <c r="CC2" s="136"/>
      <c r="CD2" s="135" t="s">
        <v>557</v>
      </c>
      <c r="CE2" s="62"/>
      <c r="CF2" s="62"/>
      <c r="CG2" s="136"/>
      <c r="CH2" s="135" t="s">
        <v>558</v>
      </c>
      <c r="CI2" s="62"/>
      <c r="CJ2" s="62"/>
      <c r="CK2" s="136"/>
      <c r="CL2" s="135" t="s">
        <v>559</v>
      </c>
      <c r="CM2" s="62"/>
      <c r="CN2" s="62"/>
      <c r="CO2" s="136"/>
      <c r="CP2" s="135" t="s">
        <v>560</v>
      </c>
      <c r="CQ2" s="62"/>
      <c r="CR2" s="62"/>
      <c r="CS2" s="136"/>
      <c r="CT2" s="135" t="s">
        <v>561</v>
      </c>
      <c r="CU2" s="62"/>
      <c r="CV2" s="62"/>
      <c r="CW2" s="136"/>
      <c r="CX2" s="135" t="s">
        <v>562</v>
      </c>
      <c r="CY2" s="62"/>
      <c r="CZ2" s="62"/>
      <c r="DA2" s="136"/>
      <c r="DB2" s="135" t="s">
        <v>563</v>
      </c>
      <c r="DC2" s="62"/>
      <c r="DD2" s="62"/>
      <c r="DE2" s="136"/>
      <c r="DF2" s="135" t="s">
        <v>564</v>
      </c>
      <c r="DG2" s="62"/>
      <c r="DH2" s="62"/>
      <c r="DI2" s="136"/>
      <c r="DJ2" s="135" t="s">
        <v>565</v>
      </c>
      <c r="DK2" s="62"/>
      <c r="DL2" s="62"/>
      <c r="DM2" s="136"/>
      <c r="DN2" s="135" t="s">
        <v>566</v>
      </c>
      <c r="DO2" s="62"/>
      <c r="DP2" s="62"/>
      <c r="DQ2" s="136"/>
      <c r="DR2" s="135" t="s">
        <v>567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456</v>
      </c>
      <c r="E4" s="166" t="s">
        <v>457</v>
      </c>
      <c r="F4" s="175" t="s">
        <v>568</v>
      </c>
      <c r="G4" s="166" t="s">
        <v>569</v>
      </c>
      <c r="H4" s="166" t="s">
        <v>456</v>
      </c>
      <c r="I4" s="166" t="s">
        <v>457</v>
      </c>
      <c r="J4" s="175" t="s">
        <v>568</v>
      </c>
      <c r="K4" s="166" t="s">
        <v>569</v>
      </c>
      <c r="L4" s="166" t="s">
        <v>456</v>
      </c>
      <c r="M4" s="166" t="s">
        <v>457</v>
      </c>
      <c r="N4" s="175" t="s">
        <v>568</v>
      </c>
      <c r="O4" s="166" t="s">
        <v>569</v>
      </c>
      <c r="P4" s="166" t="s">
        <v>456</v>
      </c>
      <c r="Q4" s="166" t="s">
        <v>457</v>
      </c>
      <c r="R4" s="175" t="s">
        <v>568</v>
      </c>
      <c r="S4" s="166" t="s">
        <v>569</v>
      </c>
      <c r="T4" s="166" t="s">
        <v>456</v>
      </c>
      <c r="U4" s="166" t="s">
        <v>457</v>
      </c>
      <c r="V4" s="175" t="s">
        <v>568</v>
      </c>
      <c r="W4" s="166" t="s">
        <v>569</v>
      </c>
      <c r="X4" s="166" t="s">
        <v>456</v>
      </c>
      <c r="Y4" s="166" t="s">
        <v>457</v>
      </c>
      <c r="Z4" s="175" t="s">
        <v>568</v>
      </c>
      <c r="AA4" s="166" t="s">
        <v>569</v>
      </c>
      <c r="AB4" s="166" t="s">
        <v>456</v>
      </c>
      <c r="AC4" s="166" t="s">
        <v>457</v>
      </c>
      <c r="AD4" s="175" t="s">
        <v>568</v>
      </c>
      <c r="AE4" s="166" t="s">
        <v>569</v>
      </c>
      <c r="AF4" s="166" t="s">
        <v>456</v>
      </c>
      <c r="AG4" s="166" t="s">
        <v>457</v>
      </c>
      <c r="AH4" s="175" t="s">
        <v>568</v>
      </c>
      <c r="AI4" s="166" t="s">
        <v>569</v>
      </c>
      <c r="AJ4" s="166" t="s">
        <v>456</v>
      </c>
      <c r="AK4" s="166" t="s">
        <v>457</v>
      </c>
      <c r="AL4" s="175" t="s">
        <v>568</v>
      </c>
      <c r="AM4" s="166" t="s">
        <v>569</v>
      </c>
      <c r="AN4" s="166" t="s">
        <v>456</v>
      </c>
      <c r="AO4" s="166" t="s">
        <v>457</v>
      </c>
      <c r="AP4" s="175" t="s">
        <v>568</v>
      </c>
      <c r="AQ4" s="166" t="s">
        <v>569</v>
      </c>
      <c r="AR4" s="166" t="s">
        <v>456</v>
      </c>
      <c r="AS4" s="166" t="s">
        <v>457</v>
      </c>
      <c r="AT4" s="175" t="s">
        <v>568</v>
      </c>
      <c r="AU4" s="166" t="s">
        <v>569</v>
      </c>
      <c r="AV4" s="166" t="s">
        <v>456</v>
      </c>
      <c r="AW4" s="166" t="s">
        <v>457</v>
      </c>
      <c r="AX4" s="175" t="s">
        <v>568</v>
      </c>
      <c r="AY4" s="166" t="s">
        <v>569</v>
      </c>
      <c r="AZ4" s="166" t="s">
        <v>456</v>
      </c>
      <c r="BA4" s="166" t="s">
        <v>457</v>
      </c>
      <c r="BB4" s="175" t="s">
        <v>568</v>
      </c>
      <c r="BC4" s="166" t="s">
        <v>569</v>
      </c>
      <c r="BD4" s="166" t="s">
        <v>456</v>
      </c>
      <c r="BE4" s="166" t="s">
        <v>457</v>
      </c>
      <c r="BF4" s="175" t="s">
        <v>568</v>
      </c>
      <c r="BG4" s="166" t="s">
        <v>569</v>
      </c>
      <c r="BH4" s="166" t="s">
        <v>456</v>
      </c>
      <c r="BI4" s="166" t="s">
        <v>457</v>
      </c>
      <c r="BJ4" s="175" t="s">
        <v>568</v>
      </c>
      <c r="BK4" s="166" t="s">
        <v>569</v>
      </c>
      <c r="BL4" s="166" t="s">
        <v>456</v>
      </c>
      <c r="BM4" s="166" t="s">
        <v>457</v>
      </c>
      <c r="BN4" s="175" t="s">
        <v>568</v>
      </c>
      <c r="BO4" s="166" t="s">
        <v>569</v>
      </c>
      <c r="BP4" s="166" t="s">
        <v>456</v>
      </c>
      <c r="BQ4" s="166" t="s">
        <v>457</v>
      </c>
      <c r="BR4" s="175" t="s">
        <v>568</v>
      </c>
      <c r="BS4" s="166" t="s">
        <v>569</v>
      </c>
      <c r="BT4" s="166" t="s">
        <v>456</v>
      </c>
      <c r="BU4" s="166" t="s">
        <v>457</v>
      </c>
      <c r="BV4" s="175" t="s">
        <v>568</v>
      </c>
      <c r="BW4" s="166" t="s">
        <v>569</v>
      </c>
      <c r="BX4" s="166" t="s">
        <v>456</v>
      </c>
      <c r="BY4" s="166" t="s">
        <v>457</v>
      </c>
      <c r="BZ4" s="175" t="s">
        <v>568</v>
      </c>
      <c r="CA4" s="166" t="s">
        <v>569</v>
      </c>
      <c r="CB4" s="166" t="s">
        <v>456</v>
      </c>
      <c r="CC4" s="166" t="s">
        <v>457</v>
      </c>
      <c r="CD4" s="175" t="s">
        <v>568</v>
      </c>
      <c r="CE4" s="166" t="s">
        <v>569</v>
      </c>
      <c r="CF4" s="166" t="s">
        <v>456</v>
      </c>
      <c r="CG4" s="166" t="s">
        <v>457</v>
      </c>
      <c r="CH4" s="175" t="s">
        <v>568</v>
      </c>
      <c r="CI4" s="166" t="s">
        <v>569</v>
      </c>
      <c r="CJ4" s="166" t="s">
        <v>456</v>
      </c>
      <c r="CK4" s="166" t="s">
        <v>457</v>
      </c>
      <c r="CL4" s="175" t="s">
        <v>568</v>
      </c>
      <c r="CM4" s="166" t="s">
        <v>569</v>
      </c>
      <c r="CN4" s="166" t="s">
        <v>456</v>
      </c>
      <c r="CO4" s="166" t="s">
        <v>457</v>
      </c>
      <c r="CP4" s="175" t="s">
        <v>568</v>
      </c>
      <c r="CQ4" s="166" t="s">
        <v>569</v>
      </c>
      <c r="CR4" s="166" t="s">
        <v>456</v>
      </c>
      <c r="CS4" s="166" t="s">
        <v>457</v>
      </c>
      <c r="CT4" s="175" t="s">
        <v>568</v>
      </c>
      <c r="CU4" s="166" t="s">
        <v>569</v>
      </c>
      <c r="CV4" s="166" t="s">
        <v>456</v>
      </c>
      <c r="CW4" s="166" t="s">
        <v>457</v>
      </c>
      <c r="CX4" s="175" t="s">
        <v>568</v>
      </c>
      <c r="CY4" s="166" t="s">
        <v>569</v>
      </c>
      <c r="CZ4" s="166" t="s">
        <v>456</v>
      </c>
      <c r="DA4" s="166" t="s">
        <v>457</v>
      </c>
      <c r="DB4" s="175" t="s">
        <v>568</v>
      </c>
      <c r="DC4" s="166" t="s">
        <v>569</v>
      </c>
      <c r="DD4" s="166" t="s">
        <v>456</v>
      </c>
      <c r="DE4" s="166" t="s">
        <v>457</v>
      </c>
      <c r="DF4" s="175" t="s">
        <v>568</v>
      </c>
      <c r="DG4" s="166" t="s">
        <v>569</v>
      </c>
      <c r="DH4" s="166" t="s">
        <v>456</v>
      </c>
      <c r="DI4" s="166" t="s">
        <v>457</v>
      </c>
      <c r="DJ4" s="175" t="s">
        <v>568</v>
      </c>
      <c r="DK4" s="166" t="s">
        <v>569</v>
      </c>
      <c r="DL4" s="166" t="s">
        <v>456</v>
      </c>
      <c r="DM4" s="166" t="s">
        <v>457</v>
      </c>
      <c r="DN4" s="175" t="s">
        <v>568</v>
      </c>
      <c r="DO4" s="166" t="s">
        <v>569</v>
      </c>
      <c r="DP4" s="166" t="s">
        <v>456</v>
      </c>
      <c r="DQ4" s="166" t="s">
        <v>457</v>
      </c>
      <c r="DR4" s="175" t="s">
        <v>568</v>
      </c>
      <c r="DS4" s="166" t="s">
        <v>569</v>
      </c>
      <c r="DT4" s="166" t="s">
        <v>456</v>
      </c>
      <c r="DU4" s="166" t="s">
        <v>457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121</v>
      </c>
      <c r="E6" s="143" t="s">
        <v>121</v>
      </c>
      <c r="F6" s="177"/>
      <c r="G6" s="168"/>
      <c r="H6" s="143" t="s">
        <v>121</v>
      </c>
      <c r="I6" s="143" t="s">
        <v>121</v>
      </c>
      <c r="J6" s="177"/>
      <c r="K6" s="168"/>
      <c r="L6" s="143" t="s">
        <v>121</v>
      </c>
      <c r="M6" s="143" t="s">
        <v>121</v>
      </c>
      <c r="N6" s="177"/>
      <c r="O6" s="168"/>
      <c r="P6" s="143" t="s">
        <v>121</v>
      </c>
      <c r="Q6" s="143" t="s">
        <v>121</v>
      </c>
      <c r="R6" s="177"/>
      <c r="S6" s="168"/>
      <c r="T6" s="143" t="s">
        <v>121</v>
      </c>
      <c r="U6" s="143" t="s">
        <v>121</v>
      </c>
      <c r="V6" s="177"/>
      <c r="W6" s="168"/>
      <c r="X6" s="143" t="s">
        <v>121</v>
      </c>
      <c r="Y6" s="143" t="s">
        <v>121</v>
      </c>
      <c r="Z6" s="177"/>
      <c r="AA6" s="168"/>
      <c r="AB6" s="143" t="s">
        <v>121</v>
      </c>
      <c r="AC6" s="143" t="s">
        <v>121</v>
      </c>
      <c r="AD6" s="177"/>
      <c r="AE6" s="168"/>
      <c r="AF6" s="143" t="s">
        <v>121</v>
      </c>
      <c r="AG6" s="143" t="s">
        <v>121</v>
      </c>
      <c r="AH6" s="177"/>
      <c r="AI6" s="168"/>
      <c r="AJ6" s="143" t="s">
        <v>121</v>
      </c>
      <c r="AK6" s="143" t="s">
        <v>121</v>
      </c>
      <c r="AL6" s="177"/>
      <c r="AM6" s="168"/>
      <c r="AN6" s="143" t="s">
        <v>121</v>
      </c>
      <c r="AO6" s="143" t="s">
        <v>121</v>
      </c>
      <c r="AP6" s="177"/>
      <c r="AQ6" s="168"/>
      <c r="AR6" s="143" t="s">
        <v>121</v>
      </c>
      <c r="AS6" s="143" t="s">
        <v>121</v>
      </c>
      <c r="AT6" s="177"/>
      <c r="AU6" s="168"/>
      <c r="AV6" s="143" t="s">
        <v>121</v>
      </c>
      <c r="AW6" s="143" t="s">
        <v>121</v>
      </c>
      <c r="AX6" s="177"/>
      <c r="AY6" s="168"/>
      <c r="AZ6" s="143" t="s">
        <v>121</v>
      </c>
      <c r="BA6" s="143" t="s">
        <v>121</v>
      </c>
      <c r="BB6" s="177"/>
      <c r="BC6" s="168"/>
      <c r="BD6" s="143" t="s">
        <v>121</v>
      </c>
      <c r="BE6" s="143" t="s">
        <v>121</v>
      </c>
      <c r="BF6" s="177"/>
      <c r="BG6" s="168"/>
      <c r="BH6" s="143" t="s">
        <v>121</v>
      </c>
      <c r="BI6" s="143" t="s">
        <v>121</v>
      </c>
      <c r="BJ6" s="177"/>
      <c r="BK6" s="168"/>
      <c r="BL6" s="143" t="s">
        <v>121</v>
      </c>
      <c r="BM6" s="143" t="s">
        <v>121</v>
      </c>
      <c r="BN6" s="177"/>
      <c r="BO6" s="168"/>
      <c r="BP6" s="143" t="s">
        <v>121</v>
      </c>
      <c r="BQ6" s="143" t="s">
        <v>121</v>
      </c>
      <c r="BR6" s="177"/>
      <c r="BS6" s="168"/>
      <c r="BT6" s="143" t="s">
        <v>121</v>
      </c>
      <c r="BU6" s="143" t="s">
        <v>121</v>
      </c>
      <c r="BV6" s="177"/>
      <c r="BW6" s="168"/>
      <c r="BX6" s="143" t="s">
        <v>121</v>
      </c>
      <c r="BY6" s="143" t="s">
        <v>121</v>
      </c>
      <c r="BZ6" s="177"/>
      <c r="CA6" s="168"/>
      <c r="CB6" s="143" t="s">
        <v>121</v>
      </c>
      <c r="CC6" s="143" t="s">
        <v>121</v>
      </c>
      <c r="CD6" s="177"/>
      <c r="CE6" s="168"/>
      <c r="CF6" s="143" t="s">
        <v>121</v>
      </c>
      <c r="CG6" s="143" t="s">
        <v>121</v>
      </c>
      <c r="CH6" s="177"/>
      <c r="CI6" s="168"/>
      <c r="CJ6" s="143" t="s">
        <v>121</v>
      </c>
      <c r="CK6" s="143" t="s">
        <v>121</v>
      </c>
      <c r="CL6" s="177"/>
      <c r="CM6" s="168"/>
      <c r="CN6" s="143" t="s">
        <v>121</v>
      </c>
      <c r="CO6" s="143" t="s">
        <v>121</v>
      </c>
      <c r="CP6" s="177"/>
      <c r="CQ6" s="168"/>
      <c r="CR6" s="143" t="s">
        <v>121</v>
      </c>
      <c r="CS6" s="143" t="s">
        <v>121</v>
      </c>
      <c r="CT6" s="177"/>
      <c r="CU6" s="168"/>
      <c r="CV6" s="143" t="s">
        <v>121</v>
      </c>
      <c r="CW6" s="143" t="s">
        <v>121</v>
      </c>
      <c r="CX6" s="177"/>
      <c r="CY6" s="168"/>
      <c r="CZ6" s="143" t="s">
        <v>121</v>
      </c>
      <c r="DA6" s="143" t="s">
        <v>121</v>
      </c>
      <c r="DB6" s="177"/>
      <c r="DC6" s="168"/>
      <c r="DD6" s="143" t="s">
        <v>121</v>
      </c>
      <c r="DE6" s="143" t="s">
        <v>121</v>
      </c>
      <c r="DF6" s="177"/>
      <c r="DG6" s="168"/>
      <c r="DH6" s="143" t="s">
        <v>121</v>
      </c>
      <c r="DI6" s="143" t="s">
        <v>121</v>
      </c>
      <c r="DJ6" s="177"/>
      <c r="DK6" s="168"/>
      <c r="DL6" s="143" t="s">
        <v>121</v>
      </c>
      <c r="DM6" s="143" t="s">
        <v>121</v>
      </c>
      <c r="DN6" s="177"/>
      <c r="DO6" s="168"/>
      <c r="DP6" s="143" t="s">
        <v>121</v>
      </c>
      <c r="DQ6" s="143" t="s">
        <v>121</v>
      </c>
      <c r="DR6" s="177"/>
      <c r="DS6" s="168"/>
      <c r="DT6" s="143" t="s">
        <v>121</v>
      </c>
      <c r="DU6" s="143" t="s">
        <v>121</v>
      </c>
    </row>
    <row r="7" spans="1:125" s="63" customFormat="1" ht="12" customHeight="1">
      <c r="A7" s="49" t="s">
        <v>122</v>
      </c>
      <c r="B7" s="49">
        <v>47000</v>
      </c>
      <c r="C7" s="49" t="s">
        <v>82</v>
      </c>
      <c r="D7" s="74">
        <f>SUM(D8:D19)</f>
        <v>4790160</v>
      </c>
      <c r="E7" s="74">
        <f>SUM(E8:E19)</f>
        <v>737275</v>
      </c>
      <c r="F7" s="50">
        <f>COUNTIF(F8:F19,"&lt;&gt;")</f>
        <v>12</v>
      </c>
      <c r="G7" s="50">
        <f>COUNTIF(G8:G19,"&lt;&gt;")</f>
        <v>12</v>
      </c>
      <c r="H7" s="74">
        <f>SUM(H8:H19)</f>
        <v>2974199</v>
      </c>
      <c r="I7" s="74">
        <f>SUM(I8:I19)</f>
        <v>261207</v>
      </c>
      <c r="J7" s="50">
        <f>COUNTIF(J8:J19,"&lt;&gt;")</f>
        <v>12</v>
      </c>
      <c r="K7" s="50">
        <f>COUNTIF(K8:K19,"&lt;&gt;")</f>
        <v>12</v>
      </c>
      <c r="L7" s="74">
        <f>SUM(L8:L19)</f>
        <v>1372746</v>
      </c>
      <c r="M7" s="74">
        <f>SUM(M8:M19)</f>
        <v>202192</v>
      </c>
      <c r="N7" s="50">
        <f>COUNTIF(N8:N19,"&lt;&gt;")</f>
        <v>4</v>
      </c>
      <c r="O7" s="50">
        <f>COUNTIF(O8:O19,"&lt;&gt;")</f>
        <v>4</v>
      </c>
      <c r="P7" s="74">
        <f>SUM(P8:P19)</f>
        <v>238310</v>
      </c>
      <c r="Q7" s="74">
        <f>SUM(Q8:Q19)</f>
        <v>104667</v>
      </c>
      <c r="R7" s="50">
        <f>COUNTIF(R8:R19,"&lt;&gt;")</f>
        <v>1</v>
      </c>
      <c r="S7" s="50">
        <f>COUNTIF(S8:S19,"&lt;&gt;")</f>
        <v>1</v>
      </c>
      <c r="T7" s="74">
        <f>SUM(T8:T19)</f>
        <v>106409</v>
      </c>
      <c r="U7" s="74">
        <f>SUM(U8:U19)</f>
        <v>70190</v>
      </c>
      <c r="V7" s="50">
        <f>COUNTIF(V8:V19,"&lt;&gt;")</f>
        <v>1</v>
      </c>
      <c r="W7" s="50">
        <f>COUNTIF(W8:W19,"&lt;&gt;")</f>
        <v>1</v>
      </c>
      <c r="X7" s="74">
        <f>SUM(X8:X19)</f>
        <v>55689</v>
      </c>
      <c r="Y7" s="74">
        <f>SUM(Y8:Y19)</f>
        <v>51806</v>
      </c>
      <c r="Z7" s="50">
        <f>COUNTIF(Z8:Z19,"&lt;&gt;")</f>
        <v>1</v>
      </c>
      <c r="AA7" s="50">
        <f>COUNTIF(AA8:AA19,"&lt;&gt;")</f>
        <v>1</v>
      </c>
      <c r="AB7" s="74">
        <f>SUM(AB8:AB19)</f>
        <v>2761</v>
      </c>
      <c r="AC7" s="74">
        <f>SUM(AC8:AC19)</f>
        <v>43214</v>
      </c>
      <c r="AD7" s="50">
        <f>COUNTIF(AD8:AD19,"&lt;&gt;")</f>
        <v>1</v>
      </c>
      <c r="AE7" s="50">
        <f>COUNTIF(AE8:AE19,"&lt;&gt;")</f>
        <v>1</v>
      </c>
      <c r="AF7" s="74">
        <f>SUM(AF8:AF19)</f>
        <v>40046</v>
      </c>
      <c r="AG7" s="74">
        <f>SUM(AG8:AG19)</f>
        <v>3999</v>
      </c>
      <c r="AH7" s="50">
        <f>COUNTIF(AH8:AH19,"&lt;&gt;")</f>
        <v>0</v>
      </c>
      <c r="AI7" s="50">
        <f>COUNTIF(AI8:AI19,"&lt;&gt;")</f>
        <v>0</v>
      </c>
      <c r="AJ7" s="74">
        <f>SUM(AJ8:AJ19)</f>
        <v>0</v>
      </c>
      <c r="AK7" s="74">
        <f>SUM(AK8:AK19)</f>
        <v>0</v>
      </c>
      <c r="AL7" s="50">
        <f>COUNTIF(AL8:AL19,"&lt;&gt;")</f>
        <v>0</v>
      </c>
      <c r="AM7" s="50">
        <f>COUNTIF(AM8:AM19,"&lt;&gt;")</f>
        <v>0</v>
      </c>
      <c r="AN7" s="74">
        <f>SUM(AN8:AN19)</f>
        <v>0</v>
      </c>
      <c r="AO7" s="74">
        <f>SUM(AO8:AO19)</f>
        <v>0</v>
      </c>
      <c r="AP7" s="50">
        <f>COUNTIF(AP8:AP19,"&lt;&gt;")</f>
        <v>0</v>
      </c>
      <c r="AQ7" s="50">
        <f>COUNTIF(AQ8:AQ19,"&lt;&gt;")</f>
        <v>0</v>
      </c>
      <c r="AR7" s="74">
        <f>SUM(AR8:AR19)</f>
        <v>0</v>
      </c>
      <c r="AS7" s="74">
        <f>SUM(AS8:AS19)</f>
        <v>0</v>
      </c>
      <c r="AT7" s="50">
        <f>COUNTIF(AT8:AT19,"&lt;&gt;")</f>
        <v>0</v>
      </c>
      <c r="AU7" s="50">
        <f>COUNTIF(AU8:AU19,"&lt;&gt;")</f>
        <v>0</v>
      </c>
      <c r="AV7" s="74">
        <f>SUM(AV8:AV19)</f>
        <v>0</v>
      </c>
      <c r="AW7" s="74">
        <f>SUM(AW8:AW19)</f>
        <v>0</v>
      </c>
      <c r="AX7" s="50">
        <f>COUNTIF(AX8:AX19,"&lt;&gt;")</f>
        <v>0</v>
      </c>
      <c r="AY7" s="50">
        <f>COUNTIF(AY8:AY19,"&lt;&gt;")</f>
        <v>0</v>
      </c>
      <c r="AZ7" s="74">
        <f>SUM(AZ8:AZ19)</f>
        <v>0</v>
      </c>
      <c r="BA7" s="74">
        <f>SUM(BA8:BA19)</f>
        <v>0</v>
      </c>
      <c r="BB7" s="50">
        <f>COUNTIF(BB8:BB19,"&lt;&gt;")</f>
        <v>0</v>
      </c>
      <c r="BC7" s="50">
        <f>COUNTIF(BC8:BC19,"&lt;&gt;")</f>
        <v>0</v>
      </c>
      <c r="BD7" s="74">
        <f>SUM(BD8:BD19)</f>
        <v>0</v>
      </c>
      <c r="BE7" s="74">
        <f>SUM(BE8:BE19)</f>
        <v>0</v>
      </c>
      <c r="BF7" s="50">
        <f>COUNTIF(BF8:BF19,"&lt;&gt;")</f>
        <v>0</v>
      </c>
      <c r="BG7" s="50">
        <f>COUNTIF(BG8:BG19,"&lt;&gt;")</f>
        <v>0</v>
      </c>
      <c r="BH7" s="74">
        <f>SUM(BH8:BH19)</f>
        <v>0</v>
      </c>
      <c r="BI7" s="74">
        <f>SUM(BI8:BI19)</f>
        <v>0</v>
      </c>
      <c r="BJ7" s="50">
        <f>COUNTIF(BJ8:BJ19,"&lt;&gt;")</f>
        <v>0</v>
      </c>
      <c r="BK7" s="50">
        <f>COUNTIF(BK8:BK19,"&lt;&gt;")</f>
        <v>0</v>
      </c>
      <c r="BL7" s="74">
        <f>SUM(BL8:BL19)</f>
        <v>0</v>
      </c>
      <c r="BM7" s="74">
        <f>SUM(BM8:BM19)</f>
        <v>0</v>
      </c>
      <c r="BN7" s="50">
        <f>COUNTIF(BN8:BN19,"&lt;&gt;")</f>
        <v>0</v>
      </c>
      <c r="BO7" s="50">
        <f>COUNTIF(BO8:BO19,"&lt;&gt;")</f>
        <v>0</v>
      </c>
      <c r="BP7" s="74">
        <f>SUM(BP8:BP19)</f>
        <v>0</v>
      </c>
      <c r="BQ7" s="74">
        <f>SUM(BQ8:BQ19)</f>
        <v>0</v>
      </c>
      <c r="BR7" s="50">
        <f>COUNTIF(BR8:BR19,"&lt;&gt;")</f>
        <v>0</v>
      </c>
      <c r="BS7" s="50">
        <f>COUNTIF(BS8:BS19,"&lt;&gt;")</f>
        <v>0</v>
      </c>
      <c r="BT7" s="74">
        <f>SUM(BT8:BT19)</f>
        <v>0</v>
      </c>
      <c r="BU7" s="74">
        <f>SUM(BU8:BU19)</f>
        <v>0</v>
      </c>
      <c r="BV7" s="50">
        <f>COUNTIF(BV8:BV19,"&lt;&gt;")</f>
        <v>0</v>
      </c>
      <c r="BW7" s="50">
        <f>COUNTIF(BW8:BW19,"&lt;&gt;")</f>
        <v>0</v>
      </c>
      <c r="BX7" s="74">
        <f>SUM(BX8:BX19)</f>
        <v>0</v>
      </c>
      <c r="BY7" s="74">
        <f>SUM(BY8:BY19)</f>
        <v>0</v>
      </c>
      <c r="BZ7" s="50">
        <f>COUNTIF(BZ8:BZ19,"&lt;&gt;")</f>
        <v>0</v>
      </c>
      <c r="CA7" s="50">
        <f>COUNTIF(CA8:CA19,"&lt;&gt;")</f>
        <v>0</v>
      </c>
      <c r="CB7" s="74">
        <f>SUM(CB8:CB19)</f>
        <v>0</v>
      </c>
      <c r="CC7" s="74">
        <f>SUM(CC8:CC19)</f>
        <v>0</v>
      </c>
      <c r="CD7" s="50">
        <f>COUNTIF(CD8:CD19,"&lt;&gt;")</f>
        <v>0</v>
      </c>
      <c r="CE7" s="50">
        <f>COUNTIF(CE8:CE19,"&lt;&gt;")</f>
        <v>0</v>
      </c>
      <c r="CF7" s="74">
        <f>SUM(CF8:CF19)</f>
        <v>0</v>
      </c>
      <c r="CG7" s="74">
        <f>SUM(CG8:CG19)</f>
        <v>0</v>
      </c>
      <c r="CH7" s="50">
        <f>COUNTIF(CH8:CH19,"&lt;&gt;")</f>
        <v>0</v>
      </c>
      <c r="CI7" s="50">
        <f>COUNTIF(CI8:CI19,"&lt;&gt;")</f>
        <v>0</v>
      </c>
      <c r="CJ7" s="74">
        <f>SUM(CJ8:CJ19)</f>
        <v>0</v>
      </c>
      <c r="CK7" s="74">
        <f>SUM(CK8:CK19)</f>
        <v>0</v>
      </c>
      <c r="CL7" s="50">
        <f>COUNTIF(CL8:CL19,"&lt;&gt;")</f>
        <v>0</v>
      </c>
      <c r="CM7" s="50">
        <f>COUNTIF(CM8:CM19,"&lt;&gt;")</f>
        <v>0</v>
      </c>
      <c r="CN7" s="74">
        <f>SUM(CN8:CN19)</f>
        <v>0</v>
      </c>
      <c r="CO7" s="74">
        <f>SUM(CO8:CO19)</f>
        <v>0</v>
      </c>
      <c r="CP7" s="50">
        <f>COUNTIF(CP8:CP19,"&lt;&gt;")</f>
        <v>0</v>
      </c>
      <c r="CQ7" s="50">
        <f>COUNTIF(CQ8:CQ19,"&lt;&gt;")</f>
        <v>0</v>
      </c>
      <c r="CR7" s="74">
        <f>SUM(CR8:CR19)</f>
        <v>0</v>
      </c>
      <c r="CS7" s="74">
        <f>SUM(CS8:CS19)</f>
        <v>0</v>
      </c>
      <c r="CT7" s="50">
        <f>COUNTIF(CT8:CT19,"&lt;&gt;")</f>
        <v>0</v>
      </c>
      <c r="CU7" s="50">
        <f>COUNTIF(CU8:CU19,"&lt;&gt;")</f>
        <v>0</v>
      </c>
      <c r="CV7" s="74">
        <f>SUM(CV8:CV19)</f>
        <v>0</v>
      </c>
      <c r="CW7" s="74">
        <f>SUM(CW8:CW19)</f>
        <v>0</v>
      </c>
      <c r="CX7" s="50">
        <f>COUNTIF(CX8:CX19,"&lt;&gt;")</f>
        <v>0</v>
      </c>
      <c r="CY7" s="50">
        <f>COUNTIF(CY8:CY19,"&lt;&gt;")</f>
        <v>0</v>
      </c>
      <c r="CZ7" s="74">
        <f>SUM(CZ8:CZ19)</f>
        <v>0</v>
      </c>
      <c r="DA7" s="74">
        <f>SUM(DA8:DA19)</f>
        <v>0</v>
      </c>
      <c r="DB7" s="50">
        <f>COUNTIF(DB8:DB19,"&lt;&gt;")</f>
        <v>0</v>
      </c>
      <c r="DC7" s="50">
        <f>COUNTIF(DC8:DC19,"&lt;&gt;")</f>
        <v>0</v>
      </c>
      <c r="DD7" s="74">
        <f>SUM(DD8:DD19)</f>
        <v>0</v>
      </c>
      <c r="DE7" s="74">
        <f>SUM(DE8:DE19)</f>
        <v>0</v>
      </c>
      <c r="DF7" s="50">
        <f>COUNTIF(DF8:DF19,"&lt;&gt;")</f>
        <v>0</v>
      </c>
      <c r="DG7" s="50">
        <f>COUNTIF(DG8:DG19,"&lt;&gt;")</f>
        <v>0</v>
      </c>
      <c r="DH7" s="74">
        <f>SUM(DH8:DH19)</f>
        <v>0</v>
      </c>
      <c r="DI7" s="74">
        <f>SUM(DI8:DI19)</f>
        <v>0</v>
      </c>
      <c r="DJ7" s="50">
        <f>COUNTIF(DJ8:DJ19,"&lt;&gt;")</f>
        <v>0</v>
      </c>
      <c r="DK7" s="50">
        <f>COUNTIF(DK8:DK19,"&lt;&gt;")</f>
        <v>0</v>
      </c>
      <c r="DL7" s="74">
        <f>SUM(DL8:DL19)</f>
        <v>0</v>
      </c>
      <c r="DM7" s="74">
        <f>SUM(DM8:DM19)</f>
        <v>0</v>
      </c>
      <c r="DN7" s="50">
        <f>COUNTIF(DN8:DN19,"&lt;&gt;")</f>
        <v>0</v>
      </c>
      <c r="DO7" s="50">
        <f>COUNTIF(DO8:DO19,"&lt;&gt;")</f>
        <v>0</v>
      </c>
      <c r="DP7" s="74">
        <f>SUM(DP8:DP19)</f>
        <v>0</v>
      </c>
      <c r="DQ7" s="74">
        <f>SUM(DQ8:DQ19)</f>
        <v>0</v>
      </c>
      <c r="DR7" s="50">
        <f>COUNTIF(DR8:DR19,"&lt;&gt;")</f>
        <v>0</v>
      </c>
      <c r="DS7" s="50">
        <f>COUNTIF(DS8:DS19,"&lt;&gt;")</f>
        <v>0</v>
      </c>
      <c r="DT7" s="74">
        <f>SUM(DT8:DT19)</f>
        <v>0</v>
      </c>
      <c r="DU7" s="74">
        <f>SUM(DU8:DU19)</f>
        <v>0</v>
      </c>
    </row>
    <row r="8" spans="1:125" s="51" customFormat="1" ht="12" customHeight="1">
      <c r="A8" s="52" t="s">
        <v>570</v>
      </c>
      <c r="B8" s="53" t="s">
        <v>571</v>
      </c>
      <c r="C8" s="52" t="s">
        <v>572</v>
      </c>
      <c r="D8" s="76">
        <f>SUM(H8,L8,P8,T8,X8,AB8,AF8,AJ8,AN8,AR8,AV8,AZ8,BD8,BH8,BL8,BP8,BT8,BX8,CB8,CF8,CJ8,CN8,CR8,CV8,CZ8,DD8,DH8,DL8,DP8,DT8)</f>
        <v>1059848</v>
      </c>
      <c r="E8" s="76">
        <f>SUM(I8,M8,Q8,U8,Y8,AC8,AG8,AK8,AO8,AS8,AW8,BA8,BE8,BI8,BM8,BQ8,BU8,BY8,CC8,CG8,CK8,CO8,CS8,CW8,DA8,DE8,DI8,DM8,DQ8,DU8)</f>
        <v>112314</v>
      </c>
      <c r="F8" s="68" t="s">
        <v>573</v>
      </c>
      <c r="G8" s="54" t="s">
        <v>574</v>
      </c>
      <c r="H8" s="76">
        <v>500246</v>
      </c>
      <c r="I8" s="76">
        <v>51419</v>
      </c>
      <c r="J8" s="68" t="s">
        <v>575</v>
      </c>
      <c r="K8" s="54" t="s">
        <v>576</v>
      </c>
      <c r="L8" s="76">
        <v>360651</v>
      </c>
      <c r="M8" s="76">
        <v>44824</v>
      </c>
      <c r="N8" s="68" t="s">
        <v>577</v>
      </c>
      <c r="O8" s="54" t="s">
        <v>578</v>
      </c>
      <c r="P8" s="76">
        <v>198951</v>
      </c>
      <c r="Q8" s="76">
        <v>16071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570</v>
      </c>
      <c r="B9" s="53" t="s">
        <v>579</v>
      </c>
      <c r="C9" s="52" t="s">
        <v>580</v>
      </c>
      <c r="D9" s="76">
        <f>SUM(H9,L9,P9,T9,X9,AB9,AF9,AJ9,AN9,AR9,AV9,AZ9,BD9,BH9,BL9,BP9,BT9,BX9,CB9,CF9,CJ9,CN9,CR9,CV9,CZ9,DD9,DH9,DL9,DP9,DT9)</f>
        <v>279216</v>
      </c>
      <c r="E9" s="76">
        <f>SUM(I9,M9,Q9,U9,Y9,AC9,AG9,AK9,AO9,AS9,AW9,BA9,BE9,BI9,BM9,BQ9,BU9,BY9,CC9,CG9,CK9,CO9,CS9,CW9,DA9,DE9,DI9,DM9,DQ9,DU9)</f>
        <v>267916</v>
      </c>
      <c r="F9" s="68" t="s">
        <v>581</v>
      </c>
      <c r="G9" s="54" t="s">
        <v>582</v>
      </c>
      <c r="H9" s="76">
        <v>69841</v>
      </c>
      <c r="I9" s="76">
        <v>12554</v>
      </c>
      <c r="J9" s="68" t="s">
        <v>583</v>
      </c>
      <c r="K9" s="54" t="s">
        <v>584</v>
      </c>
      <c r="L9" s="76">
        <v>2035</v>
      </c>
      <c r="M9" s="76">
        <v>42200</v>
      </c>
      <c r="N9" s="68" t="s">
        <v>585</v>
      </c>
      <c r="O9" s="54" t="s">
        <v>586</v>
      </c>
      <c r="P9" s="76">
        <v>2435</v>
      </c>
      <c r="Q9" s="76">
        <v>43953</v>
      </c>
      <c r="R9" s="68" t="s">
        <v>587</v>
      </c>
      <c r="S9" s="54" t="s">
        <v>588</v>
      </c>
      <c r="T9" s="76">
        <v>106409</v>
      </c>
      <c r="U9" s="76">
        <v>70190</v>
      </c>
      <c r="V9" s="68" t="s">
        <v>589</v>
      </c>
      <c r="W9" s="54" t="s">
        <v>590</v>
      </c>
      <c r="X9" s="76">
        <v>55689</v>
      </c>
      <c r="Y9" s="76">
        <v>51806</v>
      </c>
      <c r="Z9" s="68" t="s">
        <v>591</v>
      </c>
      <c r="AA9" s="54" t="s">
        <v>592</v>
      </c>
      <c r="AB9" s="76">
        <v>2761</v>
      </c>
      <c r="AC9" s="76">
        <v>43214</v>
      </c>
      <c r="AD9" s="68" t="s">
        <v>593</v>
      </c>
      <c r="AE9" s="54" t="s">
        <v>594</v>
      </c>
      <c r="AF9" s="76">
        <v>40046</v>
      </c>
      <c r="AG9" s="76">
        <v>3999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570</v>
      </c>
      <c r="B10" s="66" t="s">
        <v>595</v>
      </c>
      <c r="C10" s="52" t="s">
        <v>596</v>
      </c>
      <c r="D10" s="76">
        <f>SUM(H10,L10,P10,T10,X10,AB10,AF10,AJ10,AN10,AR10,AV10,AZ10,BD10,BH10,BL10,BP10,BT10,BX10,CB10,CF10,CJ10,CN10,CR10,CV10,CZ10,DD10,DH10,DL10,DP10,DT10)</f>
        <v>571081</v>
      </c>
      <c r="E10" s="76">
        <f>SUM(I10,M10,Q10,U10,Y10,AC10,AG10,AK10,AO10,AS10,AW10,BA10,BE10,BI10,BM10,BQ10,BU10,BY10,CC10,CG10,CK10,CO10,CS10,CW10,DA10,DE10,DI10,DM10,DQ10,DU10)</f>
        <v>81706</v>
      </c>
      <c r="F10" s="68" t="s">
        <v>597</v>
      </c>
      <c r="G10" s="54" t="s">
        <v>598</v>
      </c>
      <c r="H10" s="76">
        <v>283370</v>
      </c>
      <c r="I10" s="76">
        <v>40543</v>
      </c>
      <c r="J10" s="68" t="s">
        <v>599</v>
      </c>
      <c r="K10" s="54" t="s">
        <v>600</v>
      </c>
      <c r="L10" s="76">
        <v>287711</v>
      </c>
      <c r="M10" s="76">
        <v>41163</v>
      </c>
      <c r="N10" s="68"/>
      <c r="O10" s="54"/>
      <c r="P10" s="76">
        <v>0</v>
      </c>
      <c r="Q10" s="76">
        <v>0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570</v>
      </c>
      <c r="B11" s="53" t="s">
        <v>601</v>
      </c>
      <c r="C11" s="52" t="s">
        <v>602</v>
      </c>
      <c r="D11" s="76">
        <f>SUM(H11,L11,P11,T11,X11,AB11,AF11,AJ11,AN11,AR11,AV11,AZ11,BD11,BH11,BL11,BP11,BT11,BX11,CB11,CF11,CJ11,CN11,CR11,CV11,CZ11,DD11,DH11,DL11,DP11,DT11)</f>
        <v>187281</v>
      </c>
      <c r="E11" s="76">
        <f>SUM(I11,M11,Q11,U11,Y11,AC11,AG11,AK11,AO11,AS11,AW11,BA11,BE11,BI11,BM11,BQ11,BU11,BY11,CC11,CG11,CK11,CO11,CS11,CW11,DA11,DE11,DI11,DM11,DQ11,DU11)</f>
        <v>41656</v>
      </c>
      <c r="F11" s="68" t="s">
        <v>603</v>
      </c>
      <c r="G11" s="54" t="s">
        <v>604</v>
      </c>
      <c r="H11" s="76">
        <v>106662</v>
      </c>
      <c r="I11" s="76">
        <v>23724</v>
      </c>
      <c r="J11" s="68" t="s">
        <v>605</v>
      </c>
      <c r="K11" s="54" t="s">
        <v>606</v>
      </c>
      <c r="L11" s="76">
        <v>80619</v>
      </c>
      <c r="M11" s="76">
        <v>17932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570</v>
      </c>
      <c r="B12" s="56" t="s">
        <v>607</v>
      </c>
      <c r="C12" s="55" t="s">
        <v>608</v>
      </c>
      <c r="D12" s="78">
        <f>SUM(H12,L12,P12,T12,X12,AB12,AF12,AJ12,AN12,AR12,AV12,AZ12,BD12,BH12,BL12,BP12,BT12,BX12,CB12,CF12,CJ12,CN12,CR12,CV12,CZ12,DD12,DH12,DL12,DP12,DT12)</f>
        <v>174622</v>
      </c>
      <c r="E12" s="78">
        <f>SUM(I12,M12,Q12,U12,Y12,AC12,AG12,AK12,AO12,AS12,AW12,BA12,BE12,BI12,BM12,BQ12,BU12,BY12,CC12,CG12,CK12,CO12,CS12,CW12,DA12,DE12,DI12,DM12,DQ12,DU12)</f>
        <v>67895</v>
      </c>
      <c r="F12" s="56" t="s">
        <v>581</v>
      </c>
      <c r="G12" s="55" t="s">
        <v>582</v>
      </c>
      <c r="H12" s="78">
        <v>104237</v>
      </c>
      <c r="I12" s="78">
        <v>39428</v>
      </c>
      <c r="J12" s="56" t="s">
        <v>593</v>
      </c>
      <c r="K12" s="55" t="s">
        <v>594</v>
      </c>
      <c r="L12" s="78">
        <v>70385</v>
      </c>
      <c r="M12" s="78">
        <v>28467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570</v>
      </c>
      <c r="B13" s="56" t="s">
        <v>609</v>
      </c>
      <c r="C13" s="55" t="s">
        <v>610</v>
      </c>
      <c r="D13" s="78">
        <f>SUM(H13,L13,P13,T13,X13,AB13,AF13,AJ13,AN13,AR13,AV13,AZ13,BD13,BH13,BL13,BP13,BT13,BX13,CB13,CF13,CJ13,CN13,CR13,CV13,CZ13,DD13,DH13,DL13,DP13,DT13)</f>
        <v>353811</v>
      </c>
      <c r="E13" s="78">
        <f>SUM(I13,M13,Q13,U13,Y13,AC13,AG13,AK13,AO13,AS13,AW13,BA13,BE13,BI13,BM13,BQ13,BU13,BY13,CC13,CG13,CK13,CO13,CS13,CW13,DA13,DE13,DI13,DM13,DQ13,DU13)</f>
        <v>47019</v>
      </c>
      <c r="F13" s="56" t="s">
        <v>583</v>
      </c>
      <c r="G13" s="55" t="s">
        <v>584</v>
      </c>
      <c r="H13" s="78">
        <v>165214</v>
      </c>
      <c r="I13" s="78">
        <v>21956</v>
      </c>
      <c r="J13" s="56" t="s">
        <v>585</v>
      </c>
      <c r="K13" s="55" t="s">
        <v>586</v>
      </c>
      <c r="L13" s="78">
        <v>188597</v>
      </c>
      <c r="M13" s="78">
        <v>25063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570</v>
      </c>
      <c r="B14" s="56" t="s">
        <v>611</v>
      </c>
      <c r="C14" s="55" t="s">
        <v>612</v>
      </c>
      <c r="D14" s="78">
        <f>SUM(H14,L14,P14,T14,X14,AB14,AF14,AJ14,AN14,AR14,AV14,AZ14,BD14,BH14,BL14,BP14,BT14,BX14,CB14,CF14,CJ14,CN14,CR14,CV14,CZ14,DD14,DH14,DL14,DP14,DT14)</f>
        <v>0</v>
      </c>
      <c r="E14" s="78">
        <f>SUM(I14,M14,Q14,U14,Y14,AC14,AG14,AK14,AO14,AS14,AW14,BA14,BE14,BI14,BM14,BQ14,BU14,BY14,CC14,CG14,CK14,CO14,CS14,CW14,DA14,DE14,DI14,DM14,DQ14,DU14)</f>
        <v>118769</v>
      </c>
      <c r="F14" s="56" t="s">
        <v>613</v>
      </c>
      <c r="G14" s="55" t="s">
        <v>614</v>
      </c>
      <c r="H14" s="78">
        <v>0</v>
      </c>
      <c r="I14" s="78">
        <v>71583</v>
      </c>
      <c r="J14" s="56" t="s">
        <v>615</v>
      </c>
      <c r="K14" s="55" t="s">
        <v>616</v>
      </c>
      <c r="L14" s="78">
        <v>0</v>
      </c>
      <c r="M14" s="78">
        <v>2543</v>
      </c>
      <c r="N14" s="56" t="s">
        <v>617</v>
      </c>
      <c r="O14" s="55" t="s">
        <v>618</v>
      </c>
      <c r="P14" s="78">
        <v>0</v>
      </c>
      <c r="Q14" s="78">
        <v>44643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570</v>
      </c>
      <c r="B15" s="56" t="s">
        <v>619</v>
      </c>
      <c r="C15" s="55" t="s">
        <v>620</v>
      </c>
      <c r="D15" s="78">
        <f>SUM(H15,L15,P15,T15,X15,AB15,AF15,AJ15,AN15,AR15,AV15,AZ15,BD15,BH15,BL15,BP15,BT15,BX15,CB15,CF15,CJ15,CN15,CR15,CV15,CZ15,DD15,DH15,DL15,DP15,DT15)</f>
        <v>138040</v>
      </c>
      <c r="E15" s="78">
        <f>SUM(I15,M15,Q15,U15,Y15,AC15,AG15,AK15,AO15,AS15,AW15,BA15,BE15,BI15,BM15,BQ15,BU15,BY15,CC15,CG15,CK15,CO15,CS15,CW15,DA15,DE15,DI15,DM15,DQ15,DU15)</f>
        <v>0</v>
      </c>
      <c r="F15" s="56" t="s">
        <v>621</v>
      </c>
      <c r="G15" s="55" t="s">
        <v>622</v>
      </c>
      <c r="H15" s="78">
        <v>84526</v>
      </c>
      <c r="I15" s="78">
        <v>0</v>
      </c>
      <c r="J15" s="56" t="s">
        <v>623</v>
      </c>
      <c r="K15" s="55" t="s">
        <v>624</v>
      </c>
      <c r="L15" s="78">
        <v>53514</v>
      </c>
      <c r="M15" s="78">
        <v>0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570</v>
      </c>
      <c r="B16" s="56" t="s">
        <v>625</v>
      </c>
      <c r="C16" s="55" t="s">
        <v>626</v>
      </c>
      <c r="D16" s="78">
        <f>SUM(H16,L16,P16,T16,X16,AB16,AF16,AJ16,AN16,AR16,AV16,AZ16,BD16,BH16,BL16,BP16,BT16,BX16,CB16,CF16,CJ16,CN16,CR16,CV16,CZ16,DD16,DH16,DL16,DP16,DT16)</f>
        <v>165575</v>
      </c>
      <c r="E16" s="78">
        <f>SUM(I16,M16,Q16,U16,Y16,AC16,AG16,AK16,AO16,AS16,AW16,BA16,BE16,BI16,BM16,BQ16,BU16,BY16,CC16,CG16,CK16,CO16,CS16,CW16,DA16,DE16,DI16,DM16,DQ16,DU16)</f>
        <v>0</v>
      </c>
      <c r="F16" s="56" t="s">
        <v>627</v>
      </c>
      <c r="G16" s="55" t="s">
        <v>628</v>
      </c>
      <c r="H16" s="78">
        <v>75501</v>
      </c>
      <c r="I16" s="78">
        <v>0</v>
      </c>
      <c r="J16" s="56" t="s">
        <v>629</v>
      </c>
      <c r="K16" s="55" t="s">
        <v>630</v>
      </c>
      <c r="L16" s="78">
        <v>53150</v>
      </c>
      <c r="M16" s="78">
        <v>0</v>
      </c>
      <c r="N16" s="56" t="s">
        <v>631</v>
      </c>
      <c r="O16" s="55" t="s">
        <v>632</v>
      </c>
      <c r="P16" s="78">
        <v>36924</v>
      </c>
      <c r="Q16" s="78">
        <v>0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570</v>
      </c>
      <c r="B17" s="56" t="s">
        <v>633</v>
      </c>
      <c r="C17" s="55" t="s">
        <v>634</v>
      </c>
      <c r="D17" s="78">
        <f>SUM(H17,L17,P17,T17,X17,AB17,AF17,AJ17,AN17,AR17,AV17,AZ17,BD17,BH17,BL17,BP17,BT17,BX17,CB17,CF17,CJ17,CN17,CR17,CV17,CZ17,DD17,DH17,DL17,DP17,DT17)</f>
        <v>344150</v>
      </c>
      <c r="E17" s="78">
        <f>SUM(I17,M17,Q17,U17,Y17,AC17,AG17,AK17,AO17,AS17,AW17,BA17,BE17,BI17,BM17,BQ17,BU17,BY17,CC17,CG17,CK17,CO17,CS17,CW17,DA17,DE17,DI17,DM17,DQ17,DU17)</f>
        <v>0</v>
      </c>
      <c r="F17" s="56" t="s">
        <v>617</v>
      </c>
      <c r="G17" s="55" t="s">
        <v>618</v>
      </c>
      <c r="H17" s="78">
        <v>237161</v>
      </c>
      <c r="I17" s="78">
        <v>0</v>
      </c>
      <c r="J17" s="56" t="s">
        <v>615</v>
      </c>
      <c r="K17" s="55" t="s">
        <v>616</v>
      </c>
      <c r="L17" s="78">
        <v>106989</v>
      </c>
      <c r="M17" s="78">
        <v>0</v>
      </c>
      <c r="N17" s="56"/>
      <c r="O17" s="55"/>
      <c r="P17" s="78">
        <v>0</v>
      </c>
      <c r="Q17" s="78">
        <v>0</v>
      </c>
      <c r="R17" s="56"/>
      <c r="S17" s="55"/>
      <c r="T17" s="78">
        <v>0</v>
      </c>
      <c r="U17" s="78">
        <v>0</v>
      </c>
      <c r="V17" s="56"/>
      <c r="W17" s="55"/>
      <c r="X17" s="78">
        <v>0</v>
      </c>
      <c r="Y17" s="78">
        <v>0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  <row r="18" spans="1:125" s="51" customFormat="1" ht="12" customHeight="1">
      <c r="A18" s="55" t="s">
        <v>570</v>
      </c>
      <c r="B18" s="56" t="s">
        <v>635</v>
      </c>
      <c r="C18" s="55" t="s">
        <v>636</v>
      </c>
      <c r="D18" s="78">
        <f>SUM(H18,L18,P18,T18,X18,AB18,AF18,AJ18,AN18,AR18,AV18,AZ18,BD18,BH18,BL18,BP18,BT18,BX18,CB18,CF18,CJ18,CN18,CR18,CV18,CZ18,DD18,DH18,DL18,DP18,DT18)</f>
        <v>866685</v>
      </c>
      <c r="E18" s="78">
        <f>SUM(I18,M18,Q18,U18,Y18,AC18,AG18,AK18,AO18,AS18,AW18,BA18,BE18,BI18,BM18,BQ18,BU18,BY18,CC18,CG18,CK18,CO18,CS18,CW18,DA18,DE18,DI18,DM18,DQ18,DU18)</f>
        <v>0</v>
      </c>
      <c r="F18" s="56" t="s">
        <v>613</v>
      </c>
      <c r="G18" s="55" t="s">
        <v>614</v>
      </c>
      <c r="H18" s="78">
        <v>753739</v>
      </c>
      <c r="I18" s="78">
        <v>0</v>
      </c>
      <c r="J18" s="56" t="s">
        <v>637</v>
      </c>
      <c r="K18" s="55" t="s">
        <v>638</v>
      </c>
      <c r="L18" s="78">
        <v>112946</v>
      </c>
      <c r="M18" s="78">
        <v>0</v>
      </c>
      <c r="N18" s="56"/>
      <c r="O18" s="55"/>
      <c r="P18" s="78">
        <v>0</v>
      </c>
      <c r="Q18" s="78">
        <v>0</v>
      </c>
      <c r="R18" s="56"/>
      <c r="S18" s="55"/>
      <c r="T18" s="78">
        <v>0</v>
      </c>
      <c r="U18" s="78">
        <v>0</v>
      </c>
      <c r="V18" s="56"/>
      <c r="W18" s="55"/>
      <c r="X18" s="78">
        <v>0</v>
      </c>
      <c r="Y18" s="78">
        <v>0</v>
      </c>
      <c r="Z18" s="56"/>
      <c r="AA18" s="55"/>
      <c r="AB18" s="78">
        <v>0</v>
      </c>
      <c r="AC18" s="78">
        <v>0</v>
      </c>
      <c r="AD18" s="56"/>
      <c r="AE18" s="55"/>
      <c r="AF18" s="78">
        <v>0</v>
      </c>
      <c r="AG18" s="78">
        <v>0</v>
      </c>
      <c r="AH18" s="56"/>
      <c r="AI18" s="55"/>
      <c r="AJ18" s="78">
        <v>0</v>
      </c>
      <c r="AK18" s="78">
        <v>0</v>
      </c>
      <c r="AL18" s="56"/>
      <c r="AM18" s="55"/>
      <c r="AN18" s="78">
        <v>0</v>
      </c>
      <c r="AO18" s="78">
        <v>0</v>
      </c>
      <c r="AP18" s="56"/>
      <c r="AQ18" s="55"/>
      <c r="AR18" s="78">
        <v>0</v>
      </c>
      <c r="AS18" s="78">
        <v>0</v>
      </c>
      <c r="AT18" s="56"/>
      <c r="AU18" s="55"/>
      <c r="AV18" s="78">
        <v>0</v>
      </c>
      <c r="AW18" s="78">
        <v>0</v>
      </c>
      <c r="AX18" s="56"/>
      <c r="AY18" s="55"/>
      <c r="AZ18" s="78">
        <v>0</v>
      </c>
      <c r="BA18" s="78">
        <v>0</v>
      </c>
      <c r="BB18" s="56"/>
      <c r="BC18" s="55"/>
      <c r="BD18" s="78">
        <v>0</v>
      </c>
      <c r="BE18" s="78">
        <v>0</v>
      </c>
      <c r="BF18" s="56"/>
      <c r="BG18" s="55"/>
      <c r="BH18" s="78">
        <v>0</v>
      </c>
      <c r="BI18" s="78">
        <v>0</v>
      </c>
      <c r="BJ18" s="56"/>
      <c r="BK18" s="55"/>
      <c r="BL18" s="78">
        <v>0</v>
      </c>
      <c r="BM18" s="78">
        <v>0</v>
      </c>
      <c r="BN18" s="56"/>
      <c r="BO18" s="55"/>
      <c r="BP18" s="78">
        <v>0</v>
      </c>
      <c r="BQ18" s="78">
        <v>0</v>
      </c>
      <c r="BR18" s="56"/>
      <c r="BS18" s="55"/>
      <c r="BT18" s="78">
        <v>0</v>
      </c>
      <c r="BU18" s="78">
        <v>0</v>
      </c>
      <c r="BV18" s="56"/>
      <c r="BW18" s="55"/>
      <c r="BX18" s="78">
        <v>0</v>
      </c>
      <c r="BY18" s="78">
        <v>0</v>
      </c>
      <c r="BZ18" s="56"/>
      <c r="CA18" s="55"/>
      <c r="CB18" s="78">
        <v>0</v>
      </c>
      <c r="CC18" s="78">
        <v>0</v>
      </c>
      <c r="CD18" s="56"/>
      <c r="CE18" s="55"/>
      <c r="CF18" s="78">
        <v>0</v>
      </c>
      <c r="CG18" s="78">
        <v>0</v>
      </c>
      <c r="CH18" s="56"/>
      <c r="CI18" s="55"/>
      <c r="CJ18" s="78">
        <v>0</v>
      </c>
      <c r="CK18" s="78">
        <v>0</v>
      </c>
      <c r="CL18" s="56"/>
      <c r="CM18" s="55"/>
      <c r="CN18" s="78">
        <v>0</v>
      </c>
      <c r="CO18" s="78">
        <v>0</v>
      </c>
      <c r="CP18" s="56"/>
      <c r="CQ18" s="55"/>
      <c r="CR18" s="78">
        <v>0</v>
      </c>
      <c r="CS18" s="78">
        <v>0</v>
      </c>
      <c r="CT18" s="56"/>
      <c r="CU18" s="55"/>
      <c r="CV18" s="78">
        <v>0</v>
      </c>
      <c r="CW18" s="78">
        <v>0</v>
      </c>
      <c r="CX18" s="56"/>
      <c r="CY18" s="55"/>
      <c r="CZ18" s="78">
        <v>0</v>
      </c>
      <c r="DA18" s="78">
        <v>0</v>
      </c>
      <c r="DB18" s="56"/>
      <c r="DC18" s="55"/>
      <c r="DD18" s="78">
        <v>0</v>
      </c>
      <c r="DE18" s="78">
        <v>0</v>
      </c>
      <c r="DF18" s="56"/>
      <c r="DG18" s="55"/>
      <c r="DH18" s="78">
        <v>0</v>
      </c>
      <c r="DI18" s="78">
        <v>0</v>
      </c>
      <c r="DJ18" s="56"/>
      <c r="DK18" s="55"/>
      <c r="DL18" s="78">
        <v>0</v>
      </c>
      <c r="DM18" s="78">
        <v>0</v>
      </c>
      <c r="DN18" s="56"/>
      <c r="DO18" s="55"/>
      <c r="DP18" s="78">
        <v>0</v>
      </c>
      <c r="DQ18" s="78">
        <v>0</v>
      </c>
      <c r="DR18" s="56"/>
      <c r="DS18" s="55"/>
      <c r="DT18" s="78">
        <v>0</v>
      </c>
      <c r="DU18" s="78">
        <v>0</v>
      </c>
    </row>
    <row r="19" spans="1:125" s="51" customFormat="1" ht="12" customHeight="1">
      <c r="A19" s="55" t="s">
        <v>570</v>
      </c>
      <c r="B19" s="56" t="s">
        <v>639</v>
      </c>
      <c r="C19" s="55" t="s">
        <v>640</v>
      </c>
      <c r="D19" s="78">
        <f>SUM(H19,L19,P19,T19,X19,AB19,AF19,AJ19,AN19,AR19,AV19,AZ19,BD19,BH19,BL19,BP19,BT19,BX19,CB19,CF19,CJ19,CN19,CR19,CV19,CZ19,DD19,DH19,DL19,DP19,DT19)</f>
        <v>649851</v>
      </c>
      <c r="E19" s="78">
        <f>SUM(I19,M19,Q19,U19,Y19,AC19,AG19,AK19,AO19,AS19,AW19,BA19,BE19,BI19,BM19,BQ19,BU19,BY19,CC19,CG19,CK19,CO19,CS19,CW19,DA19,DE19,DI19,DM19,DQ19,DU19)</f>
        <v>0</v>
      </c>
      <c r="F19" s="56" t="s">
        <v>641</v>
      </c>
      <c r="G19" s="55" t="s">
        <v>642</v>
      </c>
      <c r="H19" s="78">
        <v>593702</v>
      </c>
      <c r="I19" s="78">
        <v>0</v>
      </c>
      <c r="J19" s="56" t="s">
        <v>591</v>
      </c>
      <c r="K19" s="55" t="s">
        <v>592</v>
      </c>
      <c r="L19" s="78">
        <v>56149</v>
      </c>
      <c r="M19" s="78">
        <v>0</v>
      </c>
      <c r="N19" s="56"/>
      <c r="O19" s="55"/>
      <c r="P19" s="78">
        <v>0</v>
      </c>
      <c r="Q19" s="78">
        <v>0</v>
      </c>
      <c r="R19" s="56"/>
      <c r="S19" s="55"/>
      <c r="T19" s="78">
        <v>0</v>
      </c>
      <c r="U19" s="78">
        <v>0</v>
      </c>
      <c r="V19" s="56"/>
      <c r="W19" s="55"/>
      <c r="X19" s="78">
        <v>0</v>
      </c>
      <c r="Y19" s="78">
        <v>0</v>
      </c>
      <c r="Z19" s="56"/>
      <c r="AA19" s="55"/>
      <c r="AB19" s="78">
        <v>0</v>
      </c>
      <c r="AC19" s="78">
        <v>0</v>
      </c>
      <c r="AD19" s="56"/>
      <c r="AE19" s="55"/>
      <c r="AF19" s="78">
        <v>0</v>
      </c>
      <c r="AG19" s="78">
        <v>0</v>
      </c>
      <c r="AH19" s="56"/>
      <c r="AI19" s="55"/>
      <c r="AJ19" s="78">
        <v>0</v>
      </c>
      <c r="AK19" s="78">
        <v>0</v>
      </c>
      <c r="AL19" s="56"/>
      <c r="AM19" s="55"/>
      <c r="AN19" s="78">
        <v>0</v>
      </c>
      <c r="AO19" s="78">
        <v>0</v>
      </c>
      <c r="AP19" s="56"/>
      <c r="AQ19" s="55"/>
      <c r="AR19" s="78">
        <v>0</v>
      </c>
      <c r="AS19" s="78">
        <v>0</v>
      </c>
      <c r="AT19" s="56"/>
      <c r="AU19" s="55"/>
      <c r="AV19" s="78">
        <v>0</v>
      </c>
      <c r="AW19" s="78">
        <v>0</v>
      </c>
      <c r="AX19" s="56"/>
      <c r="AY19" s="55"/>
      <c r="AZ19" s="78">
        <v>0</v>
      </c>
      <c r="BA19" s="78">
        <v>0</v>
      </c>
      <c r="BB19" s="56"/>
      <c r="BC19" s="55"/>
      <c r="BD19" s="78">
        <v>0</v>
      </c>
      <c r="BE19" s="78">
        <v>0</v>
      </c>
      <c r="BF19" s="56"/>
      <c r="BG19" s="55"/>
      <c r="BH19" s="78">
        <v>0</v>
      </c>
      <c r="BI19" s="78">
        <v>0</v>
      </c>
      <c r="BJ19" s="56"/>
      <c r="BK19" s="55"/>
      <c r="BL19" s="78">
        <v>0</v>
      </c>
      <c r="BM19" s="78">
        <v>0</v>
      </c>
      <c r="BN19" s="56"/>
      <c r="BO19" s="55"/>
      <c r="BP19" s="78">
        <v>0</v>
      </c>
      <c r="BQ19" s="78">
        <v>0</v>
      </c>
      <c r="BR19" s="56"/>
      <c r="BS19" s="55"/>
      <c r="BT19" s="78">
        <v>0</v>
      </c>
      <c r="BU19" s="78">
        <v>0</v>
      </c>
      <c r="BV19" s="56"/>
      <c r="BW19" s="55"/>
      <c r="BX19" s="78">
        <v>0</v>
      </c>
      <c r="BY19" s="78">
        <v>0</v>
      </c>
      <c r="BZ19" s="56"/>
      <c r="CA19" s="55"/>
      <c r="CB19" s="78">
        <v>0</v>
      </c>
      <c r="CC19" s="78">
        <v>0</v>
      </c>
      <c r="CD19" s="56"/>
      <c r="CE19" s="55"/>
      <c r="CF19" s="78">
        <v>0</v>
      </c>
      <c r="CG19" s="78">
        <v>0</v>
      </c>
      <c r="CH19" s="56"/>
      <c r="CI19" s="55"/>
      <c r="CJ19" s="78">
        <v>0</v>
      </c>
      <c r="CK19" s="78">
        <v>0</v>
      </c>
      <c r="CL19" s="56"/>
      <c r="CM19" s="55"/>
      <c r="CN19" s="78">
        <v>0</v>
      </c>
      <c r="CO19" s="78">
        <v>0</v>
      </c>
      <c r="CP19" s="56"/>
      <c r="CQ19" s="55"/>
      <c r="CR19" s="78">
        <v>0</v>
      </c>
      <c r="CS19" s="78">
        <v>0</v>
      </c>
      <c r="CT19" s="56"/>
      <c r="CU19" s="55"/>
      <c r="CV19" s="78">
        <v>0</v>
      </c>
      <c r="CW19" s="78">
        <v>0</v>
      </c>
      <c r="CX19" s="56"/>
      <c r="CY19" s="55"/>
      <c r="CZ19" s="78">
        <v>0</v>
      </c>
      <c r="DA19" s="78">
        <v>0</v>
      </c>
      <c r="DB19" s="56"/>
      <c r="DC19" s="55"/>
      <c r="DD19" s="78">
        <v>0</v>
      </c>
      <c r="DE19" s="78">
        <v>0</v>
      </c>
      <c r="DF19" s="56"/>
      <c r="DG19" s="55"/>
      <c r="DH19" s="78">
        <v>0</v>
      </c>
      <c r="DI19" s="78">
        <v>0</v>
      </c>
      <c r="DJ19" s="56"/>
      <c r="DK19" s="55"/>
      <c r="DL19" s="78">
        <v>0</v>
      </c>
      <c r="DM19" s="78">
        <v>0</v>
      </c>
      <c r="DN19" s="56"/>
      <c r="DO19" s="55"/>
      <c r="DP19" s="78">
        <v>0</v>
      </c>
      <c r="DQ19" s="78">
        <v>0</v>
      </c>
      <c r="DR19" s="56"/>
      <c r="DS19" s="55"/>
      <c r="DT19" s="78">
        <v>0</v>
      </c>
      <c r="DU19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643</v>
      </c>
      <c r="D2" s="26" t="s">
        <v>123</v>
      </c>
      <c r="E2" s="5" t="s">
        <v>644</v>
      </c>
      <c r="F2" s="3"/>
      <c r="G2" s="3"/>
      <c r="H2" s="3"/>
      <c r="I2" s="3"/>
      <c r="J2" s="3"/>
      <c r="K2" s="3"/>
      <c r="L2" s="3" t="str">
        <f>LEFT(D2,2)</f>
        <v>47</v>
      </c>
      <c r="M2" s="3" t="str">
        <f>IF(L2&lt;&gt;"",VLOOKUP(L2,$AK$6:$AL$52,2,FALSE),"-")</f>
        <v>沖縄県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645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646</v>
      </c>
      <c r="C6" s="189"/>
      <c r="D6" s="190"/>
      <c r="E6" s="14" t="s">
        <v>56</v>
      </c>
      <c r="F6" s="15" t="s">
        <v>58</v>
      </c>
      <c r="H6" s="191" t="s">
        <v>647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648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124242</v>
      </c>
      <c r="F7" s="18">
        <f>AF14</f>
        <v>624166</v>
      </c>
      <c r="H7" s="194" t="s">
        <v>460</v>
      </c>
      <c r="I7" s="194" t="s">
        <v>649</v>
      </c>
      <c r="J7" s="199" t="s">
        <v>100</v>
      </c>
      <c r="K7" s="201"/>
      <c r="L7" s="18">
        <f>AF21</f>
        <v>184008</v>
      </c>
      <c r="M7" s="18">
        <f>AF42</f>
        <v>0</v>
      </c>
      <c r="AC7" s="16" t="s">
        <v>92</v>
      </c>
      <c r="AD7" s="42" t="s">
        <v>650</v>
      </c>
      <c r="AE7" s="41" t="s">
        <v>651</v>
      </c>
      <c r="AF7" s="37">
        <f ca="1">IF(AF$2=0,INDIRECT("'"&amp;AD7&amp;"'!"&amp;AE7&amp;$AI$2),0)</f>
        <v>124242</v>
      </c>
      <c r="AG7" s="41"/>
      <c r="AH7" s="207" t="str">
        <f>+'廃棄物事業経費（歳入）'!B7</f>
        <v>47000</v>
      </c>
      <c r="AI7" s="2">
        <v>7</v>
      </c>
      <c r="AK7" s="27" t="s">
        <v>652</v>
      </c>
      <c r="AL7" s="29" t="s">
        <v>4</v>
      </c>
    </row>
    <row r="8" spans="2:38" ht="19.5" customHeight="1">
      <c r="B8" s="183" t="s">
        <v>653</v>
      </c>
      <c r="C8" s="179"/>
      <c r="D8" s="179"/>
      <c r="E8" s="18">
        <f>AF8</f>
        <v>389</v>
      </c>
      <c r="F8" s="18">
        <f>AF15</f>
        <v>0</v>
      </c>
      <c r="H8" s="195"/>
      <c r="I8" s="195"/>
      <c r="J8" s="191" t="s">
        <v>102</v>
      </c>
      <c r="K8" s="193"/>
      <c r="L8" s="18">
        <f>AF22</f>
        <v>322382</v>
      </c>
      <c r="M8" s="18">
        <f>AF43</f>
        <v>1888267</v>
      </c>
      <c r="AC8" s="16" t="s">
        <v>653</v>
      </c>
      <c r="AD8" s="42" t="s">
        <v>650</v>
      </c>
      <c r="AE8" s="41" t="s">
        <v>654</v>
      </c>
      <c r="AF8" s="37">
        <f ca="1">IF(AF$2=0,INDIRECT("'"&amp;AD8&amp;"'!"&amp;AE8&amp;$AI$2),0)</f>
        <v>389</v>
      </c>
      <c r="AG8" s="41"/>
      <c r="AH8" s="207" t="str">
        <f>+'廃棄物事業経費（歳入）'!B8</f>
        <v>47201</v>
      </c>
      <c r="AI8" s="2">
        <v>8</v>
      </c>
      <c r="AK8" s="27" t="s">
        <v>655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137082</v>
      </c>
      <c r="F9" s="18">
        <f>AF16</f>
        <v>940400</v>
      </c>
      <c r="H9" s="195"/>
      <c r="I9" s="195"/>
      <c r="J9" s="199" t="s">
        <v>104</v>
      </c>
      <c r="K9" s="201"/>
      <c r="L9" s="18">
        <f>AF23</f>
        <v>5780</v>
      </c>
      <c r="M9" s="18">
        <f>AF44</f>
        <v>0</v>
      </c>
      <c r="AC9" s="16" t="s">
        <v>95</v>
      </c>
      <c r="AD9" s="42" t="s">
        <v>650</v>
      </c>
      <c r="AE9" s="41" t="s">
        <v>656</v>
      </c>
      <c r="AF9" s="37">
        <f ca="1">IF(AF$2=0,INDIRECT("'"&amp;AD9&amp;"'!"&amp;AE9&amp;$AI$2),0)</f>
        <v>137082</v>
      </c>
      <c r="AG9" s="41"/>
      <c r="AH9" s="207" t="str">
        <f>+'廃棄物事業経費（歳入）'!B9</f>
        <v>47205</v>
      </c>
      <c r="AI9" s="2">
        <v>9</v>
      </c>
      <c r="AK9" s="27" t="s">
        <v>657</v>
      </c>
      <c r="AL9" s="29" t="s">
        <v>6</v>
      </c>
    </row>
    <row r="10" spans="2:38" ht="19.5" customHeight="1">
      <c r="B10" s="183" t="s">
        <v>658</v>
      </c>
      <c r="C10" s="179"/>
      <c r="D10" s="179"/>
      <c r="E10" s="18">
        <f>AF10</f>
        <v>2544693</v>
      </c>
      <c r="F10" s="18">
        <f>AF17</f>
        <v>116976</v>
      </c>
      <c r="H10" s="195"/>
      <c r="I10" s="196"/>
      <c r="J10" s="199" t="s">
        <v>0</v>
      </c>
      <c r="K10" s="201"/>
      <c r="L10" s="18">
        <f>AF24</f>
        <v>1438</v>
      </c>
      <c r="M10" s="18">
        <f>AF45</f>
        <v>0</v>
      </c>
      <c r="AC10" s="16" t="s">
        <v>658</v>
      </c>
      <c r="AD10" s="42" t="s">
        <v>650</v>
      </c>
      <c r="AE10" s="41" t="s">
        <v>659</v>
      </c>
      <c r="AF10" s="37">
        <f ca="1">IF(AF$2=0,INDIRECT("'"&amp;AD10&amp;"'!"&amp;AE10&amp;$AI$2),0)</f>
        <v>2544693</v>
      </c>
      <c r="AG10" s="41"/>
      <c r="AH10" s="207" t="str">
        <f>+'廃棄物事業経費（歳入）'!B10</f>
        <v>47207</v>
      </c>
      <c r="AI10" s="2">
        <v>10</v>
      </c>
      <c r="AK10" s="27" t="s">
        <v>660</v>
      </c>
      <c r="AL10" s="29" t="s">
        <v>7</v>
      </c>
    </row>
    <row r="11" spans="2:38" ht="19.5" customHeight="1">
      <c r="B11" s="178" t="s">
        <v>661</v>
      </c>
      <c r="C11" s="179"/>
      <c r="D11" s="179"/>
      <c r="E11" s="18">
        <f>AF11</f>
        <v>4790160</v>
      </c>
      <c r="F11" s="18">
        <f>AF18</f>
        <v>737275</v>
      </c>
      <c r="H11" s="195"/>
      <c r="I11" s="180" t="s">
        <v>72</v>
      </c>
      <c r="J11" s="180"/>
      <c r="K11" s="180"/>
      <c r="L11" s="18">
        <f>AF25</f>
        <v>21492</v>
      </c>
      <c r="M11" s="18">
        <f>AF46</f>
        <v>0</v>
      </c>
      <c r="AC11" s="16" t="s">
        <v>661</v>
      </c>
      <c r="AD11" s="42" t="s">
        <v>650</v>
      </c>
      <c r="AE11" s="41" t="s">
        <v>662</v>
      </c>
      <c r="AF11" s="37">
        <f ca="1">IF(AF$2=0,INDIRECT("'"&amp;AD11&amp;"'!"&amp;AE11&amp;$AI$2),0)</f>
        <v>4790160</v>
      </c>
      <c r="AG11" s="41"/>
      <c r="AH11" s="207" t="str">
        <f>+'廃棄物事業経費（歳入）'!B11</f>
        <v>47208</v>
      </c>
      <c r="AI11" s="2">
        <v>11</v>
      </c>
      <c r="AK11" s="27" t="s">
        <v>663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368836</v>
      </c>
      <c r="F12" s="18">
        <f>AF19</f>
        <v>58812</v>
      </c>
      <c r="H12" s="195"/>
      <c r="I12" s="180" t="s">
        <v>664</v>
      </c>
      <c r="J12" s="180"/>
      <c r="K12" s="180"/>
      <c r="L12" s="18">
        <f>AF26</f>
        <v>31860</v>
      </c>
      <c r="M12" s="18">
        <f>AF47</f>
        <v>177543</v>
      </c>
      <c r="AC12" s="16" t="s">
        <v>0</v>
      </c>
      <c r="AD12" s="42" t="s">
        <v>650</v>
      </c>
      <c r="AE12" s="41" t="s">
        <v>665</v>
      </c>
      <c r="AF12" s="37">
        <f ca="1">IF(AF$2=0,INDIRECT("'"&amp;AD12&amp;"'!"&amp;AE12&amp;$AI$2),0)</f>
        <v>368836</v>
      </c>
      <c r="AG12" s="41"/>
      <c r="AH12" s="207" t="str">
        <f>+'廃棄物事業経費（歳入）'!B12</f>
        <v>47209</v>
      </c>
      <c r="AI12" s="2">
        <v>12</v>
      </c>
      <c r="AK12" s="27" t="s">
        <v>666</v>
      </c>
      <c r="AL12" s="29" t="s">
        <v>9</v>
      </c>
    </row>
    <row r="13" spans="2:38" ht="19.5" customHeight="1">
      <c r="B13" s="184" t="s">
        <v>667</v>
      </c>
      <c r="C13" s="185"/>
      <c r="D13" s="185"/>
      <c r="E13" s="19">
        <f>SUM(E7:E12)</f>
        <v>7965402</v>
      </c>
      <c r="F13" s="19">
        <f>SUM(F7:F12)</f>
        <v>2477629</v>
      </c>
      <c r="H13" s="195"/>
      <c r="I13" s="186" t="s">
        <v>463</v>
      </c>
      <c r="J13" s="187"/>
      <c r="K13" s="188"/>
      <c r="L13" s="20">
        <f>SUM(L7:L12)</f>
        <v>566960</v>
      </c>
      <c r="M13" s="20">
        <f>SUM(M7:M12)</f>
        <v>2065810</v>
      </c>
      <c r="AC13" s="16" t="s">
        <v>69</v>
      </c>
      <c r="AD13" s="42" t="s">
        <v>650</v>
      </c>
      <c r="AE13" s="41" t="s">
        <v>668</v>
      </c>
      <c r="AF13" s="37">
        <f ca="1">IF(AF$2=0,INDIRECT("'"&amp;AD13&amp;"'!"&amp;AE13&amp;$AI$2),0)</f>
        <v>11838885</v>
      </c>
      <c r="AG13" s="41"/>
      <c r="AH13" s="207" t="str">
        <f>+'廃棄物事業経費（歳入）'!B13</f>
        <v>47210</v>
      </c>
      <c r="AI13" s="2">
        <v>13</v>
      </c>
      <c r="AK13" s="27" t="s">
        <v>669</v>
      </c>
      <c r="AL13" s="29" t="s">
        <v>10</v>
      </c>
    </row>
    <row r="14" spans="2:38" ht="19.5" customHeight="1">
      <c r="B14" s="21"/>
      <c r="C14" s="181" t="s">
        <v>670</v>
      </c>
      <c r="D14" s="182"/>
      <c r="E14" s="23">
        <f>E13-E11</f>
        <v>3175242</v>
      </c>
      <c r="F14" s="23">
        <f>F13-F11</f>
        <v>1740354</v>
      </c>
      <c r="H14" s="196"/>
      <c r="I14" s="21"/>
      <c r="J14" s="25"/>
      <c r="K14" s="22" t="s">
        <v>670</v>
      </c>
      <c r="L14" s="24">
        <f>L13-L12</f>
        <v>535100</v>
      </c>
      <c r="M14" s="24">
        <f>M13-M12</f>
        <v>1888267</v>
      </c>
      <c r="AC14" s="16" t="s">
        <v>92</v>
      </c>
      <c r="AD14" s="42" t="s">
        <v>650</v>
      </c>
      <c r="AE14" s="41" t="s">
        <v>671</v>
      </c>
      <c r="AF14" s="37">
        <f ca="1">IF(AF$2=0,INDIRECT("'"&amp;AD14&amp;"'!"&amp;AE14&amp;$AI$2),0)</f>
        <v>624166</v>
      </c>
      <c r="AG14" s="41"/>
      <c r="AH14" s="207" t="str">
        <f>+'廃棄物事業経費（歳入）'!B14</f>
        <v>47211</v>
      </c>
      <c r="AI14" s="2">
        <v>14</v>
      </c>
      <c r="AK14" s="27" t="s">
        <v>672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11838885</v>
      </c>
      <c r="F15" s="18">
        <f>AF20</f>
        <v>1411321</v>
      </c>
      <c r="H15" s="202" t="s">
        <v>673</v>
      </c>
      <c r="I15" s="194" t="s">
        <v>674</v>
      </c>
      <c r="J15" s="17" t="s">
        <v>106</v>
      </c>
      <c r="K15" s="28"/>
      <c r="L15" s="18">
        <f>AF27</f>
        <v>1378616</v>
      </c>
      <c r="M15" s="18">
        <f>AF48</f>
        <v>337589</v>
      </c>
      <c r="AC15" s="16" t="s">
        <v>653</v>
      </c>
      <c r="AD15" s="42" t="s">
        <v>650</v>
      </c>
      <c r="AE15" s="41" t="s">
        <v>675</v>
      </c>
      <c r="AF15" s="37">
        <f ca="1">IF(AF$2=0,INDIRECT("'"&amp;AD15&amp;"'!"&amp;AE15&amp;$AI$2),0)</f>
        <v>0</v>
      </c>
      <c r="AG15" s="41"/>
      <c r="AH15" s="207" t="str">
        <f>+'廃棄物事業経費（歳入）'!B15</f>
        <v>47212</v>
      </c>
      <c r="AI15" s="2">
        <v>15</v>
      </c>
      <c r="AK15" s="27" t="s">
        <v>676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19804287</v>
      </c>
      <c r="F16" s="19">
        <f>SUM(F13,F15)</f>
        <v>3888950</v>
      </c>
      <c r="H16" s="203"/>
      <c r="I16" s="195"/>
      <c r="J16" s="195" t="s">
        <v>677</v>
      </c>
      <c r="K16" s="14" t="s">
        <v>108</v>
      </c>
      <c r="L16" s="18">
        <f>AF28</f>
        <v>449051</v>
      </c>
      <c r="M16" s="18">
        <f>AF49</f>
        <v>552</v>
      </c>
      <c r="AC16" s="16" t="s">
        <v>95</v>
      </c>
      <c r="AD16" s="42" t="s">
        <v>650</v>
      </c>
      <c r="AE16" s="41" t="s">
        <v>678</v>
      </c>
      <c r="AF16" s="37">
        <f ca="1">IF(AF$2=0,INDIRECT("'"&amp;AD16&amp;"'!"&amp;AE16&amp;$AI$2),0)</f>
        <v>940400</v>
      </c>
      <c r="AG16" s="41"/>
      <c r="AH16" s="207" t="str">
        <f>+'廃棄物事業経費（歳入）'!B16</f>
        <v>47213</v>
      </c>
      <c r="AI16" s="2">
        <v>16</v>
      </c>
      <c r="AK16" s="27" t="s">
        <v>679</v>
      </c>
      <c r="AL16" s="29" t="s">
        <v>13</v>
      </c>
    </row>
    <row r="17" spans="2:38" ht="19.5" customHeight="1">
      <c r="B17" s="21"/>
      <c r="C17" s="181" t="s">
        <v>670</v>
      </c>
      <c r="D17" s="182"/>
      <c r="E17" s="23">
        <f>SUM(E14:E15)</f>
        <v>15014127</v>
      </c>
      <c r="F17" s="23">
        <f>SUM(F14:F15)</f>
        <v>3151675</v>
      </c>
      <c r="H17" s="203"/>
      <c r="I17" s="195"/>
      <c r="J17" s="195"/>
      <c r="K17" s="14" t="s">
        <v>110</v>
      </c>
      <c r="L17" s="18">
        <f>AF29</f>
        <v>427715</v>
      </c>
      <c r="M17" s="18">
        <f>AF50</f>
        <v>13426</v>
      </c>
      <c r="AC17" s="16" t="s">
        <v>658</v>
      </c>
      <c r="AD17" s="42" t="s">
        <v>650</v>
      </c>
      <c r="AE17" s="41" t="s">
        <v>680</v>
      </c>
      <c r="AF17" s="37">
        <f ca="1">IF(AF$2=0,INDIRECT("'"&amp;AD17&amp;"'!"&amp;AE17&amp;$AI$2),0)</f>
        <v>116976</v>
      </c>
      <c r="AG17" s="41"/>
      <c r="AH17" s="207" t="str">
        <f>+'廃棄物事業経費（歳入）'!B17</f>
        <v>47214</v>
      </c>
      <c r="AI17" s="2">
        <v>17</v>
      </c>
      <c r="AK17" s="27" t="s">
        <v>681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32365</v>
      </c>
      <c r="M18" s="18">
        <f>AF51</f>
        <v>0</v>
      </c>
      <c r="AC18" s="16" t="s">
        <v>661</v>
      </c>
      <c r="AD18" s="42" t="s">
        <v>650</v>
      </c>
      <c r="AE18" s="41" t="s">
        <v>682</v>
      </c>
      <c r="AF18" s="37">
        <f ca="1">IF(AF$2=0,INDIRECT("'"&amp;AD18&amp;"'!"&amp;AE18&amp;$AI$2),0)</f>
        <v>737275</v>
      </c>
      <c r="AG18" s="41"/>
      <c r="AH18" s="207" t="str">
        <f>+'廃棄物事業経費（歳入）'!B18</f>
        <v>47215</v>
      </c>
      <c r="AI18" s="2">
        <v>18</v>
      </c>
      <c r="AK18" s="27" t="s">
        <v>683</v>
      </c>
      <c r="AL18" s="29" t="s">
        <v>15</v>
      </c>
    </row>
    <row r="19" spans="8:38" ht="19.5" customHeight="1">
      <c r="H19" s="203"/>
      <c r="I19" s="194" t="s">
        <v>684</v>
      </c>
      <c r="J19" s="199" t="s">
        <v>114</v>
      </c>
      <c r="K19" s="201"/>
      <c r="L19" s="18">
        <f>AF31</f>
        <v>433810</v>
      </c>
      <c r="M19" s="18">
        <f>AF52</f>
        <v>592</v>
      </c>
      <c r="AC19" s="16" t="s">
        <v>0</v>
      </c>
      <c r="AD19" s="42" t="s">
        <v>650</v>
      </c>
      <c r="AE19" s="41" t="s">
        <v>685</v>
      </c>
      <c r="AF19" s="37">
        <f ca="1">IF(AF$2=0,INDIRECT("'"&amp;AD19&amp;"'!"&amp;AE19&amp;$AI$2),0)</f>
        <v>58812</v>
      </c>
      <c r="AG19" s="41"/>
      <c r="AH19" s="207" t="str">
        <f>+'廃棄物事業経費（歳入）'!B19</f>
        <v>47301</v>
      </c>
      <c r="AI19" s="2">
        <v>19</v>
      </c>
      <c r="AK19" s="27" t="s">
        <v>686</v>
      </c>
      <c r="AL19" s="29" t="s">
        <v>16</v>
      </c>
    </row>
    <row r="20" spans="2:38" ht="19.5" customHeight="1">
      <c r="B20" s="178" t="s">
        <v>687</v>
      </c>
      <c r="C20" s="178"/>
      <c r="D20" s="178"/>
      <c r="E20" s="30">
        <f>E11</f>
        <v>4790160</v>
      </c>
      <c r="F20" s="30">
        <f>F11</f>
        <v>737275</v>
      </c>
      <c r="H20" s="203"/>
      <c r="I20" s="195"/>
      <c r="J20" s="199" t="s">
        <v>116</v>
      </c>
      <c r="K20" s="201"/>
      <c r="L20" s="18">
        <f>AF32</f>
        <v>4053025</v>
      </c>
      <c r="M20" s="18">
        <f>AF53</f>
        <v>252862</v>
      </c>
      <c r="AC20" s="16" t="s">
        <v>69</v>
      </c>
      <c r="AD20" s="42" t="s">
        <v>650</v>
      </c>
      <c r="AE20" s="41" t="s">
        <v>688</v>
      </c>
      <c r="AF20" s="37">
        <f ca="1">IF(AF$2=0,INDIRECT("'"&amp;AD20&amp;"'!"&amp;AE20&amp;$AI$2),0)</f>
        <v>1411321</v>
      </c>
      <c r="AG20" s="41"/>
      <c r="AH20" s="207" t="str">
        <f>+'廃棄物事業経費（歳入）'!B20</f>
        <v>47302</v>
      </c>
      <c r="AI20" s="2">
        <v>20</v>
      </c>
      <c r="AK20" s="27" t="s">
        <v>689</v>
      </c>
      <c r="AL20" s="29" t="s">
        <v>17</v>
      </c>
    </row>
    <row r="21" spans="2:38" ht="19.5" customHeight="1">
      <c r="B21" s="178" t="s">
        <v>690</v>
      </c>
      <c r="C21" s="183"/>
      <c r="D21" s="183"/>
      <c r="E21" s="30">
        <f>L12+L27</f>
        <v>4790160</v>
      </c>
      <c r="F21" s="30">
        <f>M12+M27</f>
        <v>737275</v>
      </c>
      <c r="H21" s="203"/>
      <c r="I21" s="196"/>
      <c r="J21" s="199" t="s">
        <v>118</v>
      </c>
      <c r="K21" s="201"/>
      <c r="L21" s="18">
        <f>AF33</f>
        <v>270789</v>
      </c>
      <c r="M21" s="18">
        <f>AF54</f>
        <v>0</v>
      </c>
      <c r="AB21" s="29" t="s">
        <v>56</v>
      </c>
      <c r="AC21" s="16" t="s">
        <v>691</v>
      </c>
      <c r="AD21" s="42" t="s">
        <v>692</v>
      </c>
      <c r="AE21" s="41" t="s">
        <v>651</v>
      </c>
      <c r="AF21" s="37">
        <f ca="1">IF(AF$2=0,INDIRECT("'"&amp;AD21&amp;"'!"&amp;AE21&amp;$AI$2),0)</f>
        <v>184008</v>
      </c>
      <c r="AG21" s="41"/>
      <c r="AH21" s="207" t="str">
        <f>+'廃棄物事業経費（歳入）'!B21</f>
        <v>47303</v>
      </c>
      <c r="AI21" s="2">
        <v>21</v>
      </c>
      <c r="AK21" s="27" t="s">
        <v>693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48686</v>
      </c>
      <c r="M22" s="18">
        <f>AF55</f>
        <v>0</v>
      </c>
      <c r="AB22" s="29" t="s">
        <v>56</v>
      </c>
      <c r="AC22" s="16" t="s">
        <v>694</v>
      </c>
      <c r="AD22" s="42" t="s">
        <v>692</v>
      </c>
      <c r="AE22" s="41" t="s">
        <v>654</v>
      </c>
      <c r="AF22" s="37">
        <f ca="1">IF(AF$2=0,INDIRECT("'"&amp;AD22&amp;"'!"&amp;AE22&amp;$AI$2),0)</f>
        <v>322382</v>
      </c>
      <c r="AH22" s="207" t="str">
        <f>+'廃棄物事業経費（歳入）'!B22</f>
        <v>47306</v>
      </c>
      <c r="AI22" s="2">
        <v>22</v>
      </c>
      <c r="AK22" s="27" t="s">
        <v>695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696</v>
      </c>
      <c r="J23" s="186" t="s">
        <v>114</v>
      </c>
      <c r="K23" s="188"/>
      <c r="L23" s="18">
        <f>AF35</f>
        <v>2952008</v>
      </c>
      <c r="M23" s="18">
        <f>AF56</f>
        <v>20812</v>
      </c>
      <c r="AB23" s="29" t="s">
        <v>56</v>
      </c>
      <c r="AC23" s="1" t="s">
        <v>697</v>
      </c>
      <c r="AD23" s="42" t="s">
        <v>692</v>
      </c>
      <c r="AE23" s="36" t="s">
        <v>656</v>
      </c>
      <c r="AF23" s="37">
        <f ca="1">IF(AF$2=0,INDIRECT("'"&amp;AD23&amp;"'!"&amp;AE23&amp;$AI$2),0)</f>
        <v>5780</v>
      </c>
      <c r="AH23" s="207" t="str">
        <f>+'廃棄物事業経費（歳入）'!B23</f>
        <v>47308</v>
      </c>
      <c r="AI23" s="2">
        <v>23</v>
      </c>
      <c r="AK23" s="27" t="s">
        <v>698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2238166</v>
      </c>
      <c r="M24" s="18">
        <f>AF57</f>
        <v>445240</v>
      </c>
      <c r="AB24" s="29" t="s">
        <v>56</v>
      </c>
      <c r="AC24" s="16" t="s">
        <v>0</v>
      </c>
      <c r="AD24" s="42" t="s">
        <v>692</v>
      </c>
      <c r="AE24" s="41" t="s">
        <v>659</v>
      </c>
      <c r="AF24" s="37">
        <f ca="1">IF(AF$2=0,INDIRECT("'"&amp;AD24&amp;"'!"&amp;AE24&amp;$AI$2),0)</f>
        <v>1438</v>
      </c>
      <c r="AH24" s="207" t="str">
        <f>+'廃棄物事業経費（歳入）'!B24</f>
        <v>47311</v>
      </c>
      <c r="AI24" s="2">
        <v>24</v>
      </c>
      <c r="AK24" s="27" t="s">
        <v>699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425441</v>
      </c>
      <c r="M25" s="18">
        <f>AF58</f>
        <v>22830</v>
      </c>
      <c r="AB25" s="29" t="s">
        <v>56</v>
      </c>
      <c r="AC25" s="16" t="s">
        <v>72</v>
      </c>
      <c r="AD25" s="42" t="s">
        <v>692</v>
      </c>
      <c r="AE25" s="41" t="s">
        <v>662</v>
      </c>
      <c r="AF25" s="37">
        <f ca="1">IF(AF$2=0,INDIRECT("'"&amp;AD25&amp;"'!"&amp;AE25&amp;$AI$2),0)</f>
        <v>21492</v>
      </c>
      <c r="AH25" s="207" t="str">
        <f>+'廃棄物事業経費（歳入）'!B25</f>
        <v>47313</v>
      </c>
      <c r="AI25" s="2">
        <v>25</v>
      </c>
      <c r="AK25" s="27" t="s">
        <v>700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612363</v>
      </c>
      <c r="M26" s="18">
        <f>AF59</f>
        <v>38392</v>
      </c>
      <c r="AB26" s="29" t="s">
        <v>56</v>
      </c>
      <c r="AC26" s="1" t="s">
        <v>664</v>
      </c>
      <c r="AD26" s="42" t="s">
        <v>692</v>
      </c>
      <c r="AE26" s="36" t="s">
        <v>665</v>
      </c>
      <c r="AF26" s="37">
        <f ca="1">IF(AF$2=0,INDIRECT("'"&amp;AD26&amp;"'!"&amp;AE26&amp;$AI$2),0)</f>
        <v>31860</v>
      </c>
      <c r="AH26" s="207" t="str">
        <f>+'廃棄物事業経費（歳入）'!B26</f>
        <v>47314</v>
      </c>
      <c r="AI26" s="2">
        <v>26</v>
      </c>
      <c r="AK26" s="27" t="s">
        <v>701</v>
      </c>
      <c r="AL26" s="29" t="s">
        <v>23</v>
      </c>
    </row>
    <row r="27" spans="8:38" ht="19.5" customHeight="1">
      <c r="H27" s="203"/>
      <c r="I27" s="199" t="s">
        <v>664</v>
      </c>
      <c r="J27" s="200"/>
      <c r="K27" s="201"/>
      <c r="L27" s="18">
        <f>AF39</f>
        <v>4758300</v>
      </c>
      <c r="M27" s="18">
        <f>AF60</f>
        <v>559732</v>
      </c>
      <c r="AB27" s="29" t="s">
        <v>56</v>
      </c>
      <c r="AC27" s="1" t="s">
        <v>702</v>
      </c>
      <c r="AD27" s="42" t="s">
        <v>692</v>
      </c>
      <c r="AE27" s="36" t="s">
        <v>703</v>
      </c>
      <c r="AF27" s="37">
        <f ca="1">IF(AF$2=0,INDIRECT("'"&amp;AD27&amp;"'!"&amp;AE27&amp;$AI$2),0)</f>
        <v>1378616</v>
      </c>
      <c r="AH27" s="207" t="str">
        <f>+'廃棄物事業経費（歳入）'!B27</f>
        <v>47315</v>
      </c>
      <c r="AI27" s="2">
        <v>27</v>
      </c>
      <c r="AK27" s="27" t="s">
        <v>704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2192</v>
      </c>
      <c r="M28" s="18">
        <f>AF61</f>
        <v>0</v>
      </c>
      <c r="AB28" s="29" t="s">
        <v>56</v>
      </c>
      <c r="AC28" s="1" t="s">
        <v>705</v>
      </c>
      <c r="AD28" s="42" t="s">
        <v>692</v>
      </c>
      <c r="AE28" s="36" t="s">
        <v>671</v>
      </c>
      <c r="AF28" s="37">
        <f ca="1">IF(AF$2=0,INDIRECT("'"&amp;AD28&amp;"'!"&amp;AE28&amp;$AI$2),0)</f>
        <v>449051</v>
      </c>
      <c r="AH28" s="207" t="str">
        <f>+'廃棄物事業経費（歳入）'!B28</f>
        <v>47324</v>
      </c>
      <c r="AI28" s="2">
        <v>28</v>
      </c>
      <c r="AK28" s="27" t="s">
        <v>706</v>
      </c>
      <c r="AL28" s="29" t="s">
        <v>25</v>
      </c>
    </row>
    <row r="29" spans="8:38" ht="19.5" customHeight="1">
      <c r="H29" s="203"/>
      <c r="I29" s="186" t="s">
        <v>463</v>
      </c>
      <c r="J29" s="187"/>
      <c r="K29" s="188"/>
      <c r="L29" s="20">
        <f>SUM(L15:L28)</f>
        <v>18082527</v>
      </c>
      <c r="M29" s="20">
        <f>SUM(M15:M28)</f>
        <v>1692027</v>
      </c>
      <c r="AB29" s="29" t="s">
        <v>56</v>
      </c>
      <c r="AC29" s="1" t="s">
        <v>707</v>
      </c>
      <c r="AD29" s="42" t="s">
        <v>692</v>
      </c>
      <c r="AE29" s="36" t="s">
        <v>675</v>
      </c>
      <c r="AF29" s="37">
        <f ca="1">IF(AF$2=0,INDIRECT("'"&amp;AD29&amp;"'!"&amp;AE29&amp;$AI$2),0)</f>
        <v>427715</v>
      </c>
      <c r="AH29" s="207" t="str">
        <f>+'廃棄物事業経費（歳入）'!B29</f>
        <v>47325</v>
      </c>
      <c r="AI29" s="2">
        <v>29</v>
      </c>
      <c r="AK29" s="27" t="s">
        <v>708</v>
      </c>
      <c r="AL29" s="29" t="s">
        <v>26</v>
      </c>
    </row>
    <row r="30" spans="8:38" ht="19.5" customHeight="1">
      <c r="H30" s="204"/>
      <c r="I30" s="21"/>
      <c r="J30" s="25"/>
      <c r="K30" s="22" t="s">
        <v>670</v>
      </c>
      <c r="L30" s="24">
        <f>L29-L27</f>
        <v>13324227</v>
      </c>
      <c r="M30" s="24">
        <f>M29-M27</f>
        <v>1132295</v>
      </c>
      <c r="AB30" s="29" t="s">
        <v>56</v>
      </c>
      <c r="AC30" s="1" t="s">
        <v>709</v>
      </c>
      <c r="AD30" s="42" t="s">
        <v>692</v>
      </c>
      <c r="AE30" s="36" t="s">
        <v>678</v>
      </c>
      <c r="AF30" s="37">
        <f ca="1">IF(AF$2=0,INDIRECT("'"&amp;AD30&amp;"'!"&amp;AE30&amp;$AI$2),0)</f>
        <v>32365</v>
      </c>
      <c r="AH30" s="207" t="str">
        <f>+'廃棄物事業経費（歳入）'!B30</f>
        <v>47326</v>
      </c>
      <c r="AI30" s="2">
        <v>30</v>
      </c>
      <c r="AK30" s="27" t="s">
        <v>710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1154800</v>
      </c>
      <c r="M31" s="18">
        <f>AF62</f>
        <v>131113</v>
      </c>
      <c r="AB31" s="29" t="s">
        <v>56</v>
      </c>
      <c r="AC31" s="1" t="s">
        <v>711</v>
      </c>
      <c r="AD31" s="42" t="s">
        <v>692</v>
      </c>
      <c r="AE31" s="36" t="s">
        <v>682</v>
      </c>
      <c r="AF31" s="37">
        <f ca="1">IF(AF$2=0,INDIRECT("'"&amp;AD31&amp;"'!"&amp;AE31&amp;$AI$2),0)</f>
        <v>433810</v>
      </c>
      <c r="AH31" s="207" t="str">
        <f>+'廃棄物事業経費（歳入）'!B31</f>
        <v>47327</v>
      </c>
      <c r="AI31" s="2">
        <v>31</v>
      </c>
      <c r="AK31" s="27" t="s">
        <v>712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19804287</v>
      </c>
      <c r="M32" s="20">
        <f>SUM(M13,M29,M31)</f>
        <v>3888950</v>
      </c>
      <c r="AB32" s="29" t="s">
        <v>56</v>
      </c>
      <c r="AC32" s="1" t="s">
        <v>713</v>
      </c>
      <c r="AD32" s="42" t="s">
        <v>692</v>
      </c>
      <c r="AE32" s="36" t="s">
        <v>685</v>
      </c>
      <c r="AF32" s="37">
        <f ca="1">IF(AF$2=0,INDIRECT("'"&amp;AD32&amp;"'!"&amp;AE32&amp;$AI$2),0)</f>
        <v>4053025</v>
      </c>
      <c r="AH32" s="207" t="str">
        <f>+'廃棄物事業経費（歳入）'!B32</f>
        <v>47328</v>
      </c>
      <c r="AI32" s="2">
        <v>32</v>
      </c>
      <c r="AK32" s="27" t="s">
        <v>714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670</v>
      </c>
      <c r="L33" s="24">
        <f>SUM(L14,L30,L31)</f>
        <v>15014127</v>
      </c>
      <c r="M33" s="24">
        <f>SUM(M14,M30,M31)</f>
        <v>3151675</v>
      </c>
      <c r="AB33" s="29" t="s">
        <v>56</v>
      </c>
      <c r="AC33" s="1" t="s">
        <v>715</v>
      </c>
      <c r="AD33" s="42" t="s">
        <v>692</v>
      </c>
      <c r="AE33" s="36" t="s">
        <v>688</v>
      </c>
      <c r="AF33" s="37">
        <f ca="1">IF(AF$2=0,INDIRECT("'"&amp;AD33&amp;"'!"&amp;AE33&amp;$AI$2),0)</f>
        <v>270789</v>
      </c>
      <c r="AH33" s="207" t="str">
        <f>+'廃棄物事業経費（歳入）'!B33</f>
        <v>47329</v>
      </c>
      <c r="AI33" s="2">
        <v>33</v>
      </c>
      <c r="AK33" s="27" t="s">
        <v>716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692</v>
      </c>
      <c r="AE34" s="36" t="s">
        <v>717</v>
      </c>
      <c r="AF34" s="37">
        <f ca="1">IF(AF$2=0,INDIRECT("'"&amp;AD34&amp;"'!"&amp;AE34&amp;$AI$2),0)</f>
        <v>48686</v>
      </c>
      <c r="AH34" s="207" t="str">
        <f>+'廃棄物事業経費（歳入）'!B34</f>
        <v>47348</v>
      </c>
      <c r="AI34" s="2">
        <v>34</v>
      </c>
      <c r="AK34" s="27" t="s">
        <v>718</v>
      </c>
      <c r="AL34" s="29" t="s">
        <v>31</v>
      </c>
    </row>
    <row r="35" spans="28:38" ht="14.25">
      <c r="AB35" s="29" t="s">
        <v>56</v>
      </c>
      <c r="AC35" s="1" t="s">
        <v>719</v>
      </c>
      <c r="AD35" s="42" t="s">
        <v>692</v>
      </c>
      <c r="AE35" s="36" t="s">
        <v>720</v>
      </c>
      <c r="AF35" s="37">
        <f ca="1">IF(AF$2=0,INDIRECT("'"&amp;AD35&amp;"'!"&amp;AE35&amp;$AI$2),0)</f>
        <v>2952008</v>
      </c>
      <c r="AH35" s="207" t="str">
        <f>+'廃棄物事業経費（歳入）'!B35</f>
        <v>47350</v>
      </c>
      <c r="AI35" s="2">
        <v>35</v>
      </c>
      <c r="AK35" s="146" t="s">
        <v>721</v>
      </c>
      <c r="AL35" s="29" t="s">
        <v>34</v>
      </c>
    </row>
    <row r="36" spans="28:38" ht="14.25">
      <c r="AB36" s="29" t="s">
        <v>56</v>
      </c>
      <c r="AC36" s="1" t="s">
        <v>722</v>
      </c>
      <c r="AD36" s="42" t="s">
        <v>692</v>
      </c>
      <c r="AE36" s="36" t="s">
        <v>723</v>
      </c>
      <c r="AF36" s="37">
        <f ca="1">IF(AF$2=0,INDIRECT("'"&amp;AD36&amp;"'!"&amp;AE36&amp;$AI$2),0)</f>
        <v>2238166</v>
      </c>
      <c r="AH36" s="207" t="str">
        <f>+'廃棄物事業経費（歳入）'!B36</f>
        <v>47353</v>
      </c>
      <c r="AI36" s="2">
        <v>36</v>
      </c>
      <c r="AK36" s="146" t="s">
        <v>724</v>
      </c>
      <c r="AL36" s="29" t="s">
        <v>35</v>
      </c>
    </row>
    <row r="37" spans="28:38" ht="14.25">
      <c r="AB37" s="29" t="s">
        <v>56</v>
      </c>
      <c r="AC37" s="1" t="s">
        <v>725</v>
      </c>
      <c r="AD37" s="42" t="s">
        <v>692</v>
      </c>
      <c r="AE37" s="36" t="s">
        <v>726</v>
      </c>
      <c r="AF37" s="37">
        <f ca="1">IF(AF$2=0,INDIRECT("'"&amp;AD37&amp;"'!"&amp;AE37&amp;$AI$2),0)</f>
        <v>425441</v>
      </c>
      <c r="AH37" s="207" t="str">
        <f>+'廃棄物事業経費（歳入）'!B37</f>
        <v>47354</v>
      </c>
      <c r="AI37" s="2">
        <v>37</v>
      </c>
      <c r="AK37" s="146" t="s">
        <v>727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692</v>
      </c>
      <c r="AE38" s="36" t="s">
        <v>728</v>
      </c>
      <c r="AF38" s="36">
        <f ca="1">IF(AF$2=0,INDIRECT("'"&amp;AD38&amp;"'!"&amp;AE38&amp;$AI$2),0)</f>
        <v>612363</v>
      </c>
      <c r="AH38" s="207" t="str">
        <f>+'廃棄物事業経費（歳入）'!B38</f>
        <v>47355</v>
      </c>
      <c r="AI38" s="2">
        <v>38</v>
      </c>
      <c r="AK38" s="146" t="s">
        <v>729</v>
      </c>
      <c r="AL38" s="29" t="s">
        <v>37</v>
      </c>
    </row>
    <row r="39" spans="28:38" ht="14.25">
      <c r="AB39" s="29" t="s">
        <v>56</v>
      </c>
      <c r="AC39" s="1" t="s">
        <v>664</v>
      </c>
      <c r="AD39" s="42" t="s">
        <v>692</v>
      </c>
      <c r="AE39" s="36" t="s">
        <v>730</v>
      </c>
      <c r="AF39" s="36">
        <f ca="1">IF(AF$2=0,INDIRECT("'"&amp;AD39&amp;"'!"&amp;AE39&amp;$AI$2),0)</f>
        <v>4758300</v>
      </c>
      <c r="AH39" s="207" t="str">
        <f>+'廃棄物事業経費（歳入）'!B39</f>
        <v>47356</v>
      </c>
      <c r="AI39" s="2">
        <v>39</v>
      </c>
      <c r="AK39" s="146" t="s">
        <v>731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692</v>
      </c>
      <c r="AE40" s="36" t="s">
        <v>732</v>
      </c>
      <c r="AF40" s="36">
        <f ca="1">IF(AF$2=0,INDIRECT("'"&amp;AD40&amp;"'!"&amp;AE40&amp;$AI$2),0)</f>
        <v>2192</v>
      </c>
      <c r="AH40" s="207" t="str">
        <f>+'廃棄物事業経費（歳入）'!B40</f>
        <v>47357</v>
      </c>
      <c r="AI40" s="2">
        <v>40</v>
      </c>
      <c r="AK40" s="146" t="s">
        <v>733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692</v>
      </c>
      <c r="AE41" s="36" t="s">
        <v>734</v>
      </c>
      <c r="AF41" s="36">
        <f ca="1">IF(AF$2=0,INDIRECT("'"&amp;AD41&amp;"'!"&amp;AE41&amp;$AI$2),0)</f>
        <v>1154800</v>
      </c>
      <c r="AH41" s="207" t="str">
        <f>+'廃棄物事業経費（歳入）'!B41</f>
        <v>47358</v>
      </c>
      <c r="AI41" s="2">
        <v>41</v>
      </c>
      <c r="AK41" s="146" t="s">
        <v>735</v>
      </c>
      <c r="AL41" s="29" t="s">
        <v>40</v>
      </c>
    </row>
    <row r="42" spans="28:38" ht="14.25">
      <c r="AB42" s="29" t="s">
        <v>58</v>
      </c>
      <c r="AC42" s="16" t="s">
        <v>691</v>
      </c>
      <c r="AD42" s="42" t="s">
        <v>692</v>
      </c>
      <c r="AE42" s="36" t="s">
        <v>736</v>
      </c>
      <c r="AF42" s="36">
        <f ca="1">IF(AF$2=0,INDIRECT("'"&amp;AD42&amp;"'!"&amp;AE42&amp;$AI$2),0)</f>
        <v>0</v>
      </c>
      <c r="AH42" s="207" t="str">
        <f>+'廃棄物事業経費（歳入）'!B42</f>
        <v>47359</v>
      </c>
      <c r="AI42" s="2">
        <v>42</v>
      </c>
      <c r="AK42" s="146" t="s">
        <v>737</v>
      </c>
      <c r="AL42" s="29" t="s">
        <v>41</v>
      </c>
    </row>
    <row r="43" spans="28:38" ht="14.25">
      <c r="AB43" s="29" t="s">
        <v>58</v>
      </c>
      <c r="AC43" s="16" t="s">
        <v>694</v>
      </c>
      <c r="AD43" s="42" t="s">
        <v>692</v>
      </c>
      <c r="AE43" s="36" t="s">
        <v>738</v>
      </c>
      <c r="AF43" s="36">
        <f ca="1">IF(AF$2=0,INDIRECT("'"&amp;AD43&amp;"'!"&amp;AE43&amp;$AI$2),0)</f>
        <v>1888267</v>
      </c>
      <c r="AH43" s="207" t="str">
        <f>+'廃棄物事業経費（歳入）'!B43</f>
        <v>47360</v>
      </c>
      <c r="AI43" s="2">
        <v>43</v>
      </c>
      <c r="AK43" s="146" t="s">
        <v>739</v>
      </c>
      <c r="AL43" s="29" t="s">
        <v>42</v>
      </c>
    </row>
    <row r="44" spans="28:38" ht="14.25">
      <c r="AB44" s="29" t="s">
        <v>58</v>
      </c>
      <c r="AC44" s="1" t="s">
        <v>697</v>
      </c>
      <c r="AD44" s="42" t="s">
        <v>692</v>
      </c>
      <c r="AE44" s="36" t="s">
        <v>740</v>
      </c>
      <c r="AF44" s="36">
        <f ca="1">IF(AF$2=0,INDIRECT("'"&amp;AD44&amp;"'!"&amp;AE44&amp;$AI$2),0)</f>
        <v>0</v>
      </c>
      <c r="AH44" s="207" t="str">
        <f>+'廃棄物事業経費（歳入）'!B44</f>
        <v>47361</v>
      </c>
      <c r="AI44" s="2">
        <v>44</v>
      </c>
      <c r="AK44" s="146" t="s">
        <v>741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692</v>
      </c>
      <c r="AE45" s="36" t="s">
        <v>742</v>
      </c>
      <c r="AF45" s="36">
        <f ca="1">IF(AF$2=0,INDIRECT("'"&amp;AD45&amp;"'!"&amp;AE45&amp;$AI$2),0)</f>
        <v>0</v>
      </c>
      <c r="AH45" s="207" t="str">
        <f>+'廃棄物事業経費（歳入）'!B45</f>
        <v>47362</v>
      </c>
      <c r="AI45" s="2">
        <v>45</v>
      </c>
      <c r="AK45" s="146" t="s">
        <v>743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692</v>
      </c>
      <c r="AE46" s="36" t="s">
        <v>744</v>
      </c>
      <c r="AF46" s="36">
        <f ca="1">IF(AF$2=0,INDIRECT("'"&amp;AD46&amp;"'!"&amp;AE46&amp;$AI$2),0)</f>
        <v>0</v>
      </c>
      <c r="AH46" s="207" t="str">
        <f>+'廃棄物事業経費（歳入）'!B46</f>
        <v>47375</v>
      </c>
      <c r="AI46" s="2">
        <v>46</v>
      </c>
      <c r="AK46" s="146" t="s">
        <v>745</v>
      </c>
      <c r="AL46" s="29" t="s">
        <v>45</v>
      </c>
    </row>
    <row r="47" spans="28:38" ht="14.25">
      <c r="AB47" s="29" t="s">
        <v>58</v>
      </c>
      <c r="AC47" s="1" t="s">
        <v>664</v>
      </c>
      <c r="AD47" s="42" t="s">
        <v>692</v>
      </c>
      <c r="AE47" s="36" t="s">
        <v>746</v>
      </c>
      <c r="AF47" s="36">
        <f ca="1">IF(AF$2=0,INDIRECT("'"&amp;AD47&amp;"'!"&amp;AE47&amp;$AI$2),0)</f>
        <v>177543</v>
      </c>
      <c r="AH47" s="207" t="str">
        <f>+'廃棄物事業経費（歳入）'!B47</f>
        <v>47381</v>
      </c>
      <c r="AI47" s="2">
        <v>47</v>
      </c>
      <c r="AK47" s="146" t="s">
        <v>747</v>
      </c>
      <c r="AL47" s="29" t="s">
        <v>46</v>
      </c>
    </row>
    <row r="48" spans="28:38" ht="14.25">
      <c r="AB48" s="29" t="s">
        <v>58</v>
      </c>
      <c r="AC48" s="1" t="s">
        <v>702</v>
      </c>
      <c r="AD48" s="42" t="s">
        <v>692</v>
      </c>
      <c r="AE48" s="36" t="s">
        <v>748</v>
      </c>
      <c r="AF48" s="36">
        <f ca="1">IF(AF$2=0,INDIRECT("'"&amp;AD48&amp;"'!"&amp;AE48&amp;$AI$2),0)</f>
        <v>337589</v>
      </c>
      <c r="AH48" s="207" t="str">
        <f>+'廃棄物事業経費（歳入）'!B48</f>
        <v>47382</v>
      </c>
      <c r="AI48" s="2">
        <v>48</v>
      </c>
      <c r="AK48" s="146" t="s">
        <v>749</v>
      </c>
      <c r="AL48" s="29" t="s">
        <v>47</v>
      </c>
    </row>
    <row r="49" spans="28:38" ht="14.25">
      <c r="AB49" s="29" t="s">
        <v>58</v>
      </c>
      <c r="AC49" s="1" t="s">
        <v>705</v>
      </c>
      <c r="AD49" s="42" t="s">
        <v>692</v>
      </c>
      <c r="AE49" s="36" t="s">
        <v>750</v>
      </c>
      <c r="AF49" s="36">
        <f ca="1">IF(AF$2=0,INDIRECT("'"&amp;AD49&amp;"'!"&amp;AE49&amp;$AI$2),0)</f>
        <v>552</v>
      </c>
      <c r="AG49" s="29"/>
      <c r="AH49" s="207" t="str">
        <f>+'廃棄物事業経費（歳入）'!B49</f>
        <v>47803</v>
      </c>
      <c r="AI49" s="2">
        <v>49</v>
      </c>
      <c r="AK49" s="146" t="s">
        <v>751</v>
      </c>
      <c r="AL49" s="29" t="s">
        <v>48</v>
      </c>
    </row>
    <row r="50" spans="28:38" ht="14.25">
      <c r="AB50" s="29" t="s">
        <v>58</v>
      </c>
      <c r="AC50" s="1" t="s">
        <v>707</v>
      </c>
      <c r="AD50" s="42" t="s">
        <v>692</v>
      </c>
      <c r="AE50" s="36" t="s">
        <v>752</v>
      </c>
      <c r="AF50" s="36">
        <f ca="1">IF(AF$2=0,INDIRECT("'"&amp;AD50&amp;"'!"&amp;AE50&amp;$AI$2),0)</f>
        <v>13426</v>
      </c>
      <c r="AG50" s="29"/>
      <c r="AH50" s="207" t="str">
        <f>+'廃棄物事業経費（歳入）'!B50</f>
        <v>47804</v>
      </c>
      <c r="AI50" s="2">
        <v>50</v>
      </c>
      <c r="AK50" s="146" t="s">
        <v>753</v>
      </c>
      <c r="AL50" s="29" t="s">
        <v>49</v>
      </c>
    </row>
    <row r="51" spans="28:38" ht="14.25">
      <c r="AB51" s="29" t="s">
        <v>58</v>
      </c>
      <c r="AC51" s="1" t="s">
        <v>709</v>
      </c>
      <c r="AD51" s="42" t="s">
        <v>692</v>
      </c>
      <c r="AE51" s="36" t="s">
        <v>754</v>
      </c>
      <c r="AF51" s="36">
        <f ca="1">IF(AF$2=0,INDIRECT("'"&amp;AD51&amp;"'!"&amp;AE51&amp;$AI$2),0)</f>
        <v>0</v>
      </c>
      <c r="AG51" s="29"/>
      <c r="AH51" s="207" t="str">
        <f>+'廃棄物事業経費（歳入）'!B51</f>
        <v>47808</v>
      </c>
      <c r="AI51" s="2">
        <v>51</v>
      </c>
      <c r="AK51" s="146" t="s">
        <v>755</v>
      </c>
      <c r="AL51" s="29" t="s">
        <v>50</v>
      </c>
    </row>
    <row r="52" spans="28:38" ht="14.25">
      <c r="AB52" s="29" t="s">
        <v>58</v>
      </c>
      <c r="AC52" s="1" t="s">
        <v>711</v>
      </c>
      <c r="AD52" s="42" t="s">
        <v>692</v>
      </c>
      <c r="AE52" s="36" t="s">
        <v>756</v>
      </c>
      <c r="AF52" s="36">
        <f ca="1">IF(AF$2=0,INDIRECT("'"&amp;AD52&amp;"'!"&amp;AE52&amp;$AI$2),0)</f>
        <v>592</v>
      </c>
      <c r="AG52" s="29"/>
      <c r="AH52" s="207" t="str">
        <f>+'廃棄物事業経費（歳入）'!B52</f>
        <v>47809</v>
      </c>
      <c r="AI52" s="2">
        <v>52</v>
      </c>
      <c r="AK52" s="146" t="s">
        <v>757</v>
      </c>
      <c r="AL52" s="29" t="s">
        <v>51</v>
      </c>
    </row>
    <row r="53" spans="28:35" ht="14.25">
      <c r="AB53" s="29" t="s">
        <v>58</v>
      </c>
      <c r="AC53" s="1" t="s">
        <v>713</v>
      </c>
      <c r="AD53" s="42" t="s">
        <v>692</v>
      </c>
      <c r="AE53" s="36" t="s">
        <v>758</v>
      </c>
      <c r="AF53" s="36">
        <f ca="1">IF(AF$2=0,INDIRECT("'"&amp;AD53&amp;"'!"&amp;AE53&amp;$AI$2),0)</f>
        <v>252862</v>
      </c>
      <c r="AG53" s="29"/>
      <c r="AH53" s="207" t="str">
        <f>+'廃棄物事業経費（歳入）'!B53</f>
        <v>47818</v>
      </c>
      <c r="AI53" s="2">
        <v>53</v>
      </c>
    </row>
    <row r="54" spans="28:35" ht="14.25">
      <c r="AB54" s="29" t="s">
        <v>58</v>
      </c>
      <c r="AC54" s="1" t="s">
        <v>715</v>
      </c>
      <c r="AD54" s="42" t="s">
        <v>692</v>
      </c>
      <c r="AE54" s="36" t="s">
        <v>759</v>
      </c>
      <c r="AF54" s="36">
        <f ca="1">IF(AF$2=0,INDIRECT("'"&amp;AD54&amp;"'!"&amp;AE54&amp;$AI$2),0)</f>
        <v>0</v>
      </c>
      <c r="AG54" s="29"/>
      <c r="AH54" s="207" t="str">
        <f>+'廃棄物事業経費（歳入）'!B54</f>
        <v>47822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692</v>
      </c>
      <c r="AE55" s="36" t="s">
        <v>760</v>
      </c>
      <c r="AF55" s="36">
        <f ca="1">IF(AF$2=0,INDIRECT("'"&amp;AD55&amp;"'!"&amp;AE55&amp;$AI$2),0)</f>
        <v>0</v>
      </c>
      <c r="AG55" s="29"/>
      <c r="AH55" s="207" t="str">
        <f>+'廃棄物事業経費（歳入）'!B55</f>
        <v>47823</v>
      </c>
      <c r="AI55" s="2">
        <v>55</v>
      </c>
    </row>
    <row r="56" spans="28:35" ht="14.25">
      <c r="AB56" s="29" t="s">
        <v>58</v>
      </c>
      <c r="AC56" s="1" t="s">
        <v>719</v>
      </c>
      <c r="AD56" s="42" t="s">
        <v>692</v>
      </c>
      <c r="AE56" s="36" t="s">
        <v>761</v>
      </c>
      <c r="AF56" s="36">
        <f ca="1">IF(AF$2=0,INDIRECT("'"&amp;AD56&amp;"'!"&amp;AE56&amp;$AI$2),0)</f>
        <v>20812</v>
      </c>
      <c r="AG56" s="29"/>
      <c r="AH56" s="207" t="str">
        <f>+'廃棄物事業経費（歳入）'!B56</f>
        <v>47825</v>
      </c>
      <c r="AI56" s="2">
        <v>56</v>
      </c>
    </row>
    <row r="57" spans="28:35" ht="14.25">
      <c r="AB57" s="29" t="s">
        <v>58</v>
      </c>
      <c r="AC57" s="1" t="s">
        <v>722</v>
      </c>
      <c r="AD57" s="42" t="s">
        <v>692</v>
      </c>
      <c r="AE57" s="36" t="s">
        <v>762</v>
      </c>
      <c r="AF57" s="36">
        <f ca="1">IF(AF$2=0,INDIRECT("'"&amp;AD57&amp;"'!"&amp;AE57&amp;$AI$2),0)</f>
        <v>445240</v>
      </c>
      <c r="AG57" s="29"/>
      <c r="AH57" s="207" t="str">
        <f>+'廃棄物事業経費（歳入）'!B57</f>
        <v>47829</v>
      </c>
      <c r="AI57" s="2">
        <v>57</v>
      </c>
    </row>
    <row r="58" spans="28:35" ht="14.25">
      <c r="AB58" s="29" t="s">
        <v>58</v>
      </c>
      <c r="AC58" s="1" t="s">
        <v>725</v>
      </c>
      <c r="AD58" s="42" t="s">
        <v>692</v>
      </c>
      <c r="AE58" s="36" t="s">
        <v>763</v>
      </c>
      <c r="AF58" s="36">
        <f ca="1">IF(AF$2=0,INDIRECT("'"&amp;AD58&amp;"'!"&amp;AE58&amp;$AI$2),0)</f>
        <v>22830</v>
      </c>
      <c r="AG58" s="29"/>
      <c r="AH58" s="207" t="str">
        <f>+'廃棄物事業経費（歳入）'!B58</f>
        <v>47839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692</v>
      </c>
      <c r="AE59" s="36" t="s">
        <v>764</v>
      </c>
      <c r="AF59" s="36">
        <f ca="1">IF(AF$2=0,INDIRECT("'"&amp;AD59&amp;"'!"&amp;AE59&amp;$AI$2),0)</f>
        <v>38392</v>
      </c>
      <c r="AG59" s="29"/>
      <c r="AH59" s="207" t="str">
        <f>+'廃棄物事業経費（歳入）'!B59</f>
        <v>47840</v>
      </c>
      <c r="AI59" s="2">
        <v>59</v>
      </c>
    </row>
    <row r="60" spans="28:35" ht="14.25">
      <c r="AB60" s="29" t="s">
        <v>58</v>
      </c>
      <c r="AC60" s="1" t="s">
        <v>664</v>
      </c>
      <c r="AD60" s="42" t="s">
        <v>692</v>
      </c>
      <c r="AE60" s="36" t="s">
        <v>765</v>
      </c>
      <c r="AF60" s="36">
        <f ca="1">IF(AF$2=0,INDIRECT("'"&amp;AD60&amp;"'!"&amp;AE60&amp;$AI$2),0)</f>
        <v>559732</v>
      </c>
      <c r="AG60" s="29"/>
      <c r="AH60" s="207" t="str">
        <f>+'廃棄物事業経費（歳入）'!B60</f>
        <v>47842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692</v>
      </c>
      <c r="AE61" s="36" t="s">
        <v>766</v>
      </c>
      <c r="AF61" s="36">
        <f ca="1">IF(AF$2=0,INDIRECT("'"&amp;AD61&amp;"'!"&amp;AE61&amp;$AI$2),0)</f>
        <v>0</v>
      </c>
      <c r="AG61" s="29"/>
      <c r="AH61" s="207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692</v>
      </c>
      <c r="AE62" s="36" t="s">
        <v>767</v>
      </c>
      <c r="AF62" s="36">
        <f ca="1">IF(AF$2=0,INDIRECT("'"&amp;AD62&amp;"'!"&amp;AE62&amp;$AI$2),0)</f>
        <v>131113</v>
      </c>
      <c r="AG62" s="29"/>
      <c r="AH62" s="207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>
        <f>+'廃棄物事業経費（歳入）'!B64</f>
        <v>0</v>
      </c>
      <c r="AI64" s="2">
        <v>64</v>
      </c>
    </row>
    <row r="65" spans="34:35" ht="14.25">
      <c r="AH65" s="207">
        <f>+'廃棄物事業経費（歳入）'!B65</f>
        <v>0</v>
      </c>
      <c r="AI65" s="2">
        <v>65</v>
      </c>
    </row>
    <row r="66" spans="34:35" ht="14.25">
      <c r="AH66" s="207">
        <f>+'廃棄物事業経費（歳入）'!B66</f>
        <v>0</v>
      </c>
      <c r="AI66" s="2">
        <v>66</v>
      </c>
    </row>
    <row r="67" spans="34:35" ht="14.25">
      <c r="AH67" s="207">
        <f>+'廃棄物事業経費（歳入）'!B67</f>
        <v>0</v>
      </c>
      <c r="AI67" s="2">
        <v>67</v>
      </c>
    </row>
    <row r="68" spans="34:35" ht="14.25">
      <c r="AH68" s="207">
        <f>+'廃棄物事業経費（歳入）'!B68</f>
        <v>0</v>
      </c>
      <c r="AI68" s="2">
        <v>68</v>
      </c>
    </row>
    <row r="69" spans="34:35" ht="14.25">
      <c r="AH69" s="207">
        <f>+'廃棄物事業経費（歳入）'!B69</f>
        <v>0</v>
      </c>
      <c r="AI69" s="2">
        <v>69</v>
      </c>
    </row>
    <row r="70" spans="34:35" ht="14.25">
      <c r="AH70" s="207">
        <f>+'廃棄物事業経費（歳入）'!B70</f>
        <v>0</v>
      </c>
      <c r="AI70" s="2">
        <v>70</v>
      </c>
    </row>
    <row r="71" spans="34:35" ht="14.25">
      <c r="AH71" s="207">
        <f>+'廃棄物事業経費（歳入）'!B71</f>
        <v>0</v>
      </c>
      <c r="AI71" s="2">
        <v>71</v>
      </c>
    </row>
    <row r="72" spans="34:35" ht="14.25">
      <c r="AH72" s="207">
        <f>+'廃棄物事業経費（歳入）'!B72</f>
        <v>0</v>
      </c>
      <c r="AI72" s="2">
        <v>72</v>
      </c>
    </row>
    <row r="73" spans="34:35" ht="14.25">
      <c r="AH73" s="207">
        <f>+'廃棄物事業経費（歳入）'!B73</f>
        <v>0</v>
      </c>
      <c r="AI73" s="2">
        <v>73</v>
      </c>
    </row>
    <row r="74" spans="34:35" ht="14.25">
      <c r="AH74" s="207">
        <f>+'廃棄物事業経費（歳入）'!B74</f>
        <v>0</v>
      </c>
      <c r="AI74" s="2">
        <v>74</v>
      </c>
    </row>
    <row r="75" spans="34:35" ht="14.25">
      <c r="AH75" s="207">
        <f>+'廃棄物事業経費（歳入）'!B75</f>
        <v>0</v>
      </c>
      <c r="AI75" s="2">
        <v>75</v>
      </c>
    </row>
    <row r="76" spans="34:35" ht="14.25">
      <c r="AH76" s="207">
        <f>+'廃棄物事業経費（歳入）'!B76</f>
        <v>0</v>
      </c>
      <c r="AI76" s="2">
        <v>76</v>
      </c>
    </row>
    <row r="77" spans="34:35" ht="14.25">
      <c r="AH77" s="207">
        <f>+'廃棄物事業経費（歳入）'!B77</f>
        <v>0</v>
      </c>
      <c r="AI77" s="2">
        <v>77</v>
      </c>
    </row>
    <row r="78" spans="34:35" ht="14.25">
      <c r="AH78" s="207">
        <f>+'廃棄物事業経費（歳入）'!B78</f>
        <v>0</v>
      </c>
      <c r="AI78" s="2">
        <v>78</v>
      </c>
    </row>
    <row r="79" spans="34:35" ht="14.25">
      <c r="AH79" s="207">
        <f>+'廃棄物事業経費（歳入）'!B79</f>
        <v>0</v>
      </c>
      <c r="AI79" s="2">
        <v>79</v>
      </c>
    </row>
    <row r="80" spans="34:35" ht="14.25">
      <c r="AH80" s="207">
        <f>+'廃棄物事業経費（歳入）'!B80</f>
        <v>0</v>
      </c>
      <c r="AI80" s="2">
        <v>80</v>
      </c>
    </row>
    <row r="81" spans="34:35" ht="14.25">
      <c r="AH81" s="207">
        <f>+'廃棄物事業経費（歳入）'!B81</f>
        <v>0</v>
      </c>
      <c r="AI81" s="2">
        <v>81</v>
      </c>
    </row>
    <row r="82" spans="34:35" ht="14.25">
      <c r="AH82" s="207">
        <f>+'廃棄物事業経費（歳入）'!B82</f>
        <v>0</v>
      </c>
      <c r="AI82" s="2">
        <v>82</v>
      </c>
    </row>
    <row r="83" spans="34:35" ht="14.25">
      <c r="AH83" s="207">
        <f>+'廃棄物事業経費（歳入）'!B83</f>
        <v>0</v>
      </c>
      <c r="AI83" s="2">
        <v>83</v>
      </c>
    </row>
    <row r="84" spans="34:35" ht="14.25">
      <c r="AH84" s="207">
        <f>+'廃棄物事業経費（歳入）'!B84</f>
        <v>0</v>
      </c>
      <c r="AI84" s="2">
        <v>84</v>
      </c>
    </row>
    <row r="85" spans="34:35" ht="14.25">
      <c r="AH85" s="207">
        <f>+'廃棄物事業経費（歳入）'!B85</f>
        <v>0</v>
      </c>
      <c r="AI85" s="2">
        <v>85</v>
      </c>
    </row>
    <row r="86" spans="34:35" ht="14.25">
      <c r="AH86" s="207">
        <f>+'廃棄物事業経費（歳入）'!B86</f>
        <v>0</v>
      </c>
      <c r="AI86" s="2">
        <v>86</v>
      </c>
    </row>
    <row r="87" spans="34:35" ht="14.25">
      <c r="AH87" s="207">
        <f>+'廃棄物事業経費（歳入）'!B87</f>
        <v>0</v>
      </c>
      <c r="AI87" s="2">
        <v>87</v>
      </c>
    </row>
    <row r="88" spans="34:35" ht="14.25">
      <c r="AH88" s="207">
        <f>+'廃棄物事業経費（歳入）'!B88</f>
        <v>0</v>
      </c>
      <c r="AI88" s="2">
        <v>88</v>
      </c>
    </row>
    <row r="89" spans="34:35" ht="14.25">
      <c r="AH89" s="207">
        <f>+'廃棄物事業経費（歳入）'!B89</f>
        <v>0</v>
      </c>
      <c r="AI89" s="2">
        <v>89</v>
      </c>
    </row>
    <row r="90" spans="34:35" ht="14.25">
      <c r="AH90" s="207">
        <f>+'廃棄物事業経費（歳入）'!B90</f>
        <v>0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沖縄県</cp:lastModifiedBy>
  <cp:lastPrinted>2015-10-13T05:25:08Z</cp:lastPrinted>
  <dcterms:created xsi:type="dcterms:W3CDTF">2008-01-24T06:28:57Z</dcterms:created>
  <dcterms:modified xsi:type="dcterms:W3CDTF">2016-01-22T01:30:12Z</dcterms:modified>
  <cp:category/>
  <cp:version/>
  <cp:contentType/>
  <cp:contentStatus/>
</cp:coreProperties>
</file>