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'し尿処理状況'!$2:$70</definedName>
    <definedName name="_xlnm.Print_Area" localSheetId="0">'水洗化人口等'!$2:$70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<sst xmlns="http://schemas.openxmlformats.org/spreadsheetml/2006/main" count="991" uniqueCount="512">
  <si>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</si>
  <si>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</si>
  <si>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</si>
  <si>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</si>
  <si>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</si>
  <si>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</si>
  <si>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</si>
  <si>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</si>
  <si>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</si>
  <si>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</si>
  <si>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</si>
  <si>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</si>
  <si>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</si>
  <si>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</si>
  <si>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</si>
  <si>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</si>
  <si>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</si>
  <si>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</si>
  <si>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</si>
  <si>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</si>
  <si>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</si>
  <si>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</si>
  <si>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</si>
  <si>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</si>
  <si>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</si>
  <si>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</si>
  <si>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</si>
  <si>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</si>
  <si>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</si>
  <si>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</si>
  <si>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</si>
  <si>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</si>
  <si>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</si>
  <si>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</si>
  <si>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</si>
  <si>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</si>
  <si>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</si>
  <si>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</si>
  <si>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</si>
  <si>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</si>
  <si>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</si>
  <si>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</si>
  <si>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</si>
  <si>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</si>
  <si>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</si>
  <si>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</si>
  <si>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</si>
  <si>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</si>
  <si>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</si>
  <si>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</si>
  <si>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</si>
  <si>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</si>
  <si>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</si>
  <si>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</si>
  <si>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</si>
  <si>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</si>
  <si>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</si>
  <si>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</si>
  <si>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</si>
  <si>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</si>
  <si>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</si>
  <si>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</si>
  <si>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</si>
  <si>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</si>
  <si>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</si>
  <si>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</si>
  <si>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</si>
  <si>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</si>
  <si>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</si>
  <si>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</si>
  <si>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</si>
  <si>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</si>
  <si>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</si>
  <si>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</si>
  <si>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</si>
  <si>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</si>
  <si>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</si>
  <si>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</si>
  <si>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</si>
  <si>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</si>
  <si>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</si>
  <si>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</si>
  <si>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</si>
  <si>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</si>
  <si>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</si>
  <si>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埼玉県</t>
  </si>
  <si>
    <t>11000</t>
  </si>
  <si>
    <t>11000</t>
  </si>
  <si>
    <t>埼玉県</t>
  </si>
  <si>
    <t>11100</t>
  </si>
  <si>
    <t>さいたま市</t>
  </si>
  <si>
    <t>○</t>
  </si>
  <si>
    <t>埼玉県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</si>
  <si>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</si>
  <si>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</si>
  <si>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</si>
  <si>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</si>
  <si>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</si>
  <si>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</si>
  <si>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</si>
  <si>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</si>
  <si>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</si>
  <si>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</si>
  <si>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</si>
  <si>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</si>
  <si>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</si>
  <si>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</si>
  <si>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</si>
  <si>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</si>
  <si>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</si>
  <si>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</si>
  <si>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</si>
  <si>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</si>
  <si>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</si>
  <si>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</si>
  <si>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</si>
  <si>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</si>
  <si>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</si>
  <si>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</si>
  <si>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</si>
  <si>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</si>
  <si>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</si>
  <si>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</si>
  <si>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</si>
  <si>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</si>
  <si>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</si>
  <si>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</si>
  <si>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</si>
  <si>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</si>
  <si>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</si>
  <si>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</si>
  <si>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</si>
  <si>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</si>
  <si>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</si>
  <si>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</si>
  <si>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</si>
  <si>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</si>
  <si>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</si>
  <si>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</si>
  <si>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</si>
  <si>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</si>
  <si>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</si>
  <si>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</si>
  <si>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</si>
  <si>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</si>
  <si>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</si>
  <si>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</si>
  <si>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</si>
  <si>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</si>
  <si>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</si>
  <si>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</si>
  <si>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</si>
  <si>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</si>
  <si>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</si>
  <si>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</si>
  <si>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</si>
  <si>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</si>
  <si>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</si>
  <si>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</si>
  <si>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</si>
  <si>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</si>
  <si>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</si>
  <si>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</si>
  <si>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</si>
  <si>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</si>
  <si>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</si>
  <si>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</si>
  <si>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</si>
  <si>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</si>
  <si>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</si>
  <si>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</si>
  <si>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</si>
  <si>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</si>
  <si>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</si>
  <si>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</si>
  <si>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</si>
  <si>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</si>
  <si>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</si>
  <si>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</si>
  <si>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</si>
  <si>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</si>
  <si>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</si>
  <si>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</si>
  <si>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</si>
  <si>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</si>
  <si>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</si>
  <si>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</si>
  <si>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</si>
  <si>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</si>
  <si>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</si>
  <si>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</si>
  <si>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</si>
  <si>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</si>
  <si>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</si>
  <si>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</si>
  <si>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</si>
  <si>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</si>
  <si>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</si>
  <si>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</si>
  <si>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</si>
  <si>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</si>
  <si>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</si>
  <si>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</si>
  <si>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</si>
  <si>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</si>
  <si>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</si>
  <si>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</si>
  <si>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</si>
  <si>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</si>
  <si>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</si>
  <si>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</si>
  <si>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</si>
  <si>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</si>
  <si>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</si>
  <si>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</si>
  <si>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</si>
  <si>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</si>
  <si>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し尿処理の状況（平成26年度実績）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</si>
  <si>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</si>
  <si>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</si>
  <si>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</si>
  <si>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</si>
  <si>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</si>
  <si>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</si>
  <si>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</si>
  <si>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</si>
  <si>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</si>
  <si>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</si>
  <si>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</si>
  <si>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</si>
  <si>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</si>
  <si>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</si>
  <si>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</si>
  <si>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</si>
  <si>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</si>
  <si>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</si>
  <si>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</si>
  <si>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</si>
  <si>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</si>
  <si>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</si>
  <si>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</si>
  <si>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</si>
  <si>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</si>
  <si>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</si>
  <si>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</si>
  <si>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</si>
  <si>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</si>
  <si>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</si>
  <si>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</si>
  <si>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</si>
  <si>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</si>
  <si>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</si>
  <si>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</si>
  <si>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</si>
  <si>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</si>
  <si>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</si>
  <si>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</si>
  <si>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</si>
  <si>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</si>
  <si>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</si>
  <si>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</si>
  <si>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</si>
  <si>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</si>
  <si>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</si>
  <si>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埼玉県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</si>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</sst>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2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7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7" xfId="0" applyNumberFormat="1" applyFont="1" applyFill="1" applyBorder="1" applyAlignment="1" quotePrefix="1">
      <alignment vertical="center" wrapText="1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7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2" xfId="63" applyNumberFormat="1" applyFont="1" applyFill="1" applyBorder="1" applyAlignment="1" quotePrefix="1">
      <alignment horizontal="left" vertical="center" wrapText="1"/>
      <protection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2" xfId="0" applyNumberFormat="1" applyFont="1" applyFill="1" applyBorder="1" applyAlignment="1">
      <alignment horizontal="left" vertical="center"/>
    </xf>
    <xf numFmtId="0" fontId="13" fillId="33" borderId="23" xfId="0" applyNumberFormat="1" applyFont="1" applyFill="1" applyBorder="1" applyAlignment="1">
      <alignment horizontal="left" vertical="center"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31" xfId="65" applyFont="1" applyFill="1" applyBorder="1" applyAlignment="1" quotePrefix="1">
      <alignment horizontal="center" vertical="center" textRotation="255"/>
      <protection/>
    </xf>
    <xf numFmtId="0" fontId="6" fillId="0" borderId="32" xfId="65" applyFont="1" applyFill="1" applyBorder="1" applyAlignment="1" quotePrefix="1">
      <alignment horizontal="center" vertical="center" textRotation="255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35" xfId="65" applyFont="1" applyFill="1" applyBorder="1" applyAlignment="1">
      <alignment horizontal="center" vertical="center" textRotation="255" shrinkToFit="1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9" t="s">
        <v>56</v>
      </c>
      <c r="B2" s="148" t="s">
        <v>57</v>
      </c>
      <c r="C2" s="149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44" t="s">
        <v>62</v>
      </c>
      <c r="T2" s="134"/>
      <c r="U2" s="134"/>
      <c r="V2" s="135"/>
      <c r="W2" s="133" t="s">
        <v>63</v>
      </c>
      <c r="X2" s="134"/>
      <c r="Y2" s="134"/>
      <c r="Z2" s="135"/>
    </row>
    <row r="3" spans="1:26" s="59" customFormat="1" ht="18.75" customHeight="1">
      <c r="A3" s="146"/>
      <c r="B3" s="146"/>
      <c r="C3" s="150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36"/>
      <c r="T3" s="137"/>
      <c r="U3" s="137"/>
      <c r="V3" s="138"/>
      <c r="W3" s="136"/>
      <c r="X3" s="137"/>
      <c r="Y3" s="137"/>
      <c r="Z3" s="138"/>
    </row>
    <row r="4" spans="1:26" s="59" customFormat="1" ht="26.25" customHeight="1">
      <c r="A4" s="146"/>
      <c r="B4" s="146"/>
      <c r="C4" s="150"/>
      <c r="D4" s="113"/>
      <c r="E4" s="145" t="s">
        <v>64</v>
      </c>
      <c r="F4" s="141" t="s">
        <v>67</v>
      </c>
      <c r="G4" s="141" t="s">
        <v>68</v>
      </c>
      <c r="H4" s="141" t="s">
        <v>70</v>
      </c>
      <c r="I4" s="145" t="s">
        <v>64</v>
      </c>
      <c r="J4" s="141" t="s">
        <v>71</v>
      </c>
      <c r="K4" s="141" t="s">
        <v>72</v>
      </c>
      <c r="L4" s="141" t="s">
        <v>73</v>
      </c>
      <c r="M4" s="141" t="s">
        <v>74</v>
      </c>
      <c r="N4" s="141" t="s">
        <v>75</v>
      </c>
      <c r="O4" s="143" t="s">
        <v>76</v>
      </c>
      <c r="P4" s="115"/>
      <c r="Q4" s="141" t="s">
        <v>77</v>
      </c>
      <c r="R4" s="116"/>
      <c r="S4" s="141" t="s">
        <v>78</v>
      </c>
      <c r="T4" s="141" t="s">
        <v>79</v>
      </c>
      <c r="U4" s="139" t="s">
        <v>80</v>
      </c>
      <c r="V4" s="139" t="s">
        <v>81</v>
      </c>
      <c r="W4" s="141" t="s">
        <v>78</v>
      </c>
      <c r="X4" s="141" t="s">
        <v>79</v>
      </c>
      <c r="Y4" s="139" t="s">
        <v>80</v>
      </c>
      <c r="Z4" s="139" t="s">
        <v>81</v>
      </c>
    </row>
    <row r="5" spans="1:26" s="59" customFormat="1" ht="23.25" customHeight="1">
      <c r="A5" s="146"/>
      <c r="B5" s="146"/>
      <c r="C5" s="150"/>
      <c r="D5" s="113"/>
      <c r="E5" s="145"/>
      <c r="F5" s="142"/>
      <c r="G5" s="142"/>
      <c r="H5" s="142"/>
      <c r="I5" s="145"/>
      <c r="J5" s="142"/>
      <c r="K5" s="142"/>
      <c r="L5" s="142"/>
      <c r="M5" s="142"/>
      <c r="N5" s="142"/>
      <c r="O5" s="142"/>
      <c r="P5" s="117" t="s">
        <v>82</v>
      </c>
      <c r="Q5" s="142"/>
      <c r="R5" s="118"/>
      <c r="S5" s="142"/>
      <c r="T5" s="142"/>
      <c r="U5" s="140"/>
      <c r="V5" s="140"/>
      <c r="W5" s="142"/>
      <c r="X5" s="142"/>
      <c r="Y5" s="140"/>
      <c r="Z5" s="140"/>
    </row>
    <row r="6" spans="1:26" s="119" customFormat="1" ht="18" customHeight="1">
      <c r="A6" s="147"/>
      <c r="B6" s="147"/>
      <c r="C6" s="151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64</v>
      </c>
      <c r="D7" s="79">
        <f>SUM(D8:D70)</f>
        <v>7302600</v>
      </c>
      <c r="E7" s="79">
        <f>SUM(E8:E70)</f>
        <v>124712</v>
      </c>
      <c r="F7" s="83">
        <f aca="true" t="shared" si="0" ref="F7:F38">IF(D7&gt;0,E7/D7*100,"-")</f>
        <v>1.707775312902254</v>
      </c>
      <c r="G7" s="79">
        <f>SUM(G8:G70)</f>
        <v>124461</v>
      </c>
      <c r="H7" s="79">
        <f>SUM(H8:H70)</f>
        <v>251</v>
      </c>
      <c r="I7" s="79">
        <f>SUM(I8:I70)</f>
        <v>7177888</v>
      </c>
      <c r="J7" s="83">
        <f aca="true" t="shared" si="1" ref="J7:J38">IF($D7&gt;0,I7/$D7*100,"-")</f>
        <v>98.29222468709776</v>
      </c>
      <c r="K7" s="79">
        <f>SUM(K8:K70)</f>
        <v>5545478</v>
      </c>
      <c r="L7" s="83">
        <f aca="true" t="shared" si="2" ref="L7:L38">IF($D7&gt;0,K7/$D7*100,"-")</f>
        <v>75.93840549941116</v>
      </c>
      <c r="M7" s="79">
        <f>SUM(M8:M70)</f>
        <v>8873</v>
      </c>
      <c r="N7" s="83">
        <f aca="true" t="shared" si="3" ref="N7:N38">IF($D7&gt;0,M7/$D7*100,"-")</f>
        <v>0.12150466956974229</v>
      </c>
      <c r="O7" s="79">
        <f>SUM(O8:O70)</f>
        <v>1623537</v>
      </c>
      <c r="P7" s="79">
        <f>SUM(P8:P70)</f>
        <v>826316</v>
      </c>
      <c r="Q7" s="83">
        <f aca="true" t="shared" si="4" ref="Q7:Q38">IF($D7&gt;0,O7/$D7*100,"-")</f>
        <v>22.232314518116837</v>
      </c>
      <c r="R7" s="79">
        <f>SUM(R8:R70)</f>
        <v>124747</v>
      </c>
      <c r="S7" s="120">
        <f aca="true" t="shared" si="5" ref="S7:Z7">COUNTIF(S8:S70,"○")</f>
        <v>15</v>
      </c>
      <c r="T7" s="120">
        <f t="shared" si="5"/>
        <v>26</v>
      </c>
      <c r="U7" s="120">
        <f t="shared" si="5"/>
        <v>0</v>
      </c>
      <c r="V7" s="120">
        <f t="shared" si="5"/>
        <v>22</v>
      </c>
      <c r="W7" s="120">
        <f t="shared" si="5"/>
        <v>11</v>
      </c>
      <c r="X7" s="120">
        <f t="shared" si="5"/>
        <v>1</v>
      </c>
      <c r="Y7" s="120">
        <f t="shared" si="5"/>
        <v>1</v>
      </c>
      <c r="Z7" s="120">
        <f t="shared" si="5"/>
        <v>50</v>
      </c>
    </row>
    <row r="8" spans="1:26" s="65" customFormat="1" ht="12" customHeight="1">
      <c r="A8" s="63" t="s">
        <v>88</v>
      </c>
      <c r="B8" s="71" t="s">
        <v>89</v>
      </c>
      <c r="C8" s="63" t="s">
        <v>90</v>
      </c>
      <c r="D8" s="80">
        <f aca="true" t="shared" si="6" ref="D8:D39">+SUM(E8,+I8)</f>
        <v>1259858</v>
      </c>
      <c r="E8" s="80">
        <f aca="true" t="shared" si="7" ref="E8:E39">+SUM(G8,+H8)</f>
        <v>5628</v>
      </c>
      <c r="F8" s="84">
        <f t="shared" si="0"/>
        <v>0.44671701096472777</v>
      </c>
      <c r="G8" s="80">
        <v>5628</v>
      </c>
      <c r="H8" s="80">
        <v>0</v>
      </c>
      <c r="I8" s="80">
        <f aca="true" t="shared" si="8" ref="I8:I39">+SUM(K8,+M8,+O8)</f>
        <v>1254230</v>
      </c>
      <c r="J8" s="84">
        <f t="shared" si="1"/>
        <v>99.55328298903527</v>
      </c>
      <c r="K8" s="80">
        <v>1105101</v>
      </c>
      <c r="L8" s="84">
        <f t="shared" si="2"/>
        <v>87.71631406079098</v>
      </c>
      <c r="M8" s="80">
        <v>946</v>
      </c>
      <c r="N8" s="84">
        <f t="shared" si="3"/>
        <v>0.07508782735832134</v>
      </c>
      <c r="O8" s="80">
        <v>148183</v>
      </c>
      <c r="P8" s="80">
        <v>37959</v>
      </c>
      <c r="Q8" s="84">
        <f t="shared" si="4"/>
        <v>11.761881100885972</v>
      </c>
      <c r="R8" s="80">
        <v>18044</v>
      </c>
      <c r="S8" s="72"/>
      <c r="T8" s="72" t="s">
        <v>91</v>
      </c>
      <c r="U8" s="72"/>
      <c r="V8" s="72"/>
      <c r="W8" s="73"/>
      <c r="X8" s="73"/>
      <c r="Y8" s="73"/>
      <c r="Z8" s="73" t="s">
        <v>91</v>
      </c>
    </row>
    <row r="9" spans="1:26" s="65" customFormat="1" ht="12" customHeight="1">
      <c r="A9" s="63" t="s">
        <v>92</v>
      </c>
      <c r="B9" s="64" t="s">
        <v>93</v>
      </c>
      <c r="C9" s="63" t="s">
        <v>94</v>
      </c>
      <c r="D9" s="80">
        <f t="shared" si="6"/>
        <v>349317</v>
      </c>
      <c r="E9" s="80">
        <f t="shared" si="7"/>
        <v>2732</v>
      </c>
      <c r="F9" s="84">
        <f t="shared" si="0"/>
        <v>0.7820976362444427</v>
      </c>
      <c r="G9" s="80">
        <v>2711</v>
      </c>
      <c r="H9" s="80">
        <v>21</v>
      </c>
      <c r="I9" s="80">
        <f t="shared" si="8"/>
        <v>346585</v>
      </c>
      <c r="J9" s="84">
        <f t="shared" si="1"/>
        <v>99.21790236375556</v>
      </c>
      <c r="K9" s="80">
        <v>291094</v>
      </c>
      <c r="L9" s="84">
        <f t="shared" si="2"/>
        <v>83.33233137808924</v>
      </c>
      <c r="M9" s="80">
        <v>0</v>
      </c>
      <c r="N9" s="84">
        <f t="shared" si="3"/>
        <v>0</v>
      </c>
      <c r="O9" s="80">
        <v>55491</v>
      </c>
      <c r="P9" s="80">
        <v>32977</v>
      </c>
      <c r="Q9" s="84">
        <f t="shared" si="4"/>
        <v>15.885570985666314</v>
      </c>
      <c r="R9" s="80">
        <v>5329</v>
      </c>
      <c r="S9" s="72"/>
      <c r="T9" s="72" t="s">
        <v>91</v>
      </c>
      <c r="U9" s="72"/>
      <c r="V9" s="72"/>
      <c r="W9" s="72"/>
      <c r="X9" s="72"/>
      <c r="Y9" s="72"/>
      <c r="Z9" s="72" t="s">
        <v>91</v>
      </c>
    </row>
    <row r="10" spans="1:26" s="65" customFormat="1" ht="12" customHeight="1">
      <c r="A10" s="63" t="s">
        <v>92</v>
      </c>
      <c r="B10" s="64" t="s">
        <v>95</v>
      </c>
      <c r="C10" s="63" t="s">
        <v>96</v>
      </c>
      <c r="D10" s="80">
        <f t="shared" si="6"/>
        <v>201787</v>
      </c>
      <c r="E10" s="80">
        <f t="shared" si="7"/>
        <v>10837</v>
      </c>
      <c r="F10" s="84">
        <f t="shared" si="0"/>
        <v>5.3705144533592355</v>
      </c>
      <c r="G10" s="80">
        <v>10837</v>
      </c>
      <c r="H10" s="80">
        <v>0</v>
      </c>
      <c r="I10" s="80">
        <f t="shared" si="8"/>
        <v>190950</v>
      </c>
      <c r="J10" s="84">
        <f t="shared" si="1"/>
        <v>94.62948554664077</v>
      </c>
      <c r="K10" s="80">
        <v>81602</v>
      </c>
      <c r="L10" s="84">
        <f t="shared" si="2"/>
        <v>40.439671534836236</v>
      </c>
      <c r="M10" s="80">
        <v>0</v>
      </c>
      <c r="N10" s="84">
        <f t="shared" si="3"/>
        <v>0</v>
      </c>
      <c r="O10" s="80">
        <v>109348</v>
      </c>
      <c r="P10" s="80">
        <v>62197</v>
      </c>
      <c r="Q10" s="84">
        <f t="shared" si="4"/>
        <v>54.18981401180453</v>
      </c>
      <c r="R10" s="80">
        <v>2614</v>
      </c>
      <c r="S10" s="72"/>
      <c r="T10" s="72"/>
      <c r="U10" s="72"/>
      <c r="V10" s="72" t="s">
        <v>91</v>
      </c>
      <c r="W10" s="73"/>
      <c r="X10" s="73"/>
      <c r="Y10" s="73"/>
      <c r="Z10" s="73" t="s">
        <v>91</v>
      </c>
    </row>
    <row r="11" spans="1:26" s="65" customFormat="1" ht="12" customHeight="1">
      <c r="A11" s="63" t="s">
        <v>92</v>
      </c>
      <c r="B11" s="64" t="s">
        <v>97</v>
      </c>
      <c r="C11" s="63" t="s">
        <v>98</v>
      </c>
      <c r="D11" s="80">
        <f t="shared" si="6"/>
        <v>588222</v>
      </c>
      <c r="E11" s="80">
        <f t="shared" si="7"/>
        <v>3836</v>
      </c>
      <c r="F11" s="84">
        <f t="shared" si="0"/>
        <v>0.6521347382450844</v>
      </c>
      <c r="G11" s="80">
        <v>3836</v>
      </c>
      <c r="H11" s="80">
        <v>0</v>
      </c>
      <c r="I11" s="80">
        <f t="shared" si="8"/>
        <v>584386</v>
      </c>
      <c r="J11" s="84">
        <f t="shared" si="1"/>
        <v>99.34786526175492</v>
      </c>
      <c r="K11" s="80">
        <v>475135</v>
      </c>
      <c r="L11" s="84">
        <f t="shared" si="2"/>
        <v>80.77477550992653</v>
      </c>
      <c r="M11" s="80">
        <v>0</v>
      </c>
      <c r="N11" s="84">
        <f t="shared" si="3"/>
        <v>0</v>
      </c>
      <c r="O11" s="80">
        <v>109251</v>
      </c>
      <c r="P11" s="80">
        <v>52547</v>
      </c>
      <c r="Q11" s="84">
        <f t="shared" si="4"/>
        <v>18.57308975182839</v>
      </c>
      <c r="R11" s="80">
        <v>24495</v>
      </c>
      <c r="S11" s="72"/>
      <c r="T11" s="72" t="s">
        <v>91</v>
      </c>
      <c r="U11" s="72"/>
      <c r="V11" s="72"/>
      <c r="W11" s="73"/>
      <c r="X11" s="73"/>
      <c r="Y11" s="73" t="s">
        <v>91</v>
      </c>
      <c r="Z11" s="73"/>
    </row>
    <row r="12" spans="1:26" s="65" customFormat="1" ht="12" customHeight="1">
      <c r="A12" s="66" t="s">
        <v>92</v>
      </c>
      <c r="B12" s="67" t="s">
        <v>99</v>
      </c>
      <c r="C12" s="66" t="s">
        <v>100</v>
      </c>
      <c r="D12" s="81">
        <f t="shared" si="6"/>
        <v>84503</v>
      </c>
      <c r="E12" s="81">
        <f t="shared" si="7"/>
        <v>3691</v>
      </c>
      <c r="F12" s="104">
        <f t="shared" si="0"/>
        <v>4.36789226417997</v>
      </c>
      <c r="G12" s="81">
        <v>3691</v>
      </c>
      <c r="H12" s="81"/>
      <c r="I12" s="81">
        <f t="shared" si="8"/>
        <v>80812</v>
      </c>
      <c r="J12" s="104">
        <f t="shared" si="1"/>
        <v>95.63210773582003</v>
      </c>
      <c r="K12" s="81">
        <v>45880</v>
      </c>
      <c r="L12" s="104">
        <f t="shared" si="2"/>
        <v>54.2939303930038</v>
      </c>
      <c r="M12" s="81">
        <v>0</v>
      </c>
      <c r="N12" s="104">
        <f t="shared" si="3"/>
        <v>0</v>
      </c>
      <c r="O12" s="81">
        <v>34932</v>
      </c>
      <c r="P12" s="81">
        <v>19274</v>
      </c>
      <c r="Q12" s="104">
        <f t="shared" si="4"/>
        <v>41.33817734281623</v>
      </c>
      <c r="R12" s="81">
        <v>1233</v>
      </c>
      <c r="S12" s="74"/>
      <c r="T12" s="74"/>
      <c r="U12" s="74"/>
      <c r="V12" s="74" t="s">
        <v>91</v>
      </c>
      <c r="W12" s="74"/>
      <c r="X12" s="74"/>
      <c r="Y12" s="74"/>
      <c r="Z12" s="74" t="s">
        <v>91</v>
      </c>
    </row>
    <row r="13" spans="1:26" s="65" customFormat="1" ht="12" customHeight="1">
      <c r="A13" s="66" t="s">
        <v>92</v>
      </c>
      <c r="B13" s="67" t="s">
        <v>101</v>
      </c>
      <c r="C13" s="66" t="s">
        <v>102</v>
      </c>
      <c r="D13" s="81">
        <f t="shared" si="6"/>
        <v>66237</v>
      </c>
      <c r="E13" s="81">
        <f t="shared" si="7"/>
        <v>5508</v>
      </c>
      <c r="F13" s="104">
        <f t="shared" si="0"/>
        <v>8.3155940033516</v>
      </c>
      <c r="G13" s="81">
        <v>5508</v>
      </c>
      <c r="H13" s="81">
        <v>0</v>
      </c>
      <c r="I13" s="81">
        <f t="shared" si="8"/>
        <v>60729</v>
      </c>
      <c r="J13" s="104">
        <f t="shared" si="1"/>
        <v>91.6844059966484</v>
      </c>
      <c r="K13" s="81">
        <v>33244</v>
      </c>
      <c r="L13" s="104">
        <f t="shared" si="2"/>
        <v>50.18947114150701</v>
      </c>
      <c r="M13" s="81">
        <v>0</v>
      </c>
      <c r="N13" s="104">
        <f t="shared" si="3"/>
        <v>0</v>
      </c>
      <c r="O13" s="81">
        <v>27485</v>
      </c>
      <c r="P13" s="81">
        <v>18360</v>
      </c>
      <c r="Q13" s="104">
        <f t="shared" si="4"/>
        <v>41.49493485514139</v>
      </c>
      <c r="R13" s="81">
        <v>522</v>
      </c>
      <c r="S13" s="74" t="s">
        <v>91</v>
      </c>
      <c r="T13" s="74"/>
      <c r="U13" s="74"/>
      <c r="V13" s="74"/>
      <c r="W13" s="74" t="s">
        <v>91</v>
      </c>
      <c r="X13" s="74"/>
      <c r="Y13" s="74"/>
      <c r="Z13" s="74"/>
    </row>
    <row r="14" spans="1:26" s="65" customFormat="1" ht="12" customHeight="1">
      <c r="A14" s="66" t="s">
        <v>92</v>
      </c>
      <c r="B14" s="67" t="s">
        <v>103</v>
      </c>
      <c r="C14" s="66" t="s">
        <v>104</v>
      </c>
      <c r="D14" s="81">
        <f t="shared" si="6"/>
        <v>342814</v>
      </c>
      <c r="E14" s="81">
        <f t="shared" si="7"/>
        <v>774</v>
      </c>
      <c r="F14" s="104">
        <f t="shared" si="0"/>
        <v>0.2257784104499816</v>
      </c>
      <c r="G14" s="81">
        <v>774</v>
      </c>
      <c r="H14" s="81">
        <v>0</v>
      </c>
      <c r="I14" s="81">
        <f t="shared" si="8"/>
        <v>342040</v>
      </c>
      <c r="J14" s="104">
        <f t="shared" si="1"/>
        <v>99.77422158955001</v>
      </c>
      <c r="K14" s="81">
        <v>315823</v>
      </c>
      <c r="L14" s="104">
        <f t="shared" si="2"/>
        <v>92.12663426814541</v>
      </c>
      <c r="M14" s="81">
        <v>0</v>
      </c>
      <c r="N14" s="104">
        <f t="shared" si="3"/>
        <v>0</v>
      </c>
      <c r="O14" s="81">
        <v>26217</v>
      </c>
      <c r="P14" s="81">
        <v>6424</v>
      </c>
      <c r="Q14" s="104">
        <f t="shared" si="4"/>
        <v>7.64758732140461</v>
      </c>
      <c r="R14" s="81">
        <v>4067</v>
      </c>
      <c r="S14" s="74"/>
      <c r="T14" s="74" t="s">
        <v>91</v>
      </c>
      <c r="U14" s="74"/>
      <c r="V14" s="74"/>
      <c r="W14" s="74"/>
      <c r="X14" s="74"/>
      <c r="Y14" s="74"/>
      <c r="Z14" s="74" t="s">
        <v>91</v>
      </c>
    </row>
    <row r="15" spans="1:26" s="65" customFormat="1" ht="12" customHeight="1">
      <c r="A15" s="66" t="s">
        <v>92</v>
      </c>
      <c r="B15" s="67" t="s">
        <v>105</v>
      </c>
      <c r="C15" s="66" t="s">
        <v>106</v>
      </c>
      <c r="D15" s="81">
        <f t="shared" si="6"/>
        <v>80937</v>
      </c>
      <c r="E15" s="81">
        <f t="shared" si="7"/>
        <v>3091</v>
      </c>
      <c r="F15" s="104">
        <f t="shared" si="0"/>
        <v>3.819019731396024</v>
      </c>
      <c r="G15" s="81">
        <v>3091</v>
      </c>
      <c r="H15" s="81">
        <v>0</v>
      </c>
      <c r="I15" s="81">
        <f t="shared" si="8"/>
        <v>77846</v>
      </c>
      <c r="J15" s="104">
        <f t="shared" si="1"/>
        <v>96.18098026860397</v>
      </c>
      <c r="K15" s="81">
        <v>51058</v>
      </c>
      <c r="L15" s="104">
        <f t="shared" si="2"/>
        <v>63.08363294908386</v>
      </c>
      <c r="M15" s="81">
        <v>0</v>
      </c>
      <c r="N15" s="104">
        <f t="shared" si="3"/>
        <v>0</v>
      </c>
      <c r="O15" s="81">
        <v>26788</v>
      </c>
      <c r="P15" s="81">
        <v>14683</v>
      </c>
      <c r="Q15" s="104">
        <f t="shared" si="4"/>
        <v>33.09734731952012</v>
      </c>
      <c r="R15" s="81">
        <v>718</v>
      </c>
      <c r="S15" s="74"/>
      <c r="T15" s="74" t="s">
        <v>91</v>
      </c>
      <c r="U15" s="74"/>
      <c r="V15" s="74"/>
      <c r="W15" s="74"/>
      <c r="X15" s="74"/>
      <c r="Y15" s="74"/>
      <c r="Z15" s="74" t="s">
        <v>91</v>
      </c>
    </row>
    <row r="16" spans="1:26" s="65" customFormat="1" ht="12" customHeight="1">
      <c r="A16" s="66" t="s">
        <v>92</v>
      </c>
      <c r="B16" s="67" t="s">
        <v>107</v>
      </c>
      <c r="C16" s="66" t="s">
        <v>108</v>
      </c>
      <c r="D16" s="81">
        <f t="shared" si="6"/>
        <v>115094</v>
      </c>
      <c r="E16" s="81">
        <f t="shared" si="7"/>
        <v>12264</v>
      </c>
      <c r="F16" s="104">
        <f t="shared" si="0"/>
        <v>10.655638000243279</v>
      </c>
      <c r="G16" s="81">
        <v>12264</v>
      </c>
      <c r="H16" s="81">
        <v>0</v>
      </c>
      <c r="I16" s="81">
        <f t="shared" si="8"/>
        <v>102830</v>
      </c>
      <c r="J16" s="104">
        <f t="shared" si="1"/>
        <v>89.34436199975671</v>
      </c>
      <c r="K16" s="81">
        <v>47290</v>
      </c>
      <c r="L16" s="104">
        <f t="shared" si="2"/>
        <v>41.088154030618455</v>
      </c>
      <c r="M16" s="81">
        <v>0</v>
      </c>
      <c r="N16" s="104">
        <f t="shared" si="3"/>
        <v>0</v>
      </c>
      <c r="O16" s="81">
        <v>55540</v>
      </c>
      <c r="P16" s="81">
        <v>31970</v>
      </c>
      <c r="Q16" s="104">
        <f t="shared" si="4"/>
        <v>48.25620796913827</v>
      </c>
      <c r="R16" s="81">
        <v>1311</v>
      </c>
      <c r="S16" s="74"/>
      <c r="T16" s="74"/>
      <c r="U16" s="74"/>
      <c r="V16" s="74" t="s">
        <v>91</v>
      </c>
      <c r="W16" s="74"/>
      <c r="X16" s="74"/>
      <c r="Y16" s="74"/>
      <c r="Z16" s="74" t="s">
        <v>91</v>
      </c>
    </row>
    <row r="17" spans="1:26" s="65" customFormat="1" ht="12" customHeight="1">
      <c r="A17" s="66" t="s">
        <v>92</v>
      </c>
      <c r="B17" s="67" t="s">
        <v>109</v>
      </c>
      <c r="C17" s="66" t="s">
        <v>110</v>
      </c>
      <c r="D17" s="81">
        <f t="shared" si="6"/>
        <v>79502</v>
      </c>
      <c r="E17" s="81">
        <f t="shared" si="7"/>
        <v>4764</v>
      </c>
      <c r="F17" s="104">
        <f t="shared" si="0"/>
        <v>5.9923020804508065</v>
      </c>
      <c r="G17" s="81">
        <v>4764</v>
      </c>
      <c r="H17" s="81">
        <v>0</v>
      </c>
      <c r="I17" s="81">
        <f t="shared" si="8"/>
        <v>74738</v>
      </c>
      <c r="J17" s="104">
        <f t="shared" si="1"/>
        <v>94.00769791954919</v>
      </c>
      <c r="K17" s="81">
        <v>36864</v>
      </c>
      <c r="L17" s="104">
        <f t="shared" si="2"/>
        <v>46.36864481396694</v>
      </c>
      <c r="M17" s="81">
        <v>0</v>
      </c>
      <c r="N17" s="104">
        <f t="shared" si="3"/>
        <v>0</v>
      </c>
      <c r="O17" s="81">
        <v>37874</v>
      </c>
      <c r="P17" s="81">
        <v>21837</v>
      </c>
      <c r="Q17" s="104">
        <f t="shared" si="4"/>
        <v>47.63905310558225</v>
      </c>
      <c r="R17" s="81">
        <v>1955</v>
      </c>
      <c r="S17" s="74"/>
      <c r="T17" s="74"/>
      <c r="U17" s="74"/>
      <c r="V17" s="74" t="s">
        <v>91</v>
      </c>
      <c r="W17" s="74"/>
      <c r="X17" s="74"/>
      <c r="Y17" s="74"/>
      <c r="Z17" s="74" t="s">
        <v>91</v>
      </c>
    </row>
    <row r="18" spans="1:26" s="65" customFormat="1" ht="12" customHeight="1">
      <c r="A18" s="66" t="s">
        <v>92</v>
      </c>
      <c r="B18" s="67" t="s">
        <v>111</v>
      </c>
      <c r="C18" s="66" t="s">
        <v>112</v>
      </c>
      <c r="D18" s="81">
        <f t="shared" si="6"/>
        <v>89274</v>
      </c>
      <c r="E18" s="81">
        <f t="shared" si="7"/>
        <v>2783</v>
      </c>
      <c r="F18" s="104">
        <f t="shared" si="0"/>
        <v>3.117368998812644</v>
      </c>
      <c r="G18" s="81">
        <v>2783</v>
      </c>
      <c r="H18" s="81">
        <v>0</v>
      </c>
      <c r="I18" s="81">
        <f t="shared" si="8"/>
        <v>86491</v>
      </c>
      <c r="J18" s="104">
        <f t="shared" si="1"/>
        <v>96.88263100118736</v>
      </c>
      <c r="K18" s="81">
        <v>40495</v>
      </c>
      <c r="L18" s="104">
        <f t="shared" si="2"/>
        <v>45.360351278087684</v>
      </c>
      <c r="M18" s="81">
        <v>0</v>
      </c>
      <c r="N18" s="104">
        <f t="shared" si="3"/>
        <v>0</v>
      </c>
      <c r="O18" s="81">
        <v>45996</v>
      </c>
      <c r="P18" s="81">
        <v>36213</v>
      </c>
      <c r="Q18" s="104">
        <f t="shared" si="4"/>
        <v>51.52227972309967</v>
      </c>
      <c r="R18" s="81">
        <v>1526</v>
      </c>
      <c r="S18" s="74" t="s">
        <v>91</v>
      </c>
      <c r="T18" s="74"/>
      <c r="U18" s="74"/>
      <c r="V18" s="74"/>
      <c r="W18" s="74" t="s">
        <v>91</v>
      </c>
      <c r="X18" s="74"/>
      <c r="Y18" s="74"/>
      <c r="Z18" s="74"/>
    </row>
    <row r="19" spans="1:26" s="65" customFormat="1" ht="12" customHeight="1">
      <c r="A19" s="66" t="s">
        <v>92</v>
      </c>
      <c r="B19" s="67" t="s">
        <v>113</v>
      </c>
      <c r="C19" s="66" t="s">
        <v>114</v>
      </c>
      <c r="D19" s="81">
        <f t="shared" si="6"/>
        <v>237965</v>
      </c>
      <c r="E19" s="81">
        <f t="shared" si="7"/>
        <v>2243</v>
      </c>
      <c r="F19" s="104">
        <f t="shared" si="0"/>
        <v>0.9425755888470994</v>
      </c>
      <c r="G19" s="81">
        <v>2243</v>
      </c>
      <c r="H19" s="81">
        <v>0</v>
      </c>
      <c r="I19" s="81">
        <f t="shared" si="8"/>
        <v>235722</v>
      </c>
      <c r="J19" s="104">
        <f t="shared" si="1"/>
        <v>99.05742441115291</v>
      </c>
      <c r="K19" s="81">
        <v>204727</v>
      </c>
      <c r="L19" s="104">
        <f t="shared" si="2"/>
        <v>86.0323997226483</v>
      </c>
      <c r="M19" s="81">
        <v>0</v>
      </c>
      <c r="N19" s="104">
        <f t="shared" si="3"/>
        <v>0</v>
      </c>
      <c r="O19" s="81">
        <v>30995</v>
      </c>
      <c r="P19" s="81">
        <v>23615</v>
      </c>
      <c r="Q19" s="104">
        <f t="shared" si="4"/>
        <v>13.025024688504613</v>
      </c>
      <c r="R19" s="81">
        <v>2883</v>
      </c>
      <c r="S19" s="74"/>
      <c r="T19" s="74" t="s">
        <v>91</v>
      </c>
      <c r="U19" s="74"/>
      <c r="V19" s="74"/>
      <c r="W19" s="74"/>
      <c r="X19" s="74"/>
      <c r="Y19" s="74"/>
      <c r="Z19" s="74" t="s">
        <v>91</v>
      </c>
    </row>
    <row r="20" spans="1:26" s="65" customFormat="1" ht="12" customHeight="1">
      <c r="A20" s="66" t="s">
        <v>92</v>
      </c>
      <c r="B20" s="67" t="s">
        <v>115</v>
      </c>
      <c r="C20" s="66" t="s">
        <v>116</v>
      </c>
      <c r="D20" s="81">
        <f t="shared" si="6"/>
        <v>154567</v>
      </c>
      <c r="E20" s="81">
        <f t="shared" si="7"/>
        <v>531</v>
      </c>
      <c r="F20" s="104">
        <f t="shared" si="0"/>
        <v>0.3435403417288296</v>
      </c>
      <c r="G20" s="81">
        <v>531</v>
      </c>
      <c r="H20" s="81">
        <v>0</v>
      </c>
      <c r="I20" s="81">
        <f t="shared" si="8"/>
        <v>154036</v>
      </c>
      <c r="J20" s="104">
        <f t="shared" si="1"/>
        <v>99.65645965827117</v>
      </c>
      <c r="K20" s="81">
        <v>144177</v>
      </c>
      <c r="L20" s="104">
        <f t="shared" si="2"/>
        <v>93.27799594997639</v>
      </c>
      <c r="M20" s="81">
        <v>0</v>
      </c>
      <c r="N20" s="104">
        <f t="shared" si="3"/>
        <v>0</v>
      </c>
      <c r="O20" s="81">
        <v>9859</v>
      </c>
      <c r="P20" s="81">
        <v>2716</v>
      </c>
      <c r="Q20" s="104">
        <f t="shared" si="4"/>
        <v>6.378463708294785</v>
      </c>
      <c r="R20" s="81">
        <v>1951</v>
      </c>
      <c r="S20" s="74"/>
      <c r="T20" s="74" t="s">
        <v>91</v>
      </c>
      <c r="U20" s="74"/>
      <c r="V20" s="74"/>
      <c r="W20" s="74"/>
      <c r="X20" s="74"/>
      <c r="Y20" s="74"/>
      <c r="Z20" s="74" t="s">
        <v>91</v>
      </c>
    </row>
    <row r="21" spans="1:26" s="65" customFormat="1" ht="12" customHeight="1">
      <c r="A21" s="66" t="s">
        <v>92</v>
      </c>
      <c r="B21" s="67" t="s">
        <v>117</v>
      </c>
      <c r="C21" s="66" t="s">
        <v>118</v>
      </c>
      <c r="D21" s="81">
        <f t="shared" si="6"/>
        <v>55934</v>
      </c>
      <c r="E21" s="81">
        <f t="shared" si="7"/>
        <v>6450</v>
      </c>
      <c r="F21" s="104">
        <f t="shared" si="0"/>
        <v>11.531447777738048</v>
      </c>
      <c r="G21" s="81">
        <v>6450</v>
      </c>
      <c r="H21" s="81">
        <v>0</v>
      </c>
      <c r="I21" s="81">
        <f t="shared" si="8"/>
        <v>49484</v>
      </c>
      <c r="J21" s="104">
        <f t="shared" si="1"/>
        <v>88.46855222226195</v>
      </c>
      <c r="K21" s="81">
        <v>17422</v>
      </c>
      <c r="L21" s="104">
        <f t="shared" si="2"/>
        <v>31.147423749418955</v>
      </c>
      <c r="M21" s="81">
        <v>0</v>
      </c>
      <c r="N21" s="104">
        <f t="shared" si="3"/>
        <v>0</v>
      </c>
      <c r="O21" s="81">
        <v>32062</v>
      </c>
      <c r="P21" s="81">
        <v>18558</v>
      </c>
      <c r="Q21" s="104">
        <f t="shared" si="4"/>
        <v>57.321128472843</v>
      </c>
      <c r="R21" s="81">
        <v>991</v>
      </c>
      <c r="S21" s="74"/>
      <c r="T21" s="74"/>
      <c r="U21" s="74"/>
      <c r="V21" s="74" t="s">
        <v>91</v>
      </c>
      <c r="W21" s="74"/>
      <c r="X21" s="74"/>
      <c r="Y21" s="74"/>
      <c r="Z21" s="74" t="s">
        <v>91</v>
      </c>
    </row>
    <row r="22" spans="1:26" s="65" customFormat="1" ht="12" customHeight="1">
      <c r="A22" s="66" t="s">
        <v>92</v>
      </c>
      <c r="B22" s="67" t="s">
        <v>119</v>
      </c>
      <c r="C22" s="66" t="s">
        <v>120</v>
      </c>
      <c r="D22" s="81">
        <f t="shared" si="6"/>
        <v>119415</v>
      </c>
      <c r="E22" s="81">
        <f t="shared" si="7"/>
        <v>1952</v>
      </c>
      <c r="F22" s="104">
        <f t="shared" si="0"/>
        <v>1.634635514801323</v>
      </c>
      <c r="G22" s="81">
        <v>1952</v>
      </c>
      <c r="H22" s="81">
        <v>0</v>
      </c>
      <c r="I22" s="81">
        <f t="shared" si="8"/>
        <v>117463</v>
      </c>
      <c r="J22" s="104">
        <f t="shared" si="1"/>
        <v>98.36536448519868</v>
      </c>
      <c r="K22" s="81">
        <v>85192</v>
      </c>
      <c r="L22" s="104">
        <f t="shared" si="2"/>
        <v>71.34112129966923</v>
      </c>
      <c r="M22" s="81">
        <v>0</v>
      </c>
      <c r="N22" s="104">
        <f t="shared" si="3"/>
        <v>0</v>
      </c>
      <c r="O22" s="81">
        <v>32271</v>
      </c>
      <c r="P22" s="81">
        <v>14496</v>
      </c>
      <c r="Q22" s="104">
        <f t="shared" si="4"/>
        <v>27.024243185529457</v>
      </c>
      <c r="R22" s="81">
        <v>1248</v>
      </c>
      <c r="S22" s="74"/>
      <c r="T22" s="74" t="s">
        <v>91</v>
      </c>
      <c r="U22" s="74"/>
      <c r="V22" s="74"/>
      <c r="W22" s="74"/>
      <c r="X22" s="74"/>
      <c r="Y22" s="74"/>
      <c r="Z22" s="74" t="s">
        <v>91</v>
      </c>
    </row>
    <row r="23" spans="1:26" s="65" customFormat="1" ht="12" customHeight="1">
      <c r="A23" s="66" t="s">
        <v>92</v>
      </c>
      <c r="B23" s="67" t="s">
        <v>121</v>
      </c>
      <c r="C23" s="66" t="s">
        <v>122</v>
      </c>
      <c r="D23" s="81">
        <f t="shared" si="6"/>
        <v>145806</v>
      </c>
      <c r="E23" s="81">
        <f t="shared" si="7"/>
        <v>8763</v>
      </c>
      <c r="F23" s="104">
        <f t="shared" si="0"/>
        <v>6.010040739064236</v>
      </c>
      <c r="G23" s="81">
        <v>8763</v>
      </c>
      <c r="H23" s="81">
        <v>0</v>
      </c>
      <c r="I23" s="81">
        <f t="shared" si="8"/>
        <v>137043</v>
      </c>
      <c r="J23" s="104">
        <f t="shared" si="1"/>
        <v>93.98995926093576</v>
      </c>
      <c r="K23" s="81">
        <v>75580</v>
      </c>
      <c r="L23" s="104">
        <f t="shared" si="2"/>
        <v>51.83600126195081</v>
      </c>
      <c r="M23" s="81">
        <v>0</v>
      </c>
      <c r="N23" s="104">
        <f t="shared" si="3"/>
        <v>0</v>
      </c>
      <c r="O23" s="81">
        <v>61463</v>
      </c>
      <c r="P23" s="81">
        <v>55538</v>
      </c>
      <c r="Q23" s="104">
        <f t="shared" si="4"/>
        <v>42.15395799898495</v>
      </c>
      <c r="R23" s="81">
        <v>2425</v>
      </c>
      <c r="S23" s="74" t="s">
        <v>91</v>
      </c>
      <c r="T23" s="74"/>
      <c r="U23" s="74"/>
      <c r="V23" s="74"/>
      <c r="W23" s="74" t="s">
        <v>91</v>
      </c>
      <c r="X23" s="74"/>
      <c r="Y23" s="74"/>
      <c r="Z23" s="74"/>
    </row>
    <row r="24" spans="1:26" s="65" customFormat="1" ht="12" customHeight="1">
      <c r="A24" s="66" t="s">
        <v>92</v>
      </c>
      <c r="B24" s="67" t="s">
        <v>123</v>
      </c>
      <c r="C24" s="66" t="s">
        <v>124</v>
      </c>
      <c r="D24" s="81">
        <f t="shared" si="6"/>
        <v>228040</v>
      </c>
      <c r="E24" s="81">
        <f t="shared" si="7"/>
        <v>1082</v>
      </c>
      <c r="F24" s="104">
        <f t="shared" si="0"/>
        <v>0.47447816172601304</v>
      </c>
      <c r="G24" s="81">
        <v>1082</v>
      </c>
      <c r="H24" s="81">
        <v>0</v>
      </c>
      <c r="I24" s="81">
        <f t="shared" si="8"/>
        <v>226958</v>
      </c>
      <c r="J24" s="104">
        <f t="shared" si="1"/>
        <v>99.52552183827399</v>
      </c>
      <c r="K24" s="81">
        <v>181089</v>
      </c>
      <c r="L24" s="104">
        <f t="shared" si="2"/>
        <v>79.41106823364322</v>
      </c>
      <c r="M24" s="81">
        <v>0</v>
      </c>
      <c r="N24" s="104">
        <f t="shared" si="3"/>
        <v>0</v>
      </c>
      <c r="O24" s="81">
        <v>45869</v>
      </c>
      <c r="P24" s="81">
        <v>13761</v>
      </c>
      <c r="Q24" s="104">
        <f t="shared" si="4"/>
        <v>20.114453604630768</v>
      </c>
      <c r="R24" s="81">
        <v>2482</v>
      </c>
      <c r="S24" s="74"/>
      <c r="T24" s="74" t="s">
        <v>91</v>
      </c>
      <c r="U24" s="74"/>
      <c r="V24" s="74"/>
      <c r="W24" s="74"/>
      <c r="X24" s="74"/>
      <c r="Y24" s="74"/>
      <c r="Z24" s="74" t="s">
        <v>91</v>
      </c>
    </row>
    <row r="25" spans="1:26" s="65" customFormat="1" ht="12" customHeight="1">
      <c r="A25" s="66" t="s">
        <v>92</v>
      </c>
      <c r="B25" s="67" t="s">
        <v>125</v>
      </c>
      <c r="C25" s="66" t="s">
        <v>126</v>
      </c>
      <c r="D25" s="81">
        <f t="shared" si="6"/>
        <v>245280</v>
      </c>
      <c r="E25" s="81">
        <f t="shared" si="7"/>
        <v>1607</v>
      </c>
      <c r="F25" s="104">
        <f t="shared" si="0"/>
        <v>0.6551696020874103</v>
      </c>
      <c r="G25" s="81">
        <v>1607</v>
      </c>
      <c r="H25" s="81">
        <v>0</v>
      </c>
      <c r="I25" s="81">
        <f t="shared" si="8"/>
        <v>243673</v>
      </c>
      <c r="J25" s="104">
        <f t="shared" si="1"/>
        <v>99.34483039791259</v>
      </c>
      <c r="K25" s="81">
        <v>216724</v>
      </c>
      <c r="L25" s="104">
        <f t="shared" si="2"/>
        <v>88.35779517286366</v>
      </c>
      <c r="M25" s="81">
        <v>0</v>
      </c>
      <c r="N25" s="104">
        <f t="shared" si="3"/>
        <v>0</v>
      </c>
      <c r="O25" s="81">
        <v>26949</v>
      </c>
      <c r="P25" s="81">
        <v>3794</v>
      </c>
      <c r="Q25" s="104">
        <f t="shared" si="4"/>
        <v>10.987035225048922</v>
      </c>
      <c r="R25" s="81">
        <v>4971</v>
      </c>
      <c r="S25" s="74"/>
      <c r="T25" s="74" t="s">
        <v>91</v>
      </c>
      <c r="U25" s="74"/>
      <c r="V25" s="74"/>
      <c r="W25" s="74"/>
      <c r="X25" s="74"/>
      <c r="Y25" s="74"/>
      <c r="Z25" s="74" t="s">
        <v>91</v>
      </c>
    </row>
    <row r="26" spans="1:26" s="65" customFormat="1" ht="12" customHeight="1">
      <c r="A26" s="66" t="s">
        <v>92</v>
      </c>
      <c r="B26" s="67" t="s">
        <v>127</v>
      </c>
      <c r="C26" s="66" t="s">
        <v>128</v>
      </c>
      <c r="D26" s="81">
        <f t="shared" si="6"/>
        <v>333414</v>
      </c>
      <c r="E26" s="81">
        <f t="shared" si="7"/>
        <v>3207</v>
      </c>
      <c r="F26" s="104">
        <f t="shared" si="0"/>
        <v>0.9618672281307923</v>
      </c>
      <c r="G26" s="81">
        <v>3207</v>
      </c>
      <c r="H26" s="81">
        <v>0</v>
      </c>
      <c r="I26" s="81">
        <f t="shared" si="8"/>
        <v>330207</v>
      </c>
      <c r="J26" s="104">
        <f t="shared" si="1"/>
        <v>99.0381327718692</v>
      </c>
      <c r="K26" s="81">
        <v>261842</v>
      </c>
      <c r="L26" s="104">
        <f t="shared" si="2"/>
        <v>78.53359487004144</v>
      </c>
      <c r="M26" s="81">
        <v>0</v>
      </c>
      <c r="N26" s="104">
        <f t="shared" si="3"/>
        <v>0</v>
      </c>
      <c r="O26" s="81">
        <v>68365</v>
      </c>
      <c r="P26" s="81">
        <v>21015</v>
      </c>
      <c r="Q26" s="104">
        <f t="shared" si="4"/>
        <v>20.504537901827756</v>
      </c>
      <c r="R26" s="81">
        <v>4353</v>
      </c>
      <c r="S26" s="74"/>
      <c r="T26" s="74" t="s">
        <v>91</v>
      </c>
      <c r="U26" s="74"/>
      <c r="V26" s="74"/>
      <c r="W26" s="74"/>
      <c r="X26" s="74"/>
      <c r="Y26" s="74"/>
      <c r="Z26" s="74" t="s">
        <v>91</v>
      </c>
    </row>
    <row r="27" spans="1:26" s="65" customFormat="1" ht="12" customHeight="1">
      <c r="A27" s="66" t="s">
        <v>92</v>
      </c>
      <c r="B27" s="67" t="s">
        <v>129</v>
      </c>
      <c r="C27" s="66" t="s">
        <v>130</v>
      </c>
      <c r="D27" s="81">
        <f t="shared" si="6"/>
        <v>72321</v>
      </c>
      <c r="E27" s="81">
        <f t="shared" si="7"/>
        <v>331</v>
      </c>
      <c r="F27" s="104">
        <f t="shared" si="0"/>
        <v>0.4576817245336763</v>
      </c>
      <c r="G27" s="81">
        <v>331</v>
      </c>
      <c r="H27" s="81">
        <v>0</v>
      </c>
      <c r="I27" s="81">
        <f t="shared" si="8"/>
        <v>71990</v>
      </c>
      <c r="J27" s="104">
        <f t="shared" si="1"/>
        <v>99.54231827546633</v>
      </c>
      <c r="K27" s="81">
        <v>69051</v>
      </c>
      <c r="L27" s="104">
        <f t="shared" si="2"/>
        <v>95.47849172439541</v>
      </c>
      <c r="M27" s="81">
        <v>0</v>
      </c>
      <c r="N27" s="104">
        <f t="shared" si="3"/>
        <v>0</v>
      </c>
      <c r="O27" s="81">
        <v>2939</v>
      </c>
      <c r="P27" s="81">
        <v>597</v>
      </c>
      <c r="Q27" s="104">
        <f t="shared" si="4"/>
        <v>4.063826551070919</v>
      </c>
      <c r="R27" s="81">
        <v>3790</v>
      </c>
      <c r="S27" s="74"/>
      <c r="T27" s="74" t="s">
        <v>91</v>
      </c>
      <c r="U27" s="74"/>
      <c r="V27" s="74"/>
      <c r="W27" s="74"/>
      <c r="X27" s="74"/>
      <c r="Y27" s="74"/>
      <c r="Z27" s="74" t="s">
        <v>91</v>
      </c>
    </row>
    <row r="28" spans="1:26" s="65" customFormat="1" ht="12" customHeight="1">
      <c r="A28" s="66" t="s">
        <v>92</v>
      </c>
      <c r="B28" s="67" t="s">
        <v>131</v>
      </c>
      <c r="C28" s="66" t="s">
        <v>132</v>
      </c>
      <c r="D28" s="81">
        <f t="shared" si="6"/>
        <v>132335</v>
      </c>
      <c r="E28" s="81">
        <f t="shared" si="7"/>
        <v>269</v>
      </c>
      <c r="F28" s="104">
        <f t="shared" si="0"/>
        <v>0.20327199909321042</v>
      </c>
      <c r="G28" s="81">
        <v>269</v>
      </c>
      <c r="H28" s="81">
        <v>0</v>
      </c>
      <c r="I28" s="81">
        <f t="shared" si="8"/>
        <v>132066</v>
      </c>
      <c r="J28" s="104">
        <f t="shared" si="1"/>
        <v>99.79672800090678</v>
      </c>
      <c r="K28" s="81">
        <v>116196</v>
      </c>
      <c r="L28" s="104">
        <f t="shared" si="2"/>
        <v>87.80443571239657</v>
      </c>
      <c r="M28" s="81">
        <v>0</v>
      </c>
      <c r="N28" s="104">
        <f t="shared" si="3"/>
        <v>0</v>
      </c>
      <c r="O28" s="81">
        <v>15870</v>
      </c>
      <c r="P28" s="81">
        <v>13090</v>
      </c>
      <c r="Q28" s="104">
        <f t="shared" si="4"/>
        <v>11.992292288510221</v>
      </c>
      <c r="R28" s="81">
        <v>4758</v>
      </c>
      <c r="S28" s="74"/>
      <c r="T28" s="74" t="s">
        <v>91</v>
      </c>
      <c r="U28" s="74"/>
      <c r="V28" s="74"/>
      <c r="W28" s="74"/>
      <c r="X28" s="74"/>
      <c r="Y28" s="74"/>
      <c r="Z28" s="74" t="s">
        <v>91</v>
      </c>
    </row>
    <row r="29" spans="1:26" s="65" customFormat="1" ht="12" customHeight="1">
      <c r="A29" s="66" t="s">
        <v>92</v>
      </c>
      <c r="B29" s="67" t="s">
        <v>133</v>
      </c>
      <c r="C29" s="66" t="s">
        <v>134</v>
      </c>
      <c r="D29" s="81">
        <f t="shared" si="6"/>
        <v>150060</v>
      </c>
      <c r="E29" s="81">
        <f t="shared" si="7"/>
        <v>900</v>
      </c>
      <c r="F29" s="104">
        <f t="shared" si="0"/>
        <v>0.5997600959616154</v>
      </c>
      <c r="G29" s="81">
        <v>900</v>
      </c>
      <c r="H29" s="81">
        <v>0</v>
      </c>
      <c r="I29" s="81">
        <f t="shared" si="8"/>
        <v>149160</v>
      </c>
      <c r="J29" s="104">
        <f t="shared" si="1"/>
        <v>99.40023990403839</v>
      </c>
      <c r="K29" s="81">
        <v>128633</v>
      </c>
      <c r="L29" s="104">
        <f t="shared" si="2"/>
        <v>85.72104491536719</v>
      </c>
      <c r="M29" s="81">
        <v>0</v>
      </c>
      <c r="N29" s="104">
        <f t="shared" si="3"/>
        <v>0</v>
      </c>
      <c r="O29" s="81">
        <v>20527</v>
      </c>
      <c r="P29" s="81">
        <v>11774</v>
      </c>
      <c r="Q29" s="104">
        <f t="shared" si="4"/>
        <v>13.679194988671197</v>
      </c>
      <c r="R29" s="81">
        <v>1460</v>
      </c>
      <c r="S29" s="74"/>
      <c r="T29" s="74"/>
      <c r="U29" s="74"/>
      <c r="V29" s="74" t="s">
        <v>91</v>
      </c>
      <c r="W29" s="74"/>
      <c r="X29" s="74"/>
      <c r="Y29" s="74"/>
      <c r="Z29" s="74" t="s">
        <v>91</v>
      </c>
    </row>
    <row r="30" spans="1:26" s="65" customFormat="1" ht="12" customHeight="1">
      <c r="A30" s="66" t="s">
        <v>92</v>
      </c>
      <c r="B30" s="67" t="s">
        <v>135</v>
      </c>
      <c r="C30" s="66" t="s">
        <v>136</v>
      </c>
      <c r="D30" s="81">
        <f t="shared" si="6"/>
        <v>133849</v>
      </c>
      <c r="E30" s="81">
        <f t="shared" si="7"/>
        <v>349</v>
      </c>
      <c r="F30" s="104">
        <f t="shared" si="0"/>
        <v>0.26074158193187846</v>
      </c>
      <c r="G30" s="81">
        <v>349</v>
      </c>
      <c r="H30" s="81">
        <v>0</v>
      </c>
      <c r="I30" s="81">
        <f t="shared" si="8"/>
        <v>133500</v>
      </c>
      <c r="J30" s="104">
        <f t="shared" si="1"/>
        <v>99.73925841806812</v>
      </c>
      <c r="K30" s="81">
        <v>126414</v>
      </c>
      <c r="L30" s="104">
        <f t="shared" si="2"/>
        <v>94.44523306113607</v>
      </c>
      <c r="M30" s="81">
        <v>0</v>
      </c>
      <c r="N30" s="104">
        <f t="shared" si="3"/>
        <v>0</v>
      </c>
      <c r="O30" s="81">
        <v>7086</v>
      </c>
      <c r="P30" s="81">
        <v>911</v>
      </c>
      <c r="Q30" s="104">
        <f t="shared" si="4"/>
        <v>5.294025356932066</v>
      </c>
      <c r="R30" s="81">
        <v>2562</v>
      </c>
      <c r="S30" s="74"/>
      <c r="T30" s="74"/>
      <c r="U30" s="74"/>
      <c r="V30" s="74" t="s">
        <v>91</v>
      </c>
      <c r="W30" s="74"/>
      <c r="X30" s="74"/>
      <c r="Y30" s="74"/>
      <c r="Z30" s="74" t="s">
        <v>91</v>
      </c>
    </row>
    <row r="31" spans="1:26" s="65" customFormat="1" ht="12" customHeight="1">
      <c r="A31" s="66" t="s">
        <v>92</v>
      </c>
      <c r="B31" s="67" t="s">
        <v>137</v>
      </c>
      <c r="C31" s="66" t="s">
        <v>138</v>
      </c>
      <c r="D31" s="81">
        <f t="shared" si="6"/>
        <v>73448</v>
      </c>
      <c r="E31" s="81">
        <f t="shared" si="7"/>
        <v>814</v>
      </c>
      <c r="F31" s="104">
        <f t="shared" si="0"/>
        <v>1.1082670733035618</v>
      </c>
      <c r="G31" s="81">
        <v>814</v>
      </c>
      <c r="H31" s="81">
        <v>0</v>
      </c>
      <c r="I31" s="81">
        <f t="shared" si="8"/>
        <v>72634</v>
      </c>
      <c r="J31" s="104">
        <f t="shared" si="1"/>
        <v>98.89173292669643</v>
      </c>
      <c r="K31" s="81">
        <v>71634</v>
      </c>
      <c r="L31" s="104">
        <f t="shared" si="2"/>
        <v>97.53022546563555</v>
      </c>
      <c r="M31" s="81">
        <v>0</v>
      </c>
      <c r="N31" s="104">
        <f t="shared" si="3"/>
        <v>0</v>
      </c>
      <c r="O31" s="81">
        <v>1000</v>
      </c>
      <c r="P31" s="81">
        <v>74</v>
      </c>
      <c r="Q31" s="104">
        <f t="shared" si="4"/>
        <v>1.3615074610608866</v>
      </c>
      <c r="R31" s="81">
        <v>1225</v>
      </c>
      <c r="S31" s="74"/>
      <c r="T31" s="74"/>
      <c r="U31" s="74"/>
      <c r="V31" s="74" t="s">
        <v>91</v>
      </c>
      <c r="W31" s="74"/>
      <c r="X31" s="74"/>
      <c r="Y31" s="74"/>
      <c r="Z31" s="74" t="s">
        <v>91</v>
      </c>
    </row>
    <row r="32" spans="1:26" s="65" customFormat="1" ht="12" customHeight="1">
      <c r="A32" s="66" t="s">
        <v>92</v>
      </c>
      <c r="B32" s="67" t="s">
        <v>139</v>
      </c>
      <c r="C32" s="66" t="s">
        <v>140</v>
      </c>
      <c r="D32" s="81">
        <f t="shared" si="6"/>
        <v>80077</v>
      </c>
      <c r="E32" s="81">
        <f t="shared" si="7"/>
        <v>127</v>
      </c>
      <c r="F32" s="104">
        <f t="shared" si="0"/>
        <v>0.15859735005057632</v>
      </c>
      <c r="G32" s="81">
        <v>127</v>
      </c>
      <c r="H32" s="81">
        <v>0</v>
      </c>
      <c r="I32" s="81">
        <f t="shared" si="8"/>
        <v>79950</v>
      </c>
      <c r="J32" s="104">
        <f t="shared" si="1"/>
        <v>99.84140264994943</v>
      </c>
      <c r="K32" s="81">
        <v>76036</v>
      </c>
      <c r="L32" s="104">
        <f t="shared" si="2"/>
        <v>94.95360715311513</v>
      </c>
      <c r="M32" s="81">
        <v>0</v>
      </c>
      <c r="N32" s="104">
        <f t="shared" si="3"/>
        <v>0</v>
      </c>
      <c r="O32" s="81">
        <v>3914</v>
      </c>
      <c r="P32" s="81">
        <v>2214</v>
      </c>
      <c r="Q32" s="104">
        <f t="shared" si="4"/>
        <v>4.887795496834297</v>
      </c>
      <c r="R32" s="81">
        <v>1904</v>
      </c>
      <c r="S32" s="74"/>
      <c r="T32" s="74"/>
      <c r="U32" s="74"/>
      <c r="V32" s="74" t="s">
        <v>91</v>
      </c>
      <c r="W32" s="74"/>
      <c r="X32" s="74"/>
      <c r="Y32" s="74"/>
      <c r="Z32" s="74" t="s">
        <v>91</v>
      </c>
    </row>
    <row r="33" spans="1:26" s="65" customFormat="1" ht="12" customHeight="1">
      <c r="A33" s="66" t="s">
        <v>92</v>
      </c>
      <c r="B33" s="67" t="s">
        <v>141</v>
      </c>
      <c r="C33" s="66" t="s">
        <v>142</v>
      </c>
      <c r="D33" s="81">
        <f t="shared" si="6"/>
        <v>163107</v>
      </c>
      <c r="E33" s="81">
        <f t="shared" si="7"/>
        <v>214</v>
      </c>
      <c r="F33" s="104">
        <f t="shared" si="0"/>
        <v>0.13120221694960976</v>
      </c>
      <c r="G33" s="81">
        <v>214</v>
      </c>
      <c r="H33" s="81">
        <v>0</v>
      </c>
      <c r="I33" s="81">
        <f t="shared" si="8"/>
        <v>162893</v>
      </c>
      <c r="J33" s="104">
        <f t="shared" si="1"/>
        <v>99.86879778305038</v>
      </c>
      <c r="K33" s="81">
        <v>153628</v>
      </c>
      <c r="L33" s="104">
        <f t="shared" si="2"/>
        <v>94.18847750249836</v>
      </c>
      <c r="M33" s="81">
        <v>0</v>
      </c>
      <c r="N33" s="104">
        <f t="shared" si="3"/>
        <v>0</v>
      </c>
      <c r="O33" s="81">
        <v>9265</v>
      </c>
      <c r="P33" s="81">
        <v>2353</v>
      </c>
      <c r="Q33" s="104">
        <f t="shared" si="4"/>
        <v>5.68032028055203</v>
      </c>
      <c r="R33" s="81">
        <v>2535</v>
      </c>
      <c r="S33" s="74"/>
      <c r="T33" s="74"/>
      <c r="U33" s="74"/>
      <c r="V33" s="74" t="s">
        <v>91</v>
      </c>
      <c r="W33" s="74"/>
      <c r="X33" s="74"/>
      <c r="Y33" s="74"/>
      <c r="Z33" s="74" t="s">
        <v>91</v>
      </c>
    </row>
    <row r="34" spans="1:26" s="65" customFormat="1" ht="12" customHeight="1">
      <c r="A34" s="66" t="s">
        <v>92</v>
      </c>
      <c r="B34" s="67" t="s">
        <v>143</v>
      </c>
      <c r="C34" s="66" t="s">
        <v>144</v>
      </c>
      <c r="D34" s="81">
        <f t="shared" si="6"/>
        <v>75165</v>
      </c>
      <c r="E34" s="81">
        <f t="shared" si="7"/>
        <v>829</v>
      </c>
      <c r="F34" s="104">
        <f t="shared" si="0"/>
        <v>1.1029069380695802</v>
      </c>
      <c r="G34" s="81">
        <v>829</v>
      </c>
      <c r="H34" s="81">
        <v>0</v>
      </c>
      <c r="I34" s="81">
        <f t="shared" si="8"/>
        <v>74336</v>
      </c>
      <c r="J34" s="104">
        <f t="shared" si="1"/>
        <v>98.89709306193042</v>
      </c>
      <c r="K34" s="81">
        <v>53649</v>
      </c>
      <c r="L34" s="104">
        <f t="shared" si="2"/>
        <v>71.37497505487926</v>
      </c>
      <c r="M34" s="81">
        <v>0</v>
      </c>
      <c r="N34" s="104">
        <f t="shared" si="3"/>
        <v>0</v>
      </c>
      <c r="O34" s="81">
        <v>20687</v>
      </c>
      <c r="P34" s="81">
        <v>14750</v>
      </c>
      <c r="Q34" s="104">
        <f t="shared" si="4"/>
        <v>27.522118007051155</v>
      </c>
      <c r="R34" s="81">
        <v>488</v>
      </c>
      <c r="S34" s="74"/>
      <c r="T34" s="74" t="s">
        <v>91</v>
      </c>
      <c r="U34" s="74"/>
      <c r="V34" s="74"/>
      <c r="W34" s="74"/>
      <c r="X34" s="74"/>
      <c r="Y34" s="74"/>
      <c r="Z34" s="74" t="s">
        <v>91</v>
      </c>
    </row>
    <row r="35" spans="1:26" s="65" customFormat="1" ht="12" customHeight="1">
      <c r="A35" s="66" t="s">
        <v>92</v>
      </c>
      <c r="B35" s="67" t="s">
        <v>145</v>
      </c>
      <c r="C35" s="66" t="s">
        <v>146</v>
      </c>
      <c r="D35" s="81">
        <f t="shared" si="6"/>
        <v>154877</v>
      </c>
      <c r="E35" s="81">
        <f t="shared" si="7"/>
        <v>3098</v>
      </c>
      <c r="F35" s="104">
        <f t="shared" si="0"/>
        <v>2.0002970098852635</v>
      </c>
      <c r="G35" s="81">
        <v>3098</v>
      </c>
      <c r="H35" s="81">
        <v>0</v>
      </c>
      <c r="I35" s="81">
        <f t="shared" si="8"/>
        <v>151779</v>
      </c>
      <c r="J35" s="104">
        <f t="shared" si="1"/>
        <v>97.99970299011474</v>
      </c>
      <c r="K35" s="81">
        <v>100670</v>
      </c>
      <c r="L35" s="104">
        <f t="shared" si="2"/>
        <v>64.99996771631682</v>
      </c>
      <c r="M35" s="81">
        <v>0</v>
      </c>
      <c r="N35" s="104">
        <f t="shared" si="3"/>
        <v>0</v>
      </c>
      <c r="O35" s="81">
        <v>51109</v>
      </c>
      <c r="P35" s="81">
        <v>26329</v>
      </c>
      <c r="Q35" s="104">
        <f t="shared" si="4"/>
        <v>32.99973527379792</v>
      </c>
      <c r="R35" s="81">
        <v>2002</v>
      </c>
      <c r="S35" s="74"/>
      <c r="T35" s="74" t="s">
        <v>91</v>
      </c>
      <c r="U35" s="74"/>
      <c r="V35" s="74"/>
      <c r="W35" s="74"/>
      <c r="X35" s="74"/>
      <c r="Y35" s="74"/>
      <c r="Z35" s="74" t="s">
        <v>91</v>
      </c>
    </row>
    <row r="36" spans="1:26" s="65" customFormat="1" ht="12" customHeight="1">
      <c r="A36" s="66" t="s">
        <v>92</v>
      </c>
      <c r="B36" s="67" t="s">
        <v>147</v>
      </c>
      <c r="C36" s="66" t="s">
        <v>148</v>
      </c>
      <c r="D36" s="81">
        <f t="shared" si="6"/>
        <v>68712</v>
      </c>
      <c r="E36" s="81">
        <f t="shared" si="7"/>
        <v>227</v>
      </c>
      <c r="F36" s="104">
        <f t="shared" si="0"/>
        <v>0.3303644196064734</v>
      </c>
      <c r="G36" s="81">
        <v>227</v>
      </c>
      <c r="H36" s="81">
        <v>0</v>
      </c>
      <c r="I36" s="81">
        <f t="shared" si="8"/>
        <v>68485</v>
      </c>
      <c r="J36" s="104">
        <f t="shared" si="1"/>
        <v>99.66963558039352</v>
      </c>
      <c r="K36" s="81">
        <v>52856</v>
      </c>
      <c r="L36" s="104">
        <f t="shared" si="2"/>
        <v>76.92397252299453</v>
      </c>
      <c r="M36" s="81">
        <v>0</v>
      </c>
      <c r="N36" s="104">
        <f t="shared" si="3"/>
        <v>0</v>
      </c>
      <c r="O36" s="81">
        <v>15629</v>
      </c>
      <c r="P36" s="81">
        <v>3813</v>
      </c>
      <c r="Q36" s="104">
        <f t="shared" si="4"/>
        <v>22.745663057399</v>
      </c>
      <c r="R36" s="81">
        <v>421</v>
      </c>
      <c r="S36" s="74"/>
      <c r="T36" s="74" t="s">
        <v>91</v>
      </c>
      <c r="U36" s="74"/>
      <c r="V36" s="74"/>
      <c r="W36" s="74"/>
      <c r="X36" s="74"/>
      <c r="Y36" s="74"/>
      <c r="Z36" s="74" t="s">
        <v>91</v>
      </c>
    </row>
    <row r="37" spans="1:26" s="65" customFormat="1" ht="12" customHeight="1">
      <c r="A37" s="66" t="s">
        <v>92</v>
      </c>
      <c r="B37" s="67" t="s">
        <v>149</v>
      </c>
      <c r="C37" s="66" t="s">
        <v>150</v>
      </c>
      <c r="D37" s="81">
        <f t="shared" si="6"/>
        <v>85396</v>
      </c>
      <c r="E37" s="81">
        <f t="shared" si="7"/>
        <v>1458</v>
      </c>
      <c r="F37" s="104">
        <f t="shared" si="0"/>
        <v>1.7073399222446015</v>
      </c>
      <c r="G37" s="81">
        <v>1458</v>
      </c>
      <c r="H37" s="81">
        <v>0</v>
      </c>
      <c r="I37" s="81">
        <f t="shared" si="8"/>
        <v>83938</v>
      </c>
      <c r="J37" s="104">
        <f t="shared" si="1"/>
        <v>98.2926600777554</v>
      </c>
      <c r="K37" s="81">
        <v>55067</v>
      </c>
      <c r="L37" s="104">
        <f t="shared" si="2"/>
        <v>64.48428497821912</v>
      </c>
      <c r="M37" s="81">
        <v>0</v>
      </c>
      <c r="N37" s="104">
        <f t="shared" si="3"/>
        <v>0</v>
      </c>
      <c r="O37" s="81">
        <v>28871</v>
      </c>
      <c r="P37" s="81">
        <v>16026</v>
      </c>
      <c r="Q37" s="104">
        <f t="shared" si="4"/>
        <v>33.80837509953628</v>
      </c>
      <c r="R37" s="81">
        <v>2421</v>
      </c>
      <c r="S37" s="74"/>
      <c r="T37" s="74" t="s">
        <v>91</v>
      </c>
      <c r="U37" s="74"/>
      <c r="V37" s="74"/>
      <c r="W37" s="74"/>
      <c r="X37" s="74"/>
      <c r="Y37" s="74"/>
      <c r="Z37" s="74" t="s">
        <v>91</v>
      </c>
    </row>
    <row r="38" spans="1:26" s="65" customFormat="1" ht="12" customHeight="1">
      <c r="A38" s="66" t="s">
        <v>92</v>
      </c>
      <c r="B38" s="67" t="s">
        <v>151</v>
      </c>
      <c r="C38" s="66" t="s">
        <v>152</v>
      </c>
      <c r="D38" s="81">
        <f t="shared" si="6"/>
        <v>109070</v>
      </c>
      <c r="E38" s="81">
        <f t="shared" si="7"/>
        <v>412</v>
      </c>
      <c r="F38" s="104">
        <f t="shared" si="0"/>
        <v>0.3777390666544421</v>
      </c>
      <c r="G38" s="81">
        <v>412</v>
      </c>
      <c r="H38" s="81">
        <v>0</v>
      </c>
      <c r="I38" s="81">
        <f t="shared" si="8"/>
        <v>108658</v>
      </c>
      <c r="J38" s="104">
        <f t="shared" si="1"/>
        <v>99.62226093334556</v>
      </c>
      <c r="K38" s="81">
        <v>99837</v>
      </c>
      <c r="L38" s="104">
        <f t="shared" si="2"/>
        <v>91.53479416888237</v>
      </c>
      <c r="M38" s="81">
        <v>0</v>
      </c>
      <c r="N38" s="104">
        <f t="shared" si="3"/>
        <v>0</v>
      </c>
      <c r="O38" s="81">
        <v>8821</v>
      </c>
      <c r="P38" s="81">
        <v>1852</v>
      </c>
      <c r="Q38" s="104">
        <f t="shared" si="4"/>
        <v>8.087466764463189</v>
      </c>
      <c r="R38" s="81">
        <v>1680</v>
      </c>
      <c r="S38" s="74"/>
      <c r="T38" s="74"/>
      <c r="U38" s="74"/>
      <c r="V38" s="74" t="s">
        <v>91</v>
      </c>
      <c r="W38" s="74"/>
      <c r="X38" s="74"/>
      <c r="Y38" s="74"/>
      <c r="Z38" s="74" t="s">
        <v>91</v>
      </c>
    </row>
    <row r="39" spans="1:26" s="65" customFormat="1" ht="12" customHeight="1">
      <c r="A39" s="66" t="s">
        <v>92</v>
      </c>
      <c r="B39" s="67" t="s">
        <v>153</v>
      </c>
      <c r="C39" s="66" t="s">
        <v>154</v>
      </c>
      <c r="D39" s="81">
        <f t="shared" si="6"/>
        <v>136485</v>
      </c>
      <c r="E39" s="81">
        <f t="shared" si="7"/>
        <v>3587</v>
      </c>
      <c r="F39" s="104">
        <f aca="true" t="shared" si="9" ref="F39:F70">IF(D39&gt;0,E39/D39*100,"-")</f>
        <v>2.6281276330732317</v>
      </c>
      <c r="G39" s="81">
        <v>3587</v>
      </c>
      <c r="H39" s="81">
        <v>0</v>
      </c>
      <c r="I39" s="81">
        <f t="shared" si="8"/>
        <v>132898</v>
      </c>
      <c r="J39" s="104">
        <f aca="true" t="shared" si="10" ref="J39:J70">IF($D39&gt;0,I39/$D39*100,"-")</f>
        <v>97.37187236692677</v>
      </c>
      <c r="K39" s="81">
        <v>91462</v>
      </c>
      <c r="L39" s="104">
        <f aca="true" t="shared" si="11" ref="L39:L70">IF($D39&gt;0,K39/$D39*100,"-")</f>
        <v>67.01249221526176</v>
      </c>
      <c r="M39" s="81">
        <v>0</v>
      </c>
      <c r="N39" s="104">
        <f aca="true" t="shared" si="12" ref="N39:N70">IF($D39&gt;0,M39/$D39*100,"-")</f>
        <v>0</v>
      </c>
      <c r="O39" s="81">
        <v>41436</v>
      </c>
      <c r="P39" s="81">
        <v>10384</v>
      </c>
      <c r="Q39" s="104">
        <f aca="true" t="shared" si="13" ref="Q39:Q70">IF($D39&gt;0,O39/$D39*100,"-")</f>
        <v>30.359380151665015</v>
      </c>
      <c r="R39" s="81">
        <v>2907</v>
      </c>
      <c r="S39" s="74"/>
      <c r="T39" s="74" t="s">
        <v>91</v>
      </c>
      <c r="U39" s="74"/>
      <c r="V39" s="74"/>
      <c r="W39" s="74"/>
      <c r="X39" s="74"/>
      <c r="Y39" s="74"/>
      <c r="Z39" s="74" t="s">
        <v>91</v>
      </c>
    </row>
    <row r="40" spans="1:26" s="65" customFormat="1" ht="12" customHeight="1">
      <c r="A40" s="66" t="s">
        <v>92</v>
      </c>
      <c r="B40" s="67" t="s">
        <v>155</v>
      </c>
      <c r="C40" s="66" t="s">
        <v>156</v>
      </c>
      <c r="D40" s="81">
        <f aca="true" t="shared" si="14" ref="D40:D71">+SUM(E40,+I40)</f>
        <v>62809</v>
      </c>
      <c r="E40" s="81">
        <f aca="true" t="shared" si="15" ref="E40:E70">+SUM(G40,+H40)</f>
        <v>1693</v>
      </c>
      <c r="F40" s="104">
        <f t="shared" si="9"/>
        <v>2.6954735786272668</v>
      </c>
      <c r="G40" s="81">
        <v>1693</v>
      </c>
      <c r="H40" s="81">
        <v>0</v>
      </c>
      <c r="I40" s="81">
        <f aca="true" t="shared" si="16" ref="I40:I70">+SUM(K40,+M40,+O40)</f>
        <v>61116</v>
      </c>
      <c r="J40" s="104">
        <f t="shared" si="10"/>
        <v>97.30452642137273</v>
      </c>
      <c r="K40" s="81">
        <v>42125</v>
      </c>
      <c r="L40" s="104">
        <f t="shared" si="11"/>
        <v>67.0684137623589</v>
      </c>
      <c r="M40" s="81">
        <v>0</v>
      </c>
      <c r="N40" s="104">
        <f t="shared" si="12"/>
        <v>0</v>
      </c>
      <c r="O40" s="81">
        <v>18991</v>
      </c>
      <c r="P40" s="81">
        <v>6461</v>
      </c>
      <c r="Q40" s="104">
        <f t="shared" si="13"/>
        <v>30.236112659013838</v>
      </c>
      <c r="R40" s="81">
        <v>430</v>
      </c>
      <c r="S40" s="74"/>
      <c r="T40" s="74" t="s">
        <v>91</v>
      </c>
      <c r="U40" s="74"/>
      <c r="V40" s="74"/>
      <c r="W40" s="74" t="s">
        <v>91</v>
      </c>
      <c r="X40" s="74"/>
      <c r="Y40" s="74"/>
      <c r="Z40" s="74"/>
    </row>
    <row r="41" spans="1:26" s="65" customFormat="1" ht="12" customHeight="1">
      <c r="A41" s="66" t="s">
        <v>92</v>
      </c>
      <c r="B41" s="67" t="s">
        <v>157</v>
      </c>
      <c r="C41" s="66" t="s">
        <v>158</v>
      </c>
      <c r="D41" s="81">
        <f t="shared" si="14"/>
        <v>101191</v>
      </c>
      <c r="E41" s="81">
        <f t="shared" si="15"/>
        <v>1239</v>
      </c>
      <c r="F41" s="104">
        <f t="shared" si="9"/>
        <v>1.2244171912521866</v>
      </c>
      <c r="G41" s="81">
        <v>1239</v>
      </c>
      <c r="H41" s="81">
        <v>0</v>
      </c>
      <c r="I41" s="81">
        <f t="shared" si="16"/>
        <v>99952</v>
      </c>
      <c r="J41" s="104">
        <f t="shared" si="10"/>
        <v>98.77558280874781</v>
      </c>
      <c r="K41" s="81">
        <v>64974</v>
      </c>
      <c r="L41" s="104">
        <f t="shared" si="11"/>
        <v>64.20926762261466</v>
      </c>
      <c r="M41" s="81">
        <v>0</v>
      </c>
      <c r="N41" s="104">
        <f t="shared" si="12"/>
        <v>0</v>
      </c>
      <c r="O41" s="81">
        <v>34978</v>
      </c>
      <c r="P41" s="81">
        <v>21272</v>
      </c>
      <c r="Q41" s="104">
        <f t="shared" si="13"/>
        <v>34.56631518613315</v>
      </c>
      <c r="R41" s="81">
        <v>1934</v>
      </c>
      <c r="S41" s="74"/>
      <c r="T41" s="74"/>
      <c r="U41" s="74"/>
      <c r="V41" s="74" t="s">
        <v>91</v>
      </c>
      <c r="W41" s="74"/>
      <c r="X41" s="74"/>
      <c r="Y41" s="74"/>
      <c r="Z41" s="74" t="s">
        <v>91</v>
      </c>
    </row>
    <row r="42" spans="1:26" s="65" customFormat="1" ht="12" customHeight="1">
      <c r="A42" s="66" t="s">
        <v>92</v>
      </c>
      <c r="B42" s="67" t="s">
        <v>159</v>
      </c>
      <c r="C42" s="66" t="s">
        <v>160</v>
      </c>
      <c r="D42" s="81">
        <f t="shared" si="14"/>
        <v>53199</v>
      </c>
      <c r="E42" s="81">
        <f t="shared" si="15"/>
        <v>1135</v>
      </c>
      <c r="F42" s="104">
        <f t="shared" si="9"/>
        <v>2.1334987499765035</v>
      </c>
      <c r="G42" s="81">
        <v>1135</v>
      </c>
      <c r="H42" s="81">
        <v>0</v>
      </c>
      <c r="I42" s="81">
        <f t="shared" si="16"/>
        <v>52064</v>
      </c>
      <c r="J42" s="104">
        <f t="shared" si="10"/>
        <v>97.8665012500235</v>
      </c>
      <c r="K42" s="81">
        <v>19647</v>
      </c>
      <c r="L42" s="104">
        <f t="shared" si="11"/>
        <v>36.93114532228049</v>
      </c>
      <c r="M42" s="81">
        <v>0</v>
      </c>
      <c r="N42" s="104">
        <f t="shared" si="12"/>
        <v>0</v>
      </c>
      <c r="O42" s="81">
        <v>32417</v>
      </c>
      <c r="P42" s="81">
        <v>17949</v>
      </c>
      <c r="Q42" s="104">
        <f t="shared" si="13"/>
        <v>60.935355927743004</v>
      </c>
      <c r="R42" s="81">
        <v>740</v>
      </c>
      <c r="S42" s="74"/>
      <c r="T42" s="74"/>
      <c r="U42" s="74"/>
      <c r="V42" s="74" t="s">
        <v>91</v>
      </c>
      <c r="W42" s="74"/>
      <c r="X42" s="74"/>
      <c r="Y42" s="74"/>
      <c r="Z42" s="74" t="s">
        <v>91</v>
      </c>
    </row>
    <row r="43" spans="1:26" s="65" customFormat="1" ht="12" customHeight="1">
      <c r="A43" s="66" t="s">
        <v>92</v>
      </c>
      <c r="B43" s="67" t="s">
        <v>161</v>
      </c>
      <c r="C43" s="66" t="s">
        <v>162</v>
      </c>
      <c r="D43" s="81">
        <f t="shared" si="14"/>
        <v>70132</v>
      </c>
      <c r="E43" s="81">
        <f t="shared" si="15"/>
        <v>823</v>
      </c>
      <c r="F43" s="104">
        <f t="shared" si="9"/>
        <v>1.1735013973649688</v>
      </c>
      <c r="G43" s="81">
        <v>823</v>
      </c>
      <c r="H43" s="81">
        <v>0</v>
      </c>
      <c r="I43" s="81">
        <f t="shared" si="16"/>
        <v>69309</v>
      </c>
      <c r="J43" s="104">
        <f t="shared" si="10"/>
        <v>98.82649860263503</v>
      </c>
      <c r="K43" s="81">
        <v>55367</v>
      </c>
      <c r="L43" s="104">
        <f t="shared" si="11"/>
        <v>78.94684309587635</v>
      </c>
      <c r="M43" s="81">
        <v>0</v>
      </c>
      <c r="N43" s="104">
        <f t="shared" si="12"/>
        <v>0</v>
      </c>
      <c r="O43" s="81">
        <v>13942</v>
      </c>
      <c r="P43" s="81">
        <v>6957</v>
      </c>
      <c r="Q43" s="104">
        <f t="shared" si="13"/>
        <v>19.879655506758684</v>
      </c>
      <c r="R43" s="81">
        <v>861</v>
      </c>
      <c r="S43" s="74"/>
      <c r="T43" s="74"/>
      <c r="U43" s="74"/>
      <c r="V43" s="74" t="s">
        <v>91</v>
      </c>
      <c r="W43" s="74"/>
      <c r="X43" s="74"/>
      <c r="Y43" s="74"/>
      <c r="Z43" s="74" t="s">
        <v>91</v>
      </c>
    </row>
    <row r="44" spans="1:26" s="65" customFormat="1" ht="12" customHeight="1">
      <c r="A44" s="66" t="s">
        <v>92</v>
      </c>
      <c r="B44" s="67" t="s">
        <v>163</v>
      </c>
      <c r="C44" s="66" t="s">
        <v>164</v>
      </c>
      <c r="D44" s="81">
        <f t="shared" si="14"/>
        <v>57396</v>
      </c>
      <c r="E44" s="81">
        <f t="shared" si="15"/>
        <v>837</v>
      </c>
      <c r="F44" s="104">
        <f t="shared" si="9"/>
        <v>1.4582897762910307</v>
      </c>
      <c r="G44" s="81">
        <v>837</v>
      </c>
      <c r="H44" s="81">
        <v>0</v>
      </c>
      <c r="I44" s="81">
        <f t="shared" si="16"/>
        <v>56559</v>
      </c>
      <c r="J44" s="104">
        <f t="shared" si="10"/>
        <v>98.54171022370896</v>
      </c>
      <c r="K44" s="81">
        <v>33469</v>
      </c>
      <c r="L44" s="104">
        <f t="shared" si="11"/>
        <v>58.31242595302809</v>
      </c>
      <c r="M44" s="81">
        <v>7927</v>
      </c>
      <c r="N44" s="104">
        <f t="shared" si="12"/>
        <v>13.811066973308245</v>
      </c>
      <c r="O44" s="81">
        <v>15163</v>
      </c>
      <c r="P44" s="81">
        <v>9075</v>
      </c>
      <c r="Q44" s="104">
        <f t="shared" si="13"/>
        <v>26.418217297372635</v>
      </c>
      <c r="R44" s="81">
        <v>683</v>
      </c>
      <c r="S44" s="74"/>
      <c r="T44" s="74"/>
      <c r="U44" s="74"/>
      <c r="V44" s="74" t="s">
        <v>91</v>
      </c>
      <c r="W44" s="74"/>
      <c r="X44" s="74"/>
      <c r="Y44" s="74"/>
      <c r="Z44" s="74" t="s">
        <v>91</v>
      </c>
    </row>
    <row r="45" spans="1:26" s="65" customFormat="1" ht="12" customHeight="1">
      <c r="A45" s="66" t="s">
        <v>92</v>
      </c>
      <c r="B45" s="67" t="s">
        <v>165</v>
      </c>
      <c r="C45" s="66" t="s">
        <v>166</v>
      </c>
      <c r="D45" s="81">
        <f t="shared" si="14"/>
        <v>69413</v>
      </c>
      <c r="E45" s="81">
        <f t="shared" si="15"/>
        <v>557</v>
      </c>
      <c r="F45" s="104">
        <f t="shared" si="9"/>
        <v>0.802443346347226</v>
      </c>
      <c r="G45" s="81">
        <v>557</v>
      </c>
      <c r="H45" s="81">
        <v>0</v>
      </c>
      <c r="I45" s="81">
        <f t="shared" si="16"/>
        <v>68856</v>
      </c>
      <c r="J45" s="104">
        <f t="shared" si="10"/>
        <v>99.19755665365277</v>
      </c>
      <c r="K45" s="81">
        <v>53345</v>
      </c>
      <c r="L45" s="104">
        <f t="shared" si="11"/>
        <v>76.85159840375722</v>
      </c>
      <c r="M45" s="81">
        <v>0</v>
      </c>
      <c r="N45" s="104">
        <f t="shared" si="12"/>
        <v>0</v>
      </c>
      <c r="O45" s="81">
        <v>15511</v>
      </c>
      <c r="P45" s="81">
        <v>6386</v>
      </c>
      <c r="Q45" s="104">
        <f t="shared" si="13"/>
        <v>22.345958249895553</v>
      </c>
      <c r="R45" s="81">
        <v>1057</v>
      </c>
      <c r="S45" s="74"/>
      <c r="T45" s="74" t="s">
        <v>91</v>
      </c>
      <c r="U45" s="74"/>
      <c r="V45" s="74"/>
      <c r="W45" s="74"/>
      <c r="X45" s="74"/>
      <c r="Y45" s="74"/>
      <c r="Z45" s="74" t="s">
        <v>91</v>
      </c>
    </row>
    <row r="46" spans="1:26" s="65" customFormat="1" ht="12" customHeight="1">
      <c r="A46" s="66" t="s">
        <v>92</v>
      </c>
      <c r="B46" s="67" t="s">
        <v>167</v>
      </c>
      <c r="C46" s="66" t="s">
        <v>168</v>
      </c>
      <c r="D46" s="81">
        <f t="shared" si="14"/>
        <v>111339</v>
      </c>
      <c r="E46" s="81">
        <f t="shared" si="15"/>
        <v>373</v>
      </c>
      <c r="F46" s="104">
        <f t="shared" si="9"/>
        <v>0.33501288856555206</v>
      </c>
      <c r="G46" s="81">
        <v>373</v>
      </c>
      <c r="H46" s="81">
        <v>0</v>
      </c>
      <c r="I46" s="81">
        <f t="shared" si="16"/>
        <v>110966</v>
      </c>
      <c r="J46" s="104">
        <f t="shared" si="10"/>
        <v>99.66498711143444</v>
      </c>
      <c r="K46" s="81">
        <v>99466</v>
      </c>
      <c r="L46" s="104">
        <f t="shared" si="11"/>
        <v>89.33617151222842</v>
      </c>
      <c r="M46" s="81">
        <v>0</v>
      </c>
      <c r="N46" s="104">
        <f t="shared" si="12"/>
        <v>0</v>
      </c>
      <c r="O46" s="81">
        <v>11500</v>
      </c>
      <c r="P46" s="81">
        <v>2408</v>
      </c>
      <c r="Q46" s="104">
        <f t="shared" si="13"/>
        <v>10.32881559920603</v>
      </c>
      <c r="R46" s="81">
        <v>1874</v>
      </c>
      <c r="S46" s="74"/>
      <c r="T46" s="74"/>
      <c r="U46" s="74"/>
      <c r="V46" s="74" t="s">
        <v>91</v>
      </c>
      <c r="W46" s="74"/>
      <c r="X46" s="74"/>
      <c r="Y46" s="74"/>
      <c r="Z46" s="74" t="s">
        <v>91</v>
      </c>
    </row>
    <row r="47" spans="1:26" s="65" customFormat="1" ht="12" customHeight="1">
      <c r="A47" s="66" t="s">
        <v>92</v>
      </c>
      <c r="B47" s="67" t="s">
        <v>169</v>
      </c>
      <c r="C47" s="66" t="s">
        <v>170</v>
      </c>
      <c r="D47" s="81">
        <f t="shared" si="14"/>
        <v>51593</v>
      </c>
      <c r="E47" s="81">
        <f t="shared" si="15"/>
        <v>1095</v>
      </c>
      <c r="F47" s="104">
        <f t="shared" si="9"/>
        <v>2.1223809431512026</v>
      </c>
      <c r="G47" s="81">
        <v>1095</v>
      </c>
      <c r="H47" s="81">
        <v>0</v>
      </c>
      <c r="I47" s="81">
        <f t="shared" si="16"/>
        <v>50498</v>
      </c>
      <c r="J47" s="104">
        <f t="shared" si="10"/>
        <v>97.8776190568488</v>
      </c>
      <c r="K47" s="81">
        <v>31283</v>
      </c>
      <c r="L47" s="104">
        <f t="shared" si="11"/>
        <v>60.63419456127769</v>
      </c>
      <c r="M47" s="81">
        <v>0</v>
      </c>
      <c r="N47" s="104">
        <f t="shared" si="12"/>
        <v>0</v>
      </c>
      <c r="O47" s="81">
        <v>19215</v>
      </c>
      <c r="P47" s="81">
        <v>7092</v>
      </c>
      <c r="Q47" s="104">
        <f t="shared" si="13"/>
        <v>37.243424495571105</v>
      </c>
      <c r="R47" s="81">
        <v>320</v>
      </c>
      <c r="S47" s="74"/>
      <c r="T47" s="74" t="s">
        <v>91</v>
      </c>
      <c r="U47" s="74"/>
      <c r="V47" s="74"/>
      <c r="W47" s="74" t="s">
        <v>91</v>
      </c>
      <c r="X47" s="74"/>
      <c r="Y47" s="74"/>
      <c r="Z47" s="74"/>
    </row>
    <row r="48" spans="1:26" s="65" customFormat="1" ht="12" customHeight="1">
      <c r="A48" s="66" t="s">
        <v>92</v>
      </c>
      <c r="B48" s="67" t="s">
        <v>171</v>
      </c>
      <c r="C48" s="66" t="s">
        <v>172</v>
      </c>
      <c r="D48" s="81">
        <f t="shared" si="14"/>
        <v>44067</v>
      </c>
      <c r="E48" s="81">
        <f t="shared" si="15"/>
        <v>718</v>
      </c>
      <c r="F48" s="104">
        <f t="shared" si="9"/>
        <v>1.629337145709942</v>
      </c>
      <c r="G48" s="81">
        <v>718</v>
      </c>
      <c r="H48" s="81">
        <v>0</v>
      </c>
      <c r="I48" s="81">
        <f t="shared" si="16"/>
        <v>43349</v>
      </c>
      <c r="J48" s="104">
        <f t="shared" si="10"/>
        <v>98.37066285429006</v>
      </c>
      <c r="K48" s="81">
        <v>30919</v>
      </c>
      <c r="L48" s="104">
        <f t="shared" si="11"/>
        <v>70.1636144961082</v>
      </c>
      <c r="M48" s="81">
        <v>0</v>
      </c>
      <c r="N48" s="104">
        <f t="shared" si="12"/>
        <v>0</v>
      </c>
      <c r="O48" s="81">
        <v>12430</v>
      </c>
      <c r="P48" s="81">
        <v>4661</v>
      </c>
      <c r="Q48" s="104">
        <f t="shared" si="13"/>
        <v>28.207048358181858</v>
      </c>
      <c r="R48" s="81">
        <v>289</v>
      </c>
      <c r="S48" s="74"/>
      <c r="T48" s="74" t="s">
        <v>91</v>
      </c>
      <c r="U48" s="74"/>
      <c r="V48" s="74"/>
      <c r="W48" s="74"/>
      <c r="X48" s="74"/>
      <c r="Y48" s="74"/>
      <c r="Z48" s="74" t="s">
        <v>91</v>
      </c>
    </row>
    <row r="49" spans="1:26" s="65" customFormat="1" ht="12" customHeight="1">
      <c r="A49" s="66" t="s">
        <v>92</v>
      </c>
      <c r="B49" s="67" t="s">
        <v>173</v>
      </c>
      <c r="C49" s="66" t="s">
        <v>174</v>
      </c>
      <c r="D49" s="81">
        <f t="shared" si="14"/>
        <v>38263</v>
      </c>
      <c r="E49" s="81">
        <f t="shared" si="15"/>
        <v>117</v>
      </c>
      <c r="F49" s="104">
        <f t="shared" si="9"/>
        <v>0.305778428246609</v>
      </c>
      <c r="G49" s="81">
        <v>117</v>
      </c>
      <c r="H49" s="81">
        <v>0</v>
      </c>
      <c r="I49" s="81">
        <f t="shared" si="16"/>
        <v>38146</v>
      </c>
      <c r="J49" s="104">
        <f t="shared" si="10"/>
        <v>99.69422157175339</v>
      </c>
      <c r="K49" s="81">
        <v>34725</v>
      </c>
      <c r="L49" s="104">
        <f t="shared" si="11"/>
        <v>90.75346940908973</v>
      </c>
      <c r="M49" s="81">
        <v>0</v>
      </c>
      <c r="N49" s="104">
        <f t="shared" si="12"/>
        <v>0</v>
      </c>
      <c r="O49" s="81">
        <v>3421</v>
      </c>
      <c r="P49" s="81">
        <v>746</v>
      </c>
      <c r="Q49" s="104">
        <f t="shared" si="13"/>
        <v>8.94075216266367</v>
      </c>
      <c r="R49" s="81">
        <v>475</v>
      </c>
      <c r="S49" s="74"/>
      <c r="T49" s="74"/>
      <c r="U49" s="74"/>
      <c r="V49" s="74" t="s">
        <v>91</v>
      </c>
      <c r="W49" s="74"/>
      <c r="X49" s="74"/>
      <c r="Y49" s="74"/>
      <c r="Z49" s="74" t="s">
        <v>91</v>
      </c>
    </row>
    <row r="50" spans="1:26" s="65" customFormat="1" ht="12" customHeight="1">
      <c r="A50" s="66" t="s">
        <v>92</v>
      </c>
      <c r="B50" s="67" t="s">
        <v>175</v>
      </c>
      <c r="C50" s="66" t="s">
        <v>176</v>
      </c>
      <c r="D50" s="81">
        <f t="shared" si="14"/>
        <v>35418</v>
      </c>
      <c r="E50" s="81">
        <f t="shared" si="15"/>
        <v>864</v>
      </c>
      <c r="F50" s="104">
        <f t="shared" si="9"/>
        <v>2.439437574114857</v>
      </c>
      <c r="G50" s="81">
        <v>864</v>
      </c>
      <c r="H50" s="81">
        <v>0</v>
      </c>
      <c r="I50" s="81">
        <f t="shared" si="16"/>
        <v>34554</v>
      </c>
      <c r="J50" s="104">
        <f t="shared" si="10"/>
        <v>97.56056242588514</v>
      </c>
      <c r="K50" s="81">
        <v>20803</v>
      </c>
      <c r="L50" s="104">
        <f t="shared" si="11"/>
        <v>58.73567112767519</v>
      </c>
      <c r="M50" s="81">
        <v>0</v>
      </c>
      <c r="N50" s="104">
        <f t="shared" si="12"/>
        <v>0</v>
      </c>
      <c r="O50" s="81">
        <v>13751</v>
      </c>
      <c r="P50" s="81">
        <v>9922</v>
      </c>
      <c r="Q50" s="104">
        <f t="shared" si="13"/>
        <v>38.82489129820995</v>
      </c>
      <c r="R50" s="81">
        <v>403</v>
      </c>
      <c r="S50" s="74"/>
      <c r="T50" s="74"/>
      <c r="U50" s="74"/>
      <c r="V50" s="74" t="s">
        <v>91</v>
      </c>
      <c r="W50" s="74"/>
      <c r="X50" s="74"/>
      <c r="Y50" s="74"/>
      <c r="Z50" s="74" t="s">
        <v>91</v>
      </c>
    </row>
    <row r="51" spans="1:26" s="65" customFormat="1" ht="12" customHeight="1">
      <c r="A51" s="66" t="s">
        <v>92</v>
      </c>
      <c r="B51" s="67" t="s">
        <v>177</v>
      </c>
      <c r="C51" s="66" t="s">
        <v>178</v>
      </c>
      <c r="D51" s="81">
        <f t="shared" si="14"/>
        <v>12351</v>
      </c>
      <c r="E51" s="81">
        <f t="shared" si="15"/>
        <v>250</v>
      </c>
      <c r="F51" s="104">
        <f t="shared" si="9"/>
        <v>2.0241276010039675</v>
      </c>
      <c r="G51" s="81">
        <v>250</v>
      </c>
      <c r="H51" s="81">
        <v>0</v>
      </c>
      <c r="I51" s="81">
        <f t="shared" si="16"/>
        <v>12101</v>
      </c>
      <c r="J51" s="104">
        <f t="shared" si="10"/>
        <v>97.97587239899603</v>
      </c>
      <c r="K51" s="81">
        <v>5224</v>
      </c>
      <c r="L51" s="104">
        <f t="shared" si="11"/>
        <v>42.2961703505789</v>
      </c>
      <c r="M51" s="81">
        <v>0</v>
      </c>
      <c r="N51" s="104">
        <f t="shared" si="12"/>
        <v>0</v>
      </c>
      <c r="O51" s="81">
        <v>6877</v>
      </c>
      <c r="P51" s="81">
        <v>4588</v>
      </c>
      <c r="Q51" s="104">
        <f t="shared" si="13"/>
        <v>55.679702048417134</v>
      </c>
      <c r="R51" s="81">
        <v>113</v>
      </c>
      <c r="S51" s="74"/>
      <c r="T51" s="74"/>
      <c r="U51" s="74"/>
      <c r="V51" s="74" t="s">
        <v>91</v>
      </c>
      <c r="W51" s="74"/>
      <c r="X51" s="74"/>
      <c r="Y51" s="74"/>
      <c r="Z51" s="74" t="s">
        <v>91</v>
      </c>
    </row>
    <row r="52" spans="1:26" s="65" customFormat="1" ht="12" customHeight="1">
      <c r="A52" s="66" t="s">
        <v>92</v>
      </c>
      <c r="B52" s="67" t="s">
        <v>179</v>
      </c>
      <c r="C52" s="66" t="s">
        <v>180</v>
      </c>
      <c r="D52" s="81">
        <f t="shared" si="14"/>
        <v>17700</v>
      </c>
      <c r="E52" s="81">
        <f t="shared" si="15"/>
        <v>782</v>
      </c>
      <c r="F52" s="104">
        <f t="shared" si="9"/>
        <v>4.418079096045198</v>
      </c>
      <c r="G52" s="81">
        <v>782</v>
      </c>
      <c r="H52" s="81">
        <v>0</v>
      </c>
      <c r="I52" s="81">
        <f t="shared" si="16"/>
        <v>16918</v>
      </c>
      <c r="J52" s="104">
        <f t="shared" si="10"/>
        <v>95.5819209039548</v>
      </c>
      <c r="K52" s="81">
        <v>8637</v>
      </c>
      <c r="L52" s="104">
        <f t="shared" si="11"/>
        <v>48.79661016949153</v>
      </c>
      <c r="M52" s="81">
        <v>0</v>
      </c>
      <c r="N52" s="104">
        <f t="shared" si="12"/>
        <v>0</v>
      </c>
      <c r="O52" s="81">
        <v>8281</v>
      </c>
      <c r="P52" s="81">
        <v>6718</v>
      </c>
      <c r="Q52" s="104">
        <f t="shared" si="13"/>
        <v>46.78531073446327</v>
      </c>
      <c r="R52" s="81">
        <v>279</v>
      </c>
      <c r="S52" s="74" t="s">
        <v>91</v>
      </c>
      <c r="T52" s="74"/>
      <c r="U52" s="74"/>
      <c r="V52" s="74"/>
      <c r="W52" s="74"/>
      <c r="X52" s="74"/>
      <c r="Y52" s="74"/>
      <c r="Z52" s="74" t="s">
        <v>91</v>
      </c>
    </row>
    <row r="53" spans="1:26" s="65" customFormat="1" ht="12" customHeight="1">
      <c r="A53" s="66" t="s">
        <v>92</v>
      </c>
      <c r="B53" s="67" t="s">
        <v>181</v>
      </c>
      <c r="C53" s="66" t="s">
        <v>182</v>
      </c>
      <c r="D53" s="81">
        <f t="shared" si="14"/>
        <v>18255</v>
      </c>
      <c r="E53" s="81">
        <f t="shared" si="15"/>
        <v>652</v>
      </c>
      <c r="F53" s="104">
        <f t="shared" si="9"/>
        <v>3.571624212544508</v>
      </c>
      <c r="G53" s="81">
        <v>652</v>
      </c>
      <c r="H53" s="81">
        <v>0</v>
      </c>
      <c r="I53" s="81">
        <f t="shared" si="16"/>
        <v>17603</v>
      </c>
      <c r="J53" s="104">
        <f t="shared" si="10"/>
        <v>96.4283757874555</v>
      </c>
      <c r="K53" s="81">
        <v>9899</v>
      </c>
      <c r="L53" s="104">
        <f t="shared" si="11"/>
        <v>54.226239386469466</v>
      </c>
      <c r="M53" s="81">
        <v>0</v>
      </c>
      <c r="N53" s="104">
        <f t="shared" si="12"/>
        <v>0</v>
      </c>
      <c r="O53" s="81">
        <v>7704</v>
      </c>
      <c r="P53" s="81">
        <v>4286</v>
      </c>
      <c r="Q53" s="104">
        <f t="shared" si="13"/>
        <v>42.20213640098603</v>
      </c>
      <c r="R53" s="81">
        <v>264</v>
      </c>
      <c r="S53" s="74" t="s">
        <v>91</v>
      </c>
      <c r="T53" s="74"/>
      <c r="U53" s="74"/>
      <c r="V53" s="74"/>
      <c r="W53" s="74" t="s">
        <v>91</v>
      </c>
      <c r="X53" s="74"/>
      <c r="Y53" s="74"/>
      <c r="Z53" s="74"/>
    </row>
    <row r="54" spans="1:26" s="65" customFormat="1" ht="12" customHeight="1">
      <c r="A54" s="66" t="s">
        <v>92</v>
      </c>
      <c r="B54" s="67" t="s">
        <v>183</v>
      </c>
      <c r="C54" s="66" t="s">
        <v>184</v>
      </c>
      <c r="D54" s="81">
        <f t="shared" si="14"/>
        <v>32356</v>
      </c>
      <c r="E54" s="81">
        <f t="shared" si="15"/>
        <v>3667</v>
      </c>
      <c r="F54" s="104">
        <f t="shared" si="9"/>
        <v>11.333292125108171</v>
      </c>
      <c r="G54" s="81">
        <v>3667</v>
      </c>
      <c r="H54" s="81">
        <v>0</v>
      </c>
      <c r="I54" s="81">
        <f t="shared" si="16"/>
        <v>28689</v>
      </c>
      <c r="J54" s="104">
        <f t="shared" si="10"/>
        <v>88.66670787489183</v>
      </c>
      <c r="K54" s="81">
        <v>12386</v>
      </c>
      <c r="L54" s="104">
        <f t="shared" si="11"/>
        <v>38.28038076400049</v>
      </c>
      <c r="M54" s="81">
        <v>0</v>
      </c>
      <c r="N54" s="104">
        <f t="shared" si="12"/>
        <v>0</v>
      </c>
      <c r="O54" s="81">
        <v>16303</v>
      </c>
      <c r="P54" s="81">
        <v>8735</v>
      </c>
      <c r="Q54" s="104">
        <f t="shared" si="13"/>
        <v>50.38632711089134</v>
      </c>
      <c r="R54" s="81">
        <v>219</v>
      </c>
      <c r="S54" s="74" t="s">
        <v>91</v>
      </c>
      <c r="T54" s="74"/>
      <c r="U54" s="74"/>
      <c r="V54" s="74"/>
      <c r="W54" s="74"/>
      <c r="X54" s="74"/>
      <c r="Y54" s="74"/>
      <c r="Z54" s="74" t="s">
        <v>91</v>
      </c>
    </row>
    <row r="55" spans="1:26" s="65" customFormat="1" ht="12" customHeight="1">
      <c r="A55" s="66" t="s">
        <v>92</v>
      </c>
      <c r="B55" s="67" t="s">
        <v>185</v>
      </c>
      <c r="C55" s="66" t="s">
        <v>186</v>
      </c>
      <c r="D55" s="81">
        <f t="shared" si="14"/>
        <v>21309</v>
      </c>
      <c r="E55" s="81">
        <f t="shared" si="15"/>
        <v>498</v>
      </c>
      <c r="F55" s="104">
        <f t="shared" si="9"/>
        <v>2.3370406870336478</v>
      </c>
      <c r="G55" s="81">
        <v>498</v>
      </c>
      <c r="H55" s="81">
        <v>0</v>
      </c>
      <c r="I55" s="81">
        <f t="shared" si="16"/>
        <v>20811</v>
      </c>
      <c r="J55" s="104">
        <f t="shared" si="10"/>
        <v>97.66295931296636</v>
      </c>
      <c r="K55" s="81">
        <v>10559</v>
      </c>
      <c r="L55" s="104">
        <f t="shared" si="11"/>
        <v>49.551832559012624</v>
      </c>
      <c r="M55" s="81">
        <v>0</v>
      </c>
      <c r="N55" s="104">
        <f t="shared" si="12"/>
        <v>0</v>
      </c>
      <c r="O55" s="81">
        <v>10252</v>
      </c>
      <c r="P55" s="81">
        <v>7634</v>
      </c>
      <c r="Q55" s="104">
        <f t="shared" si="13"/>
        <v>48.11112675395373</v>
      </c>
      <c r="R55" s="81">
        <v>207</v>
      </c>
      <c r="S55" s="74"/>
      <c r="T55" s="74" t="s">
        <v>91</v>
      </c>
      <c r="U55" s="74"/>
      <c r="V55" s="74"/>
      <c r="W55" s="74" t="s">
        <v>91</v>
      </c>
      <c r="X55" s="74"/>
      <c r="Y55" s="74"/>
      <c r="Z55" s="74"/>
    </row>
    <row r="56" spans="1:26" s="65" customFormat="1" ht="12" customHeight="1">
      <c r="A56" s="66" t="s">
        <v>92</v>
      </c>
      <c r="B56" s="67" t="s">
        <v>187</v>
      </c>
      <c r="C56" s="66" t="s">
        <v>188</v>
      </c>
      <c r="D56" s="81">
        <f t="shared" si="14"/>
        <v>20492</v>
      </c>
      <c r="E56" s="81">
        <f t="shared" si="15"/>
        <v>463</v>
      </c>
      <c r="F56" s="104">
        <f t="shared" si="9"/>
        <v>2.2594183095842277</v>
      </c>
      <c r="G56" s="81">
        <v>463</v>
      </c>
      <c r="H56" s="81">
        <v>0</v>
      </c>
      <c r="I56" s="81">
        <f t="shared" si="16"/>
        <v>20029</v>
      </c>
      <c r="J56" s="104">
        <f t="shared" si="10"/>
        <v>97.74058169041578</v>
      </c>
      <c r="K56" s="81">
        <v>3866</v>
      </c>
      <c r="L56" s="104">
        <f t="shared" si="11"/>
        <v>18.86589888737068</v>
      </c>
      <c r="M56" s="81">
        <v>0</v>
      </c>
      <c r="N56" s="104">
        <f t="shared" si="12"/>
        <v>0</v>
      </c>
      <c r="O56" s="81">
        <v>16163</v>
      </c>
      <c r="P56" s="81">
        <v>12361</v>
      </c>
      <c r="Q56" s="104">
        <f t="shared" si="13"/>
        <v>78.87468280304509</v>
      </c>
      <c r="R56" s="81">
        <v>129</v>
      </c>
      <c r="S56" s="74"/>
      <c r="T56" s="74"/>
      <c r="U56" s="74"/>
      <c r="V56" s="74" t="s">
        <v>91</v>
      </c>
      <c r="W56" s="74"/>
      <c r="X56" s="74"/>
      <c r="Y56" s="74"/>
      <c r="Z56" s="74" t="s">
        <v>91</v>
      </c>
    </row>
    <row r="57" spans="1:26" s="65" customFormat="1" ht="12" customHeight="1">
      <c r="A57" s="66" t="s">
        <v>92</v>
      </c>
      <c r="B57" s="67" t="s">
        <v>189</v>
      </c>
      <c r="C57" s="66" t="s">
        <v>190</v>
      </c>
      <c r="D57" s="81">
        <f t="shared" si="14"/>
        <v>14504</v>
      </c>
      <c r="E57" s="81">
        <f t="shared" si="15"/>
        <v>168</v>
      </c>
      <c r="F57" s="104">
        <f t="shared" si="9"/>
        <v>1.1583011583011582</v>
      </c>
      <c r="G57" s="81">
        <v>168</v>
      </c>
      <c r="H57" s="81">
        <v>0</v>
      </c>
      <c r="I57" s="81">
        <f t="shared" si="16"/>
        <v>14336</v>
      </c>
      <c r="J57" s="104">
        <f t="shared" si="10"/>
        <v>98.84169884169884</v>
      </c>
      <c r="K57" s="81">
        <v>9225</v>
      </c>
      <c r="L57" s="104">
        <f t="shared" si="11"/>
        <v>63.603143960286815</v>
      </c>
      <c r="M57" s="81">
        <v>0</v>
      </c>
      <c r="N57" s="104">
        <f t="shared" si="12"/>
        <v>0</v>
      </c>
      <c r="O57" s="81">
        <v>5111</v>
      </c>
      <c r="P57" s="81">
        <v>3183</v>
      </c>
      <c r="Q57" s="104">
        <f t="shared" si="13"/>
        <v>35.23855488141203</v>
      </c>
      <c r="R57" s="81">
        <v>74</v>
      </c>
      <c r="S57" s="74"/>
      <c r="T57" s="74"/>
      <c r="U57" s="74"/>
      <c r="V57" s="74" t="s">
        <v>91</v>
      </c>
      <c r="W57" s="74"/>
      <c r="X57" s="74"/>
      <c r="Y57" s="74"/>
      <c r="Z57" s="74" t="s">
        <v>91</v>
      </c>
    </row>
    <row r="58" spans="1:26" s="65" customFormat="1" ht="12" customHeight="1">
      <c r="A58" s="66" t="s">
        <v>92</v>
      </c>
      <c r="B58" s="67" t="s">
        <v>191</v>
      </c>
      <c r="C58" s="66" t="s">
        <v>192</v>
      </c>
      <c r="D58" s="81">
        <f t="shared" si="14"/>
        <v>12110</v>
      </c>
      <c r="E58" s="81">
        <f t="shared" si="15"/>
        <v>1510</v>
      </c>
      <c r="F58" s="104">
        <f t="shared" si="9"/>
        <v>12.469033856317093</v>
      </c>
      <c r="G58" s="81">
        <v>1510</v>
      </c>
      <c r="H58" s="81">
        <v>0</v>
      </c>
      <c r="I58" s="81">
        <f t="shared" si="16"/>
        <v>10600</v>
      </c>
      <c r="J58" s="104">
        <f t="shared" si="10"/>
        <v>87.5309661436829</v>
      </c>
      <c r="K58" s="81">
        <v>0</v>
      </c>
      <c r="L58" s="104">
        <f t="shared" si="11"/>
        <v>0</v>
      </c>
      <c r="M58" s="81">
        <v>0</v>
      </c>
      <c r="N58" s="104">
        <f t="shared" si="12"/>
        <v>0</v>
      </c>
      <c r="O58" s="81">
        <v>10600</v>
      </c>
      <c r="P58" s="81">
        <v>8423</v>
      </c>
      <c r="Q58" s="104">
        <f t="shared" si="13"/>
        <v>87.5309661436829</v>
      </c>
      <c r="R58" s="81">
        <v>126</v>
      </c>
      <c r="S58" s="74" t="s">
        <v>91</v>
      </c>
      <c r="T58" s="74"/>
      <c r="U58" s="74"/>
      <c r="V58" s="74"/>
      <c r="W58" s="74" t="s">
        <v>91</v>
      </c>
      <c r="X58" s="74"/>
      <c r="Y58" s="74"/>
      <c r="Z58" s="74"/>
    </row>
    <row r="59" spans="1:26" s="65" customFormat="1" ht="12" customHeight="1">
      <c r="A59" s="66" t="s">
        <v>92</v>
      </c>
      <c r="B59" s="67" t="s">
        <v>193</v>
      </c>
      <c r="C59" s="66" t="s">
        <v>194</v>
      </c>
      <c r="D59" s="81">
        <f t="shared" si="14"/>
        <v>8804</v>
      </c>
      <c r="E59" s="81">
        <f t="shared" si="15"/>
        <v>471</v>
      </c>
      <c r="F59" s="104">
        <f t="shared" si="9"/>
        <v>5.349840981372104</v>
      </c>
      <c r="G59" s="81">
        <v>469</v>
      </c>
      <c r="H59" s="81">
        <v>2</v>
      </c>
      <c r="I59" s="81">
        <f t="shared" si="16"/>
        <v>8333</v>
      </c>
      <c r="J59" s="104">
        <f t="shared" si="10"/>
        <v>94.6501590186279</v>
      </c>
      <c r="K59" s="81">
        <v>2314</v>
      </c>
      <c r="L59" s="104">
        <f t="shared" si="11"/>
        <v>26.283507496592456</v>
      </c>
      <c r="M59" s="81">
        <v>0</v>
      </c>
      <c r="N59" s="104">
        <f t="shared" si="12"/>
        <v>0</v>
      </c>
      <c r="O59" s="81">
        <v>6019</v>
      </c>
      <c r="P59" s="81">
        <v>3724</v>
      </c>
      <c r="Q59" s="104">
        <f t="shared" si="13"/>
        <v>68.36665152203544</v>
      </c>
      <c r="R59" s="81">
        <v>50</v>
      </c>
      <c r="S59" s="74" t="s">
        <v>91</v>
      </c>
      <c r="T59" s="74"/>
      <c r="U59" s="74"/>
      <c r="V59" s="74"/>
      <c r="W59" s="74"/>
      <c r="X59" s="74"/>
      <c r="Y59" s="74"/>
      <c r="Z59" s="74" t="s">
        <v>91</v>
      </c>
    </row>
    <row r="60" spans="1:26" s="65" customFormat="1" ht="12" customHeight="1">
      <c r="A60" s="66" t="s">
        <v>92</v>
      </c>
      <c r="B60" s="67" t="s">
        <v>195</v>
      </c>
      <c r="C60" s="66" t="s">
        <v>196</v>
      </c>
      <c r="D60" s="81">
        <f t="shared" si="14"/>
        <v>10487</v>
      </c>
      <c r="E60" s="81">
        <f t="shared" si="15"/>
        <v>520</v>
      </c>
      <c r="F60" s="104">
        <f t="shared" si="9"/>
        <v>4.9585200724706775</v>
      </c>
      <c r="G60" s="81">
        <v>520</v>
      </c>
      <c r="H60" s="81">
        <v>0</v>
      </c>
      <c r="I60" s="81">
        <f t="shared" si="16"/>
        <v>9967</v>
      </c>
      <c r="J60" s="104">
        <f t="shared" si="10"/>
        <v>95.04147992752932</v>
      </c>
      <c r="K60" s="81">
        <v>4768</v>
      </c>
      <c r="L60" s="104">
        <f t="shared" si="11"/>
        <v>45.46581481834652</v>
      </c>
      <c r="M60" s="81">
        <v>0</v>
      </c>
      <c r="N60" s="104">
        <f t="shared" si="12"/>
        <v>0</v>
      </c>
      <c r="O60" s="81">
        <v>5199</v>
      </c>
      <c r="P60" s="81">
        <v>2624</v>
      </c>
      <c r="Q60" s="104">
        <f t="shared" si="13"/>
        <v>49.5756651091828</v>
      </c>
      <c r="R60" s="81">
        <v>47</v>
      </c>
      <c r="S60" s="74" t="s">
        <v>91</v>
      </c>
      <c r="T60" s="74"/>
      <c r="U60" s="74"/>
      <c r="V60" s="74"/>
      <c r="W60" s="74"/>
      <c r="X60" s="74"/>
      <c r="Y60" s="74"/>
      <c r="Z60" s="74" t="s">
        <v>91</v>
      </c>
    </row>
    <row r="61" spans="1:26" s="65" customFormat="1" ht="12" customHeight="1">
      <c r="A61" s="66" t="s">
        <v>92</v>
      </c>
      <c r="B61" s="67" t="s">
        <v>197</v>
      </c>
      <c r="C61" s="66" t="s">
        <v>198</v>
      </c>
      <c r="D61" s="81">
        <f t="shared" si="14"/>
        <v>7651</v>
      </c>
      <c r="E61" s="81">
        <f t="shared" si="15"/>
        <v>243</v>
      </c>
      <c r="F61" s="104">
        <f t="shared" si="9"/>
        <v>3.1760554175924716</v>
      </c>
      <c r="G61" s="81">
        <v>243</v>
      </c>
      <c r="H61" s="81">
        <v>0</v>
      </c>
      <c r="I61" s="81">
        <f t="shared" si="16"/>
        <v>7408</v>
      </c>
      <c r="J61" s="104">
        <f t="shared" si="10"/>
        <v>96.82394458240753</v>
      </c>
      <c r="K61" s="81">
        <v>4671</v>
      </c>
      <c r="L61" s="104">
        <f t="shared" si="11"/>
        <v>61.05084302705529</v>
      </c>
      <c r="M61" s="81">
        <v>0</v>
      </c>
      <c r="N61" s="104">
        <f t="shared" si="12"/>
        <v>0</v>
      </c>
      <c r="O61" s="81">
        <v>2737</v>
      </c>
      <c r="P61" s="81">
        <v>1595</v>
      </c>
      <c r="Q61" s="104">
        <f t="shared" si="13"/>
        <v>35.77310155535224</v>
      </c>
      <c r="R61" s="81">
        <v>34</v>
      </c>
      <c r="S61" s="74" t="s">
        <v>91</v>
      </c>
      <c r="T61" s="74"/>
      <c r="U61" s="74"/>
      <c r="V61" s="74"/>
      <c r="W61" s="74"/>
      <c r="X61" s="74"/>
      <c r="Y61" s="74"/>
      <c r="Z61" s="74" t="s">
        <v>91</v>
      </c>
    </row>
    <row r="62" spans="1:26" s="65" customFormat="1" ht="12" customHeight="1">
      <c r="A62" s="66" t="s">
        <v>92</v>
      </c>
      <c r="B62" s="67" t="s">
        <v>199</v>
      </c>
      <c r="C62" s="66" t="s">
        <v>200</v>
      </c>
      <c r="D62" s="81">
        <f t="shared" si="14"/>
        <v>12833</v>
      </c>
      <c r="E62" s="81">
        <f t="shared" si="15"/>
        <v>653</v>
      </c>
      <c r="F62" s="104">
        <f t="shared" si="9"/>
        <v>5.088443855684563</v>
      </c>
      <c r="G62" s="81">
        <v>489</v>
      </c>
      <c r="H62" s="81">
        <v>164</v>
      </c>
      <c r="I62" s="81">
        <f t="shared" si="16"/>
        <v>12180</v>
      </c>
      <c r="J62" s="104">
        <f t="shared" si="10"/>
        <v>94.91155614431544</v>
      </c>
      <c r="K62" s="81">
        <v>0</v>
      </c>
      <c r="L62" s="104">
        <f t="shared" si="11"/>
        <v>0</v>
      </c>
      <c r="M62" s="81">
        <v>0</v>
      </c>
      <c r="N62" s="104">
        <f t="shared" si="12"/>
        <v>0</v>
      </c>
      <c r="O62" s="81">
        <v>12180</v>
      </c>
      <c r="P62" s="81">
        <v>7646</v>
      </c>
      <c r="Q62" s="104">
        <f t="shared" si="13"/>
        <v>94.91155614431544</v>
      </c>
      <c r="R62" s="81">
        <v>108</v>
      </c>
      <c r="S62" s="74" t="s">
        <v>91</v>
      </c>
      <c r="T62" s="74"/>
      <c r="U62" s="74"/>
      <c r="V62" s="74"/>
      <c r="W62" s="74" t="s">
        <v>91</v>
      </c>
      <c r="X62" s="74"/>
      <c r="Y62" s="74"/>
      <c r="Z62" s="74"/>
    </row>
    <row r="63" spans="1:26" s="65" customFormat="1" ht="12" customHeight="1">
      <c r="A63" s="66" t="s">
        <v>92</v>
      </c>
      <c r="B63" s="67" t="s">
        <v>201</v>
      </c>
      <c r="C63" s="66" t="s">
        <v>202</v>
      </c>
      <c r="D63" s="81">
        <f t="shared" si="14"/>
        <v>3147</v>
      </c>
      <c r="E63" s="81">
        <f t="shared" si="15"/>
        <v>347</v>
      </c>
      <c r="F63" s="104">
        <f t="shared" si="9"/>
        <v>11.026374324753734</v>
      </c>
      <c r="G63" s="81">
        <v>283</v>
      </c>
      <c r="H63" s="81">
        <v>64</v>
      </c>
      <c r="I63" s="81">
        <f t="shared" si="16"/>
        <v>2800</v>
      </c>
      <c r="J63" s="104">
        <f t="shared" si="10"/>
        <v>88.97362567524627</v>
      </c>
      <c r="K63" s="81">
        <v>0</v>
      </c>
      <c r="L63" s="104">
        <f t="shared" si="11"/>
        <v>0</v>
      </c>
      <c r="M63" s="81">
        <v>0</v>
      </c>
      <c r="N63" s="104">
        <f t="shared" si="12"/>
        <v>0</v>
      </c>
      <c r="O63" s="81">
        <v>2800</v>
      </c>
      <c r="P63" s="81">
        <v>1474</v>
      </c>
      <c r="Q63" s="104">
        <f t="shared" si="13"/>
        <v>88.97362567524627</v>
      </c>
      <c r="R63" s="81">
        <v>11</v>
      </c>
      <c r="S63" s="74" t="s">
        <v>91</v>
      </c>
      <c r="T63" s="74"/>
      <c r="U63" s="74"/>
      <c r="V63" s="74"/>
      <c r="W63" s="74" t="s">
        <v>91</v>
      </c>
      <c r="X63" s="74"/>
      <c r="Y63" s="74"/>
      <c r="Z63" s="74"/>
    </row>
    <row r="64" spans="1:26" s="65" customFormat="1" ht="12" customHeight="1">
      <c r="A64" s="66" t="s">
        <v>92</v>
      </c>
      <c r="B64" s="67" t="s">
        <v>203</v>
      </c>
      <c r="C64" s="66" t="s">
        <v>204</v>
      </c>
      <c r="D64" s="81">
        <f t="shared" si="14"/>
        <v>11602</v>
      </c>
      <c r="E64" s="81">
        <f t="shared" si="15"/>
        <v>770</v>
      </c>
      <c r="F64" s="104">
        <f t="shared" si="9"/>
        <v>6.636786760903293</v>
      </c>
      <c r="G64" s="81">
        <v>770</v>
      </c>
      <c r="H64" s="81">
        <v>0</v>
      </c>
      <c r="I64" s="81">
        <f t="shared" si="16"/>
        <v>10832</v>
      </c>
      <c r="J64" s="104">
        <f t="shared" si="10"/>
        <v>93.36321323909671</v>
      </c>
      <c r="K64" s="81">
        <v>76</v>
      </c>
      <c r="L64" s="104">
        <f t="shared" si="11"/>
        <v>0.6550594725047406</v>
      </c>
      <c r="M64" s="81">
        <v>0</v>
      </c>
      <c r="N64" s="104">
        <f t="shared" si="12"/>
        <v>0</v>
      </c>
      <c r="O64" s="81">
        <v>10756</v>
      </c>
      <c r="P64" s="81">
        <v>6837</v>
      </c>
      <c r="Q64" s="104">
        <f t="shared" si="13"/>
        <v>92.70815376659198</v>
      </c>
      <c r="R64" s="81">
        <v>117</v>
      </c>
      <c r="S64" s="74"/>
      <c r="T64" s="74" t="s">
        <v>91</v>
      </c>
      <c r="U64" s="74"/>
      <c r="V64" s="74"/>
      <c r="W64" s="74"/>
      <c r="X64" s="74" t="s">
        <v>91</v>
      </c>
      <c r="Y64" s="74"/>
      <c r="Z64" s="74"/>
    </row>
    <row r="65" spans="1:26" s="65" customFormat="1" ht="12" customHeight="1">
      <c r="A65" s="66" t="s">
        <v>92</v>
      </c>
      <c r="B65" s="67" t="s">
        <v>205</v>
      </c>
      <c r="C65" s="66" t="s">
        <v>206</v>
      </c>
      <c r="D65" s="81">
        <f t="shared" si="14"/>
        <v>14166</v>
      </c>
      <c r="E65" s="81">
        <f t="shared" si="15"/>
        <v>1856</v>
      </c>
      <c r="F65" s="104">
        <f t="shared" si="9"/>
        <v>13.101793025554143</v>
      </c>
      <c r="G65" s="81">
        <v>1856</v>
      </c>
      <c r="H65" s="81">
        <v>0</v>
      </c>
      <c r="I65" s="81">
        <f t="shared" si="16"/>
        <v>12310</v>
      </c>
      <c r="J65" s="104">
        <f t="shared" si="10"/>
        <v>86.89820697444586</v>
      </c>
      <c r="K65" s="81">
        <v>1825</v>
      </c>
      <c r="L65" s="104">
        <f t="shared" si="11"/>
        <v>12.88295919807991</v>
      </c>
      <c r="M65" s="81">
        <v>0</v>
      </c>
      <c r="N65" s="104">
        <f t="shared" si="12"/>
        <v>0</v>
      </c>
      <c r="O65" s="81">
        <v>10485</v>
      </c>
      <c r="P65" s="81">
        <v>6669</v>
      </c>
      <c r="Q65" s="104">
        <f t="shared" si="13"/>
        <v>74.01524777636594</v>
      </c>
      <c r="R65" s="81">
        <v>264</v>
      </c>
      <c r="S65" s="74" t="s">
        <v>91</v>
      </c>
      <c r="T65" s="74"/>
      <c r="U65" s="74"/>
      <c r="V65" s="74"/>
      <c r="W65" s="74"/>
      <c r="X65" s="74"/>
      <c r="Y65" s="74"/>
      <c r="Z65" s="74" t="s">
        <v>91</v>
      </c>
    </row>
    <row r="66" spans="1:26" s="65" customFormat="1" ht="12" customHeight="1">
      <c r="A66" s="66" t="s">
        <v>92</v>
      </c>
      <c r="B66" s="67" t="s">
        <v>207</v>
      </c>
      <c r="C66" s="66" t="s">
        <v>208</v>
      </c>
      <c r="D66" s="81">
        <f t="shared" si="14"/>
        <v>31481</v>
      </c>
      <c r="E66" s="81">
        <f t="shared" si="15"/>
        <v>1726</v>
      </c>
      <c r="F66" s="104">
        <f t="shared" si="9"/>
        <v>5.48267208792605</v>
      </c>
      <c r="G66" s="81">
        <v>1726</v>
      </c>
      <c r="H66" s="81">
        <v>0</v>
      </c>
      <c r="I66" s="81">
        <f t="shared" si="16"/>
        <v>29755</v>
      </c>
      <c r="J66" s="104">
        <f t="shared" si="10"/>
        <v>94.51732791207394</v>
      </c>
      <c r="K66" s="81">
        <v>1858</v>
      </c>
      <c r="L66" s="104">
        <f t="shared" si="11"/>
        <v>5.901972618404752</v>
      </c>
      <c r="M66" s="81">
        <v>0</v>
      </c>
      <c r="N66" s="104">
        <f t="shared" si="12"/>
        <v>0</v>
      </c>
      <c r="O66" s="81">
        <v>27897</v>
      </c>
      <c r="P66" s="81">
        <v>20146</v>
      </c>
      <c r="Q66" s="104">
        <f t="shared" si="13"/>
        <v>88.6153552936692</v>
      </c>
      <c r="R66" s="81">
        <v>988</v>
      </c>
      <c r="S66" s="74"/>
      <c r="T66" s="74"/>
      <c r="U66" s="74"/>
      <c r="V66" s="74" t="s">
        <v>91</v>
      </c>
      <c r="W66" s="74"/>
      <c r="X66" s="74"/>
      <c r="Y66" s="74"/>
      <c r="Z66" s="74" t="s">
        <v>91</v>
      </c>
    </row>
    <row r="67" spans="1:26" s="65" customFormat="1" ht="12" customHeight="1">
      <c r="A67" s="66" t="s">
        <v>92</v>
      </c>
      <c r="B67" s="67" t="s">
        <v>209</v>
      </c>
      <c r="C67" s="66" t="s">
        <v>210</v>
      </c>
      <c r="D67" s="81">
        <f t="shared" si="14"/>
        <v>35312</v>
      </c>
      <c r="E67" s="81">
        <f t="shared" si="15"/>
        <v>3166</v>
      </c>
      <c r="F67" s="104">
        <f t="shared" si="9"/>
        <v>8.965790666062528</v>
      </c>
      <c r="G67" s="81">
        <v>3166</v>
      </c>
      <c r="H67" s="81">
        <v>0</v>
      </c>
      <c r="I67" s="81">
        <f t="shared" si="16"/>
        <v>32146</v>
      </c>
      <c r="J67" s="104">
        <f t="shared" si="10"/>
        <v>91.03420933393748</v>
      </c>
      <c r="K67" s="81">
        <v>6201</v>
      </c>
      <c r="L67" s="104">
        <f t="shared" si="11"/>
        <v>17.560602628001813</v>
      </c>
      <c r="M67" s="81">
        <v>0</v>
      </c>
      <c r="N67" s="104">
        <f t="shared" si="12"/>
        <v>0</v>
      </c>
      <c r="O67" s="81">
        <v>25945</v>
      </c>
      <c r="P67" s="81">
        <v>17081</v>
      </c>
      <c r="Q67" s="104">
        <f t="shared" si="13"/>
        <v>73.47360670593565</v>
      </c>
      <c r="R67" s="81">
        <v>387</v>
      </c>
      <c r="S67" s="74" t="s">
        <v>91</v>
      </c>
      <c r="T67" s="74"/>
      <c r="U67" s="74"/>
      <c r="V67" s="74"/>
      <c r="W67" s="74" t="s">
        <v>91</v>
      </c>
      <c r="X67" s="74"/>
      <c r="Y67" s="74"/>
      <c r="Z67" s="74"/>
    </row>
    <row r="68" spans="1:26" s="65" customFormat="1" ht="12" customHeight="1">
      <c r="A68" s="66" t="s">
        <v>92</v>
      </c>
      <c r="B68" s="67" t="s">
        <v>211</v>
      </c>
      <c r="C68" s="66" t="s">
        <v>212</v>
      </c>
      <c r="D68" s="81">
        <f t="shared" si="14"/>
        <v>33347</v>
      </c>
      <c r="E68" s="81">
        <f t="shared" si="15"/>
        <v>1000</v>
      </c>
      <c r="F68" s="104">
        <f t="shared" si="9"/>
        <v>2.9987705040933217</v>
      </c>
      <c r="G68" s="81">
        <v>1000</v>
      </c>
      <c r="H68" s="81">
        <v>0</v>
      </c>
      <c r="I68" s="81">
        <f t="shared" si="16"/>
        <v>32347</v>
      </c>
      <c r="J68" s="104">
        <f t="shared" si="10"/>
        <v>97.00122949590668</v>
      </c>
      <c r="K68" s="81">
        <v>22776</v>
      </c>
      <c r="L68" s="104">
        <f t="shared" si="11"/>
        <v>68.2999970012295</v>
      </c>
      <c r="M68" s="81">
        <v>0</v>
      </c>
      <c r="N68" s="104">
        <f t="shared" si="12"/>
        <v>0</v>
      </c>
      <c r="O68" s="81">
        <v>9571</v>
      </c>
      <c r="P68" s="81">
        <v>5102</v>
      </c>
      <c r="Q68" s="104">
        <f t="shared" si="13"/>
        <v>28.701232494677182</v>
      </c>
      <c r="R68" s="81">
        <v>341</v>
      </c>
      <c r="S68" s="74"/>
      <c r="T68" s="74" t="s">
        <v>91</v>
      </c>
      <c r="U68" s="74"/>
      <c r="V68" s="74"/>
      <c r="W68" s="74"/>
      <c r="X68" s="74"/>
      <c r="Y68" s="74"/>
      <c r="Z68" s="74" t="s">
        <v>91</v>
      </c>
    </row>
    <row r="69" spans="1:26" s="65" customFormat="1" ht="12" customHeight="1">
      <c r="A69" s="66" t="s">
        <v>92</v>
      </c>
      <c r="B69" s="67" t="s">
        <v>213</v>
      </c>
      <c r="C69" s="66" t="s">
        <v>214</v>
      </c>
      <c r="D69" s="81">
        <f t="shared" si="14"/>
        <v>46373</v>
      </c>
      <c r="E69" s="81">
        <f t="shared" si="15"/>
        <v>969</v>
      </c>
      <c r="F69" s="104">
        <f t="shared" si="9"/>
        <v>2.089577987190822</v>
      </c>
      <c r="G69" s="81">
        <v>969</v>
      </c>
      <c r="H69" s="81">
        <v>0</v>
      </c>
      <c r="I69" s="81">
        <f t="shared" si="16"/>
        <v>45404</v>
      </c>
      <c r="J69" s="104">
        <f t="shared" si="10"/>
        <v>97.91042201280918</v>
      </c>
      <c r="K69" s="81">
        <v>28848</v>
      </c>
      <c r="L69" s="104">
        <f t="shared" si="11"/>
        <v>62.20861277036206</v>
      </c>
      <c r="M69" s="81">
        <v>0</v>
      </c>
      <c r="N69" s="104">
        <f t="shared" si="12"/>
        <v>0</v>
      </c>
      <c r="O69" s="81">
        <v>16556</v>
      </c>
      <c r="P69" s="81">
        <v>9004</v>
      </c>
      <c r="Q69" s="104">
        <f t="shared" si="13"/>
        <v>35.70180924244711</v>
      </c>
      <c r="R69" s="81">
        <v>375</v>
      </c>
      <c r="S69" s="74"/>
      <c r="T69" s="74" t="s">
        <v>91</v>
      </c>
      <c r="U69" s="74"/>
      <c r="V69" s="74"/>
      <c r="W69" s="74"/>
      <c r="X69" s="74"/>
      <c r="Y69" s="74"/>
      <c r="Z69" s="74" t="s">
        <v>91</v>
      </c>
    </row>
    <row r="70" spans="1:26" s="65" customFormat="1" ht="12" customHeight="1">
      <c r="A70" s="66" t="s">
        <v>92</v>
      </c>
      <c r="B70" s="67" t="s">
        <v>215</v>
      </c>
      <c r="C70" s="66" t="s">
        <v>216</v>
      </c>
      <c r="D70" s="81">
        <f t="shared" si="14"/>
        <v>30632</v>
      </c>
      <c r="E70" s="81">
        <f t="shared" si="15"/>
        <v>1192</v>
      </c>
      <c r="F70" s="104">
        <f t="shared" si="9"/>
        <v>3.891355445285975</v>
      </c>
      <c r="G70" s="81">
        <v>1192</v>
      </c>
      <c r="H70" s="81">
        <v>0</v>
      </c>
      <c r="I70" s="81">
        <f t="shared" si="16"/>
        <v>29440</v>
      </c>
      <c r="J70" s="104">
        <f t="shared" si="10"/>
        <v>96.10864455471403</v>
      </c>
      <c r="K70" s="81">
        <v>20750</v>
      </c>
      <c r="L70" s="104">
        <f t="shared" si="11"/>
        <v>67.73961869939932</v>
      </c>
      <c r="M70" s="81">
        <v>0</v>
      </c>
      <c r="N70" s="104">
        <f t="shared" si="12"/>
        <v>0</v>
      </c>
      <c r="O70" s="81">
        <v>8690</v>
      </c>
      <c r="P70" s="81">
        <v>3456</v>
      </c>
      <c r="Q70" s="104">
        <f t="shared" si="13"/>
        <v>28.369025855314707</v>
      </c>
      <c r="R70" s="81">
        <v>277</v>
      </c>
      <c r="S70" s="74" t="s">
        <v>91</v>
      </c>
      <c r="T70" s="74"/>
      <c r="U70" s="74"/>
      <c r="V70" s="74"/>
      <c r="W70" s="74"/>
      <c r="X70" s="74"/>
      <c r="Y70" s="74"/>
      <c r="Z70" s="74" t="s">
        <v>91</v>
      </c>
    </row>
  </sheetData>
  <sheetProtection/>
  <mergeCells count="25">
    <mergeCell ref="A2:A6"/>
    <mergeCell ref="B2:B6"/>
    <mergeCell ref="C2:C6"/>
    <mergeCell ref="F4:F5"/>
    <mergeCell ref="E4:E5"/>
    <mergeCell ref="H4:H5"/>
    <mergeCell ref="G4:G5"/>
    <mergeCell ref="V4:V5"/>
    <mergeCell ref="T4:T5"/>
    <mergeCell ref="S4:S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Q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217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56" t="s">
        <v>56</v>
      </c>
      <c r="B2" s="152" t="s">
        <v>57</v>
      </c>
      <c r="C2" s="158" t="s">
        <v>58</v>
      </c>
      <c r="D2" s="90" t="s">
        <v>218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219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9" t="s">
        <v>220</v>
      </c>
      <c r="AG2" s="160"/>
      <c r="AH2" s="160"/>
      <c r="AI2" s="161"/>
      <c r="AJ2" s="159" t="s">
        <v>221</v>
      </c>
      <c r="AK2" s="160"/>
      <c r="AL2" s="160"/>
      <c r="AM2" s="160"/>
      <c r="AN2" s="160"/>
      <c r="AO2" s="160"/>
      <c r="AP2" s="160"/>
      <c r="AQ2" s="160"/>
      <c r="AR2" s="160"/>
      <c r="AS2" s="161"/>
      <c r="AT2" s="155" t="s">
        <v>222</v>
      </c>
      <c r="AU2" s="152"/>
      <c r="AV2" s="152"/>
      <c r="AW2" s="152"/>
      <c r="AX2" s="152"/>
      <c r="AY2" s="152"/>
      <c r="AZ2" s="159" t="s">
        <v>223</v>
      </c>
      <c r="BA2" s="160"/>
      <c r="BB2" s="160"/>
      <c r="BC2" s="161"/>
    </row>
    <row r="3" spans="1:55" s="56" customFormat="1" ht="26.25" customHeight="1">
      <c r="A3" s="153"/>
      <c r="B3" s="153"/>
      <c r="C3" s="153"/>
      <c r="D3" s="95" t="s">
        <v>64</v>
      </c>
      <c r="E3" s="162" t="s">
        <v>224</v>
      </c>
      <c r="F3" s="160"/>
      <c r="G3" s="161"/>
      <c r="H3" s="165" t="s">
        <v>225</v>
      </c>
      <c r="I3" s="166"/>
      <c r="J3" s="167"/>
      <c r="K3" s="162" t="s">
        <v>226</v>
      </c>
      <c r="L3" s="166"/>
      <c r="M3" s="167"/>
      <c r="N3" s="95" t="s">
        <v>64</v>
      </c>
      <c r="O3" s="162" t="s">
        <v>227</v>
      </c>
      <c r="P3" s="163"/>
      <c r="Q3" s="163"/>
      <c r="R3" s="163"/>
      <c r="S3" s="163"/>
      <c r="T3" s="163"/>
      <c r="U3" s="164"/>
      <c r="V3" s="162" t="s">
        <v>228</v>
      </c>
      <c r="W3" s="163"/>
      <c r="X3" s="163"/>
      <c r="Y3" s="163"/>
      <c r="Z3" s="163"/>
      <c r="AA3" s="163"/>
      <c r="AB3" s="164"/>
      <c r="AC3" s="96" t="s">
        <v>229</v>
      </c>
      <c r="AD3" s="93"/>
      <c r="AE3" s="94"/>
      <c r="AF3" s="154" t="s">
        <v>64</v>
      </c>
      <c r="AG3" s="152" t="s">
        <v>231</v>
      </c>
      <c r="AH3" s="152" t="s">
        <v>233</v>
      </c>
      <c r="AI3" s="152" t="s">
        <v>234</v>
      </c>
      <c r="AJ3" s="153" t="s">
        <v>64</v>
      </c>
      <c r="AK3" s="152" t="s">
        <v>236</v>
      </c>
      <c r="AL3" s="152" t="s">
        <v>237</v>
      </c>
      <c r="AM3" s="152" t="s">
        <v>238</v>
      </c>
      <c r="AN3" s="152" t="s">
        <v>233</v>
      </c>
      <c r="AO3" s="152" t="s">
        <v>234</v>
      </c>
      <c r="AP3" s="152" t="s">
        <v>239</v>
      </c>
      <c r="AQ3" s="152" t="s">
        <v>240</v>
      </c>
      <c r="AR3" s="152" t="s">
        <v>241</v>
      </c>
      <c r="AS3" s="152" t="s">
        <v>242</v>
      </c>
      <c r="AT3" s="154" t="s">
        <v>64</v>
      </c>
      <c r="AU3" s="152" t="s">
        <v>236</v>
      </c>
      <c r="AV3" s="152" t="s">
        <v>237</v>
      </c>
      <c r="AW3" s="152" t="s">
        <v>238</v>
      </c>
      <c r="AX3" s="152" t="s">
        <v>233</v>
      </c>
      <c r="AY3" s="152" t="s">
        <v>234</v>
      </c>
      <c r="AZ3" s="154" t="s">
        <v>64</v>
      </c>
      <c r="BA3" s="152" t="s">
        <v>231</v>
      </c>
      <c r="BB3" s="152" t="s">
        <v>233</v>
      </c>
      <c r="BC3" s="152" t="s">
        <v>234</v>
      </c>
    </row>
    <row r="4" spans="1:55" s="56" customFormat="1" ht="26.25" customHeight="1">
      <c r="A4" s="153"/>
      <c r="B4" s="153"/>
      <c r="C4" s="153"/>
      <c r="D4" s="95"/>
      <c r="E4" s="95" t="s">
        <v>64</v>
      </c>
      <c r="F4" s="97" t="s">
        <v>243</v>
      </c>
      <c r="G4" s="97" t="s">
        <v>244</v>
      </c>
      <c r="H4" s="95" t="s">
        <v>64</v>
      </c>
      <c r="I4" s="97" t="s">
        <v>243</v>
      </c>
      <c r="J4" s="97" t="s">
        <v>244</v>
      </c>
      <c r="K4" s="95" t="s">
        <v>64</v>
      </c>
      <c r="L4" s="97" t="s">
        <v>243</v>
      </c>
      <c r="M4" s="97" t="s">
        <v>244</v>
      </c>
      <c r="N4" s="95"/>
      <c r="O4" s="95" t="s">
        <v>64</v>
      </c>
      <c r="P4" s="97" t="s">
        <v>231</v>
      </c>
      <c r="Q4" s="76" t="s">
        <v>233</v>
      </c>
      <c r="R4" s="76" t="s">
        <v>234</v>
      </c>
      <c r="S4" s="97" t="s">
        <v>246</v>
      </c>
      <c r="T4" s="97" t="s">
        <v>248</v>
      </c>
      <c r="U4" s="97" t="s">
        <v>250</v>
      </c>
      <c r="V4" s="95" t="s">
        <v>64</v>
      </c>
      <c r="W4" s="97" t="s">
        <v>231</v>
      </c>
      <c r="X4" s="76" t="s">
        <v>233</v>
      </c>
      <c r="Y4" s="76" t="s">
        <v>234</v>
      </c>
      <c r="Z4" s="97" t="s">
        <v>246</v>
      </c>
      <c r="AA4" s="97" t="s">
        <v>248</v>
      </c>
      <c r="AB4" s="97" t="s">
        <v>250</v>
      </c>
      <c r="AC4" s="95" t="s">
        <v>64</v>
      </c>
      <c r="AD4" s="97" t="s">
        <v>243</v>
      </c>
      <c r="AE4" s="97" t="s">
        <v>244</v>
      </c>
      <c r="AF4" s="154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4"/>
      <c r="AU4" s="153"/>
      <c r="AV4" s="153"/>
      <c r="AW4" s="153"/>
      <c r="AX4" s="153"/>
      <c r="AY4" s="153"/>
      <c r="AZ4" s="154"/>
      <c r="BA4" s="153"/>
      <c r="BB4" s="153"/>
      <c r="BC4" s="153"/>
    </row>
    <row r="5" spans="1:55" s="68" customFormat="1" ht="23.25" customHeight="1">
      <c r="A5" s="153"/>
      <c r="B5" s="153"/>
      <c r="C5" s="15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53"/>
      <c r="AM5" s="75"/>
      <c r="AN5" s="75"/>
      <c r="AO5" s="75"/>
      <c r="AP5" s="75"/>
      <c r="AQ5" s="75"/>
      <c r="AR5" s="75"/>
      <c r="AS5" s="75"/>
      <c r="AT5" s="75"/>
      <c r="AU5" s="75"/>
      <c r="AV5" s="153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57"/>
      <c r="B6" s="157"/>
      <c r="C6" s="157"/>
      <c r="D6" s="102" t="s">
        <v>251</v>
      </c>
      <c r="E6" s="102" t="s">
        <v>251</v>
      </c>
      <c r="F6" s="102" t="s">
        <v>251</v>
      </c>
      <c r="G6" s="102" t="s">
        <v>251</v>
      </c>
      <c r="H6" s="102" t="s">
        <v>251</v>
      </c>
      <c r="I6" s="102" t="s">
        <v>251</v>
      </c>
      <c r="J6" s="102" t="s">
        <v>251</v>
      </c>
      <c r="K6" s="102" t="s">
        <v>251</v>
      </c>
      <c r="L6" s="102" t="s">
        <v>251</v>
      </c>
      <c r="M6" s="102" t="s">
        <v>251</v>
      </c>
      <c r="N6" s="102" t="s">
        <v>251</v>
      </c>
      <c r="O6" s="102" t="s">
        <v>251</v>
      </c>
      <c r="P6" s="102" t="s">
        <v>251</v>
      </c>
      <c r="Q6" s="102" t="s">
        <v>251</v>
      </c>
      <c r="R6" s="102" t="s">
        <v>251</v>
      </c>
      <c r="S6" s="102" t="s">
        <v>251</v>
      </c>
      <c r="T6" s="102" t="s">
        <v>251</v>
      </c>
      <c r="U6" s="102" t="s">
        <v>251</v>
      </c>
      <c r="V6" s="102" t="s">
        <v>251</v>
      </c>
      <c r="W6" s="102" t="s">
        <v>251</v>
      </c>
      <c r="X6" s="102" t="s">
        <v>251</v>
      </c>
      <c r="Y6" s="102" t="s">
        <v>251</v>
      </c>
      <c r="Z6" s="102" t="s">
        <v>251</v>
      </c>
      <c r="AA6" s="102" t="s">
        <v>251</v>
      </c>
      <c r="AB6" s="102" t="s">
        <v>251</v>
      </c>
      <c r="AC6" s="102" t="s">
        <v>251</v>
      </c>
      <c r="AD6" s="102" t="s">
        <v>251</v>
      </c>
      <c r="AE6" s="102" t="s">
        <v>251</v>
      </c>
      <c r="AF6" s="103" t="s">
        <v>252</v>
      </c>
      <c r="AG6" s="103" t="s">
        <v>252</v>
      </c>
      <c r="AH6" s="103" t="s">
        <v>252</v>
      </c>
      <c r="AI6" s="103" t="s">
        <v>252</v>
      </c>
      <c r="AJ6" s="103" t="s">
        <v>252</v>
      </c>
      <c r="AK6" s="103" t="s">
        <v>252</v>
      </c>
      <c r="AL6" s="103" t="s">
        <v>252</v>
      </c>
      <c r="AM6" s="103" t="s">
        <v>252</v>
      </c>
      <c r="AN6" s="103" t="s">
        <v>252</v>
      </c>
      <c r="AO6" s="103" t="s">
        <v>252</v>
      </c>
      <c r="AP6" s="103" t="s">
        <v>252</v>
      </c>
      <c r="AQ6" s="103" t="s">
        <v>252</v>
      </c>
      <c r="AR6" s="103" t="s">
        <v>252</v>
      </c>
      <c r="AS6" s="103" t="s">
        <v>252</v>
      </c>
      <c r="AT6" s="103" t="s">
        <v>252</v>
      </c>
      <c r="AU6" s="103" t="s">
        <v>252</v>
      </c>
      <c r="AV6" s="103" t="s">
        <v>252</v>
      </c>
      <c r="AW6" s="103" t="s">
        <v>252</v>
      </c>
      <c r="AX6" s="103" t="s">
        <v>252</v>
      </c>
      <c r="AY6" s="103" t="s">
        <v>252</v>
      </c>
      <c r="AZ6" s="103" t="s">
        <v>252</v>
      </c>
      <c r="BA6" s="103" t="s">
        <v>252</v>
      </c>
      <c r="BB6" s="103" t="s">
        <v>252</v>
      </c>
      <c r="BC6" s="103" t="s">
        <v>252</v>
      </c>
    </row>
    <row r="7" spans="1:55" s="62" customFormat="1" ht="12" customHeight="1">
      <c r="A7" s="121" t="s">
        <v>85</v>
      </c>
      <c r="B7" s="122" t="s">
        <v>87</v>
      </c>
      <c r="C7" s="121" t="s">
        <v>64</v>
      </c>
      <c r="D7" s="86">
        <f aca="true" t="shared" si="0" ref="D7:AI7">SUM(D8:D70)</f>
        <v>810847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78058</v>
      </c>
      <c r="I7" s="86">
        <f t="shared" si="0"/>
        <v>56387</v>
      </c>
      <c r="J7" s="86">
        <f t="shared" si="0"/>
        <v>21671</v>
      </c>
      <c r="K7" s="86">
        <f t="shared" si="0"/>
        <v>732789</v>
      </c>
      <c r="L7" s="86">
        <f t="shared" si="0"/>
        <v>58073</v>
      </c>
      <c r="M7" s="86">
        <f t="shared" si="0"/>
        <v>674716</v>
      </c>
      <c r="N7" s="86">
        <f t="shared" si="0"/>
        <v>809659</v>
      </c>
      <c r="O7" s="86">
        <f t="shared" si="0"/>
        <v>114038</v>
      </c>
      <c r="P7" s="86">
        <f t="shared" si="0"/>
        <v>114038</v>
      </c>
      <c r="Q7" s="86">
        <f t="shared" si="0"/>
        <v>0</v>
      </c>
      <c r="R7" s="86">
        <f t="shared" si="0"/>
        <v>0</v>
      </c>
      <c r="S7" s="86">
        <f t="shared" si="0"/>
        <v>0</v>
      </c>
      <c r="T7" s="86">
        <f t="shared" si="0"/>
        <v>0</v>
      </c>
      <c r="U7" s="86">
        <f t="shared" si="0"/>
        <v>0</v>
      </c>
      <c r="V7" s="86">
        <f t="shared" si="0"/>
        <v>695410</v>
      </c>
      <c r="W7" s="86">
        <f t="shared" si="0"/>
        <v>695410</v>
      </c>
      <c r="X7" s="86">
        <f t="shared" si="0"/>
        <v>0</v>
      </c>
      <c r="Y7" s="86">
        <f t="shared" si="0"/>
        <v>0</v>
      </c>
      <c r="Z7" s="86">
        <f t="shared" si="0"/>
        <v>0</v>
      </c>
      <c r="AA7" s="86">
        <f t="shared" si="0"/>
        <v>0</v>
      </c>
      <c r="AB7" s="86">
        <f t="shared" si="0"/>
        <v>0</v>
      </c>
      <c r="AC7" s="86">
        <f t="shared" si="0"/>
        <v>211</v>
      </c>
      <c r="AD7" s="86">
        <f t="shared" si="0"/>
        <v>211</v>
      </c>
      <c r="AE7" s="86">
        <f t="shared" si="0"/>
        <v>0</v>
      </c>
      <c r="AF7" s="86">
        <f t="shared" si="0"/>
        <v>20588</v>
      </c>
      <c r="AG7" s="86">
        <f t="shared" si="0"/>
        <v>20588</v>
      </c>
      <c r="AH7" s="86">
        <f t="shared" si="0"/>
        <v>0</v>
      </c>
      <c r="AI7" s="86">
        <f t="shared" si="0"/>
        <v>0</v>
      </c>
      <c r="AJ7" s="86">
        <f aca="true" t="shared" si="1" ref="AJ7:BO7">SUM(AJ8:AJ70)</f>
        <v>27880</v>
      </c>
      <c r="AK7" s="86">
        <f t="shared" si="1"/>
        <v>7949</v>
      </c>
      <c r="AL7" s="86">
        <f t="shared" si="1"/>
        <v>104</v>
      </c>
      <c r="AM7" s="86">
        <f t="shared" si="1"/>
        <v>8869</v>
      </c>
      <c r="AN7" s="86">
        <f t="shared" si="1"/>
        <v>3493</v>
      </c>
      <c r="AO7" s="86">
        <f t="shared" si="1"/>
        <v>0</v>
      </c>
      <c r="AP7" s="86">
        <f t="shared" si="1"/>
        <v>0</v>
      </c>
      <c r="AQ7" s="86">
        <f t="shared" si="1"/>
        <v>1580</v>
      </c>
      <c r="AR7" s="86">
        <f t="shared" si="1"/>
        <v>44</v>
      </c>
      <c r="AS7" s="86">
        <f t="shared" si="1"/>
        <v>5841</v>
      </c>
      <c r="AT7" s="86">
        <f t="shared" si="1"/>
        <v>578</v>
      </c>
      <c r="AU7" s="86">
        <f t="shared" si="1"/>
        <v>494</v>
      </c>
      <c r="AV7" s="86">
        <f t="shared" si="1"/>
        <v>0</v>
      </c>
      <c r="AW7" s="86">
        <f t="shared" si="1"/>
        <v>84</v>
      </c>
      <c r="AX7" s="86">
        <f t="shared" si="1"/>
        <v>0</v>
      </c>
      <c r="AY7" s="86">
        <f t="shared" si="1"/>
        <v>0</v>
      </c>
      <c r="AZ7" s="86">
        <f t="shared" si="1"/>
        <v>816</v>
      </c>
      <c r="BA7" s="86">
        <f t="shared" si="1"/>
        <v>816</v>
      </c>
      <c r="BB7" s="86">
        <f t="shared" si="1"/>
        <v>0</v>
      </c>
      <c r="BC7" s="86">
        <f t="shared" si="1"/>
        <v>0</v>
      </c>
    </row>
    <row r="8" spans="1:55" s="65" customFormat="1" ht="12" customHeight="1">
      <c r="A8" s="123" t="s">
        <v>253</v>
      </c>
      <c r="B8" s="124" t="s">
        <v>254</v>
      </c>
      <c r="C8" s="123" t="s">
        <v>255</v>
      </c>
      <c r="D8" s="80">
        <f aca="true" t="shared" si="2" ref="D8:D39">SUM(E8,+H8,+K8)</f>
        <v>66744</v>
      </c>
      <c r="E8" s="80">
        <f aca="true" t="shared" si="3" ref="E8:E39">SUM(F8:G8)</f>
        <v>0</v>
      </c>
      <c r="F8" s="80">
        <v>0</v>
      </c>
      <c r="G8" s="80">
        <v>0</v>
      </c>
      <c r="H8" s="80">
        <f aca="true" t="shared" si="4" ref="H8:H39">SUM(I8:J8)</f>
        <v>19503</v>
      </c>
      <c r="I8" s="80">
        <v>11159</v>
      </c>
      <c r="J8" s="80">
        <v>8344</v>
      </c>
      <c r="K8" s="80">
        <f aca="true" t="shared" si="5" ref="K8:K39">SUM(L8:M8)</f>
        <v>47241</v>
      </c>
      <c r="L8" s="80">
        <v>0</v>
      </c>
      <c r="M8" s="80">
        <v>47241</v>
      </c>
      <c r="N8" s="80">
        <f aca="true" t="shared" si="6" ref="N8:N39">SUM(O8,+V8,+AC8)</f>
        <v>66744</v>
      </c>
      <c r="O8" s="80">
        <f aca="true" t="shared" si="7" ref="O8:O39">SUM(P8:U8)</f>
        <v>11159</v>
      </c>
      <c r="P8" s="80">
        <v>11159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f aca="true" t="shared" si="8" ref="V8:V39">SUM(W8:AB8)</f>
        <v>55585</v>
      </c>
      <c r="W8" s="80">
        <v>55585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f aca="true" t="shared" si="9" ref="AC8:AC39">SUM(AD8:AE8)</f>
        <v>0</v>
      </c>
      <c r="AD8" s="80">
        <v>0</v>
      </c>
      <c r="AE8" s="80">
        <v>0</v>
      </c>
      <c r="AF8" s="80">
        <f aca="true" t="shared" si="10" ref="AF8:AF39">SUM(AG8:AI8)</f>
        <v>1423</v>
      </c>
      <c r="AG8" s="80">
        <v>1423</v>
      </c>
      <c r="AH8" s="80">
        <v>0</v>
      </c>
      <c r="AI8" s="80">
        <v>0</v>
      </c>
      <c r="AJ8" s="80">
        <f aca="true" t="shared" si="11" ref="AJ8:AJ39">SUM(AK8:AS8)</f>
        <v>2740</v>
      </c>
      <c r="AK8" s="80">
        <v>1278</v>
      </c>
      <c r="AL8" s="80">
        <v>90</v>
      </c>
      <c r="AM8" s="80">
        <v>1372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f aca="true" t="shared" si="12" ref="AT8:AT39">SUM(AU8:AY8)</f>
        <v>51</v>
      </c>
      <c r="AU8" s="80">
        <v>51</v>
      </c>
      <c r="AV8" s="80">
        <v>0</v>
      </c>
      <c r="AW8" s="80">
        <v>0</v>
      </c>
      <c r="AX8" s="80">
        <v>0</v>
      </c>
      <c r="AY8" s="80">
        <v>0</v>
      </c>
      <c r="AZ8" s="80">
        <f aca="true" t="shared" si="13" ref="AZ8:AZ39">SUM(BA8:BC8)</f>
        <v>90</v>
      </c>
      <c r="BA8" s="80">
        <v>90</v>
      </c>
      <c r="BB8" s="80">
        <v>0</v>
      </c>
      <c r="BC8" s="80">
        <v>0</v>
      </c>
    </row>
    <row r="9" spans="1:55" s="65" customFormat="1" ht="12" customHeight="1">
      <c r="A9" s="123" t="s">
        <v>253</v>
      </c>
      <c r="B9" s="125" t="s">
        <v>256</v>
      </c>
      <c r="C9" s="123" t="s">
        <v>257</v>
      </c>
      <c r="D9" s="80">
        <f t="shared" si="2"/>
        <v>35657</v>
      </c>
      <c r="E9" s="80">
        <f t="shared" si="3"/>
        <v>0</v>
      </c>
      <c r="F9" s="80">
        <v>0</v>
      </c>
      <c r="G9" s="80">
        <v>0</v>
      </c>
      <c r="H9" s="80">
        <f t="shared" si="4"/>
        <v>0</v>
      </c>
      <c r="I9" s="80">
        <v>0</v>
      </c>
      <c r="J9" s="80">
        <v>0</v>
      </c>
      <c r="K9" s="80">
        <f t="shared" si="5"/>
        <v>35657</v>
      </c>
      <c r="L9" s="80">
        <v>3340</v>
      </c>
      <c r="M9" s="80">
        <v>32317</v>
      </c>
      <c r="N9" s="80">
        <f t="shared" si="6"/>
        <v>35683</v>
      </c>
      <c r="O9" s="80">
        <f t="shared" si="7"/>
        <v>3340</v>
      </c>
      <c r="P9" s="80">
        <v>3340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 t="shared" si="8"/>
        <v>32317</v>
      </c>
      <c r="W9" s="80">
        <v>32317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f t="shared" si="9"/>
        <v>26</v>
      </c>
      <c r="AD9" s="80">
        <v>26</v>
      </c>
      <c r="AE9" s="80">
        <v>0</v>
      </c>
      <c r="AF9" s="80">
        <f t="shared" si="10"/>
        <v>879</v>
      </c>
      <c r="AG9" s="80">
        <v>879</v>
      </c>
      <c r="AH9" s="80">
        <v>0</v>
      </c>
      <c r="AI9" s="80">
        <v>0</v>
      </c>
      <c r="AJ9" s="80">
        <f t="shared" si="11"/>
        <v>879</v>
      </c>
      <c r="AK9" s="80">
        <v>0</v>
      </c>
      <c r="AL9" s="80">
        <v>0</v>
      </c>
      <c r="AM9" s="80">
        <v>879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f t="shared" si="12"/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f t="shared" si="13"/>
        <v>0</v>
      </c>
      <c r="BA9" s="80">
        <v>0</v>
      </c>
      <c r="BB9" s="80">
        <v>0</v>
      </c>
      <c r="BC9" s="80">
        <v>0</v>
      </c>
    </row>
    <row r="10" spans="1:55" s="65" customFormat="1" ht="12" customHeight="1">
      <c r="A10" s="123" t="s">
        <v>253</v>
      </c>
      <c r="B10" s="125" t="s">
        <v>258</v>
      </c>
      <c r="C10" s="123" t="s">
        <v>259</v>
      </c>
      <c r="D10" s="80">
        <f t="shared" si="2"/>
        <v>78855</v>
      </c>
      <c r="E10" s="80">
        <f t="shared" si="3"/>
        <v>0</v>
      </c>
      <c r="F10" s="80">
        <v>0</v>
      </c>
      <c r="G10" s="80">
        <v>0</v>
      </c>
      <c r="H10" s="80">
        <f t="shared" si="4"/>
        <v>288</v>
      </c>
      <c r="I10" s="80">
        <v>288</v>
      </c>
      <c r="J10" s="80">
        <v>0</v>
      </c>
      <c r="K10" s="80">
        <f t="shared" si="5"/>
        <v>78567</v>
      </c>
      <c r="L10" s="80">
        <v>20133</v>
      </c>
      <c r="M10" s="80">
        <v>58434</v>
      </c>
      <c r="N10" s="80">
        <f t="shared" si="6"/>
        <v>78855</v>
      </c>
      <c r="O10" s="80">
        <f t="shared" si="7"/>
        <v>20421</v>
      </c>
      <c r="P10" s="80">
        <v>20421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f t="shared" si="8"/>
        <v>58434</v>
      </c>
      <c r="W10" s="80">
        <v>58434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f t="shared" si="9"/>
        <v>0</v>
      </c>
      <c r="AD10" s="80">
        <v>0</v>
      </c>
      <c r="AE10" s="80">
        <v>0</v>
      </c>
      <c r="AF10" s="80">
        <f t="shared" si="10"/>
        <v>1424</v>
      </c>
      <c r="AG10" s="80">
        <v>1424</v>
      </c>
      <c r="AH10" s="80">
        <v>0</v>
      </c>
      <c r="AI10" s="80">
        <v>0</v>
      </c>
      <c r="AJ10" s="80">
        <f t="shared" si="11"/>
        <v>1581</v>
      </c>
      <c r="AK10" s="80">
        <v>143</v>
      </c>
      <c r="AL10" s="80">
        <v>14</v>
      </c>
      <c r="AM10" s="80">
        <v>36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1388</v>
      </c>
      <c r="AT10" s="80">
        <f t="shared" si="12"/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f t="shared" si="13"/>
        <v>14</v>
      </c>
      <c r="BA10" s="80">
        <v>14</v>
      </c>
      <c r="BB10" s="80">
        <v>0</v>
      </c>
      <c r="BC10" s="80">
        <v>0</v>
      </c>
    </row>
    <row r="11" spans="1:55" s="65" customFormat="1" ht="12" customHeight="1">
      <c r="A11" s="123" t="s">
        <v>253</v>
      </c>
      <c r="B11" s="125" t="s">
        <v>260</v>
      </c>
      <c r="C11" s="123" t="s">
        <v>261</v>
      </c>
      <c r="D11" s="80">
        <f t="shared" si="2"/>
        <v>40815</v>
      </c>
      <c r="E11" s="80">
        <f t="shared" si="3"/>
        <v>0</v>
      </c>
      <c r="F11" s="80">
        <v>0</v>
      </c>
      <c r="G11" s="80">
        <v>0</v>
      </c>
      <c r="H11" s="80">
        <f t="shared" si="4"/>
        <v>1060</v>
      </c>
      <c r="I11" s="80">
        <v>1060</v>
      </c>
      <c r="J11" s="80">
        <v>0</v>
      </c>
      <c r="K11" s="80">
        <f t="shared" si="5"/>
        <v>39755</v>
      </c>
      <c r="L11" s="80">
        <v>3900</v>
      </c>
      <c r="M11" s="80">
        <v>35855</v>
      </c>
      <c r="N11" s="80">
        <f t="shared" si="6"/>
        <v>40815</v>
      </c>
      <c r="O11" s="80">
        <f t="shared" si="7"/>
        <v>4960</v>
      </c>
      <c r="P11" s="80">
        <v>4960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f t="shared" si="8"/>
        <v>35855</v>
      </c>
      <c r="W11" s="80">
        <v>35855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f t="shared" si="9"/>
        <v>0</v>
      </c>
      <c r="AD11" s="80">
        <v>0</v>
      </c>
      <c r="AE11" s="80">
        <v>0</v>
      </c>
      <c r="AF11" s="80">
        <f t="shared" si="10"/>
        <v>1188</v>
      </c>
      <c r="AG11" s="80">
        <v>1188</v>
      </c>
      <c r="AH11" s="80">
        <v>0</v>
      </c>
      <c r="AI11" s="80">
        <v>0</v>
      </c>
      <c r="AJ11" s="80">
        <f t="shared" si="11"/>
        <v>1188</v>
      </c>
      <c r="AK11" s="80">
        <v>0</v>
      </c>
      <c r="AL11" s="80">
        <v>0</v>
      </c>
      <c r="AM11" s="80">
        <v>60</v>
      </c>
      <c r="AN11" s="80">
        <v>1128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f t="shared" si="12"/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f t="shared" si="13"/>
        <v>0</v>
      </c>
      <c r="BA11" s="80">
        <v>0</v>
      </c>
      <c r="BB11" s="80">
        <v>0</v>
      </c>
      <c r="BC11" s="80">
        <v>0</v>
      </c>
    </row>
    <row r="12" spans="1:55" s="65" customFormat="1" ht="12" customHeight="1">
      <c r="A12" s="74" t="s">
        <v>253</v>
      </c>
      <c r="B12" s="126" t="s">
        <v>262</v>
      </c>
      <c r="C12" s="74" t="s">
        <v>263</v>
      </c>
      <c r="D12" s="81">
        <f t="shared" si="2"/>
        <v>21707</v>
      </c>
      <c r="E12" s="81">
        <f t="shared" si="3"/>
        <v>0</v>
      </c>
      <c r="F12" s="81">
        <v>0</v>
      </c>
      <c r="G12" s="81">
        <v>0</v>
      </c>
      <c r="H12" s="81">
        <f t="shared" si="4"/>
        <v>0</v>
      </c>
      <c r="I12" s="81">
        <v>0</v>
      </c>
      <c r="J12" s="81">
        <v>0</v>
      </c>
      <c r="K12" s="81">
        <f t="shared" si="5"/>
        <v>21707</v>
      </c>
      <c r="L12" s="81">
        <v>2808</v>
      </c>
      <c r="M12" s="81">
        <v>18899</v>
      </c>
      <c r="N12" s="81">
        <f t="shared" si="6"/>
        <v>21707</v>
      </c>
      <c r="O12" s="81">
        <f t="shared" si="7"/>
        <v>2808</v>
      </c>
      <c r="P12" s="81">
        <v>2808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f t="shared" si="8"/>
        <v>18899</v>
      </c>
      <c r="W12" s="81">
        <v>18899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f t="shared" si="9"/>
        <v>0</v>
      </c>
      <c r="AD12" s="81">
        <v>0</v>
      </c>
      <c r="AE12" s="81">
        <v>0</v>
      </c>
      <c r="AF12" s="81">
        <f t="shared" si="10"/>
        <v>780</v>
      </c>
      <c r="AG12" s="81">
        <v>780</v>
      </c>
      <c r="AH12" s="81">
        <v>0</v>
      </c>
      <c r="AI12" s="81">
        <v>0</v>
      </c>
      <c r="AJ12" s="81">
        <f t="shared" si="11"/>
        <v>780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780</v>
      </c>
      <c r="AT12" s="81">
        <f t="shared" si="12"/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f t="shared" si="13"/>
        <v>0</v>
      </c>
      <c r="BA12" s="81">
        <v>0</v>
      </c>
      <c r="BB12" s="81">
        <v>0</v>
      </c>
      <c r="BC12" s="81">
        <v>0</v>
      </c>
    </row>
    <row r="13" spans="1:55" s="65" customFormat="1" ht="12" customHeight="1">
      <c r="A13" s="74" t="s">
        <v>264</v>
      </c>
      <c r="B13" s="126" t="s">
        <v>265</v>
      </c>
      <c r="C13" s="74" t="s">
        <v>266</v>
      </c>
      <c r="D13" s="81">
        <f t="shared" si="2"/>
        <v>10536</v>
      </c>
      <c r="E13" s="81">
        <f t="shared" si="3"/>
        <v>0</v>
      </c>
      <c r="F13" s="81">
        <v>0</v>
      </c>
      <c r="G13" s="81">
        <v>0</v>
      </c>
      <c r="H13" s="81">
        <f t="shared" si="4"/>
        <v>2012</v>
      </c>
      <c r="I13" s="81">
        <v>2012</v>
      </c>
      <c r="J13" s="81">
        <v>0</v>
      </c>
      <c r="K13" s="81">
        <f t="shared" si="5"/>
        <v>8524</v>
      </c>
      <c r="L13" s="81">
        <v>0</v>
      </c>
      <c r="M13" s="81">
        <v>8524</v>
      </c>
      <c r="N13" s="81">
        <f t="shared" si="6"/>
        <v>10536</v>
      </c>
      <c r="O13" s="81">
        <f t="shared" si="7"/>
        <v>2012</v>
      </c>
      <c r="P13" s="81">
        <v>2012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f t="shared" si="8"/>
        <v>8524</v>
      </c>
      <c r="W13" s="81">
        <v>8524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f t="shared" si="9"/>
        <v>0</v>
      </c>
      <c r="AD13" s="81">
        <v>0</v>
      </c>
      <c r="AE13" s="81">
        <v>0</v>
      </c>
      <c r="AF13" s="81">
        <f t="shared" si="10"/>
        <v>12</v>
      </c>
      <c r="AG13" s="81">
        <v>12</v>
      </c>
      <c r="AH13" s="81">
        <v>0</v>
      </c>
      <c r="AI13" s="81">
        <v>0</v>
      </c>
      <c r="AJ13" s="81">
        <f t="shared" si="11"/>
        <v>12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12</v>
      </c>
      <c r="AT13" s="81">
        <f t="shared" si="12"/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f t="shared" si="13"/>
        <v>127</v>
      </c>
      <c r="BA13" s="81">
        <v>127</v>
      </c>
      <c r="BB13" s="81">
        <v>0</v>
      </c>
      <c r="BC13" s="81">
        <v>0</v>
      </c>
    </row>
    <row r="14" spans="1:55" s="65" customFormat="1" ht="12" customHeight="1">
      <c r="A14" s="74" t="s">
        <v>264</v>
      </c>
      <c r="B14" s="126" t="s">
        <v>267</v>
      </c>
      <c r="C14" s="74" t="s">
        <v>268</v>
      </c>
      <c r="D14" s="81">
        <f t="shared" si="2"/>
        <v>17009</v>
      </c>
      <c r="E14" s="81">
        <f t="shared" si="3"/>
        <v>0</v>
      </c>
      <c r="F14" s="81">
        <v>0</v>
      </c>
      <c r="G14" s="81">
        <v>0</v>
      </c>
      <c r="H14" s="81">
        <f t="shared" si="4"/>
        <v>1254</v>
      </c>
      <c r="I14" s="81">
        <v>1254</v>
      </c>
      <c r="J14" s="81">
        <v>0</v>
      </c>
      <c r="K14" s="81">
        <f t="shared" si="5"/>
        <v>15755</v>
      </c>
      <c r="L14" s="81">
        <v>509</v>
      </c>
      <c r="M14" s="81">
        <v>15246</v>
      </c>
      <c r="N14" s="81">
        <f t="shared" si="6"/>
        <v>17009</v>
      </c>
      <c r="O14" s="81">
        <f t="shared" si="7"/>
        <v>1763</v>
      </c>
      <c r="P14" s="81">
        <v>1763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 t="shared" si="8"/>
        <v>15246</v>
      </c>
      <c r="W14" s="81">
        <v>15246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 t="shared" si="9"/>
        <v>0</v>
      </c>
      <c r="AD14" s="81">
        <v>0</v>
      </c>
      <c r="AE14" s="81">
        <v>0</v>
      </c>
      <c r="AF14" s="81">
        <f t="shared" si="10"/>
        <v>393</v>
      </c>
      <c r="AG14" s="81">
        <v>393</v>
      </c>
      <c r="AH14" s="81">
        <v>0</v>
      </c>
      <c r="AI14" s="81">
        <v>0</v>
      </c>
      <c r="AJ14" s="81">
        <f t="shared" si="11"/>
        <v>393</v>
      </c>
      <c r="AK14" s="81">
        <v>0</v>
      </c>
      <c r="AL14" s="81">
        <v>0</v>
      </c>
      <c r="AM14" s="81">
        <v>393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f t="shared" si="12"/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f t="shared" si="13"/>
        <v>0</v>
      </c>
      <c r="BA14" s="81">
        <v>0</v>
      </c>
      <c r="BB14" s="81">
        <v>0</v>
      </c>
      <c r="BC14" s="81">
        <v>0</v>
      </c>
    </row>
    <row r="15" spans="1:55" s="65" customFormat="1" ht="12" customHeight="1">
      <c r="A15" s="74" t="s">
        <v>264</v>
      </c>
      <c r="B15" s="126" t="s">
        <v>269</v>
      </c>
      <c r="C15" s="74" t="s">
        <v>270</v>
      </c>
      <c r="D15" s="81">
        <f t="shared" si="2"/>
        <v>22795</v>
      </c>
      <c r="E15" s="81">
        <f t="shared" si="3"/>
        <v>0</v>
      </c>
      <c r="F15" s="81">
        <v>0</v>
      </c>
      <c r="G15" s="81">
        <v>0</v>
      </c>
      <c r="H15" s="81">
        <f t="shared" si="4"/>
        <v>0</v>
      </c>
      <c r="I15" s="81">
        <v>0</v>
      </c>
      <c r="J15" s="81">
        <v>0</v>
      </c>
      <c r="K15" s="81">
        <f t="shared" si="5"/>
        <v>22795</v>
      </c>
      <c r="L15" s="81">
        <v>2952</v>
      </c>
      <c r="M15" s="81">
        <v>19843</v>
      </c>
      <c r="N15" s="81">
        <f t="shared" si="6"/>
        <v>22795</v>
      </c>
      <c r="O15" s="81">
        <f t="shared" si="7"/>
        <v>2952</v>
      </c>
      <c r="P15" s="81">
        <v>2952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f t="shared" si="8"/>
        <v>19843</v>
      </c>
      <c r="W15" s="81">
        <v>19843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f t="shared" si="9"/>
        <v>0</v>
      </c>
      <c r="AD15" s="81">
        <v>0</v>
      </c>
      <c r="AE15" s="81">
        <v>0</v>
      </c>
      <c r="AF15" s="81">
        <f t="shared" si="10"/>
        <v>695</v>
      </c>
      <c r="AG15" s="81">
        <v>695</v>
      </c>
      <c r="AH15" s="81">
        <v>0</v>
      </c>
      <c r="AI15" s="81">
        <v>0</v>
      </c>
      <c r="AJ15" s="81">
        <f t="shared" si="11"/>
        <v>695</v>
      </c>
      <c r="AK15" s="81">
        <v>0</v>
      </c>
      <c r="AL15" s="81">
        <v>0</v>
      </c>
      <c r="AM15" s="81">
        <v>38</v>
      </c>
      <c r="AN15" s="81">
        <v>653</v>
      </c>
      <c r="AO15" s="81">
        <v>0</v>
      </c>
      <c r="AP15" s="81">
        <v>0</v>
      </c>
      <c r="AQ15" s="81">
        <v>0</v>
      </c>
      <c r="AR15" s="81">
        <v>4</v>
      </c>
      <c r="AS15" s="81">
        <v>0</v>
      </c>
      <c r="AT15" s="81">
        <f t="shared" si="12"/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f t="shared" si="13"/>
        <v>0</v>
      </c>
      <c r="BA15" s="81">
        <v>0</v>
      </c>
      <c r="BB15" s="81">
        <v>0</v>
      </c>
      <c r="BC15" s="81">
        <v>0</v>
      </c>
    </row>
    <row r="16" spans="1:55" s="65" customFormat="1" ht="12" customHeight="1">
      <c r="A16" s="74" t="s">
        <v>264</v>
      </c>
      <c r="B16" s="126" t="s">
        <v>271</v>
      </c>
      <c r="C16" s="74" t="s">
        <v>272</v>
      </c>
      <c r="D16" s="81">
        <f t="shared" si="2"/>
        <v>28293</v>
      </c>
      <c r="E16" s="81">
        <f t="shared" si="3"/>
        <v>0</v>
      </c>
      <c r="F16" s="81">
        <v>0</v>
      </c>
      <c r="G16" s="81">
        <v>0</v>
      </c>
      <c r="H16" s="81">
        <f t="shared" si="4"/>
        <v>0</v>
      </c>
      <c r="I16" s="81">
        <v>0</v>
      </c>
      <c r="J16" s="81">
        <v>0</v>
      </c>
      <c r="K16" s="81">
        <f t="shared" si="5"/>
        <v>28293</v>
      </c>
      <c r="L16" s="81">
        <v>1475</v>
      </c>
      <c r="M16" s="81">
        <v>26818</v>
      </c>
      <c r="N16" s="81">
        <f t="shared" si="6"/>
        <v>28293</v>
      </c>
      <c r="O16" s="81">
        <f t="shared" si="7"/>
        <v>1475</v>
      </c>
      <c r="P16" s="81">
        <v>1475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f t="shared" si="8"/>
        <v>26818</v>
      </c>
      <c r="W16" s="81">
        <v>26818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f t="shared" si="9"/>
        <v>0</v>
      </c>
      <c r="AD16" s="81">
        <v>0</v>
      </c>
      <c r="AE16" s="81">
        <v>0</v>
      </c>
      <c r="AF16" s="81">
        <f t="shared" si="10"/>
        <v>101</v>
      </c>
      <c r="AG16" s="81">
        <v>101</v>
      </c>
      <c r="AH16" s="81">
        <v>0</v>
      </c>
      <c r="AI16" s="81">
        <v>0</v>
      </c>
      <c r="AJ16" s="81">
        <f t="shared" si="11"/>
        <v>1700</v>
      </c>
      <c r="AK16" s="81">
        <v>1599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101</v>
      </c>
      <c r="AT16" s="81">
        <f t="shared" si="12"/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f t="shared" si="13"/>
        <v>0</v>
      </c>
      <c r="BA16" s="81">
        <v>0</v>
      </c>
      <c r="BB16" s="81">
        <v>0</v>
      </c>
      <c r="BC16" s="81">
        <v>0</v>
      </c>
    </row>
    <row r="17" spans="1:55" s="65" customFormat="1" ht="12" customHeight="1">
      <c r="A17" s="74" t="s">
        <v>264</v>
      </c>
      <c r="B17" s="126" t="s">
        <v>273</v>
      </c>
      <c r="C17" s="74" t="s">
        <v>274</v>
      </c>
      <c r="D17" s="81">
        <f t="shared" si="2"/>
        <v>17003</v>
      </c>
      <c r="E17" s="81">
        <f t="shared" si="3"/>
        <v>0</v>
      </c>
      <c r="F17" s="81">
        <v>0</v>
      </c>
      <c r="G17" s="81">
        <v>0</v>
      </c>
      <c r="H17" s="81">
        <f t="shared" si="4"/>
        <v>0</v>
      </c>
      <c r="I17" s="81">
        <v>0</v>
      </c>
      <c r="J17" s="81">
        <v>0</v>
      </c>
      <c r="K17" s="81">
        <f t="shared" si="5"/>
        <v>17003</v>
      </c>
      <c r="L17" s="81">
        <v>2391</v>
      </c>
      <c r="M17" s="81">
        <v>14612</v>
      </c>
      <c r="N17" s="81">
        <f t="shared" si="6"/>
        <v>17003</v>
      </c>
      <c r="O17" s="81">
        <f t="shared" si="7"/>
        <v>2391</v>
      </c>
      <c r="P17" s="81">
        <v>2391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f t="shared" si="8"/>
        <v>14612</v>
      </c>
      <c r="W17" s="81">
        <v>14612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f t="shared" si="9"/>
        <v>0</v>
      </c>
      <c r="AD17" s="81">
        <v>0</v>
      </c>
      <c r="AE17" s="81">
        <v>0</v>
      </c>
      <c r="AF17" s="81">
        <f t="shared" si="10"/>
        <v>126</v>
      </c>
      <c r="AG17" s="81">
        <v>126</v>
      </c>
      <c r="AH17" s="81">
        <v>0</v>
      </c>
      <c r="AI17" s="81">
        <v>0</v>
      </c>
      <c r="AJ17" s="81">
        <f t="shared" si="11"/>
        <v>917</v>
      </c>
      <c r="AK17" s="81">
        <v>902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15</v>
      </c>
      <c r="AT17" s="81">
        <f t="shared" si="12"/>
        <v>111</v>
      </c>
      <c r="AU17" s="81">
        <v>111</v>
      </c>
      <c r="AV17" s="81">
        <v>0</v>
      </c>
      <c r="AW17" s="81">
        <v>0</v>
      </c>
      <c r="AX17" s="81">
        <v>0</v>
      </c>
      <c r="AY17" s="81">
        <v>0</v>
      </c>
      <c r="AZ17" s="81">
        <f t="shared" si="13"/>
        <v>0</v>
      </c>
      <c r="BA17" s="81">
        <v>0</v>
      </c>
      <c r="BB17" s="81">
        <v>0</v>
      </c>
      <c r="BC17" s="81">
        <v>0</v>
      </c>
    </row>
    <row r="18" spans="1:55" s="65" customFormat="1" ht="12" customHeight="1">
      <c r="A18" s="74" t="s">
        <v>264</v>
      </c>
      <c r="B18" s="126" t="s">
        <v>275</v>
      </c>
      <c r="C18" s="74" t="s">
        <v>276</v>
      </c>
      <c r="D18" s="81">
        <f t="shared" si="2"/>
        <v>18651</v>
      </c>
      <c r="E18" s="81">
        <f t="shared" si="3"/>
        <v>0</v>
      </c>
      <c r="F18" s="81">
        <v>0</v>
      </c>
      <c r="G18" s="81">
        <v>0</v>
      </c>
      <c r="H18" s="81">
        <f t="shared" si="4"/>
        <v>1736</v>
      </c>
      <c r="I18" s="81">
        <v>1736</v>
      </c>
      <c r="J18" s="81">
        <v>0</v>
      </c>
      <c r="K18" s="81">
        <f t="shared" si="5"/>
        <v>16915</v>
      </c>
      <c r="L18" s="81">
        <v>0</v>
      </c>
      <c r="M18" s="81">
        <v>16915</v>
      </c>
      <c r="N18" s="81">
        <f t="shared" si="6"/>
        <v>18651</v>
      </c>
      <c r="O18" s="81">
        <f t="shared" si="7"/>
        <v>1736</v>
      </c>
      <c r="P18" s="81">
        <v>1736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f t="shared" si="8"/>
        <v>16915</v>
      </c>
      <c r="W18" s="81">
        <v>16915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f t="shared" si="9"/>
        <v>0</v>
      </c>
      <c r="AD18" s="81">
        <v>0</v>
      </c>
      <c r="AE18" s="81">
        <v>0</v>
      </c>
      <c r="AF18" s="81">
        <f t="shared" si="10"/>
        <v>571</v>
      </c>
      <c r="AG18" s="81">
        <v>571</v>
      </c>
      <c r="AH18" s="81">
        <v>0</v>
      </c>
      <c r="AI18" s="81">
        <v>0</v>
      </c>
      <c r="AJ18" s="81">
        <f t="shared" si="11"/>
        <v>571</v>
      </c>
      <c r="AK18" s="81">
        <v>0</v>
      </c>
      <c r="AL18" s="81">
        <v>0</v>
      </c>
      <c r="AM18" s="81">
        <v>27</v>
      </c>
      <c r="AN18" s="81">
        <v>540</v>
      </c>
      <c r="AO18" s="81">
        <v>0</v>
      </c>
      <c r="AP18" s="81">
        <v>0</v>
      </c>
      <c r="AQ18" s="81">
        <v>0</v>
      </c>
      <c r="AR18" s="81">
        <v>4</v>
      </c>
      <c r="AS18" s="81">
        <v>0</v>
      </c>
      <c r="AT18" s="81">
        <f t="shared" si="12"/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f t="shared" si="13"/>
        <v>0</v>
      </c>
      <c r="BA18" s="81">
        <v>0</v>
      </c>
      <c r="BB18" s="81">
        <v>0</v>
      </c>
      <c r="BC18" s="81">
        <v>0</v>
      </c>
    </row>
    <row r="19" spans="1:55" s="65" customFormat="1" ht="12" customHeight="1">
      <c r="A19" s="74" t="s">
        <v>264</v>
      </c>
      <c r="B19" s="126" t="s">
        <v>277</v>
      </c>
      <c r="C19" s="74" t="s">
        <v>278</v>
      </c>
      <c r="D19" s="81">
        <f t="shared" si="2"/>
        <v>22269</v>
      </c>
      <c r="E19" s="81">
        <f t="shared" si="3"/>
        <v>0</v>
      </c>
      <c r="F19" s="81">
        <v>0</v>
      </c>
      <c r="G19" s="81">
        <v>0</v>
      </c>
      <c r="H19" s="81">
        <f t="shared" si="4"/>
        <v>2528</v>
      </c>
      <c r="I19" s="81">
        <v>2528</v>
      </c>
      <c r="J19" s="81">
        <v>0</v>
      </c>
      <c r="K19" s="81">
        <f t="shared" si="5"/>
        <v>19741</v>
      </c>
      <c r="L19" s="81">
        <v>700</v>
      </c>
      <c r="M19" s="81">
        <v>19041</v>
      </c>
      <c r="N19" s="81">
        <f t="shared" si="6"/>
        <v>22270</v>
      </c>
      <c r="O19" s="81">
        <f t="shared" si="7"/>
        <v>3229</v>
      </c>
      <c r="P19" s="81">
        <v>3229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f t="shared" si="8"/>
        <v>19041</v>
      </c>
      <c r="W19" s="81">
        <v>19041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f t="shared" si="9"/>
        <v>0</v>
      </c>
      <c r="AD19" s="81">
        <v>0</v>
      </c>
      <c r="AE19" s="81">
        <v>0</v>
      </c>
      <c r="AF19" s="81">
        <f t="shared" si="10"/>
        <v>1139</v>
      </c>
      <c r="AG19" s="81">
        <v>1139</v>
      </c>
      <c r="AH19" s="81">
        <v>0</v>
      </c>
      <c r="AI19" s="81">
        <v>0</v>
      </c>
      <c r="AJ19" s="81">
        <f t="shared" si="11"/>
        <v>1139</v>
      </c>
      <c r="AK19" s="81">
        <v>0</v>
      </c>
      <c r="AL19" s="81">
        <v>0</v>
      </c>
      <c r="AM19" s="81">
        <v>1089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50</v>
      </c>
      <c r="AT19" s="81">
        <f t="shared" si="12"/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f t="shared" si="13"/>
        <v>0</v>
      </c>
      <c r="BA19" s="81">
        <v>0</v>
      </c>
      <c r="BB19" s="81">
        <v>0</v>
      </c>
      <c r="BC19" s="81">
        <v>0</v>
      </c>
    </row>
    <row r="20" spans="1:55" s="65" customFormat="1" ht="12" customHeight="1">
      <c r="A20" s="74" t="s">
        <v>264</v>
      </c>
      <c r="B20" s="126" t="s">
        <v>279</v>
      </c>
      <c r="C20" s="74" t="s">
        <v>280</v>
      </c>
      <c r="D20" s="81">
        <f t="shared" si="2"/>
        <v>8452</v>
      </c>
      <c r="E20" s="81">
        <f t="shared" si="3"/>
        <v>0</v>
      </c>
      <c r="F20" s="81">
        <v>0</v>
      </c>
      <c r="G20" s="81">
        <v>0</v>
      </c>
      <c r="H20" s="81">
        <f t="shared" si="4"/>
        <v>470</v>
      </c>
      <c r="I20" s="81">
        <v>470</v>
      </c>
      <c r="J20" s="81">
        <v>0</v>
      </c>
      <c r="K20" s="81">
        <f t="shared" si="5"/>
        <v>7982</v>
      </c>
      <c r="L20" s="81">
        <v>787</v>
      </c>
      <c r="M20" s="81">
        <v>7195</v>
      </c>
      <c r="N20" s="81">
        <f t="shared" si="6"/>
        <v>8452</v>
      </c>
      <c r="O20" s="81">
        <f t="shared" si="7"/>
        <v>1257</v>
      </c>
      <c r="P20" s="81">
        <v>1257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 t="shared" si="8"/>
        <v>7195</v>
      </c>
      <c r="W20" s="81">
        <v>7195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 t="shared" si="9"/>
        <v>0</v>
      </c>
      <c r="AD20" s="81">
        <v>0</v>
      </c>
      <c r="AE20" s="81">
        <v>0</v>
      </c>
      <c r="AF20" s="81">
        <f t="shared" si="10"/>
        <v>380</v>
      </c>
      <c r="AG20" s="81">
        <v>380</v>
      </c>
      <c r="AH20" s="81">
        <v>0</v>
      </c>
      <c r="AI20" s="81">
        <v>0</v>
      </c>
      <c r="AJ20" s="81">
        <f t="shared" si="11"/>
        <v>380</v>
      </c>
      <c r="AK20" s="81">
        <v>0</v>
      </c>
      <c r="AL20" s="81">
        <v>0</v>
      </c>
      <c r="AM20" s="81">
        <v>257</v>
      </c>
      <c r="AN20" s="81">
        <v>123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f t="shared" si="12"/>
        <v>6</v>
      </c>
      <c r="AU20" s="81">
        <v>0</v>
      </c>
      <c r="AV20" s="81">
        <v>0</v>
      </c>
      <c r="AW20" s="81">
        <v>6</v>
      </c>
      <c r="AX20" s="81">
        <v>0</v>
      </c>
      <c r="AY20" s="81">
        <v>0</v>
      </c>
      <c r="AZ20" s="81">
        <f t="shared" si="13"/>
        <v>0</v>
      </c>
      <c r="BA20" s="81">
        <v>0</v>
      </c>
      <c r="BB20" s="81">
        <v>0</v>
      </c>
      <c r="BC20" s="81">
        <v>0</v>
      </c>
    </row>
    <row r="21" spans="1:55" s="65" customFormat="1" ht="12" customHeight="1">
      <c r="A21" s="74" t="s">
        <v>264</v>
      </c>
      <c r="B21" s="126" t="s">
        <v>281</v>
      </c>
      <c r="C21" s="74" t="s">
        <v>282</v>
      </c>
      <c r="D21" s="81">
        <f t="shared" si="2"/>
        <v>18839</v>
      </c>
      <c r="E21" s="81">
        <f t="shared" si="3"/>
        <v>0</v>
      </c>
      <c r="F21" s="81">
        <v>0</v>
      </c>
      <c r="G21" s="81">
        <v>0</v>
      </c>
      <c r="H21" s="81">
        <f t="shared" si="4"/>
        <v>0</v>
      </c>
      <c r="I21" s="81">
        <v>0</v>
      </c>
      <c r="J21" s="81">
        <v>0</v>
      </c>
      <c r="K21" s="81">
        <f t="shared" si="5"/>
        <v>18839</v>
      </c>
      <c r="L21" s="81">
        <v>1696</v>
      </c>
      <c r="M21" s="81">
        <v>17143</v>
      </c>
      <c r="N21" s="81">
        <f t="shared" si="6"/>
        <v>18839</v>
      </c>
      <c r="O21" s="81">
        <f t="shared" si="7"/>
        <v>1696</v>
      </c>
      <c r="P21" s="81">
        <v>1696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f t="shared" si="8"/>
        <v>17143</v>
      </c>
      <c r="W21" s="81">
        <v>17143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f t="shared" si="9"/>
        <v>0</v>
      </c>
      <c r="AD21" s="81">
        <v>0</v>
      </c>
      <c r="AE21" s="81">
        <v>0</v>
      </c>
      <c r="AF21" s="81">
        <f t="shared" si="10"/>
        <v>17</v>
      </c>
      <c r="AG21" s="81">
        <v>17</v>
      </c>
      <c r="AH21" s="81">
        <v>0</v>
      </c>
      <c r="AI21" s="81">
        <v>0</v>
      </c>
      <c r="AJ21" s="81">
        <f t="shared" si="11"/>
        <v>17</v>
      </c>
      <c r="AK21" s="81">
        <v>0</v>
      </c>
      <c r="AL21" s="81">
        <v>0</v>
      </c>
      <c r="AM21" s="81">
        <v>17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f t="shared" si="12"/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f t="shared" si="13"/>
        <v>0</v>
      </c>
      <c r="BA21" s="81">
        <v>0</v>
      </c>
      <c r="BB21" s="81">
        <v>0</v>
      </c>
      <c r="BC21" s="81">
        <v>0</v>
      </c>
    </row>
    <row r="22" spans="1:55" s="65" customFormat="1" ht="12" customHeight="1">
      <c r="A22" s="74" t="s">
        <v>264</v>
      </c>
      <c r="B22" s="126" t="s">
        <v>283</v>
      </c>
      <c r="C22" s="74" t="s">
        <v>284</v>
      </c>
      <c r="D22" s="81">
        <f t="shared" si="2"/>
        <v>11475</v>
      </c>
      <c r="E22" s="81">
        <f t="shared" si="3"/>
        <v>0</v>
      </c>
      <c r="F22" s="81">
        <v>0</v>
      </c>
      <c r="G22" s="81">
        <v>0</v>
      </c>
      <c r="H22" s="81">
        <f t="shared" si="4"/>
        <v>1998</v>
      </c>
      <c r="I22" s="81">
        <v>1998</v>
      </c>
      <c r="J22" s="81">
        <v>0</v>
      </c>
      <c r="K22" s="81">
        <f t="shared" si="5"/>
        <v>9477</v>
      </c>
      <c r="L22" s="81">
        <v>0</v>
      </c>
      <c r="M22" s="81">
        <v>9477</v>
      </c>
      <c r="N22" s="81">
        <f t="shared" si="6"/>
        <v>11475</v>
      </c>
      <c r="O22" s="81">
        <f t="shared" si="7"/>
        <v>1998</v>
      </c>
      <c r="P22" s="81">
        <v>1998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f t="shared" si="8"/>
        <v>9477</v>
      </c>
      <c r="W22" s="81">
        <v>9477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f t="shared" si="9"/>
        <v>0</v>
      </c>
      <c r="AD22" s="81">
        <v>0</v>
      </c>
      <c r="AE22" s="81">
        <v>0</v>
      </c>
      <c r="AF22" s="81">
        <f t="shared" si="10"/>
        <v>791</v>
      </c>
      <c r="AG22" s="81">
        <v>791</v>
      </c>
      <c r="AH22" s="81">
        <v>0</v>
      </c>
      <c r="AI22" s="81">
        <v>0</v>
      </c>
      <c r="AJ22" s="81">
        <f t="shared" si="11"/>
        <v>791</v>
      </c>
      <c r="AK22" s="81">
        <v>1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739</v>
      </c>
      <c r="AR22" s="81">
        <v>0</v>
      </c>
      <c r="AS22" s="81">
        <v>51</v>
      </c>
      <c r="AT22" s="81">
        <f t="shared" si="12"/>
        <v>1</v>
      </c>
      <c r="AU22" s="81">
        <v>1</v>
      </c>
      <c r="AV22" s="81">
        <v>0</v>
      </c>
      <c r="AW22" s="81">
        <v>0</v>
      </c>
      <c r="AX22" s="81">
        <v>0</v>
      </c>
      <c r="AY22" s="81">
        <v>0</v>
      </c>
      <c r="AZ22" s="81">
        <f t="shared" si="13"/>
        <v>0</v>
      </c>
      <c r="BA22" s="81">
        <v>0</v>
      </c>
      <c r="BB22" s="81">
        <v>0</v>
      </c>
      <c r="BC22" s="81">
        <v>0</v>
      </c>
    </row>
    <row r="23" spans="1:55" s="65" customFormat="1" ht="12" customHeight="1">
      <c r="A23" s="74" t="s">
        <v>264</v>
      </c>
      <c r="B23" s="126" t="s">
        <v>285</v>
      </c>
      <c r="C23" s="74" t="s">
        <v>286</v>
      </c>
      <c r="D23" s="81">
        <f t="shared" si="2"/>
        <v>25712</v>
      </c>
      <c r="E23" s="81">
        <f t="shared" si="3"/>
        <v>0</v>
      </c>
      <c r="F23" s="81">
        <v>0</v>
      </c>
      <c r="G23" s="81">
        <v>0</v>
      </c>
      <c r="H23" s="81">
        <f t="shared" si="4"/>
        <v>0</v>
      </c>
      <c r="I23" s="81">
        <v>0</v>
      </c>
      <c r="J23" s="81">
        <v>0</v>
      </c>
      <c r="K23" s="81">
        <f t="shared" si="5"/>
        <v>25712</v>
      </c>
      <c r="L23" s="81">
        <v>3581</v>
      </c>
      <c r="M23" s="81">
        <v>22131</v>
      </c>
      <c r="N23" s="81">
        <f t="shared" si="6"/>
        <v>25712</v>
      </c>
      <c r="O23" s="81">
        <f t="shared" si="7"/>
        <v>3581</v>
      </c>
      <c r="P23" s="81">
        <v>3581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f t="shared" si="8"/>
        <v>22131</v>
      </c>
      <c r="W23" s="81">
        <v>22131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f t="shared" si="9"/>
        <v>0</v>
      </c>
      <c r="AD23" s="81">
        <v>0</v>
      </c>
      <c r="AE23" s="81">
        <v>0</v>
      </c>
      <c r="AF23" s="81">
        <f t="shared" si="10"/>
        <v>1636</v>
      </c>
      <c r="AG23" s="81">
        <v>1636</v>
      </c>
      <c r="AH23" s="81">
        <v>0</v>
      </c>
      <c r="AI23" s="81">
        <v>0</v>
      </c>
      <c r="AJ23" s="81">
        <f t="shared" si="11"/>
        <v>1636</v>
      </c>
      <c r="AK23" s="81">
        <v>0</v>
      </c>
      <c r="AL23" s="81">
        <v>0</v>
      </c>
      <c r="AM23" s="81">
        <v>43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1593</v>
      </c>
      <c r="AT23" s="81">
        <f t="shared" si="12"/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f t="shared" si="13"/>
        <v>0</v>
      </c>
      <c r="BA23" s="81">
        <v>0</v>
      </c>
      <c r="BB23" s="81">
        <v>0</v>
      </c>
      <c r="BC23" s="81">
        <v>0</v>
      </c>
    </row>
    <row r="24" spans="1:55" s="65" customFormat="1" ht="12" customHeight="1">
      <c r="A24" s="74" t="s">
        <v>264</v>
      </c>
      <c r="B24" s="126" t="s">
        <v>287</v>
      </c>
      <c r="C24" s="74" t="s">
        <v>288</v>
      </c>
      <c r="D24" s="81">
        <f t="shared" si="2"/>
        <v>19158</v>
      </c>
      <c r="E24" s="81">
        <f t="shared" si="3"/>
        <v>0</v>
      </c>
      <c r="F24" s="81">
        <v>0</v>
      </c>
      <c r="G24" s="81">
        <v>0</v>
      </c>
      <c r="H24" s="81">
        <f t="shared" si="4"/>
        <v>2133</v>
      </c>
      <c r="I24" s="81">
        <v>2133</v>
      </c>
      <c r="J24" s="81">
        <v>0</v>
      </c>
      <c r="K24" s="81">
        <f t="shared" si="5"/>
        <v>17025</v>
      </c>
      <c r="L24" s="81">
        <v>0</v>
      </c>
      <c r="M24" s="81">
        <v>17025</v>
      </c>
      <c r="N24" s="81">
        <f t="shared" si="6"/>
        <v>19158</v>
      </c>
      <c r="O24" s="81">
        <f t="shared" si="7"/>
        <v>2133</v>
      </c>
      <c r="P24" s="81">
        <v>2133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f t="shared" si="8"/>
        <v>17025</v>
      </c>
      <c r="W24" s="81">
        <v>17025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f t="shared" si="9"/>
        <v>0</v>
      </c>
      <c r="AD24" s="81">
        <v>0</v>
      </c>
      <c r="AE24" s="81">
        <v>0</v>
      </c>
      <c r="AF24" s="81">
        <f t="shared" si="10"/>
        <v>26</v>
      </c>
      <c r="AG24" s="81">
        <v>26</v>
      </c>
      <c r="AH24" s="81">
        <v>0</v>
      </c>
      <c r="AI24" s="81">
        <v>0</v>
      </c>
      <c r="AJ24" s="81">
        <f t="shared" si="11"/>
        <v>1055</v>
      </c>
      <c r="AK24" s="81">
        <v>1034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21</v>
      </c>
      <c r="AS24" s="81">
        <v>0</v>
      </c>
      <c r="AT24" s="81">
        <f t="shared" si="12"/>
        <v>5</v>
      </c>
      <c r="AU24" s="81">
        <v>5</v>
      </c>
      <c r="AV24" s="81">
        <v>0</v>
      </c>
      <c r="AW24" s="81">
        <v>0</v>
      </c>
      <c r="AX24" s="81">
        <v>0</v>
      </c>
      <c r="AY24" s="81">
        <v>0</v>
      </c>
      <c r="AZ24" s="81">
        <f t="shared" si="13"/>
        <v>56</v>
      </c>
      <c r="BA24" s="81">
        <v>56</v>
      </c>
      <c r="BB24" s="81">
        <v>0</v>
      </c>
      <c r="BC24" s="81">
        <v>0</v>
      </c>
    </row>
    <row r="25" spans="1:55" s="65" customFormat="1" ht="12" customHeight="1">
      <c r="A25" s="74" t="s">
        <v>264</v>
      </c>
      <c r="B25" s="126" t="s">
        <v>289</v>
      </c>
      <c r="C25" s="74" t="s">
        <v>290</v>
      </c>
      <c r="D25" s="81">
        <f t="shared" si="2"/>
        <v>7773</v>
      </c>
      <c r="E25" s="81">
        <f t="shared" si="3"/>
        <v>0</v>
      </c>
      <c r="F25" s="81">
        <v>0</v>
      </c>
      <c r="G25" s="81">
        <v>0</v>
      </c>
      <c r="H25" s="81">
        <f t="shared" si="4"/>
        <v>1521</v>
      </c>
      <c r="I25" s="81">
        <v>1521</v>
      </c>
      <c r="J25" s="81">
        <v>0</v>
      </c>
      <c r="K25" s="81">
        <f t="shared" si="5"/>
        <v>6252</v>
      </c>
      <c r="L25" s="81">
        <v>0</v>
      </c>
      <c r="M25" s="81">
        <v>6252</v>
      </c>
      <c r="N25" s="81">
        <f t="shared" si="6"/>
        <v>7773</v>
      </c>
      <c r="O25" s="81">
        <f t="shared" si="7"/>
        <v>1521</v>
      </c>
      <c r="P25" s="81">
        <v>1521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f t="shared" si="8"/>
        <v>6252</v>
      </c>
      <c r="W25" s="81">
        <v>6252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f t="shared" si="9"/>
        <v>0</v>
      </c>
      <c r="AD25" s="81">
        <v>0</v>
      </c>
      <c r="AE25" s="81">
        <v>0</v>
      </c>
      <c r="AF25" s="81">
        <f t="shared" si="10"/>
        <v>360</v>
      </c>
      <c r="AG25" s="81">
        <v>360</v>
      </c>
      <c r="AH25" s="81">
        <v>0</v>
      </c>
      <c r="AI25" s="81">
        <v>0</v>
      </c>
      <c r="AJ25" s="81">
        <f t="shared" si="11"/>
        <v>360</v>
      </c>
      <c r="AK25" s="81">
        <v>0</v>
      </c>
      <c r="AL25" s="81">
        <v>0</v>
      </c>
      <c r="AM25" s="81">
        <v>360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f t="shared" si="12"/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f t="shared" si="13"/>
        <v>0</v>
      </c>
      <c r="BA25" s="81">
        <v>0</v>
      </c>
      <c r="BB25" s="81">
        <v>0</v>
      </c>
      <c r="BC25" s="81">
        <v>0</v>
      </c>
    </row>
    <row r="26" spans="1:55" s="65" customFormat="1" ht="12" customHeight="1">
      <c r="A26" s="74" t="s">
        <v>264</v>
      </c>
      <c r="B26" s="126" t="s">
        <v>291</v>
      </c>
      <c r="C26" s="74" t="s">
        <v>292</v>
      </c>
      <c r="D26" s="81">
        <f t="shared" si="2"/>
        <v>27565</v>
      </c>
      <c r="E26" s="81">
        <f t="shared" si="3"/>
        <v>0</v>
      </c>
      <c r="F26" s="81">
        <v>0</v>
      </c>
      <c r="G26" s="81">
        <v>0</v>
      </c>
      <c r="H26" s="81">
        <f t="shared" si="4"/>
        <v>7633</v>
      </c>
      <c r="I26" s="81">
        <v>7633</v>
      </c>
      <c r="J26" s="81">
        <v>0</v>
      </c>
      <c r="K26" s="81">
        <f t="shared" si="5"/>
        <v>19932</v>
      </c>
      <c r="L26" s="81">
        <v>0</v>
      </c>
      <c r="M26" s="81">
        <v>19932</v>
      </c>
      <c r="N26" s="81">
        <f t="shared" si="6"/>
        <v>27565</v>
      </c>
      <c r="O26" s="81">
        <f t="shared" si="7"/>
        <v>7633</v>
      </c>
      <c r="P26" s="81">
        <v>7633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f t="shared" si="8"/>
        <v>19932</v>
      </c>
      <c r="W26" s="81">
        <v>19932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f t="shared" si="9"/>
        <v>0</v>
      </c>
      <c r="AD26" s="81">
        <v>0</v>
      </c>
      <c r="AE26" s="81">
        <v>0</v>
      </c>
      <c r="AF26" s="81">
        <f t="shared" si="10"/>
        <v>1156</v>
      </c>
      <c r="AG26" s="81">
        <v>1156</v>
      </c>
      <c r="AH26" s="81">
        <v>0</v>
      </c>
      <c r="AI26" s="81">
        <v>0</v>
      </c>
      <c r="AJ26" s="81">
        <f t="shared" si="11"/>
        <v>1156</v>
      </c>
      <c r="AK26" s="81">
        <v>0</v>
      </c>
      <c r="AL26" s="81">
        <v>0</v>
      </c>
      <c r="AM26" s="81">
        <v>1156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81">
        <f t="shared" si="12"/>
        <v>40</v>
      </c>
      <c r="AU26" s="81">
        <v>0</v>
      </c>
      <c r="AV26" s="81">
        <v>0</v>
      </c>
      <c r="AW26" s="81">
        <v>40</v>
      </c>
      <c r="AX26" s="81">
        <v>0</v>
      </c>
      <c r="AY26" s="81">
        <v>0</v>
      </c>
      <c r="AZ26" s="81">
        <f t="shared" si="13"/>
        <v>0</v>
      </c>
      <c r="BA26" s="81">
        <v>0</v>
      </c>
      <c r="BB26" s="81">
        <v>0</v>
      </c>
      <c r="BC26" s="81">
        <v>0</v>
      </c>
    </row>
    <row r="27" spans="1:55" s="65" customFormat="1" ht="12" customHeight="1">
      <c r="A27" s="74" t="s">
        <v>264</v>
      </c>
      <c r="B27" s="126" t="s">
        <v>293</v>
      </c>
      <c r="C27" s="74" t="s">
        <v>294</v>
      </c>
      <c r="D27" s="81">
        <f t="shared" si="2"/>
        <v>997</v>
      </c>
      <c r="E27" s="81">
        <f t="shared" si="3"/>
        <v>0</v>
      </c>
      <c r="F27" s="81">
        <v>0</v>
      </c>
      <c r="G27" s="81">
        <v>0</v>
      </c>
      <c r="H27" s="81">
        <f t="shared" si="4"/>
        <v>515</v>
      </c>
      <c r="I27" s="81">
        <v>515</v>
      </c>
      <c r="J27" s="81">
        <v>0</v>
      </c>
      <c r="K27" s="81">
        <f t="shared" si="5"/>
        <v>482</v>
      </c>
      <c r="L27" s="81">
        <v>0</v>
      </c>
      <c r="M27" s="81">
        <v>482</v>
      </c>
      <c r="N27" s="81">
        <f t="shared" si="6"/>
        <v>997</v>
      </c>
      <c r="O27" s="81">
        <f t="shared" si="7"/>
        <v>515</v>
      </c>
      <c r="P27" s="81">
        <v>515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f t="shared" si="8"/>
        <v>482</v>
      </c>
      <c r="W27" s="81">
        <v>482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f t="shared" si="9"/>
        <v>0</v>
      </c>
      <c r="AD27" s="81">
        <v>0</v>
      </c>
      <c r="AE27" s="81">
        <v>0</v>
      </c>
      <c r="AF27" s="81">
        <f t="shared" si="10"/>
        <v>27</v>
      </c>
      <c r="AG27" s="81">
        <v>27</v>
      </c>
      <c r="AH27" s="81">
        <v>0</v>
      </c>
      <c r="AI27" s="81">
        <v>0</v>
      </c>
      <c r="AJ27" s="81">
        <f t="shared" si="11"/>
        <v>27</v>
      </c>
      <c r="AK27" s="81">
        <v>0</v>
      </c>
      <c r="AL27" s="81">
        <v>0</v>
      </c>
      <c r="AM27" s="81">
        <v>27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1">
        <f t="shared" si="12"/>
        <v>0</v>
      </c>
      <c r="AU27" s="81">
        <v>0</v>
      </c>
      <c r="AV27" s="81">
        <v>0</v>
      </c>
      <c r="AW27" s="81">
        <v>0</v>
      </c>
      <c r="AX27" s="81">
        <v>0</v>
      </c>
      <c r="AY27" s="81">
        <v>0</v>
      </c>
      <c r="AZ27" s="81">
        <f t="shared" si="13"/>
        <v>0</v>
      </c>
      <c r="BA27" s="81">
        <v>0</v>
      </c>
      <c r="BB27" s="81">
        <v>0</v>
      </c>
      <c r="BC27" s="81">
        <v>0</v>
      </c>
    </row>
    <row r="28" spans="1:55" s="65" customFormat="1" ht="12" customHeight="1">
      <c r="A28" s="74" t="s">
        <v>264</v>
      </c>
      <c r="B28" s="126" t="s">
        <v>295</v>
      </c>
      <c r="C28" s="74" t="s">
        <v>296</v>
      </c>
      <c r="D28" s="81">
        <f t="shared" si="2"/>
        <v>6040</v>
      </c>
      <c r="E28" s="81">
        <f t="shared" si="3"/>
        <v>0</v>
      </c>
      <c r="F28" s="81">
        <v>0</v>
      </c>
      <c r="G28" s="81">
        <v>0</v>
      </c>
      <c r="H28" s="81">
        <f t="shared" si="4"/>
        <v>358</v>
      </c>
      <c r="I28" s="81">
        <v>358</v>
      </c>
      <c r="J28" s="81">
        <v>0</v>
      </c>
      <c r="K28" s="81">
        <f t="shared" si="5"/>
        <v>5682</v>
      </c>
      <c r="L28" s="81">
        <v>0</v>
      </c>
      <c r="M28" s="81">
        <v>5682</v>
      </c>
      <c r="N28" s="81">
        <f t="shared" si="6"/>
        <v>6040</v>
      </c>
      <c r="O28" s="81">
        <f t="shared" si="7"/>
        <v>358</v>
      </c>
      <c r="P28" s="81">
        <v>358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f t="shared" si="8"/>
        <v>5682</v>
      </c>
      <c r="W28" s="81">
        <v>5682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f t="shared" si="9"/>
        <v>0</v>
      </c>
      <c r="AD28" s="81">
        <v>0</v>
      </c>
      <c r="AE28" s="81">
        <v>0</v>
      </c>
      <c r="AF28" s="81">
        <f t="shared" si="10"/>
        <v>166</v>
      </c>
      <c r="AG28" s="81">
        <v>166</v>
      </c>
      <c r="AH28" s="81">
        <v>0</v>
      </c>
      <c r="AI28" s="81">
        <v>0</v>
      </c>
      <c r="AJ28" s="81">
        <f t="shared" si="11"/>
        <v>166</v>
      </c>
      <c r="AK28" s="81">
        <v>0</v>
      </c>
      <c r="AL28" s="81">
        <v>0</v>
      </c>
      <c r="AM28" s="81">
        <v>166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>
        <f t="shared" si="12"/>
        <v>0</v>
      </c>
      <c r="AU28" s="81">
        <v>0</v>
      </c>
      <c r="AV28" s="81">
        <v>0</v>
      </c>
      <c r="AW28" s="81">
        <v>0</v>
      </c>
      <c r="AX28" s="81">
        <v>0</v>
      </c>
      <c r="AY28" s="81">
        <v>0</v>
      </c>
      <c r="AZ28" s="81">
        <f t="shared" si="13"/>
        <v>0</v>
      </c>
      <c r="BA28" s="81">
        <v>0</v>
      </c>
      <c r="BB28" s="81">
        <v>0</v>
      </c>
      <c r="BC28" s="81">
        <v>0</v>
      </c>
    </row>
    <row r="29" spans="1:55" s="65" customFormat="1" ht="12" customHeight="1">
      <c r="A29" s="74" t="s">
        <v>264</v>
      </c>
      <c r="B29" s="126" t="s">
        <v>297</v>
      </c>
      <c r="C29" s="74" t="s">
        <v>298</v>
      </c>
      <c r="D29" s="81">
        <f t="shared" si="2"/>
        <v>11661</v>
      </c>
      <c r="E29" s="81">
        <f t="shared" si="3"/>
        <v>0</v>
      </c>
      <c r="F29" s="81">
        <v>0</v>
      </c>
      <c r="G29" s="81">
        <v>0</v>
      </c>
      <c r="H29" s="81">
        <f t="shared" si="4"/>
        <v>0</v>
      </c>
      <c r="I29" s="81">
        <v>0</v>
      </c>
      <c r="J29" s="81">
        <v>0</v>
      </c>
      <c r="K29" s="81">
        <f t="shared" si="5"/>
        <v>11661</v>
      </c>
      <c r="L29" s="81">
        <v>1087</v>
      </c>
      <c r="M29" s="81">
        <v>10574</v>
      </c>
      <c r="N29" s="81">
        <f t="shared" si="6"/>
        <v>11661</v>
      </c>
      <c r="O29" s="81">
        <f t="shared" si="7"/>
        <v>1087</v>
      </c>
      <c r="P29" s="81">
        <v>1087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f t="shared" si="8"/>
        <v>10574</v>
      </c>
      <c r="W29" s="81">
        <v>10574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f t="shared" si="9"/>
        <v>0</v>
      </c>
      <c r="AD29" s="81">
        <v>0</v>
      </c>
      <c r="AE29" s="81">
        <v>0</v>
      </c>
      <c r="AF29" s="81">
        <f t="shared" si="10"/>
        <v>513</v>
      </c>
      <c r="AG29" s="81">
        <v>513</v>
      </c>
      <c r="AH29" s="81">
        <v>0</v>
      </c>
      <c r="AI29" s="81">
        <v>0</v>
      </c>
      <c r="AJ29" s="81">
        <f t="shared" si="11"/>
        <v>513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513</v>
      </c>
      <c r="AT29" s="81">
        <f t="shared" si="12"/>
        <v>0</v>
      </c>
      <c r="AU29" s="81">
        <v>0</v>
      </c>
      <c r="AV29" s="81">
        <v>0</v>
      </c>
      <c r="AW29" s="81">
        <v>0</v>
      </c>
      <c r="AX29" s="81">
        <v>0</v>
      </c>
      <c r="AY29" s="81">
        <v>0</v>
      </c>
      <c r="AZ29" s="81">
        <f t="shared" si="13"/>
        <v>0</v>
      </c>
      <c r="BA29" s="81">
        <v>0</v>
      </c>
      <c r="BB29" s="81">
        <v>0</v>
      </c>
      <c r="BC29" s="81">
        <v>0</v>
      </c>
    </row>
    <row r="30" spans="1:55" s="65" customFormat="1" ht="12" customHeight="1">
      <c r="A30" s="74" t="s">
        <v>264</v>
      </c>
      <c r="B30" s="126" t="s">
        <v>299</v>
      </c>
      <c r="C30" s="74" t="s">
        <v>300</v>
      </c>
      <c r="D30" s="81">
        <f t="shared" si="2"/>
        <v>3753</v>
      </c>
      <c r="E30" s="81">
        <f t="shared" si="3"/>
        <v>0</v>
      </c>
      <c r="F30" s="81">
        <v>0</v>
      </c>
      <c r="G30" s="81">
        <v>0</v>
      </c>
      <c r="H30" s="81">
        <f t="shared" si="4"/>
        <v>0</v>
      </c>
      <c r="I30" s="81">
        <v>0</v>
      </c>
      <c r="J30" s="81">
        <v>0</v>
      </c>
      <c r="K30" s="81">
        <f t="shared" si="5"/>
        <v>3753</v>
      </c>
      <c r="L30" s="81">
        <v>650</v>
      </c>
      <c r="M30" s="81">
        <v>3103</v>
      </c>
      <c r="N30" s="81">
        <f t="shared" si="6"/>
        <v>3753</v>
      </c>
      <c r="O30" s="81">
        <f t="shared" si="7"/>
        <v>650</v>
      </c>
      <c r="P30" s="81">
        <v>650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f t="shared" si="8"/>
        <v>3103</v>
      </c>
      <c r="W30" s="81">
        <v>3103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f t="shared" si="9"/>
        <v>0</v>
      </c>
      <c r="AD30" s="81">
        <v>0</v>
      </c>
      <c r="AE30" s="81">
        <v>0</v>
      </c>
      <c r="AF30" s="81">
        <f t="shared" si="10"/>
        <v>46</v>
      </c>
      <c r="AG30" s="81">
        <v>46</v>
      </c>
      <c r="AH30" s="81">
        <v>0</v>
      </c>
      <c r="AI30" s="81">
        <v>0</v>
      </c>
      <c r="AJ30" s="81">
        <f t="shared" si="11"/>
        <v>46</v>
      </c>
      <c r="AK30" s="81">
        <v>0</v>
      </c>
      <c r="AL30" s="81">
        <v>0</v>
      </c>
      <c r="AM30" s="81">
        <v>4</v>
      </c>
      <c r="AN30" s="81">
        <v>0</v>
      </c>
      <c r="AO30" s="81">
        <v>0</v>
      </c>
      <c r="AP30" s="81">
        <v>0</v>
      </c>
      <c r="AQ30" s="81">
        <v>42</v>
      </c>
      <c r="AR30" s="81">
        <v>0</v>
      </c>
      <c r="AS30" s="81">
        <v>0</v>
      </c>
      <c r="AT30" s="81">
        <f t="shared" si="12"/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f t="shared" si="13"/>
        <v>0</v>
      </c>
      <c r="BA30" s="81">
        <v>0</v>
      </c>
      <c r="BB30" s="81">
        <v>0</v>
      </c>
      <c r="BC30" s="81">
        <v>0</v>
      </c>
    </row>
    <row r="31" spans="1:55" s="65" customFormat="1" ht="12" customHeight="1">
      <c r="A31" s="74" t="s">
        <v>264</v>
      </c>
      <c r="B31" s="126" t="s">
        <v>301</v>
      </c>
      <c r="C31" s="74" t="s">
        <v>302</v>
      </c>
      <c r="D31" s="81">
        <f t="shared" si="2"/>
        <v>2061</v>
      </c>
      <c r="E31" s="81">
        <f t="shared" si="3"/>
        <v>0</v>
      </c>
      <c r="F31" s="81">
        <v>0</v>
      </c>
      <c r="G31" s="81">
        <v>0</v>
      </c>
      <c r="H31" s="81">
        <f t="shared" si="4"/>
        <v>0</v>
      </c>
      <c r="I31" s="81">
        <v>0</v>
      </c>
      <c r="J31" s="81">
        <v>0</v>
      </c>
      <c r="K31" s="81">
        <f t="shared" si="5"/>
        <v>2061</v>
      </c>
      <c r="L31" s="81">
        <v>357</v>
      </c>
      <c r="M31" s="81">
        <v>1704</v>
      </c>
      <c r="N31" s="81">
        <f t="shared" si="6"/>
        <v>2061</v>
      </c>
      <c r="O31" s="81">
        <f t="shared" si="7"/>
        <v>357</v>
      </c>
      <c r="P31" s="81">
        <v>357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f t="shared" si="8"/>
        <v>1704</v>
      </c>
      <c r="W31" s="81">
        <v>1704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f t="shared" si="9"/>
        <v>0</v>
      </c>
      <c r="AD31" s="81">
        <v>0</v>
      </c>
      <c r="AE31" s="81">
        <v>0</v>
      </c>
      <c r="AF31" s="81">
        <f t="shared" si="10"/>
        <v>15</v>
      </c>
      <c r="AG31" s="81">
        <v>15</v>
      </c>
      <c r="AH31" s="81">
        <v>0</v>
      </c>
      <c r="AI31" s="81">
        <v>0</v>
      </c>
      <c r="AJ31" s="81">
        <f t="shared" si="11"/>
        <v>15</v>
      </c>
      <c r="AK31" s="81">
        <v>0</v>
      </c>
      <c r="AL31" s="81">
        <v>0</v>
      </c>
      <c r="AM31" s="81">
        <v>1</v>
      </c>
      <c r="AN31" s="81">
        <v>0</v>
      </c>
      <c r="AO31" s="81">
        <v>0</v>
      </c>
      <c r="AP31" s="81">
        <v>0</v>
      </c>
      <c r="AQ31" s="81">
        <v>14</v>
      </c>
      <c r="AR31" s="81">
        <v>0</v>
      </c>
      <c r="AS31" s="81">
        <v>0</v>
      </c>
      <c r="AT31" s="81">
        <f t="shared" si="12"/>
        <v>0</v>
      </c>
      <c r="AU31" s="81">
        <v>0</v>
      </c>
      <c r="AV31" s="81">
        <v>0</v>
      </c>
      <c r="AW31" s="81">
        <v>0</v>
      </c>
      <c r="AX31" s="81">
        <v>0</v>
      </c>
      <c r="AY31" s="81">
        <v>0</v>
      </c>
      <c r="AZ31" s="81">
        <f t="shared" si="13"/>
        <v>0</v>
      </c>
      <c r="BA31" s="81">
        <v>0</v>
      </c>
      <c r="BB31" s="81">
        <v>0</v>
      </c>
      <c r="BC31" s="81">
        <v>0</v>
      </c>
    </row>
    <row r="32" spans="1:55" s="65" customFormat="1" ht="12" customHeight="1">
      <c r="A32" s="74" t="s">
        <v>264</v>
      </c>
      <c r="B32" s="126" t="s">
        <v>303</v>
      </c>
      <c r="C32" s="74" t="s">
        <v>304</v>
      </c>
      <c r="D32" s="81">
        <f t="shared" si="2"/>
        <v>2244</v>
      </c>
      <c r="E32" s="81">
        <f t="shared" si="3"/>
        <v>0</v>
      </c>
      <c r="F32" s="81">
        <v>0</v>
      </c>
      <c r="G32" s="81">
        <v>0</v>
      </c>
      <c r="H32" s="81">
        <f t="shared" si="4"/>
        <v>0</v>
      </c>
      <c r="I32" s="81">
        <v>0</v>
      </c>
      <c r="J32" s="81">
        <v>0</v>
      </c>
      <c r="K32" s="81">
        <f t="shared" si="5"/>
        <v>2244</v>
      </c>
      <c r="L32" s="81">
        <v>386</v>
      </c>
      <c r="M32" s="81">
        <v>1858</v>
      </c>
      <c r="N32" s="81">
        <f t="shared" si="6"/>
        <v>2244</v>
      </c>
      <c r="O32" s="81">
        <f t="shared" si="7"/>
        <v>386</v>
      </c>
      <c r="P32" s="81">
        <v>386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f t="shared" si="8"/>
        <v>1858</v>
      </c>
      <c r="W32" s="81">
        <v>1858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f t="shared" si="9"/>
        <v>0</v>
      </c>
      <c r="AD32" s="81">
        <v>0</v>
      </c>
      <c r="AE32" s="81">
        <v>0</v>
      </c>
      <c r="AF32" s="81">
        <f t="shared" si="10"/>
        <v>31</v>
      </c>
      <c r="AG32" s="81">
        <v>31</v>
      </c>
      <c r="AH32" s="81">
        <v>0</v>
      </c>
      <c r="AI32" s="81">
        <v>0</v>
      </c>
      <c r="AJ32" s="81">
        <f t="shared" si="11"/>
        <v>31</v>
      </c>
      <c r="AK32" s="81">
        <v>0</v>
      </c>
      <c r="AL32" s="81">
        <v>0</v>
      </c>
      <c r="AM32" s="81">
        <v>3</v>
      </c>
      <c r="AN32" s="81">
        <v>0</v>
      </c>
      <c r="AO32" s="81">
        <v>0</v>
      </c>
      <c r="AP32" s="81">
        <v>0</v>
      </c>
      <c r="AQ32" s="81">
        <v>28</v>
      </c>
      <c r="AR32" s="81">
        <v>0</v>
      </c>
      <c r="AS32" s="81">
        <v>0</v>
      </c>
      <c r="AT32" s="81">
        <f t="shared" si="12"/>
        <v>0</v>
      </c>
      <c r="AU32" s="81">
        <v>0</v>
      </c>
      <c r="AV32" s="81">
        <v>0</v>
      </c>
      <c r="AW32" s="81">
        <v>0</v>
      </c>
      <c r="AX32" s="81">
        <v>0</v>
      </c>
      <c r="AY32" s="81">
        <v>0</v>
      </c>
      <c r="AZ32" s="81">
        <f t="shared" si="13"/>
        <v>0</v>
      </c>
      <c r="BA32" s="81">
        <v>0</v>
      </c>
      <c r="BB32" s="81">
        <v>0</v>
      </c>
      <c r="BC32" s="81">
        <v>0</v>
      </c>
    </row>
    <row r="33" spans="1:55" s="65" customFormat="1" ht="12" customHeight="1">
      <c r="A33" s="74" t="s">
        <v>264</v>
      </c>
      <c r="B33" s="126" t="s">
        <v>305</v>
      </c>
      <c r="C33" s="74" t="s">
        <v>306</v>
      </c>
      <c r="D33" s="81">
        <f t="shared" si="2"/>
        <v>4577</v>
      </c>
      <c r="E33" s="81">
        <f t="shared" si="3"/>
        <v>0</v>
      </c>
      <c r="F33" s="81">
        <v>0</v>
      </c>
      <c r="G33" s="81">
        <v>0</v>
      </c>
      <c r="H33" s="81">
        <f t="shared" si="4"/>
        <v>0</v>
      </c>
      <c r="I33" s="81">
        <v>0</v>
      </c>
      <c r="J33" s="81">
        <v>0</v>
      </c>
      <c r="K33" s="81">
        <f t="shared" si="5"/>
        <v>4577</v>
      </c>
      <c r="L33" s="81">
        <v>791</v>
      </c>
      <c r="M33" s="81">
        <v>3786</v>
      </c>
      <c r="N33" s="81">
        <f t="shared" si="6"/>
        <v>4577</v>
      </c>
      <c r="O33" s="81">
        <f t="shared" si="7"/>
        <v>791</v>
      </c>
      <c r="P33" s="81">
        <v>791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f t="shared" si="8"/>
        <v>3786</v>
      </c>
      <c r="W33" s="81">
        <v>3786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f t="shared" si="9"/>
        <v>0</v>
      </c>
      <c r="AD33" s="81">
        <v>0</v>
      </c>
      <c r="AE33" s="81">
        <v>0</v>
      </c>
      <c r="AF33" s="81">
        <f t="shared" si="10"/>
        <v>71</v>
      </c>
      <c r="AG33" s="81">
        <v>71</v>
      </c>
      <c r="AH33" s="81">
        <v>0</v>
      </c>
      <c r="AI33" s="81">
        <v>0</v>
      </c>
      <c r="AJ33" s="81">
        <f t="shared" si="11"/>
        <v>71</v>
      </c>
      <c r="AK33" s="81">
        <v>0</v>
      </c>
      <c r="AL33" s="81">
        <v>0</v>
      </c>
      <c r="AM33" s="81">
        <v>7</v>
      </c>
      <c r="AN33" s="81">
        <v>0</v>
      </c>
      <c r="AO33" s="81">
        <v>0</v>
      </c>
      <c r="AP33" s="81">
        <v>0</v>
      </c>
      <c r="AQ33" s="81">
        <v>64</v>
      </c>
      <c r="AR33" s="81">
        <v>0</v>
      </c>
      <c r="AS33" s="81">
        <v>0</v>
      </c>
      <c r="AT33" s="81">
        <f t="shared" si="12"/>
        <v>1</v>
      </c>
      <c r="AU33" s="81">
        <v>0</v>
      </c>
      <c r="AV33" s="81">
        <v>0</v>
      </c>
      <c r="AW33" s="81">
        <v>1</v>
      </c>
      <c r="AX33" s="81">
        <v>0</v>
      </c>
      <c r="AY33" s="81">
        <v>0</v>
      </c>
      <c r="AZ33" s="81">
        <f t="shared" si="13"/>
        <v>0</v>
      </c>
      <c r="BA33" s="81">
        <v>0</v>
      </c>
      <c r="BB33" s="81">
        <v>0</v>
      </c>
      <c r="BC33" s="81">
        <v>0</v>
      </c>
    </row>
    <row r="34" spans="1:55" s="65" customFormat="1" ht="12" customHeight="1">
      <c r="A34" s="74" t="s">
        <v>264</v>
      </c>
      <c r="B34" s="126" t="s">
        <v>307</v>
      </c>
      <c r="C34" s="74" t="s">
        <v>308</v>
      </c>
      <c r="D34" s="81">
        <f t="shared" si="2"/>
        <v>8309</v>
      </c>
      <c r="E34" s="81">
        <f t="shared" si="3"/>
        <v>0</v>
      </c>
      <c r="F34" s="81">
        <v>0</v>
      </c>
      <c r="G34" s="81">
        <v>0</v>
      </c>
      <c r="H34" s="81">
        <f t="shared" si="4"/>
        <v>1170</v>
      </c>
      <c r="I34" s="81">
        <v>1170</v>
      </c>
      <c r="J34" s="81">
        <v>0</v>
      </c>
      <c r="K34" s="81">
        <f t="shared" si="5"/>
        <v>7139</v>
      </c>
      <c r="L34" s="81">
        <v>0</v>
      </c>
      <c r="M34" s="81">
        <v>7139</v>
      </c>
      <c r="N34" s="81">
        <f t="shared" si="6"/>
        <v>8309</v>
      </c>
      <c r="O34" s="81">
        <f t="shared" si="7"/>
        <v>1170</v>
      </c>
      <c r="P34" s="81">
        <v>1170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f t="shared" si="8"/>
        <v>7139</v>
      </c>
      <c r="W34" s="81">
        <v>7139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f t="shared" si="9"/>
        <v>0</v>
      </c>
      <c r="AD34" s="81">
        <v>0</v>
      </c>
      <c r="AE34" s="81">
        <v>0</v>
      </c>
      <c r="AF34" s="81">
        <f t="shared" si="10"/>
        <v>11</v>
      </c>
      <c r="AG34" s="81">
        <v>11</v>
      </c>
      <c r="AH34" s="81">
        <v>0</v>
      </c>
      <c r="AI34" s="81">
        <v>0</v>
      </c>
      <c r="AJ34" s="81">
        <f t="shared" si="11"/>
        <v>457</v>
      </c>
      <c r="AK34" s="81">
        <v>448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  <c r="AR34" s="81">
        <v>9</v>
      </c>
      <c r="AS34" s="81">
        <v>0</v>
      </c>
      <c r="AT34" s="81">
        <f t="shared" si="12"/>
        <v>2</v>
      </c>
      <c r="AU34" s="81">
        <v>2</v>
      </c>
      <c r="AV34" s="81">
        <v>0</v>
      </c>
      <c r="AW34" s="81">
        <v>0</v>
      </c>
      <c r="AX34" s="81">
        <v>0</v>
      </c>
      <c r="AY34" s="81">
        <v>0</v>
      </c>
      <c r="AZ34" s="81">
        <f t="shared" si="13"/>
        <v>25</v>
      </c>
      <c r="BA34" s="81">
        <v>25</v>
      </c>
      <c r="BB34" s="81">
        <v>0</v>
      </c>
      <c r="BC34" s="81">
        <v>0</v>
      </c>
    </row>
    <row r="35" spans="1:55" s="65" customFormat="1" ht="12" customHeight="1">
      <c r="A35" s="74" t="s">
        <v>264</v>
      </c>
      <c r="B35" s="126" t="s">
        <v>309</v>
      </c>
      <c r="C35" s="74" t="s">
        <v>310</v>
      </c>
      <c r="D35" s="81">
        <f t="shared" si="2"/>
        <v>21147</v>
      </c>
      <c r="E35" s="81">
        <f t="shared" si="3"/>
        <v>0</v>
      </c>
      <c r="F35" s="81">
        <v>0</v>
      </c>
      <c r="G35" s="81">
        <v>0</v>
      </c>
      <c r="H35" s="81">
        <f t="shared" si="4"/>
        <v>1093</v>
      </c>
      <c r="I35" s="81">
        <v>1093</v>
      </c>
      <c r="J35" s="81">
        <v>0</v>
      </c>
      <c r="K35" s="81">
        <f t="shared" si="5"/>
        <v>20054</v>
      </c>
      <c r="L35" s="81">
        <v>472</v>
      </c>
      <c r="M35" s="81">
        <v>19582</v>
      </c>
      <c r="N35" s="81">
        <f t="shared" si="6"/>
        <v>21147</v>
      </c>
      <c r="O35" s="81">
        <f t="shared" si="7"/>
        <v>1565</v>
      </c>
      <c r="P35" s="81">
        <v>1565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f t="shared" si="8"/>
        <v>19582</v>
      </c>
      <c r="W35" s="81">
        <v>19582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f t="shared" si="9"/>
        <v>0</v>
      </c>
      <c r="AD35" s="81">
        <v>0</v>
      </c>
      <c r="AE35" s="81">
        <v>0</v>
      </c>
      <c r="AF35" s="81">
        <f t="shared" si="10"/>
        <v>543</v>
      </c>
      <c r="AG35" s="81">
        <v>543</v>
      </c>
      <c r="AH35" s="81">
        <v>0</v>
      </c>
      <c r="AI35" s="81">
        <v>0</v>
      </c>
      <c r="AJ35" s="81">
        <f t="shared" si="11"/>
        <v>658</v>
      </c>
      <c r="AK35" s="81">
        <v>140</v>
      </c>
      <c r="AL35" s="81">
        <v>0</v>
      </c>
      <c r="AM35" s="81">
        <v>12</v>
      </c>
      <c r="AN35" s="81">
        <v>0</v>
      </c>
      <c r="AO35" s="81">
        <v>0</v>
      </c>
      <c r="AP35" s="81">
        <v>0</v>
      </c>
      <c r="AQ35" s="81">
        <v>248</v>
      </c>
      <c r="AR35" s="81">
        <v>0</v>
      </c>
      <c r="AS35" s="81">
        <v>258</v>
      </c>
      <c r="AT35" s="81">
        <f t="shared" si="12"/>
        <v>25</v>
      </c>
      <c r="AU35" s="81">
        <v>25</v>
      </c>
      <c r="AV35" s="81">
        <v>0</v>
      </c>
      <c r="AW35" s="81">
        <v>0</v>
      </c>
      <c r="AX35" s="81">
        <v>0</v>
      </c>
      <c r="AY35" s="81">
        <v>0</v>
      </c>
      <c r="AZ35" s="81">
        <f t="shared" si="13"/>
        <v>0</v>
      </c>
      <c r="BA35" s="81">
        <v>0</v>
      </c>
      <c r="BB35" s="81">
        <v>0</v>
      </c>
      <c r="BC35" s="81">
        <v>0</v>
      </c>
    </row>
    <row r="36" spans="1:55" s="65" customFormat="1" ht="12" customHeight="1">
      <c r="A36" s="74" t="s">
        <v>264</v>
      </c>
      <c r="B36" s="126" t="s">
        <v>311</v>
      </c>
      <c r="C36" s="74" t="s">
        <v>312</v>
      </c>
      <c r="D36" s="81">
        <f t="shared" si="2"/>
        <v>5500</v>
      </c>
      <c r="E36" s="81">
        <f t="shared" si="3"/>
        <v>0</v>
      </c>
      <c r="F36" s="81">
        <v>0</v>
      </c>
      <c r="G36" s="81">
        <v>0</v>
      </c>
      <c r="H36" s="81">
        <f t="shared" si="4"/>
        <v>439</v>
      </c>
      <c r="I36" s="81">
        <v>439</v>
      </c>
      <c r="J36" s="81">
        <v>0</v>
      </c>
      <c r="K36" s="81">
        <f t="shared" si="5"/>
        <v>5061</v>
      </c>
      <c r="L36" s="81">
        <v>0</v>
      </c>
      <c r="M36" s="81">
        <v>5061</v>
      </c>
      <c r="N36" s="81">
        <f t="shared" si="6"/>
        <v>5500</v>
      </c>
      <c r="O36" s="81">
        <f t="shared" si="7"/>
        <v>439</v>
      </c>
      <c r="P36" s="81">
        <v>439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f t="shared" si="8"/>
        <v>5061</v>
      </c>
      <c r="W36" s="81">
        <v>5061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f t="shared" si="9"/>
        <v>0</v>
      </c>
      <c r="AD36" s="81">
        <v>0</v>
      </c>
      <c r="AE36" s="81">
        <v>0</v>
      </c>
      <c r="AF36" s="81">
        <f t="shared" si="10"/>
        <v>0</v>
      </c>
      <c r="AG36" s="81">
        <v>0</v>
      </c>
      <c r="AH36" s="81">
        <v>0</v>
      </c>
      <c r="AI36" s="81">
        <v>0</v>
      </c>
      <c r="AJ36" s="81">
        <f t="shared" si="11"/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81">
        <v>0</v>
      </c>
      <c r="AT36" s="81">
        <f t="shared" si="12"/>
        <v>0</v>
      </c>
      <c r="AU36" s="81">
        <v>0</v>
      </c>
      <c r="AV36" s="81">
        <v>0</v>
      </c>
      <c r="AW36" s="81">
        <v>0</v>
      </c>
      <c r="AX36" s="81">
        <v>0</v>
      </c>
      <c r="AY36" s="81">
        <v>0</v>
      </c>
      <c r="AZ36" s="81">
        <f t="shared" si="13"/>
        <v>379</v>
      </c>
      <c r="BA36" s="81">
        <v>379</v>
      </c>
      <c r="BB36" s="81">
        <v>0</v>
      </c>
      <c r="BC36" s="81">
        <v>0</v>
      </c>
    </row>
    <row r="37" spans="1:55" s="65" customFormat="1" ht="12" customHeight="1">
      <c r="A37" s="74" t="s">
        <v>264</v>
      </c>
      <c r="B37" s="126" t="s">
        <v>313</v>
      </c>
      <c r="C37" s="74" t="s">
        <v>314</v>
      </c>
      <c r="D37" s="81">
        <f t="shared" si="2"/>
        <v>14380</v>
      </c>
      <c r="E37" s="81">
        <f t="shared" si="3"/>
        <v>0</v>
      </c>
      <c r="F37" s="81">
        <v>0</v>
      </c>
      <c r="G37" s="81">
        <v>0</v>
      </c>
      <c r="H37" s="81">
        <f t="shared" si="4"/>
        <v>1825</v>
      </c>
      <c r="I37" s="81">
        <v>1825</v>
      </c>
      <c r="J37" s="81">
        <v>0</v>
      </c>
      <c r="K37" s="81">
        <f t="shared" si="5"/>
        <v>12555</v>
      </c>
      <c r="L37" s="81">
        <v>0</v>
      </c>
      <c r="M37" s="81">
        <v>12555</v>
      </c>
      <c r="N37" s="81">
        <f t="shared" si="6"/>
        <v>14380</v>
      </c>
      <c r="O37" s="81">
        <f t="shared" si="7"/>
        <v>1825</v>
      </c>
      <c r="P37" s="81">
        <v>1825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f t="shared" si="8"/>
        <v>12555</v>
      </c>
      <c r="W37" s="81">
        <v>12555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f t="shared" si="9"/>
        <v>0</v>
      </c>
      <c r="AD37" s="81">
        <v>0</v>
      </c>
      <c r="AE37" s="81">
        <v>0</v>
      </c>
      <c r="AF37" s="81">
        <f t="shared" si="10"/>
        <v>719</v>
      </c>
      <c r="AG37" s="81">
        <v>719</v>
      </c>
      <c r="AH37" s="81">
        <v>0</v>
      </c>
      <c r="AI37" s="81">
        <v>0</v>
      </c>
      <c r="AJ37" s="81">
        <f t="shared" si="11"/>
        <v>719</v>
      </c>
      <c r="AK37" s="81">
        <v>0</v>
      </c>
      <c r="AL37" s="81">
        <v>0</v>
      </c>
      <c r="AM37" s="81">
        <v>719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f t="shared" si="12"/>
        <v>12</v>
      </c>
      <c r="AU37" s="81">
        <v>0</v>
      </c>
      <c r="AV37" s="81">
        <v>0</v>
      </c>
      <c r="AW37" s="81">
        <v>12</v>
      </c>
      <c r="AX37" s="81">
        <v>0</v>
      </c>
      <c r="AY37" s="81">
        <v>0</v>
      </c>
      <c r="AZ37" s="81">
        <f t="shared" si="13"/>
        <v>0</v>
      </c>
      <c r="BA37" s="81">
        <v>0</v>
      </c>
      <c r="BB37" s="81">
        <v>0</v>
      </c>
      <c r="BC37" s="81">
        <v>0</v>
      </c>
    </row>
    <row r="38" spans="1:55" s="65" customFormat="1" ht="12" customHeight="1">
      <c r="A38" s="74" t="s">
        <v>264</v>
      </c>
      <c r="B38" s="126" t="s">
        <v>315</v>
      </c>
      <c r="C38" s="74" t="s">
        <v>316</v>
      </c>
      <c r="D38" s="81">
        <f t="shared" si="2"/>
        <v>3880</v>
      </c>
      <c r="E38" s="81">
        <f t="shared" si="3"/>
        <v>0</v>
      </c>
      <c r="F38" s="81">
        <v>0</v>
      </c>
      <c r="G38" s="81">
        <v>0</v>
      </c>
      <c r="H38" s="81">
        <f t="shared" si="4"/>
        <v>0</v>
      </c>
      <c r="I38" s="81">
        <v>0</v>
      </c>
      <c r="J38" s="81">
        <v>0</v>
      </c>
      <c r="K38" s="81">
        <f t="shared" si="5"/>
        <v>3880</v>
      </c>
      <c r="L38" s="81">
        <v>617</v>
      </c>
      <c r="M38" s="81">
        <v>3263</v>
      </c>
      <c r="N38" s="81">
        <f t="shared" si="6"/>
        <v>3880</v>
      </c>
      <c r="O38" s="81">
        <f t="shared" si="7"/>
        <v>617</v>
      </c>
      <c r="P38" s="81">
        <v>617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f t="shared" si="8"/>
        <v>3263</v>
      </c>
      <c r="W38" s="81">
        <v>3263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f t="shared" si="9"/>
        <v>0</v>
      </c>
      <c r="AD38" s="81">
        <v>0</v>
      </c>
      <c r="AE38" s="81">
        <v>0</v>
      </c>
      <c r="AF38" s="81">
        <f t="shared" si="10"/>
        <v>10</v>
      </c>
      <c r="AG38" s="81">
        <v>10</v>
      </c>
      <c r="AH38" s="81">
        <v>0</v>
      </c>
      <c r="AI38" s="81">
        <v>0</v>
      </c>
      <c r="AJ38" s="81">
        <f t="shared" si="11"/>
        <v>10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1">
        <v>0</v>
      </c>
      <c r="AR38" s="81">
        <v>0</v>
      </c>
      <c r="AS38" s="81">
        <v>10</v>
      </c>
      <c r="AT38" s="81">
        <f t="shared" si="12"/>
        <v>0</v>
      </c>
      <c r="AU38" s="81">
        <v>0</v>
      </c>
      <c r="AV38" s="81">
        <v>0</v>
      </c>
      <c r="AW38" s="81">
        <v>0</v>
      </c>
      <c r="AX38" s="81">
        <v>0</v>
      </c>
      <c r="AY38" s="81">
        <v>0</v>
      </c>
      <c r="AZ38" s="81">
        <f t="shared" si="13"/>
        <v>0</v>
      </c>
      <c r="BA38" s="81">
        <v>0</v>
      </c>
      <c r="BB38" s="81">
        <v>0</v>
      </c>
      <c r="BC38" s="81">
        <v>0</v>
      </c>
    </row>
    <row r="39" spans="1:55" s="65" customFormat="1" ht="12" customHeight="1">
      <c r="A39" s="74" t="s">
        <v>264</v>
      </c>
      <c r="B39" s="126" t="s">
        <v>317</v>
      </c>
      <c r="C39" s="74" t="s">
        <v>318</v>
      </c>
      <c r="D39" s="81">
        <f t="shared" si="2"/>
        <v>16375</v>
      </c>
      <c r="E39" s="81">
        <f t="shared" si="3"/>
        <v>0</v>
      </c>
      <c r="F39" s="81">
        <v>0</v>
      </c>
      <c r="G39" s="81">
        <v>0</v>
      </c>
      <c r="H39" s="81">
        <f t="shared" si="4"/>
        <v>3197</v>
      </c>
      <c r="I39" s="81">
        <v>3197</v>
      </c>
      <c r="J39" s="81">
        <v>0</v>
      </c>
      <c r="K39" s="81">
        <f t="shared" si="5"/>
        <v>13178</v>
      </c>
      <c r="L39" s="81">
        <v>0</v>
      </c>
      <c r="M39" s="81">
        <v>13178</v>
      </c>
      <c r="N39" s="81">
        <f t="shared" si="6"/>
        <v>16375</v>
      </c>
      <c r="O39" s="81">
        <f t="shared" si="7"/>
        <v>3197</v>
      </c>
      <c r="P39" s="81">
        <v>3197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f t="shared" si="8"/>
        <v>13178</v>
      </c>
      <c r="W39" s="81">
        <v>13178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f t="shared" si="9"/>
        <v>0</v>
      </c>
      <c r="AD39" s="81">
        <v>0</v>
      </c>
      <c r="AE39" s="81">
        <v>0</v>
      </c>
      <c r="AF39" s="81">
        <f t="shared" si="10"/>
        <v>759</v>
      </c>
      <c r="AG39" s="81">
        <v>759</v>
      </c>
      <c r="AH39" s="81">
        <v>0</v>
      </c>
      <c r="AI39" s="81">
        <v>0</v>
      </c>
      <c r="AJ39" s="81">
        <f t="shared" si="11"/>
        <v>759</v>
      </c>
      <c r="AK39" s="81">
        <v>0</v>
      </c>
      <c r="AL39" s="81">
        <v>0</v>
      </c>
      <c r="AM39" s="81">
        <v>759</v>
      </c>
      <c r="AN39" s="81">
        <v>0</v>
      </c>
      <c r="AO39" s="81">
        <v>0</v>
      </c>
      <c r="AP39" s="81">
        <v>0</v>
      </c>
      <c r="AQ39" s="81">
        <v>0</v>
      </c>
      <c r="AR39" s="81">
        <v>0</v>
      </c>
      <c r="AS39" s="81">
        <v>0</v>
      </c>
      <c r="AT39" s="81">
        <f t="shared" si="12"/>
        <v>17</v>
      </c>
      <c r="AU39" s="81">
        <v>0</v>
      </c>
      <c r="AV39" s="81">
        <v>0</v>
      </c>
      <c r="AW39" s="81">
        <v>17</v>
      </c>
      <c r="AX39" s="81">
        <v>0</v>
      </c>
      <c r="AY39" s="81">
        <v>0</v>
      </c>
      <c r="AZ39" s="81">
        <f t="shared" si="13"/>
        <v>0</v>
      </c>
      <c r="BA39" s="81">
        <v>0</v>
      </c>
      <c r="BB39" s="81">
        <v>0</v>
      </c>
      <c r="BC39" s="81">
        <v>0</v>
      </c>
    </row>
    <row r="40" spans="1:55" s="65" customFormat="1" ht="12" customHeight="1">
      <c r="A40" s="74" t="s">
        <v>264</v>
      </c>
      <c r="B40" s="126" t="s">
        <v>319</v>
      </c>
      <c r="C40" s="74" t="s">
        <v>320</v>
      </c>
      <c r="D40" s="81">
        <f aca="true" t="shared" si="14" ref="D40:D71">SUM(E40,+H40,+K40)</f>
        <v>8205</v>
      </c>
      <c r="E40" s="81">
        <f aca="true" t="shared" si="15" ref="E40:E71">SUM(F40:G40)</f>
        <v>0</v>
      </c>
      <c r="F40" s="81">
        <v>0</v>
      </c>
      <c r="G40" s="81">
        <v>0</v>
      </c>
      <c r="H40" s="81">
        <f aca="true" t="shared" si="16" ref="H40:H71">SUM(I40:J40)</f>
        <v>1158</v>
      </c>
      <c r="I40" s="81">
        <v>1158</v>
      </c>
      <c r="J40" s="81">
        <v>0</v>
      </c>
      <c r="K40" s="81">
        <f aca="true" t="shared" si="17" ref="K40:K71">SUM(L40:M40)</f>
        <v>7047</v>
      </c>
      <c r="L40" s="81">
        <v>0</v>
      </c>
      <c r="M40" s="81">
        <v>7047</v>
      </c>
      <c r="N40" s="81">
        <f aca="true" t="shared" si="18" ref="N40:N71">SUM(O40,+V40,+AC40)</f>
        <v>8205</v>
      </c>
      <c r="O40" s="81">
        <f aca="true" t="shared" si="19" ref="O40:O71">SUM(P40:U40)</f>
        <v>1158</v>
      </c>
      <c r="P40" s="81">
        <v>1158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f aca="true" t="shared" si="20" ref="V40:V71">SUM(W40:AB40)</f>
        <v>7047</v>
      </c>
      <c r="W40" s="81">
        <v>7047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f aca="true" t="shared" si="21" ref="AC40:AC71">SUM(AD40:AE40)</f>
        <v>0</v>
      </c>
      <c r="AD40" s="81">
        <v>0</v>
      </c>
      <c r="AE40" s="81">
        <v>0</v>
      </c>
      <c r="AF40" s="81">
        <f aca="true" t="shared" si="22" ref="AF40:AF71">SUM(AG40:AI40)</f>
        <v>533</v>
      </c>
      <c r="AG40" s="81">
        <v>533</v>
      </c>
      <c r="AH40" s="81">
        <v>0</v>
      </c>
      <c r="AI40" s="81">
        <v>0</v>
      </c>
      <c r="AJ40" s="81">
        <f aca="true" t="shared" si="23" ref="AJ40:AJ71">SUM(AK40:AS40)</f>
        <v>533</v>
      </c>
      <c r="AK40" s="81">
        <v>0</v>
      </c>
      <c r="AL40" s="81">
        <v>0</v>
      </c>
      <c r="AM40" s="81">
        <v>0</v>
      </c>
      <c r="AN40" s="81">
        <v>533</v>
      </c>
      <c r="AO40" s="81">
        <v>0</v>
      </c>
      <c r="AP40" s="81">
        <v>0</v>
      </c>
      <c r="AQ40" s="81">
        <v>0</v>
      </c>
      <c r="AR40" s="81">
        <v>0</v>
      </c>
      <c r="AS40" s="81">
        <v>0</v>
      </c>
      <c r="AT40" s="81">
        <f aca="true" t="shared" si="24" ref="AT40:AT71">SUM(AU40:AY40)</f>
        <v>0</v>
      </c>
      <c r="AU40" s="81">
        <v>0</v>
      </c>
      <c r="AV40" s="81">
        <v>0</v>
      </c>
      <c r="AW40" s="81">
        <v>0</v>
      </c>
      <c r="AX40" s="81">
        <v>0</v>
      </c>
      <c r="AY40" s="81">
        <v>0</v>
      </c>
      <c r="AZ40" s="81">
        <f aca="true" t="shared" si="25" ref="AZ40:AZ71">SUM(BA40:BC40)</f>
        <v>0</v>
      </c>
      <c r="BA40" s="81">
        <v>0</v>
      </c>
      <c r="BB40" s="81">
        <v>0</v>
      </c>
      <c r="BC40" s="81">
        <v>0</v>
      </c>
    </row>
    <row r="41" spans="1:55" s="65" customFormat="1" ht="12" customHeight="1">
      <c r="A41" s="74" t="s">
        <v>264</v>
      </c>
      <c r="B41" s="126" t="s">
        <v>321</v>
      </c>
      <c r="C41" s="74" t="s">
        <v>322</v>
      </c>
      <c r="D41" s="81">
        <f t="shared" si="14"/>
        <v>20830</v>
      </c>
      <c r="E41" s="81">
        <f t="shared" si="15"/>
        <v>0</v>
      </c>
      <c r="F41" s="81">
        <v>0</v>
      </c>
      <c r="G41" s="81">
        <v>0</v>
      </c>
      <c r="H41" s="81">
        <f t="shared" si="16"/>
        <v>0</v>
      </c>
      <c r="I41" s="81">
        <v>0</v>
      </c>
      <c r="J41" s="81">
        <v>0</v>
      </c>
      <c r="K41" s="81">
        <f t="shared" si="17"/>
        <v>20830</v>
      </c>
      <c r="L41" s="81">
        <v>1793</v>
      </c>
      <c r="M41" s="81">
        <v>19037</v>
      </c>
      <c r="N41" s="81">
        <f t="shared" si="18"/>
        <v>20830</v>
      </c>
      <c r="O41" s="81">
        <f t="shared" si="19"/>
        <v>1793</v>
      </c>
      <c r="P41" s="81">
        <v>1793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f t="shared" si="20"/>
        <v>19037</v>
      </c>
      <c r="W41" s="81">
        <v>19037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f t="shared" si="21"/>
        <v>0</v>
      </c>
      <c r="AD41" s="81">
        <v>0</v>
      </c>
      <c r="AE41" s="81">
        <v>0</v>
      </c>
      <c r="AF41" s="81">
        <f t="shared" si="22"/>
        <v>50</v>
      </c>
      <c r="AG41" s="81">
        <v>50</v>
      </c>
      <c r="AH41" s="81">
        <v>0</v>
      </c>
      <c r="AI41" s="81">
        <v>0</v>
      </c>
      <c r="AJ41" s="81">
        <f t="shared" si="23"/>
        <v>50</v>
      </c>
      <c r="AK41" s="81">
        <v>0</v>
      </c>
      <c r="AL41" s="81">
        <v>0</v>
      </c>
      <c r="AM41" s="81">
        <v>0</v>
      </c>
      <c r="AN41" s="81">
        <v>0</v>
      </c>
      <c r="AO41" s="81">
        <v>0</v>
      </c>
      <c r="AP41" s="81">
        <v>0</v>
      </c>
      <c r="AQ41" s="81">
        <v>0</v>
      </c>
      <c r="AR41" s="81">
        <v>0</v>
      </c>
      <c r="AS41" s="81">
        <v>50</v>
      </c>
      <c r="AT41" s="81">
        <f t="shared" si="24"/>
        <v>0</v>
      </c>
      <c r="AU41" s="81">
        <v>0</v>
      </c>
      <c r="AV41" s="81">
        <v>0</v>
      </c>
      <c r="AW41" s="81">
        <v>0</v>
      </c>
      <c r="AX41" s="81">
        <v>0</v>
      </c>
      <c r="AY41" s="81">
        <v>0</v>
      </c>
      <c r="AZ41" s="81">
        <f t="shared" si="25"/>
        <v>0</v>
      </c>
      <c r="BA41" s="81">
        <v>0</v>
      </c>
      <c r="BB41" s="81">
        <v>0</v>
      </c>
      <c r="BC41" s="81">
        <v>0</v>
      </c>
    </row>
    <row r="42" spans="1:55" s="65" customFormat="1" ht="12" customHeight="1">
      <c r="A42" s="74" t="s">
        <v>264</v>
      </c>
      <c r="B42" s="126" t="s">
        <v>323</v>
      </c>
      <c r="C42" s="74" t="s">
        <v>324</v>
      </c>
      <c r="D42" s="81">
        <f t="shared" si="14"/>
        <v>14147</v>
      </c>
      <c r="E42" s="81">
        <f t="shared" si="15"/>
        <v>0</v>
      </c>
      <c r="F42" s="81">
        <v>0</v>
      </c>
      <c r="G42" s="81">
        <v>0</v>
      </c>
      <c r="H42" s="81">
        <f t="shared" si="16"/>
        <v>0</v>
      </c>
      <c r="I42" s="81">
        <v>0</v>
      </c>
      <c r="J42" s="81">
        <v>0</v>
      </c>
      <c r="K42" s="81">
        <f t="shared" si="17"/>
        <v>14147</v>
      </c>
      <c r="L42" s="81">
        <v>986</v>
      </c>
      <c r="M42" s="81">
        <v>13161</v>
      </c>
      <c r="N42" s="81">
        <f t="shared" si="18"/>
        <v>14147</v>
      </c>
      <c r="O42" s="81">
        <f t="shared" si="19"/>
        <v>986</v>
      </c>
      <c r="P42" s="81">
        <v>986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f t="shared" si="20"/>
        <v>13161</v>
      </c>
      <c r="W42" s="81">
        <v>13161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f t="shared" si="21"/>
        <v>0</v>
      </c>
      <c r="AD42" s="81">
        <v>0</v>
      </c>
      <c r="AE42" s="81">
        <v>0</v>
      </c>
      <c r="AF42" s="81">
        <f t="shared" si="22"/>
        <v>70</v>
      </c>
      <c r="AG42" s="81">
        <v>70</v>
      </c>
      <c r="AH42" s="81">
        <v>0</v>
      </c>
      <c r="AI42" s="81">
        <v>0</v>
      </c>
      <c r="AJ42" s="81">
        <f t="shared" si="23"/>
        <v>719</v>
      </c>
      <c r="AK42" s="81">
        <v>719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81">
        <v>0</v>
      </c>
      <c r="AT42" s="81">
        <f t="shared" si="24"/>
        <v>70</v>
      </c>
      <c r="AU42" s="81">
        <v>70</v>
      </c>
      <c r="AV42" s="81">
        <v>0</v>
      </c>
      <c r="AW42" s="81">
        <v>0</v>
      </c>
      <c r="AX42" s="81">
        <v>0</v>
      </c>
      <c r="AY42" s="81">
        <v>0</v>
      </c>
      <c r="AZ42" s="81">
        <f t="shared" si="25"/>
        <v>0</v>
      </c>
      <c r="BA42" s="81">
        <v>0</v>
      </c>
      <c r="BB42" s="81">
        <v>0</v>
      </c>
      <c r="BC42" s="81">
        <v>0</v>
      </c>
    </row>
    <row r="43" spans="1:55" s="65" customFormat="1" ht="12" customHeight="1">
      <c r="A43" s="74" t="s">
        <v>264</v>
      </c>
      <c r="B43" s="126" t="s">
        <v>325</v>
      </c>
      <c r="C43" s="74" t="s">
        <v>326</v>
      </c>
      <c r="D43" s="81">
        <f t="shared" si="14"/>
        <v>11801</v>
      </c>
      <c r="E43" s="81">
        <f t="shared" si="15"/>
        <v>0</v>
      </c>
      <c r="F43" s="81">
        <v>0</v>
      </c>
      <c r="G43" s="81">
        <v>0</v>
      </c>
      <c r="H43" s="81">
        <f t="shared" si="16"/>
        <v>0</v>
      </c>
      <c r="I43" s="81">
        <v>0</v>
      </c>
      <c r="J43" s="81">
        <v>0</v>
      </c>
      <c r="K43" s="81">
        <f t="shared" si="17"/>
        <v>11801</v>
      </c>
      <c r="L43" s="81">
        <v>1113</v>
      </c>
      <c r="M43" s="81">
        <v>10688</v>
      </c>
      <c r="N43" s="81">
        <f t="shared" si="18"/>
        <v>11801</v>
      </c>
      <c r="O43" s="81">
        <f t="shared" si="19"/>
        <v>1113</v>
      </c>
      <c r="P43" s="81">
        <v>1113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f t="shared" si="20"/>
        <v>10688</v>
      </c>
      <c r="W43" s="81">
        <v>10688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f t="shared" si="21"/>
        <v>0</v>
      </c>
      <c r="AD43" s="81">
        <v>0</v>
      </c>
      <c r="AE43" s="81">
        <v>0</v>
      </c>
      <c r="AF43" s="81">
        <f t="shared" si="22"/>
        <v>20</v>
      </c>
      <c r="AG43" s="81">
        <v>20</v>
      </c>
      <c r="AH43" s="81">
        <v>0</v>
      </c>
      <c r="AI43" s="81">
        <v>0</v>
      </c>
      <c r="AJ43" s="81">
        <f t="shared" si="23"/>
        <v>0</v>
      </c>
      <c r="AK43" s="81">
        <v>0</v>
      </c>
      <c r="AL43" s="81">
        <v>0</v>
      </c>
      <c r="AM43" s="81">
        <v>0</v>
      </c>
      <c r="AN43" s="81">
        <v>0</v>
      </c>
      <c r="AO43" s="81">
        <v>0</v>
      </c>
      <c r="AP43" s="81">
        <v>0</v>
      </c>
      <c r="AQ43" s="81">
        <v>0</v>
      </c>
      <c r="AR43" s="81">
        <v>0</v>
      </c>
      <c r="AS43" s="81">
        <v>0</v>
      </c>
      <c r="AT43" s="81">
        <f t="shared" si="24"/>
        <v>20</v>
      </c>
      <c r="AU43" s="81">
        <v>20</v>
      </c>
      <c r="AV43" s="81">
        <v>0</v>
      </c>
      <c r="AW43" s="81">
        <v>0</v>
      </c>
      <c r="AX43" s="81">
        <v>0</v>
      </c>
      <c r="AY43" s="81">
        <v>0</v>
      </c>
      <c r="AZ43" s="81">
        <f t="shared" si="25"/>
        <v>0</v>
      </c>
      <c r="BA43" s="81">
        <v>0</v>
      </c>
      <c r="BB43" s="81">
        <v>0</v>
      </c>
      <c r="BC43" s="81">
        <v>0</v>
      </c>
    </row>
    <row r="44" spans="1:55" s="65" customFormat="1" ht="12" customHeight="1">
      <c r="A44" s="74" t="s">
        <v>264</v>
      </c>
      <c r="B44" s="126" t="s">
        <v>327</v>
      </c>
      <c r="C44" s="74" t="s">
        <v>328</v>
      </c>
      <c r="D44" s="81">
        <f t="shared" si="14"/>
        <v>11336</v>
      </c>
      <c r="E44" s="81">
        <f t="shared" si="15"/>
        <v>0</v>
      </c>
      <c r="F44" s="81">
        <v>0</v>
      </c>
      <c r="G44" s="81">
        <v>0</v>
      </c>
      <c r="H44" s="81">
        <f t="shared" si="16"/>
        <v>0</v>
      </c>
      <c r="I44" s="81">
        <v>0</v>
      </c>
      <c r="J44" s="81">
        <v>0</v>
      </c>
      <c r="K44" s="81">
        <f t="shared" si="17"/>
        <v>11336</v>
      </c>
      <c r="L44" s="81">
        <v>1343</v>
      </c>
      <c r="M44" s="81">
        <v>9993</v>
      </c>
      <c r="N44" s="81">
        <f t="shared" si="18"/>
        <v>11336</v>
      </c>
      <c r="O44" s="81">
        <f t="shared" si="19"/>
        <v>1343</v>
      </c>
      <c r="P44" s="81">
        <v>1343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f t="shared" si="20"/>
        <v>9993</v>
      </c>
      <c r="W44" s="81">
        <v>9993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f t="shared" si="21"/>
        <v>0</v>
      </c>
      <c r="AD44" s="81">
        <v>0</v>
      </c>
      <c r="AE44" s="81">
        <v>0</v>
      </c>
      <c r="AF44" s="81">
        <f t="shared" si="22"/>
        <v>474</v>
      </c>
      <c r="AG44" s="81">
        <v>474</v>
      </c>
      <c r="AH44" s="81">
        <v>0</v>
      </c>
      <c r="AI44" s="81">
        <v>0</v>
      </c>
      <c r="AJ44" s="81">
        <f t="shared" si="23"/>
        <v>474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81">
        <v>0</v>
      </c>
      <c r="AQ44" s="81">
        <v>0</v>
      </c>
      <c r="AR44" s="81">
        <v>0</v>
      </c>
      <c r="AS44" s="81">
        <v>474</v>
      </c>
      <c r="AT44" s="81">
        <f t="shared" si="24"/>
        <v>0</v>
      </c>
      <c r="AU44" s="81">
        <v>0</v>
      </c>
      <c r="AV44" s="81">
        <v>0</v>
      </c>
      <c r="AW44" s="81">
        <v>0</v>
      </c>
      <c r="AX44" s="81">
        <v>0</v>
      </c>
      <c r="AY44" s="81">
        <v>0</v>
      </c>
      <c r="AZ44" s="81">
        <f t="shared" si="25"/>
        <v>0</v>
      </c>
      <c r="BA44" s="81">
        <v>0</v>
      </c>
      <c r="BB44" s="81">
        <v>0</v>
      </c>
      <c r="BC44" s="81">
        <v>0</v>
      </c>
    </row>
    <row r="45" spans="1:55" s="65" customFormat="1" ht="12" customHeight="1">
      <c r="A45" s="74" t="s">
        <v>264</v>
      </c>
      <c r="B45" s="126" t="s">
        <v>329</v>
      </c>
      <c r="C45" s="74" t="s">
        <v>330</v>
      </c>
      <c r="D45" s="81">
        <f t="shared" si="14"/>
        <v>6839</v>
      </c>
      <c r="E45" s="81">
        <f t="shared" si="15"/>
        <v>0</v>
      </c>
      <c r="F45" s="81">
        <v>0</v>
      </c>
      <c r="G45" s="81">
        <v>0</v>
      </c>
      <c r="H45" s="81">
        <f t="shared" si="16"/>
        <v>760</v>
      </c>
      <c r="I45" s="81">
        <v>760</v>
      </c>
      <c r="J45" s="81">
        <v>0</v>
      </c>
      <c r="K45" s="81">
        <f t="shared" si="17"/>
        <v>6079</v>
      </c>
      <c r="L45" s="81">
        <v>0</v>
      </c>
      <c r="M45" s="81">
        <v>6079</v>
      </c>
      <c r="N45" s="81">
        <f t="shared" si="18"/>
        <v>6839</v>
      </c>
      <c r="O45" s="81">
        <f t="shared" si="19"/>
        <v>760</v>
      </c>
      <c r="P45" s="81">
        <v>760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f t="shared" si="20"/>
        <v>6079</v>
      </c>
      <c r="W45" s="81">
        <v>6079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f t="shared" si="21"/>
        <v>0</v>
      </c>
      <c r="AD45" s="81">
        <v>0</v>
      </c>
      <c r="AE45" s="81">
        <v>0</v>
      </c>
      <c r="AF45" s="81">
        <f t="shared" si="22"/>
        <v>348</v>
      </c>
      <c r="AG45" s="81">
        <v>348</v>
      </c>
      <c r="AH45" s="81">
        <v>0</v>
      </c>
      <c r="AI45" s="81">
        <v>0</v>
      </c>
      <c r="AJ45" s="81">
        <f t="shared" si="23"/>
        <v>348</v>
      </c>
      <c r="AK45" s="81">
        <v>0</v>
      </c>
      <c r="AL45" s="81">
        <v>0</v>
      </c>
      <c r="AM45" s="81">
        <v>348</v>
      </c>
      <c r="AN45" s="81">
        <v>0</v>
      </c>
      <c r="AO45" s="81">
        <v>0</v>
      </c>
      <c r="AP45" s="81">
        <v>0</v>
      </c>
      <c r="AQ45" s="81">
        <v>0</v>
      </c>
      <c r="AR45" s="81">
        <v>0</v>
      </c>
      <c r="AS45" s="81">
        <v>0</v>
      </c>
      <c r="AT45" s="81">
        <f t="shared" si="24"/>
        <v>8</v>
      </c>
      <c r="AU45" s="81">
        <v>0</v>
      </c>
      <c r="AV45" s="81">
        <v>0</v>
      </c>
      <c r="AW45" s="81">
        <v>8</v>
      </c>
      <c r="AX45" s="81">
        <v>0</v>
      </c>
      <c r="AY45" s="81">
        <v>0</v>
      </c>
      <c r="AZ45" s="81">
        <f t="shared" si="25"/>
        <v>0</v>
      </c>
      <c r="BA45" s="81">
        <v>0</v>
      </c>
      <c r="BB45" s="81">
        <v>0</v>
      </c>
      <c r="BC45" s="81">
        <v>0</v>
      </c>
    </row>
    <row r="46" spans="1:55" s="65" customFormat="1" ht="12" customHeight="1">
      <c r="A46" s="74" t="s">
        <v>264</v>
      </c>
      <c r="B46" s="126" t="s">
        <v>331</v>
      </c>
      <c r="C46" s="74" t="s">
        <v>332</v>
      </c>
      <c r="D46" s="81">
        <f t="shared" si="14"/>
        <v>4804</v>
      </c>
      <c r="E46" s="81">
        <f t="shared" si="15"/>
        <v>0</v>
      </c>
      <c r="F46" s="81">
        <v>0</v>
      </c>
      <c r="G46" s="81">
        <v>0</v>
      </c>
      <c r="H46" s="81">
        <f t="shared" si="16"/>
        <v>0</v>
      </c>
      <c r="I46" s="81">
        <v>0</v>
      </c>
      <c r="J46" s="81">
        <v>0</v>
      </c>
      <c r="K46" s="81">
        <f t="shared" si="17"/>
        <v>4804</v>
      </c>
      <c r="L46" s="81">
        <v>558</v>
      </c>
      <c r="M46" s="81">
        <v>4246</v>
      </c>
      <c r="N46" s="81">
        <f t="shared" si="18"/>
        <v>4804</v>
      </c>
      <c r="O46" s="81">
        <f t="shared" si="19"/>
        <v>558</v>
      </c>
      <c r="P46" s="81">
        <v>558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f t="shared" si="20"/>
        <v>4246</v>
      </c>
      <c r="W46" s="81">
        <v>4246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f t="shared" si="21"/>
        <v>0</v>
      </c>
      <c r="AD46" s="81">
        <v>0</v>
      </c>
      <c r="AE46" s="81">
        <v>0</v>
      </c>
      <c r="AF46" s="81">
        <f t="shared" si="22"/>
        <v>13</v>
      </c>
      <c r="AG46" s="81">
        <v>13</v>
      </c>
      <c r="AH46" s="81">
        <v>0</v>
      </c>
      <c r="AI46" s="81">
        <v>0</v>
      </c>
      <c r="AJ46" s="81">
        <f t="shared" si="23"/>
        <v>13</v>
      </c>
      <c r="AK46" s="81">
        <v>0</v>
      </c>
      <c r="AL46" s="81">
        <v>0</v>
      </c>
      <c r="AM46" s="81">
        <v>0</v>
      </c>
      <c r="AN46" s="81">
        <v>0</v>
      </c>
      <c r="AO46" s="81">
        <v>0</v>
      </c>
      <c r="AP46" s="81">
        <v>0</v>
      </c>
      <c r="AQ46" s="81">
        <v>0</v>
      </c>
      <c r="AR46" s="81">
        <v>0</v>
      </c>
      <c r="AS46" s="81">
        <v>13</v>
      </c>
      <c r="AT46" s="81">
        <f t="shared" si="24"/>
        <v>0</v>
      </c>
      <c r="AU46" s="81">
        <v>0</v>
      </c>
      <c r="AV46" s="81">
        <v>0</v>
      </c>
      <c r="AW46" s="81">
        <v>0</v>
      </c>
      <c r="AX46" s="81">
        <v>0</v>
      </c>
      <c r="AY46" s="81">
        <v>0</v>
      </c>
      <c r="AZ46" s="81">
        <f t="shared" si="25"/>
        <v>0</v>
      </c>
      <c r="BA46" s="81">
        <v>0</v>
      </c>
      <c r="BB46" s="81">
        <v>0</v>
      </c>
      <c r="BC46" s="81">
        <v>0</v>
      </c>
    </row>
    <row r="47" spans="1:55" s="65" customFormat="1" ht="12" customHeight="1">
      <c r="A47" s="74" t="s">
        <v>264</v>
      </c>
      <c r="B47" s="126" t="s">
        <v>333</v>
      </c>
      <c r="C47" s="74" t="s">
        <v>334</v>
      </c>
      <c r="D47" s="81">
        <f t="shared" si="14"/>
        <v>7931</v>
      </c>
      <c r="E47" s="81">
        <f t="shared" si="15"/>
        <v>0</v>
      </c>
      <c r="F47" s="81">
        <v>0</v>
      </c>
      <c r="G47" s="81">
        <v>0</v>
      </c>
      <c r="H47" s="81">
        <f t="shared" si="16"/>
        <v>720</v>
      </c>
      <c r="I47" s="81">
        <v>720</v>
      </c>
      <c r="J47" s="81">
        <v>0</v>
      </c>
      <c r="K47" s="81">
        <f t="shared" si="17"/>
        <v>7211</v>
      </c>
      <c r="L47" s="81">
        <v>0</v>
      </c>
      <c r="M47" s="81">
        <v>7211</v>
      </c>
      <c r="N47" s="81">
        <f t="shared" si="18"/>
        <v>7931</v>
      </c>
      <c r="O47" s="81">
        <f t="shared" si="19"/>
        <v>720</v>
      </c>
      <c r="P47" s="81">
        <v>720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f t="shared" si="20"/>
        <v>7211</v>
      </c>
      <c r="W47" s="81">
        <v>7211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f t="shared" si="21"/>
        <v>0</v>
      </c>
      <c r="AD47" s="81">
        <v>0</v>
      </c>
      <c r="AE47" s="81">
        <v>0</v>
      </c>
      <c r="AF47" s="81">
        <f t="shared" si="22"/>
        <v>516</v>
      </c>
      <c r="AG47" s="81">
        <v>516</v>
      </c>
      <c r="AH47" s="81">
        <v>0</v>
      </c>
      <c r="AI47" s="81">
        <v>0</v>
      </c>
      <c r="AJ47" s="81">
        <f t="shared" si="23"/>
        <v>516</v>
      </c>
      <c r="AK47" s="81">
        <v>0</v>
      </c>
      <c r="AL47" s="81">
        <v>0</v>
      </c>
      <c r="AM47" s="81">
        <v>0</v>
      </c>
      <c r="AN47" s="81">
        <v>516</v>
      </c>
      <c r="AO47" s="81">
        <v>0</v>
      </c>
      <c r="AP47" s="81">
        <v>0</v>
      </c>
      <c r="AQ47" s="81">
        <v>0</v>
      </c>
      <c r="AR47" s="81">
        <v>0</v>
      </c>
      <c r="AS47" s="81">
        <v>0</v>
      </c>
      <c r="AT47" s="81">
        <f t="shared" si="24"/>
        <v>0</v>
      </c>
      <c r="AU47" s="81">
        <v>0</v>
      </c>
      <c r="AV47" s="81">
        <v>0</v>
      </c>
      <c r="AW47" s="81">
        <v>0</v>
      </c>
      <c r="AX47" s="81">
        <v>0</v>
      </c>
      <c r="AY47" s="81">
        <v>0</v>
      </c>
      <c r="AZ47" s="81">
        <f t="shared" si="25"/>
        <v>0</v>
      </c>
      <c r="BA47" s="81">
        <v>0</v>
      </c>
      <c r="BB47" s="81">
        <v>0</v>
      </c>
      <c r="BC47" s="81">
        <v>0</v>
      </c>
    </row>
    <row r="48" spans="1:55" s="65" customFormat="1" ht="12" customHeight="1">
      <c r="A48" s="74" t="s">
        <v>264</v>
      </c>
      <c r="B48" s="126" t="s">
        <v>335</v>
      </c>
      <c r="C48" s="74" t="s">
        <v>336</v>
      </c>
      <c r="D48" s="81">
        <f t="shared" si="14"/>
        <v>5089</v>
      </c>
      <c r="E48" s="81">
        <f t="shared" si="15"/>
        <v>0</v>
      </c>
      <c r="F48" s="81">
        <v>0</v>
      </c>
      <c r="G48" s="81">
        <v>0</v>
      </c>
      <c r="H48" s="81">
        <f t="shared" si="16"/>
        <v>703</v>
      </c>
      <c r="I48" s="81">
        <v>703</v>
      </c>
      <c r="J48" s="81">
        <v>0</v>
      </c>
      <c r="K48" s="81">
        <f t="shared" si="17"/>
        <v>4386</v>
      </c>
      <c r="L48" s="81">
        <v>0</v>
      </c>
      <c r="M48" s="81">
        <v>4386</v>
      </c>
      <c r="N48" s="81">
        <f t="shared" si="18"/>
        <v>5089</v>
      </c>
      <c r="O48" s="81">
        <f t="shared" si="19"/>
        <v>703</v>
      </c>
      <c r="P48" s="81">
        <v>703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f t="shared" si="20"/>
        <v>4386</v>
      </c>
      <c r="W48" s="81">
        <v>4386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f t="shared" si="21"/>
        <v>0</v>
      </c>
      <c r="AD48" s="81">
        <v>0</v>
      </c>
      <c r="AE48" s="81">
        <v>0</v>
      </c>
      <c r="AF48" s="81">
        <f t="shared" si="22"/>
        <v>7</v>
      </c>
      <c r="AG48" s="81">
        <v>7</v>
      </c>
      <c r="AH48" s="81">
        <v>0</v>
      </c>
      <c r="AI48" s="81">
        <v>0</v>
      </c>
      <c r="AJ48" s="81">
        <f t="shared" si="23"/>
        <v>281</v>
      </c>
      <c r="AK48" s="81">
        <v>275</v>
      </c>
      <c r="AL48" s="81">
        <v>0</v>
      </c>
      <c r="AM48" s="81">
        <v>0</v>
      </c>
      <c r="AN48" s="81">
        <v>0</v>
      </c>
      <c r="AO48" s="81">
        <v>0</v>
      </c>
      <c r="AP48" s="81">
        <v>0</v>
      </c>
      <c r="AQ48" s="81">
        <v>0</v>
      </c>
      <c r="AR48" s="81">
        <v>6</v>
      </c>
      <c r="AS48" s="81">
        <v>0</v>
      </c>
      <c r="AT48" s="81">
        <f t="shared" si="24"/>
        <v>1</v>
      </c>
      <c r="AU48" s="81">
        <v>1</v>
      </c>
      <c r="AV48" s="81">
        <v>0</v>
      </c>
      <c r="AW48" s="81">
        <v>0</v>
      </c>
      <c r="AX48" s="81">
        <v>0</v>
      </c>
      <c r="AY48" s="81">
        <v>0</v>
      </c>
      <c r="AZ48" s="81">
        <f t="shared" si="25"/>
        <v>14</v>
      </c>
      <c r="BA48" s="81">
        <v>14</v>
      </c>
      <c r="BB48" s="81">
        <v>0</v>
      </c>
      <c r="BC48" s="81">
        <v>0</v>
      </c>
    </row>
    <row r="49" spans="1:55" s="65" customFormat="1" ht="12" customHeight="1">
      <c r="A49" s="74" t="s">
        <v>264</v>
      </c>
      <c r="B49" s="126" t="s">
        <v>337</v>
      </c>
      <c r="C49" s="74" t="s">
        <v>338</v>
      </c>
      <c r="D49" s="81">
        <f t="shared" si="14"/>
        <v>1439</v>
      </c>
      <c r="E49" s="81">
        <f t="shared" si="15"/>
        <v>0</v>
      </c>
      <c r="F49" s="81">
        <v>0</v>
      </c>
      <c r="G49" s="81">
        <v>0</v>
      </c>
      <c r="H49" s="81">
        <f t="shared" si="16"/>
        <v>0</v>
      </c>
      <c r="I49" s="81">
        <v>0</v>
      </c>
      <c r="J49" s="81">
        <v>0</v>
      </c>
      <c r="K49" s="81">
        <f t="shared" si="17"/>
        <v>1439</v>
      </c>
      <c r="L49" s="81">
        <v>176</v>
      </c>
      <c r="M49" s="81">
        <v>1263</v>
      </c>
      <c r="N49" s="81">
        <f t="shared" si="18"/>
        <v>1439</v>
      </c>
      <c r="O49" s="81">
        <f t="shared" si="19"/>
        <v>176</v>
      </c>
      <c r="P49" s="81">
        <v>176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f t="shared" si="20"/>
        <v>1263</v>
      </c>
      <c r="W49" s="81">
        <v>1263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1">
        <f t="shared" si="21"/>
        <v>0</v>
      </c>
      <c r="AD49" s="81">
        <v>0</v>
      </c>
      <c r="AE49" s="81">
        <v>0</v>
      </c>
      <c r="AF49" s="81">
        <f t="shared" si="22"/>
        <v>4</v>
      </c>
      <c r="AG49" s="81">
        <v>4</v>
      </c>
      <c r="AH49" s="81">
        <v>0</v>
      </c>
      <c r="AI49" s="81">
        <v>0</v>
      </c>
      <c r="AJ49" s="81">
        <f t="shared" si="23"/>
        <v>4</v>
      </c>
      <c r="AK49" s="81">
        <v>0</v>
      </c>
      <c r="AL49" s="81">
        <v>0</v>
      </c>
      <c r="AM49" s="81">
        <v>0</v>
      </c>
      <c r="AN49" s="81">
        <v>0</v>
      </c>
      <c r="AO49" s="81">
        <v>0</v>
      </c>
      <c r="AP49" s="81">
        <v>0</v>
      </c>
      <c r="AQ49" s="81">
        <v>0</v>
      </c>
      <c r="AR49" s="81">
        <v>0</v>
      </c>
      <c r="AS49" s="81">
        <v>4</v>
      </c>
      <c r="AT49" s="81">
        <f t="shared" si="24"/>
        <v>0</v>
      </c>
      <c r="AU49" s="81">
        <v>0</v>
      </c>
      <c r="AV49" s="81">
        <v>0</v>
      </c>
      <c r="AW49" s="81">
        <v>0</v>
      </c>
      <c r="AX49" s="81">
        <v>0</v>
      </c>
      <c r="AY49" s="81">
        <v>0</v>
      </c>
      <c r="AZ49" s="81">
        <f t="shared" si="25"/>
        <v>0</v>
      </c>
      <c r="BA49" s="81">
        <v>0</v>
      </c>
      <c r="BB49" s="81">
        <v>0</v>
      </c>
      <c r="BC49" s="81">
        <v>0</v>
      </c>
    </row>
    <row r="50" spans="1:55" s="65" customFormat="1" ht="12" customHeight="1">
      <c r="A50" s="74" t="s">
        <v>264</v>
      </c>
      <c r="B50" s="126" t="s">
        <v>339</v>
      </c>
      <c r="C50" s="74" t="s">
        <v>340</v>
      </c>
      <c r="D50" s="81">
        <f t="shared" si="14"/>
        <v>7898</v>
      </c>
      <c r="E50" s="81">
        <f t="shared" si="15"/>
        <v>0</v>
      </c>
      <c r="F50" s="81">
        <v>0</v>
      </c>
      <c r="G50" s="81">
        <v>0</v>
      </c>
      <c r="H50" s="81">
        <f t="shared" si="16"/>
        <v>0</v>
      </c>
      <c r="I50" s="81">
        <v>0</v>
      </c>
      <c r="J50" s="81">
        <v>0</v>
      </c>
      <c r="K50" s="81">
        <f t="shared" si="17"/>
        <v>7898</v>
      </c>
      <c r="L50" s="81">
        <v>893</v>
      </c>
      <c r="M50" s="81">
        <v>7005</v>
      </c>
      <c r="N50" s="81">
        <f t="shared" si="18"/>
        <v>7898</v>
      </c>
      <c r="O50" s="81">
        <f t="shared" si="19"/>
        <v>893</v>
      </c>
      <c r="P50" s="81">
        <v>893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f t="shared" si="20"/>
        <v>7005</v>
      </c>
      <c r="W50" s="81">
        <v>7005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  <c r="AC50" s="81">
        <f t="shared" si="21"/>
        <v>0</v>
      </c>
      <c r="AD50" s="81">
        <v>0</v>
      </c>
      <c r="AE50" s="81">
        <v>0</v>
      </c>
      <c r="AF50" s="81">
        <f t="shared" si="22"/>
        <v>20</v>
      </c>
      <c r="AG50" s="81">
        <v>20</v>
      </c>
      <c r="AH50" s="81">
        <v>0</v>
      </c>
      <c r="AI50" s="81">
        <v>0</v>
      </c>
      <c r="AJ50" s="81">
        <f t="shared" si="23"/>
        <v>0</v>
      </c>
      <c r="AK50" s="81">
        <v>0</v>
      </c>
      <c r="AL50" s="81">
        <v>0</v>
      </c>
      <c r="AM50" s="81">
        <v>0</v>
      </c>
      <c r="AN50" s="81">
        <v>0</v>
      </c>
      <c r="AO50" s="81">
        <v>0</v>
      </c>
      <c r="AP50" s="81">
        <v>0</v>
      </c>
      <c r="AQ50" s="81">
        <v>0</v>
      </c>
      <c r="AR50" s="81">
        <v>0</v>
      </c>
      <c r="AS50" s="81">
        <v>0</v>
      </c>
      <c r="AT50" s="81">
        <f t="shared" si="24"/>
        <v>20</v>
      </c>
      <c r="AU50" s="81">
        <v>20</v>
      </c>
      <c r="AV50" s="81">
        <v>0</v>
      </c>
      <c r="AW50" s="81">
        <v>0</v>
      </c>
      <c r="AX50" s="81">
        <v>0</v>
      </c>
      <c r="AY50" s="81">
        <v>0</v>
      </c>
      <c r="AZ50" s="81">
        <f t="shared" si="25"/>
        <v>0</v>
      </c>
      <c r="BA50" s="81">
        <v>0</v>
      </c>
      <c r="BB50" s="81">
        <v>0</v>
      </c>
      <c r="BC50" s="81">
        <v>0</v>
      </c>
    </row>
    <row r="51" spans="1:55" s="65" customFormat="1" ht="12" customHeight="1">
      <c r="A51" s="74" t="s">
        <v>264</v>
      </c>
      <c r="B51" s="126" t="s">
        <v>341</v>
      </c>
      <c r="C51" s="74" t="s">
        <v>342</v>
      </c>
      <c r="D51" s="81">
        <f t="shared" si="14"/>
        <v>3593</v>
      </c>
      <c r="E51" s="81">
        <f t="shared" si="15"/>
        <v>0</v>
      </c>
      <c r="F51" s="81">
        <v>0</v>
      </c>
      <c r="G51" s="81">
        <v>0</v>
      </c>
      <c r="H51" s="81">
        <f t="shared" si="16"/>
        <v>0</v>
      </c>
      <c r="I51" s="81">
        <v>0</v>
      </c>
      <c r="J51" s="81">
        <v>0</v>
      </c>
      <c r="K51" s="81">
        <f t="shared" si="17"/>
        <v>3593</v>
      </c>
      <c r="L51" s="81">
        <v>253</v>
      </c>
      <c r="M51" s="81">
        <v>3340</v>
      </c>
      <c r="N51" s="81">
        <f t="shared" si="18"/>
        <v>3593</v>
      </c>
      <c r="O51" s="81">
        <f t="shared" si="19"/>
        <v>253</v>
      </c>
      <c r="P51" s="81">
        <v>253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f t="shared" si="20"/>
        <v>3340</v>
      </c>
      <c r="W51" s="81">
        <v>3340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f t="shared" si="21"/>
        <v>0</v>
      </c>
      <c r="AD51" s="81">
        <v>0</v>
      </c>
      <c r="AE51" s="81">
        <v>0</v>
      </c>
      <c r="AF51" s="81">
        <f t="shared" si="22"/>
        <v>10</v>
      </c>
      <c r="AG51" s="81">
        <v>10</v>
      </c>
      <c r="AH51" s="81">
        <v>0</v>
      </c>
      <c r="AI51" s="81">
        <v>0</v>
      </c>
      <c r="AJ51" s="81">
        <f t="shared" si="23"/>
        <v>0</v>
      </c>
      <c r="AK51" s="81">
        <v>0</v>
      </c>
      <c r="AL51" s="81">
        <v>0</v>
      </c>
      <c r="AM51" s="81">
        <v>0</v>
      </c>
      <c r="AN51" s="81">
        <v>0</v>
      </c>
      <c r="AO51" s="81">
        <v>0</v>
      </c>
      <c r="AP51" s="81">
        <v>0</v>
      </c>
      <c r="AQ51" s="81">
        <v>0</v>
      </c>
      <c r="AR51" s="81">
        <v>0</v>
      </c>
      <c r="AS51" s="81">
        <v>0</v>
      </c>
      <c r="AT51" s="81">
        <f t="shared" si="24"/>
        <v>10</v>
      </c>
      <c r="AU51" s="81">
        <v>10</v>
      </c>
      <c r="AV51" s="81">
        <v>0</v>
      </c>
      <c r="AW51" s="81">
        <v>0</v>
      </c>
      <c r="AX51" s="81">
        <v>0</v>
      </c>
      <c r="AY51" s="81">
        <v>0</v>
      </c>
      <c r="AZ51" s="81">
        <f t="shared" si="25"/>
        <v>0</v>
      </c>
      <c r="BA51" s="81">
        <v>0</v>
      </c>
      <c r="BB51" s="81">
        <v>0</v>
      </c>
      <c r="BC51" s="81">
        <v>0</v>
      </c>
    </row>
    <row r="52" spans="1:55" s="65" customFormat="1" ht="12" customHeight="1">
      <c r="A52" s="74" t="s">
        <v>264</v>
      </c>
      <c r="B52" s="126" t="s">
        <v>343</v>
      </c>
      <c r="C52" s="74" t="s">
        <v>344</v>
      </c>
      <c r="D52" s="81">
        <f t="shared" si="14"/>
        <v>4577</v>
      </c>
      <c r="E52" s="81">
        <f t="shared" si="15"/>
        <v>0</v>
      </c>
      <c r="F52" s="81">
        <v>0</v>
      </c>
      <c r="G52" s="81">
        <v>0</v>
      </c>
      <c r="H52" s="81">
        <f t="shared" si="16"/>
        <v>299</v>
      </c>
      <c r="I52" s="81">
        <v>299</v>
      </c>
      <c r="J52" s="81">
        <v>0</v>
      </c>
      <c r="K52" s="81">
        <f t="shared" si="17"/>
        <v>4278</v>
      </c>
      <c r="L52" s="81">
        <v>0</v>
      </c>
      <c r="M52" s="81">
        <v>4278</v>
      </c>
      <c r="N52" s="81">
        <f t="shared" si="18"/>
        <v>4577</v>
      </c>
      <c r="O52" s="81">
        <f t="shared" si="19"/>
        <v>299</v>
      </c>
      <c r="P52" s="81">
        <v>299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f t="shared" si="20"/>
        <v>4278</v>
      </c>
      <c r="W52" s="81">
        <v>4278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f t="shared" si="21"/>
        <v>0</v>
      </c>
      <c r="AD52" s="81">
        <v>0</v>
      </c>
      <c r="AE52" s="81">
        <v>0</v>
      </c>
      <c r="AF52" s="81">
        <f t="shared" si="22"/>
        <v>174</v>
      </c>
      <c r="AG52" s="81">
        <v>174</v>
      </c>
      <c r="AH52" s="81">
        <v>0</v>
      </c>
      <c r="AI52" s="81">
        <v>0</v>
      </c>
      <c r="AJ52" s="81">
        <f t="shared" si="23"/>
        <v>174</v>
      </c>
      <c r="AK52" s="81">
        <v>0</v>
      </c>
      <c r="AL52" s="81">
        <v>0</v>
      </c>
      <c r="AM52" s="81">
        <v>173</v>
      </c>
      <c r="AN52" s="81">
        <v>0</v>
      </c>
      <c r="AO52" s="81">
        <v>0</v>
      </c>
      <c r="AP52" s="81">
        <v>0</v>
      </c>
      <c r="AQ52" s="81">
        <v>0</v>
      </c>
      <c r="AR52" s="81">
        <v>0</v>
      </c>
      <c r="AS52" s="81">
        <v>1</v>
      </c>
      <c r="AT52" s="81">
        <f t="shared" si="24"/>
        <v>0</v>
      </c>
      <c r="AU52" s="81">
        <v>0</v>
      </c>
      <c r="AV52" s="81">
        <v>0</v>
      </c>
      <c r="AW52" s="81">
        <v>0</v>
      </c>
      <c r="AX52" s="81">
        <v>0</v>
      </c>
      <c r="AY52" s="81">
        <v>0</v>
      </c>
      <c r="AZ52" s="81">
        <f t="shared" si="25"/>
        <v>0</v>
      </c>
      <c r="BA52" s="81">
        <v>0</v>
      </c>
      <c r="BB52" s="81">
        <v>0</v>
      </c>
      <c r="BC52" s="81">
        <v>0</v>
      </c>
    </row>
    <row r="53" spans="1:55" s="65" customFormat="1" ht="12" customHeight="1">
      <c r="A53" s="74" t="s">
        <v>264</v>
      </c>
      <c r="B53" s="126" t="s">
        <v>345</v>
      </c>
      <c r="C53" s="74" t="s">
        <v>346</v>
      </c>
      <c r="D53" s="81">
        <f t="shared" si="14"/>
        <v>5805</v>
      </c>
      <c r="E53" s="81">
        <f t="shared" si="15"/>
        <v>0</v>
      </c>
      <c r="F53" s="81">
        <v>0</v>
      </c>
      <c r="G53" s="81">
        <v>0</v>
      </c>
      <c r="H53" s="81">
        <f t="shared" si="16"/>
        <v>281</v>
      </c>
      <c r="I53" s="81">
        <v>281</v>
      </c>
      <c r="J53" s="81">
        <v>0</v>
      </c>
      <c r="K53" s="81">
        <f t="shared" si="17"/>
        <v>5524</v>
      </c>
      <c r="L53" s="81">
        <v>0</v>
      </c>
      <c r="M53" s="81">
        <v>5524</v>
      </c>
      <c r="N53" s="81">
        <f t="shared" si="18"/>
        <v>5805</v>
      </c>
      <c r="O53" s="81">
        <f t="shared" si="19"/>
        <v>281</v>
      </c>
      <c r="P53" s="81">
        <v>281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f t="shared" si="20"/>
        <v>5524</v>
      </c>
      <c r="W53" s="81">
        <v>5524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f t="shared" si="21"/>
        <v>0</v>
      </c>
      <c r="AD53" s="81">
        <v>0</v>
      </c>
      <c r="AE53" s="81">
        <v>0</v>
      </c>
      <c r="AF53" s="81">
        <f t="shared" si="22"/>
        <v>217</v>
      </c>
      <c r="AG53" s="81">
        <v>217</v>
      </c>
      <c r="AH53" s="81">
        <v>0</v>
      </c>
      <c r="AI53" s="81">
        <v>0</v>
      </c>
      <c r="AJ53" s="81">
        <f t="shared" si="23"/>
        <v>217</v>
      </c>
      <c r="AK53" s="81">
        <v>0</v>
      </c>
      <c r="AL53" s="81">
        <v>0</v>
      </c>
      <c r="AM53" s="81">
        <v>216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1</v>
      </c>
      <c r="AT53" s="81">
        <f t="shared" si="24"/>
        <v>0</v>
      </c>
      <c r="AU53" s="81">
        <v>0</v>
      </c>
      <c r="AV53" s="81">
        <v>0</v>
      </c>
      <c r="AW53" s="81">
        <v>0</v>
      </c>
      <c r="AX53" s="81">
        <v>0</v>
      </c>
      <c r="AY53" s="81">
        <v>0</v>
      </c>
      <c r="AZ53" s="81">
        <f t="shared" si="25"/>
        <v>0</v>
      </c>
      <c r="BA53" s="81">
        <v>0</v>
      </c>
      <c r="BB53" s="81">
        <v>0</v>
      </c>
      <c r="BC53" s="81">
        <v>0</v>
      </c>
    </row>
    <row r="54" spans="1:55" s="65" customFormat="1" ht="12" customHeight="1">
      <c r="A54" s="74" t="s">
        <v>264</v>
      </c>
      <c r="B54" s="126" t="s">
        <v>347</v>
      </c>
      <c r="C54" s="74" t="s">
        <v>348</v>
      </c>
      <c r="D54" s="81">
        <f t="shared" si="14"/>
        <v>9862</v>
      </c>
      <c r="E54" s="81">
        <f t="shared" si="15"/>
        <v>0</v>
      </c>
      <c r="F54" s="81">
        <v>0</v>
      </c>
      <c r="G54" s="81">
        <v>0</v>
      </c>
      <c r="H54" s="81">
        <f t="shared" si="16"/>
        <v>1112</v>
      </c>
      <c r="I54" s="81">
        <v>1112</v>
      </c>
      <c r="J54" s="81">
        <v>0</v>
      </c>
      <c r="K54" s="81">
        <f t="shared" si="17"/>
        <v>8750</v>
      </c>
      <c r="L54" s="81">
        <v>0</v>
      </c>
      <c r="M54" s="81">
        <v>8750</v>
      </c>
      <c r="N54" s="81">
        <f t="shared" si="18"/>
        <v>9862</v>
      </c>
      <c r="O54" s="81">
        <f t="shared" si="19"/>
        <v>1112</v>
      </c>
      <c r="P54" s="81">
        <v>1112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f t="shared" si="20"/>
        <v>8750</v>
      </c>
      <c r="W54" s="81">
        <v>8750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f t="shared" si="21"/>
        <v>0</v>
      </c>
      <c r="AD54" s="81">
        <v>0</v>
      </c>
      <c r="AE54" s="81">
        <v>0</v>
      </c>
      <c r="AF54" s="81">
        <f t="shared" si="22"/>
        <v>369</v>
      </c>
      <c r="AG54" s="81">
        <v>369</v>
      </c>
      <c r="AH54" s="81">
        <v>0</v>
      </c>
      <c r="AI54" s="81">
        <v>0</v>
      </c>
      <c r="AJ54" s="81">
        <f t="shared" si="23"/>
        <v>369</v>
      </c>
      <c r="AK54" s="81">
        <v>0</v>
      </c>
      <c r="AL54" s="81">
        <v>0</v>
      </c>
      <c r="AM54" s="81">
        <v>368</v>
      </c>
      <c r="AN54" s="81">
        <v>0</v>
      </c>
      <c r="AO54" s="81">
        <v>0</v>
      </c>
      <c r="AP54" s="81">
        <v>0</v>
      </c>
      <c r="AQ54" s="81">
        <v>0</v>
      </c>
      <c r="AR54" s="81">
        <v>0</v>
      </c>
      <c r="AS54" s="81">
        <v>1</v>
      </c>
      <c r="AT54" s="81">
        <f t="shared" si="24"/>
        <v>0</v>
      </c>
      <c r="AU54" s="81">
        <v>0</v>
      </c>
      <c r="AV54" s="81">
        <v>0</v>
      </c>
      <c r="AW54" s="81">
        <v>0</v>
      </c>
      <c r="AX54" s="81">
        <v>0</v>
      </c>
      <c r="AY54" s="81">
        <v>0</v>
      </c>
      <c r="AZ54" s="81">
        <f t="shared" si="25"/>
        <v>0</v>
      </c>
      <c r="BA54" s="81">
        <v>0</v>
      </c>
      <c r="BB54" s="81">
        <v>0</v>
      </c>
      <c r="BC54" s="81">
        <v>0</v>
      </c>
    </row>
    <row r="55" spans="1:55" s="65" customFormat="1" ht="12" customHeight="1">
      <c r="A55" s="74" t="s">
        <v>264</v>
      </c>
      <c r="B55" s="126" t="s">
        <v>349</v>
      </c>
      <c r="C55" s="74" t="s">
        <v>350</v>
      </c>
      <c r="D55" s="81">
        <f t="shared" si="14"/>
        <v>5667</v>
      </c>
      <c r="E55" s="81">
        <f t="shared" si="15"/>
        <v>0</v>
      </c>
      <c r="F55" s="81">
        <v>0</v>
      </c>
      <c r="G55" s="81">
        <v>0</v>
      </c>
      <c r="H55" s="81">
        <f t="shared" si="16"/>
        <v>0</v>
      </c>
      <c r="I55" s="81">
        <v>0</v>
      </c>
      <c r="J55" s="81">
        <v>0</v>
      </c>
      <c r="K55" s="81">
        <f t="shared" si="17"/>
        <v>5667</v>
      </c>
      <c r="L55" s="81">
        <v>328</v>
      </c>
      <c r="M55" s="81">
        <v>5339</v>
      </c>
      <c r="N55" s="81">
        <f t="shared" si="18"/>
        <v>5667</v>
      </c>
      <c r="O55" s="81">
        <f t="shared" si="19"/>
        <v>328</v>
      </c>
      <c r="P55" s="81">
        <v>328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f t="shared" si="20"/>
        <v>5339</v>
      </c>
      <c r="W55" s="81">
        <v>5339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f t="shared" si="21"/>
        <v>0</v>
      </c>
      <c r="AD55" s="81">
        <v>0</v>
      </c>
      <c r="AE55" s="81">
        <v>0</v>
      </c>
      <c r="AF55" s="81">
        <f t="shared" si="22"/>
        <v>7</v>
      </c>
      <c r="AG55" s="81">
        <v>7</v>
      </c>
      <c r="AH55" s="81">
        <v>0</v>
      </c>
      <c r="AI55" s="81">
        <v>0</v>
      </c>
      <c r="AJ55" s="81">
        <f t="shared" si="23"/>
        <v>7</v>
      </c>
      <c r="AK55" s="81">
        <v>0</v>
      </c>
      <c r="AL55" s="81">
        <v>0</v>
      </c>
      <c r="AM55" s="81">
        <v>0</v>
      </c>
      <c r="AN55" s="81">
        <v>0</v>
      </c>
      <c r="AO55" s="81">
        <v>0</v>
      </c>
      <c r="AP55" s="81">
        <v>0</v>
      </c>
      <c r="AQ55" s="81">
        <v>0</v>
      </c>
      <c r="AR55" s="81">
        <v>0</v>
      </c>
      <c r="AS55" s="81">
        <v>7</v>
      </c>
      <c r="AT55" s="81">
        <f t="shared" si="24"/>
        <v>0</v>
      </c>
      <c r="AU55" s="81">
        <v>0</v>
      </c>
      <c r="AV55" s="81">
        <v>0</v>
      </c>
      <c r="AW55" s="81">
        <v>0</v>
      </c>
      <c r="AX55" s="81">
        <v>0</v>
      </c>
      <c r="AY55" s="81">
        <v>0</v>
      </c>
      <c r="AZ55" s="81">
        <f t="shared" si="25"/>
        <v>0</v>
      </c>
      <c r="BA55" s="81">
        <v>0</v>
      </c>
      <c r="BB55" s="81">
        <v>0</v>
      </c>
      <c r="BC55" s="81">
        <v>0</v>
      </c>
    </row>
    <row r="56" spans="1:55" s="65" customFormat="1" ht="12" customHeight="1">
      <c r="A56" s="74" t="s">
        <v>264</v>
      </c>
      <c r="B56" s="126" t="s">
        <v>351</v>
      </c>
      <c r="C56" s="74" t="s">
        <v>352</v>
      </c>
      <c r="D56" s="81">
        <f t="shared" si="14"/>
        <v>5608</v>
      </c>
      <c r="E56" s="81">
        <f t="shared" si="15"/>
        <v>0</v>
      </c>
      <c r="F56" s="81">
        <v>0</v>
      </c>
      <c r="G56" s="81">
        <v>0</v>
      </c>
      <c r="H56" s="81">
        <f t="shared" si="16"/>
        <v>0</v>
      </c>
      <c r="I56" s="81">
        <v>0</v>
      </c>
      <c r="J56" s="81">
        <v>0</v>
      </c>
      <c r="K56" s="81">
        <f t="shared" si="17"/>
        <v>5608</v>
      </c>
      <c r="L56" s="81">
        <v>1051</v>
      </c>
      <c r="M56" s="81">
        <v>4557</v>
      </c>
      <c r="N56" s="81">
        <f t="shared" si="18"/>
        <v>5608</v>
      </c>
      <c r="O56" s="81">
        <f t="shared" si="19"/>
        <v>1051</v>
      </c>
      <c r="P56" s="81">
        <v>1051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f t="shared" si="20"/>
        <v>4557</v>
      </c>
      <c r="W56" s="81">
        <v>4557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81">
        <f t="shared" si="21"/>
        <v>0</v>
      </c>
      <c r="AD56" s="81">
        <v>0</v>
      </c>
      <c r="AE56" s="81">
        <v>0</v>
      </c>
      <c r="AF56" s="81">
        <f t="shared" si="22"/>
        <v>387</v>
      </c>
      <c r="AG56" s="81">
        <v>387</v>
      </c>
      <c r="AH56" s="81">
        <v>0</v>
      </c>
      <c r="AI56" s="81">
        <v>0</v>
      </c>
      <c r="AJ56" s="81">
        <f t="shared" si="23"/>
        <v>387</v>
      </c>
      <c r="AK56" s="81">
        <v>0</v>
      </c>
      <c r="AL56" s="81">
        <v>0</v>
      </c>
      <c r="AM56" s="81">
        <v>0</v>
      </c>
      <c r="AN56" s="81">
        <v>0</v>
      </c>
      <c r="AO56" s="81">
        <v>0</v>
      </c>
      <c r="AP56" s="81">
        <v>0</v>
      </c>
      <c r="AQ56" s="81">
        <v>361</v>
      </c>
      <c r="AR56" s="81">
        <v>0</v>
      </c>
      <c r="AS56" s="81">
        <v>26</v>
      </c>
      <c r="AT56" s="81">
        <f t="shared" si="24"/>
        <v>0</v>
      </c>
      <c r="AU56" s="81">
        <v>0</v>
      </c>
      <c r="AV56" s="81">
        <v>0</v>
      </c>
      <c r="AW56" s="81">
        <v>0</v>
      </c>
      <c r="AX56" s="81">
        <v>0</v>
      </c>
      <c r="AY56" s="81">
        <v>0</v>
      </c>
      <c r="AZ56" s="81">
        <f t="shared" si="25"/>
        <v>0</v>
      </c>
      <c r="BA56" s="81">
        <v>0</v>
      </c>
      <c r="BB56" s="81">
        <v>0</v>
      </c>
      <c r="BC56" s="81">
        <v>0</v>
      </c>
    </row>
    <row r="57" spans="1:55" s="65" customFormat="1" ht="12" customHeight="1">
      <c r="A57" s="74" t="s">
        <v>264</v>
      </c>
      <c r="B57" s="126" t="s">
        <v>353</v>
      </c>
      <c r="C57" s="74" t="s">
        <v>354</v>
      </c>
      <c r="D57" s="81">
        <f t="shared" si="14"/>
        <v>3432</v>
      </c>
      <c r="E57" s="81">
        <f t="shared" si="15"/>
        <v>0</v>
      </c>
      <c r="F57" s="81">
        <v>0</v>
      </c>
      <c r="G57" s="81">
        <v>0</v>
      </c>
      <c r="H57" s="81">
        <f t="shared" si="16"/>
        <v>0</v>
      </c>
      <c r="I57" s="81">
        <v>0</v>
      </c>
      <c r="J57" s="81">
        <v>0</v>
      </c>
      <c r="K57" s="81">
        <f t="shared" si="17"/>
        <v>3432</v>
      </c>
      <c r="L57" s="81">
        <v>209</v>
      </c>
      <c r="M57" s="81">
        <v>3223</v>
      </c>
      <c r="N57" s="81">
        <f t="shared" si="18"/>
        <v>3432</v>
      </c>
      <c r="O57" s="81">
        <f t="shared" si="19"/>
        <v>209</v>
      </c>
      <c r="P57" s="81">
        <v>209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f t="shared" si="20"/>
        <v>3223</v>
      </c>
      <c r="W57" s="81">
        <v>3223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f t="shared" si="21"/>
        <v>0</v>
      </c>
      <c r="AD57" s="81">
        <v>0</v>
      </c>
      <c r="AE57" s="81">
        <v>0</v>
      </c>
      <c r="AF57" s="81">
        <f t="shared" si="22"/>
        <v>7</v>
      </c>
      <c r="AG57" s="81">
        <v>7</v>
      </c>
      <c r="AH57" s="81">
        <v>0</v>
      </c>
      <c r="AI57" s="81">
        <v>0</v>
      </c>
      <c r="AJ57" s="81">
        <f t="shared" si="23"/>
        <v>0</v>
      </c>
      <c r="AK57" s="81">
        <v>0</v>
      </c>
      <c r="AL57" s="81">
        <v>0</v>
      </c>
      <c r="AM57" s="81">
        <v>0</v>
      </c>
      <c r="AN57" s="81">
        <v>0</v>
      </c>
      <c r="AO57" s="81">
        <v>0</v>
      </c>
      <c r="AP57" s="81">
        <v>0</v>
      </c>
      <c r="AQ57" s="81">
        <v>0</v>
      </c>
      <c r="AR57" s="81">
        <v>0</v>
      </c>
      <c r="AS57" s="81">
        <v>0</v>
      </c>
      <c r="AT57" s="81">
        <f t="shared" si="24"/>
        <v>7</v>
      </c>
      <c r="AU57" s="81">
        <v>7</v>
      </c>
      <c r="AV57" s="81">
        <v>0</v>
      </c>
      <c r="AW57" s="81">
        <v>0</v>
      </c>
      <c r="AX57" s="81">
        <v>0</v>
      </c>
      <c r="AY57" s="81">
        <v>0</v>
      </c>
      <c r="AZ57" s="81">
        <f t="shared" si="25"/>
        <v>0</v>
      </c>
      <c r="BA57" s="81">
        <v>0</v>
      </c>
      <c r="BB57" s="81">
        <v>0</v>
      </c>
      <c r="BC57" s="81">
        <v>0</v>
      </c>
    </row>
    <row r="58" spans="1:55" s="65" customFormat="1" ht="12" customHeight="1">
      <c r="A58" s="74" t="s">
        <v>264</v>
      </c>
      <c r="B58" s="126" t="s">
        <v>355</v>
      </c>
      <c r="C58" s="74" t="s">
        <v>356</v>
      </c>
      <c r="D58" s="81">
        <f t="shared" si="14"/>
        <v>6931</v>
      </c>
      <c r="E58" s="81">
        <f t="shared" si="15"/>
        <v>0</v>
      </c>
      <c r="F58" s="81">
        <v>0</v>
      </c>
      <c r="G58" s="81">
        <v>0</v>
      </c>
      <c r="H58" s="81">
        <f t="shared" si="16"/>
        <v>669</v>
      </c>
      <c r="I58" s="81">
        <v>669</v>
      </c>
      <c r="J58" s="81">
        <v>0</v>
      </c>
      <c r="K58" s="81">
        <f t="shared" si="17"/>
        <v>6262</v>
      </c>
      <c r="L58" s="81">
        <v>0</v>
      </c>
      <c r="M58" s="81">
        <v>6262</v>
      </c>
      <c r="N58" s="81">
        <f t="shared" si="18"/>
        <v>6931</v>
      </c>
      <c r="O58" s="81">
        <f t="shared" si="19"/>
        <v>669</v>
      </c>
      <c r="P58" s="81">
        <v>669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f t="shared" si="20"/>
        <v>6262</v>
      </c>
      <c r="W58" s="81">
        <v>6262</v>
      </c>
      <c r="X58" s="81">
        <v>0</v>
      </c>
      <c r="Y58" s="81">
        <v>0</v>
      </c>
      <c r="Z58" s="81">
        <v>0</v>
      </c>
      <c r="AA58" s="81">
        <v>0</v>
      </c>
      <c r="AB58" s="81">
        <v>0</v>
      </c>
      <c r="AC58" s="81">
        <f t="shared" si="21"/>
        <v>0</v>
      </c>
      <c r="AD58" s="81">
        <v>0</v>
      </c>
      <c r="AE58" s="81">
        <v>0</v>
      </c>
      <c r="AF58" s="81">
        <f t="shared" si="22"/>
        <v>260</v>
      </c>
      <c r="AG58" s="81">
        <v>260</v>
      </c>
      <c r="AH58" s="81">
        <v>0</v>
      </c>
      <c r="AI58" s="81">
        <v>0</v>
      </c>
      <c r="AJ58" s="81">
        <f t="shared" si="23"/>
        <v>260</v>
      </c>
      <c r="AK58" s="81">
        <v>0</v>
      </c>
      <c r="AL58" s="81">
        <v>0</v>
      </c>
      <c r="AM58" s="81">
        <v>259</v>
      </c>
      <c r="AN58" s="81">
        <v>0</v>
      </c>
      <c r="AO58" s="81">
        <v>0</v>
      </c>
      <c r="AP58" s="81">
        <v>0</v>
      </c>
      <c r="AQ58" s="81">
        <v>0</v>
      </c>
      <c r="AR58" s="81">
        <v>0</v>
      </c>
      <c r="AS58" s="81">
        <v>1</v>
      </c>
      <c r="AT58" s="81">
        <f t="shared" si="24"/>
        <v>0</v>
      </c>
      <c r="AU58" s="81">
        <v>0</v>
      </c>
      <c r="AV58" s="81">
        <v>0</v>
      </c>
      <c r="AW58" s="81">
        <v>0</v>
      </c>
      <c r="AX58" s="81">
        <v>0</v>
      </c>
      <c r="AY58" s="81">
        <v>0</v>
      </c>
      <c r="AZ58" s="81">
        <f t="shared" si="25"/>
        <v>0</v>
      </c>
      <c r="BA58" s="81">
        <v>0</v>
      </c>
      <c r="BB58" s="81">
        <v>0</v>
      </c>
      <c r="BC58" s="81">
        <v>0</v>
      </c>
    </row>
    <row r="59" spans="1:55" s="65" customFormat="1" ht="12" customHeight="1">
      <c r="A59" s="74" t="s">
        <v>264</v>
      </c>
      <c r="B59" s="126" t="s">
        <v>357</v>
      </c>
      <c r="C59" s="74" t="s">
        <v>358</v>
      </c>
      <c r="D59" s="81">
        <f t="shared" si="14"/>
        <v>2042</v>
      </c>
      <c r="E59" s="81">
        <f t="shared" si="15"/>
        <v>0</v>
      </c>
      <c r="F59" s="81">
        <v>0</v>
      </c>
      <c r="G59" s="81">
        <v>0</v>
      </c>
      <c r="H59" s="81">
        <f t="shared" si="16"/>
        <v>261</v>
      </c>
      <c r="I59" s="81">
        <v>261</v>
      </c>
      <c r="J59" s="81">
        <v>0</v>
      </c>
      <c r="K59" s="81">
        <f t="shared" si="17"/>
        <v>1781</v>
      </c>
      <c r="L59" s="81">
        <v>0</v>
      </c>
      <c r="M59" s="81">
        <v>1781</v>
      </c>
      <c r="N59" s="81">
        <f t="shared" si="18"/>
        <v>2043</v>
      </c>
      <c r="O59" s="81">
        <f t="shared" si="19"/>
        <v>261</v>
      </c>
      <c r="P59" s="81">
        <v>261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f t="shared" si="20"/>
        <v>1781</v>
      </c>
      <c r="W59" s="81">
        <v>1781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f t="shared" si="21"/>
        <v>1</v>
      </c>
      <c r="AD59" s="81">
        <v>1</v>
      </c>
      <c r="AE59" s="81">
        <v>0</v>
      </c>
      <c r="AF59" s="81">
        <f t="shared" si="22"/>
        <v>2</v>
      </c>
      <c r="AG59" s="81">
        <v>2</v>
      </c>
      <c r="AH59" s="81">
        <v>0</v>
      </c>
      <c r="AI59" s="81">
        <v>0</v>
      </c>
      <c r="AJ59" s="81">
        <f t="shared" si="23"/>
        <v>2</v>
      </c>
      <c r="AK59" s="81">
        <v>0</v>
      </c>
      <c r="AL59" s="81">
        <v>0</v>
      </c>
      <c r="AM59" s="81">
        <v>0</v>
      </c>
      <c r="AN59" s="81">
        <v>0</v>
      </c>
      <c r="AO59" s="81">
        <v>0</v>
      </c>
      <c r="AP59" s="81">
        <v>0</v>
      </c>
      <c r="AQ59" s="81">
        <v>0</v>
      </c>
      <c r="AR59" s="81">
        <v>0</v>
      </c>
      <c r="AS59" s="81">
        <v>2</v>
      </c>
      <c r="AT59" s="81">
        <f t="shared" si="24"/>
        <v>0</v>
      </c>
      <c r="AU59" s="81">
        <v>0</v>
      </c>
      <c r="AV59" s="81">
        <v>0</v>
      </c>
      <c r="AW59" s="81">
        <v>0</v>
      </c>
      <c r="AX59" s="81">
        <v>0</v>
      </c>
      <c r="AY59" s="81">
        <v>0</v>
      </c>
      <c r="AZ59" s="81">
        <f t="shared" si="25"/>
        <v>27</v>
      </c>
      <c r="BA59" s="81">
        <v>27</v>
      </c>
      <c r="BB59" s="81">
        <v>0</v>
      </c>
      <c r="BC59" s="81">
        <v>0</v>
      </c>
    </row>
    <row r="60" spans="1:55" s="65" customFormat="1" ht="12" customHeight="1">
      <c r="A60" s="74" t="s">
        <v>264</v>
      </c>
      <c r="B60" s="126" t="s">
        <v>359</v>
      </c>
      <c r="C60" s="74" t="s">
        <v>360</v>
      </c>
      <c r="D60" s="81">
        <f t="shared" si="14"/>
        <v>2033</v>
      </c>
      <c r="E60" s="81">
        <f t="shared" si="15"/>
        <v>0</v>
      </c>
      <c r="F60" s="81">
        <v>0</v>
      </c>
      <c r="G60" s="81">
        <v>0</v>
      </c>
      <c r="H60" s="81">
        <f t="shared" si="16"/>
        <v>651</v>
      </c>
      <c r="I60" s="81">
        <v>651</v>
      </c>
      <c r="J60" s="81">
        <v>0</v>
      </c>
      <c r="K60" s="81">
        <f t="shared" si="17"/>
        <v>1382</v>
      </c>
      <c r="L60" s="81">
        <v>0</v>
      </c>
      <c r="M60" s="81">
        <v>1382</v>
      </c>
      <c r="N60" s="81">
        <f t="shared" si="18"/>
        <v>2033</v>
      </c>
      <c r="O60" s="81">
        <f t="shared" si="19"/>
        <v>651</v>
      </c>
      <c r="P60" s="81">
        <v>651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f t="shared" si="20"/>
        <v>1382</v>
      </c>
      <c r="W60" s="81">
        <v>1382</v>
      </c>
      <c r="X60" s="81">
        <v>0</v>
      </c>
      <c r="Y60" s="81">
        <v>0</v>
      </c>
      <c r="Z60" s="81">
        <v>0</v>
      </c>
      <c r="AA60" s="81">
        <v>0</v>
      </c>
      <c r="AB60" s="81">
        <v>0</v>
      </c>
      <c r="AC60" s="81">
        <f t="shared" si="21"/>
        <v>0</v>
      </c>
      <c r="AD60" s="81">
        <v>0</v>
      </c>
      <c r="AE60" s="81">
        <v>0</v>
      </c>
      <c r="AF60" s="81">
        <f t="shared" si="22"/>
        <v>116</v>
      </c>
      <c r="AG60" s="81">
        <v>116</v>
      </c>
      <c r="AH60" s="81">
        <v>0</v>
      </c>
      <c r="AI60" s="81">
        <v>0</v>
      </c>
      <c r="AJ60" s="81">
        <f t="shared" si="23"/>
        <v>116</v>
      </c>
      <c r="AK60" s="81">
        <v>0</v>
      </c>
      <c r="AL60" s="81">
        <v>0</v>
      </c>
      <c r="AM60" s="81">
        <v>0</v>
      </c>
      <c r="AN60" s="81">
        <v>0</v>
      </c>
      <c r="AO60" s="81">
        <v>0</v>
      </c>
      <c r="AP60" s="81">
        <v>0</v>
      </c>
      <c r="AQ60" s="81">
        <v>50</v>
      </c>
      <c r="AR60" s="81">
        <v>0</v>
      </c>
      <c r="AS60" s="81">
        <v>66</v>
      </c>
      <c r="AT60" s="81">
        <f t="shared" si="24"/>
        <v>0</v>
      </c>
      <c r="AU60" s="81">
        <v>0</v>
      </c>
      <c r="AV60" s="81">
        <v>0</v>
      </c>
      <c r="AW60" s="81">
        <v>0</v>
      </c>
      <c r="AX60" s="81">
        <v>0</v>
      </c>
      <c r="AY60" s="81">
        <v>0</v>
      </c>
      <c r="AZ60" s="81">
        <f t="shared" si="25"/>
        <v>0</v>
      </c>
      <c r="BA60" s="81">
        <v>0</v>
      </c>
      <c r="BB60" s="81">
        <v>0</v>
      </c>
      <c r="BC60" s="81">
        <v>0</v>
      </c>
    </row>
    <row r="61" spans="1:55" s="65" customFormat="1" ht="12" customHeight="1">
      <c r="A61" s="74" t="s">
        <v>264</v>
      </c>
      <c r="B61" s="126" t="s">
        <v>361</v>
      </c>
      <c r="C61" s="74" t="s">
        <v>362</v>
      </c>
      <c r="D61" s="81">
        <f t="shared" si="14"/>
        <v>1370</v>
      </c>
      <c r="E61" s="81">
        <f t="shared" si="15"/>
        <v>0</v>
      </c>
      <c r="F61" s="81">
        <v>0</v>
      </c>
      <c r="G61" s="81">
        <v>0</v>
      </c>
      <c r="H61" s="81">
        <f t="shared" si="16"/>
        <v>423</v>
      </c>
      <c r="I61" s="81">
        <v>423</v>
      </c>
      <c r="J61" s="81">
        <v>0</v>
      </c>
      <c r="K61" s="81">
        <f t="shared" si="17"/>
        <v>947</v>
      </c>
      <c r="L61" s="81">
        <v>0</v>
      </c>
      <c r="M61" s="81">
        <v>947</v>
      </c>
      <c r="N61" s="81">
        <f t="shared" si="18"/>
        <v>0</v>
      </c>
      <c r="O61" s="81">
        <f t="shared" si="19"/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f t="shared" si="20"/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f t="shared" si="21"/>
        <v>0</v>
      </c>
      <c r="AD61" s="81">
        <v>0</v>
      </c>
      <c r="AE61" s="81">
        <v>0</v>
      </c>
      <c r="AF61" s="81">
        <f t="shared" si="22"/>
        <v>77</v>
      </c>
      <c r="AG61" s="81">
        <v>77</v>
      </c>
      <c r="AH61" s="81">
        <v>0</v>
      </c>
      <c r="AI61" s="81">
        <v>0</v>
      </c>
      <c r="AJ61" s="81">
        <f t="shared" si="23"/>
        <v>77</v>
      </c>
      <c r="AK61" s="81">
        <v>0</v>
      </c>
      <c r="AL61" s="81">
        <v>0</v>
      </c>
      <c r="AM61" s="81">
        <v>0</v>
      </c>
      <c r="AN61" s="81">
        <v>0</v>
      </c>
      <c r="AO61" s="81">
        <v>0</v>
      </c>
      <c r="AP61" s="81">
        <v>0</v>
      </c>
      <c r="AQ61" s="81">
        <v>34</v>
      </c>
      <c r="AR61" s="81">
        <v>0</v>
      </c>
      <c r="AS61" s="81">
        <v>43</v>
      </c>
      <c r="AT61" s="81">
        <f t="shared" si="24"/>
        <v>0</v>
      </c>
      <c r="AU61" s="81">
        <v>0</v>
      </c>
      <c r="AV61" s="81">
        <v>0</v>
      </c>
      <c r="AW61" s="81">
        <v>0</v>
      </c>
      <c r="AX61" s="81">
        <v>0</v>
      </c>
      <c r="AY61" s="81">
        <v>0</v>
      </c>
      <c r="AZ61" s="81">
        <f t="shared" si="25"/>
        <v>0</v>
      </c>
      <c r="BA61" s="81">
        <v>0</v>
      </c>
      <c r="BB61" s="81">
        <v>0</v>
      </c>
      <c r="BC61" s="81">
        <v>0</v>
      </c>
    </row>
    <row r="62" spans="1:55" s="65" customFormat="1" ht="12" customHeight="1">
      <c r="A62" s="74" t="s">
        <v>264</v>
      </c>
      <c r="B62" s="126" t="s">
        <v>363</v>
      </c>
      <c r="C62" s="74" t="s">
        <v>364</v>
      </c>
      <c r="D62" s="81">
        <f t="shared" si="14"/>
        <v>4765</v>
      </c>
      <c r="E62" s="81">
        <f t="shared" si="15"/>
        <v>0</v>
      </c>
      <c r="F62" s="81">
        <v>0</v>
      </c>
      <c r="G62" s="81">
        <v>0</v>
      </c>
      <c r="H62" s="81">
        <f t="shared" si="16"/>
        <v>1235</v>
      </c>
      <c r="I62" s="81">
        <v>1235</v>
      </c>
      <c r="J62" s="81">
        <v>0</v>
      </c>
      <c r="K62" s="81">
        <f t="shared" si="17"/>
        <v>3530</v>
      </c>
      <c r="L62" s="81">
        <v>0</v>
      </c>
      <c r="M62" s="81">
        <v>3530</v>
      </c>
      <c r="N62" s="81">
        <f t="shared" si="18"/>
        <v>4919</v>
      </c>
      <c r="O62" s="81">
        <f t="shared" si="19"/>
        <v>1235</v>
      </c>
      <c r="P62" s="81">
        <v>1235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f t="shared" si="20"/>
        <v>3530</v>
      </c>
      <c r="W62" s="81">
        <v>3530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f t="shared" si="21"/>
        <v>154</v>
      </c>
      <c r="AD62" s="81">
        <v>154</v>
      </c>
      <c r="AE62" s="81">
        <v>0</v>
      </c>
      <c r="AF62" s="81">
        <f t="shared" si="22"/>
        <v>9</v>
      </c>
      <c r="AG62" s="81">
        <v>9</v>
      </c>
      <c r="AH62" s="81">
        <v>0</v>
      </c>
      <c r="AI62" s="81">
        <v>0</v>
      </c>
      <c r="AJ62" s="81">
        <f t="shared" si="23"/>
        <v>9</v>
      </c>
      <c r="AK62" s="81">
        <v>9</v>
      </c>
      <c r="AL62" s="81">
        <v>0</v>
      </c>
      <c r="AM62" s="81">
        <v>0</v>
      </c>
      <c r="AN62" s="81">
        <v>0</v>
      </c>
      <c r="AO62" s="81">
        <v>0</v>
      </c>
      <c r="AP62" s="81">
        <v>0</v>
      </c>
      <c r="AQ62" s="81">
        <v>0</v>
      </c>
      <c r="AR62" s="81">
        <v>0</v>
      </c>
      <c r="AS62" s="81">
        <v>0</v>
      </c>
      <c r="AT62" s="81">
        <f t="shared" si="24"/>
        <v>9</v>
      </c>
      <c r="AU62" s="81">
        <v>9</v>
      </c>
      <c r="AV62" s="81">
        <v>0</v>
      </c>
      <c r="AW62" s="81">
        <v>0</v>
      </c>
      <c r="AX62" s="81">
        <v>0</v>
      </c>
      <c r="AY62" s="81">
        <v>0</v>
      </c>
      <c r="AZ62" s="81">
        <f t="shared" si="25"/>
        <v>22</v>
      </c>
      <c r="BA62" s="81">
        <v>22</v>
      </c>
      <c r="BB62" s="81">
        <v>0</v>
      </c>
      <c r="BC62" s="81">
        <v>0</v>
      </c>
    </row>
    <row r="63" spans="1:55" s="65" customFormat="1" ht="12" customHeight="1">
      <c r="A63" s="74" t="s">
        <v>264</v>
      </c>
      <c r="B63" s="126" t="s">
        <v>365</v>
      </c>
      <c r="C63" s="74" t="s">
        <v>366</v>
      </c>
      <c r="D63" s="81">
        <f t="shared" si="14"/>
        <v>1939</v>
      </c>
      <c r="E63" s="81">
        <f t="shared" si="15"/>
        <v>0</v>
      </c>
      <c r="F63" s="81">
        <v>0</v>
      </c>
      <c r="G63" s="81">
        <v>0</v>
      </c>
      <c r="H63" s="81">
        <f t="shared" si="16"/>
        <v>150</v>
      </c>
      <c r="I63" s="81">
        <v>150</v>
      </c>
      <c r="J63" s="81">
        <v>0</v>
      </c>
      <c r="K63" s="81">
        <f t="shared" si="17"/>
        <v>1789</v>
      </c>
      <c r="L63" s="81">
        <v>0</v>
      </c>
      <c r="M63" s="81">
        <v>1789</v>
      </c>
      <c r="N63" s="81">
        <f t="shared" si="18"/>
        <v>1969</v>
      </c>
      <c r="O63" s="81">
        <f t="shared" si="19"/>
        <v>150</v>
      </c>
      <c r="P63" s="81">
        <v>150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f t="shared" si="20"/>
        <v>1789</v>
      </c>
      <c r="W63" s="81">
        <v>1789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f t="shared" si="21"/>
        <v>30</v>
      </c>
      <c r="AD63" s="81">
        <v>30</v>
      </c>
      <c r="AE63" s="81">
        <v>0</v>
      </c>
      <c r="AF63" s="81">
        <f t="shared" si="22"/>
        <v>65</v>
      </c>
      <c r="AG63" s="81">
        <v>65</v>
      </c>
      <c r="AH63" s="81">
        <v>0</v>
      </c>
      <c r="AI63" s="81">
        <v>0</v>
      </c>
      <c r="AJ63" s="81">
        <f t="shared" si="23"/>
        <v>65</v>
      </c>
      <c r="AK63" s="81">
        <v>0</v>
      </c>
      <c r="AL63" s="81">
        <v>0</v>
      </c>
      <c r="AM63" s="81">
        <v>65</v>
      </c>
      <c r="AN63" s="81">
        <v>0</v>
      </c>
      <c r="AO63" s="81">
        <v>0</v>
      </c>
      <c r="AP63" s="81">
        <v>0</v>
      </c>
      <c r="AQ63" s="81">
        <v>0</v>
      </c>
      <c r="AR63" s="81">
        <v>0</v>
      </c>
      <c r="AS63" s="81">
        <v>0</v>
      </c>
      <c r="AT63" s="81">
        <f t="shared" si="24"/>
        <v>0</v>
      </c>
      <c r="AU63" s="81">
        <v>0</v>
      </c>
      <c r="AV63" s="81">
        <v>0</v>
      </c>
      <c r="AW63" s="81">
        <v>0</v>
      </c>
      <c r="AX63" s="81">
        <v>0</v>
      </c>
      <c r="AY63" s="81">
        <v>0</v>
      </c>
      <c r="AZ63" s="81">
        <f t="shared" si="25"/>
        <v>0</v>
      </c>
      <c r="BA63" s="81">
        <v>0</v>
      </c>
      <c r="BB63" s="81">
        <v>0</v>
      </c>
      <c r="BC63" s="81">
        <v>0</v>
      </c>
    </row>
    <row r="64" spans="1:55" s="65" customFormat="1" ht="12" customHeight="1">
      <c r="A64" s="74" t="s">
        <v>264</v>
      </c>
      <c r="B64" s="126" t="s">
        <v>367</v>
      </c>
      <c r="C64" s="74" t="s">
        <v>368</v>
      </c>
      <c r="D64" s="81">
        <f t="shared" si="14"/>
        <v>3745</v>
      </c>
      <c r="E64" s="81">
        <f t="shared" si="15"/>
        <v>0</v>
      </c>
      <c r="F64" s="81">
        <v>0</v>
      </c>
      <c r="G64" s="81">
        <v>0</v>
      </c>
      <c r="H64" s="81">
        <f t="shared" si="16"/>
        <v>141</v>
      </c>
      <c r="I64" s="81">
        <v>141</v>
      </c>
      <c r="J64" s="81">
        <v>0</v>
      </c>
      <c r="K64" s="81">
        <f t="shared" si="17"/>
        <v>3604</v>
      </c>
      <c r="L64" s="81">
        <v>0</v>
      </c>
      <c r="M64" s="81">
        <v>3604</v>
      </c>
      <c r="N64" s="81">
        <f t="shared" si="18"/>
        <v>3745</v>
      </c>
      <c r="O64" s="81">
        <f t="shared" si="19"/>
        <v>141</v>
      </c>
      <c r="P64" s="81">
        <v>141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f t="shared" si="20"/>
        <v>3604</v>
      </c>
      <c r="W64" s="81">
        <v>3604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f t="shared" si="21"/>
        <v>0</v>
      </c>
      <c r="AD64" s="81">
        <v>0</v>
      </c>
      <c r="AE64" s="81">
        <v>0</v>
      </c>
      <c r="AF64" s="81">
        <f t="shared" si="22"/>
        <v>25</v>
      </c>
      <c r="AG64" s="81">
        <v>25</v>
      </c>
      <c r="AH64" s="81">
        <v>0</v>
      </c>
      <c r="AI64" s="81">
        <v>0</v>
      </c>
      <c r="AJ64" s="81">
        <f t="shared" si="23"/>
        <v>201</v>
      </c>
      <c r="AK64" s="81">
        <v>199</v>
      </c>
      <c r="AL64" s="81">
        <v>0</v>
      </c>
      <c r="AM64" s="81">
        <v>0</v>
      </c>
      <c r="AN64" s="81">
        <v>0</v>
      </c>
      <c r="AO64" s="81">
        <v>0</v>
      </c>
      <c r="AP64" s="81">
        <v>0</v>
      </c>
      <c r="AQ64" s="81">
        <v>0</v>
      </c>
      <c r="AR64" s="81">
        <v>0</v>
      </c>
      <c r="AS64" s="81">
        <v>2</v>
      </c>
      <c r="AT64" s="81">
        <f t="shared" si="24"/>
        <v>23</v>
      </c>
      <c r="AU64" s="81">
        <v>23</v>
      </c>
      <c r="AV64" s="81">
        <v>0</v>
      </c>
      <c r="AW64" s="81">
        <v>0</v>
      </c>
      <c r="AX64" s="81">
        <v>0</v>
      </c>
      <c r="AY64" s="81">
        <v>0</v>
      </c>
      <c r="AZ64" s="81">
        <f t="shared" si="25"/>
        <v>0</v>
      </c>
      <c r="BA64" s="81">
        <v>0</v>
      </c>
      <c r="BB64" s="81">
        <v>0</v>
      </c>
      <c r="BC64" s="81">
        <v>0</v>
      </c>
    </row>
    <row r="65" spans="1:55" s="65" customFormat="1" ht="12" customHeight="1">
      <c r="A65" s="74" t="s">
        <v>264</v>
      </c>
      <c r="B65" s="126" t="s">
        <v>369</v>
      </c>
      <c r="C65" s="74" t="s">
        <v>370</v>
      </c>
      <c r="D65" s="81">
        <f t="shared" si="14"/>
        <v>4444</v>
      </c>
      <c r="E65" s="81">
        <f t="shared" si="15"/>
        <v>0</v>
      </c>
      <c r="F65" s="81">
        <v>0</v>
      </c>
      <c r="G65" s="81">
        <v>0</v>
      </c>
      <c r="H65" s="81">
        <f t="shared" si="16"/>
        <v>270</v>
      </c>
      <c r="I65" s="81">
        <v>270</v>
      </c>
      <c r="J65" s="81">
        <v>0</v>
      </c>
      <c r="K65" s="81">
        <f t="shared" si="17"/>
        <v>4174</v>
      </c>
      <c r="L65" s="81">
        <v>0</v>
      </c>
      <c r="M65" s="81">
        <v>4174</v>
      </c>
      <c r="N65" s="81">
        <f t="shared" si="18"/>
        <v>4444</v>
      </c>
      <c r="O65" s="81">
        <f t="shared" si="19"/>
        <v>270</v>
      </c>
      <c r="P65" s="81">
        <v>270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f t="shared" si="20"/>
        <v>4174</v>
      </c>
      <c r="W65" s="81">
        <v>4174</v>
      </c>
      <c r="X65" s="81"/>
      <c r="Y65" s="81">
        <v>0</v>
      </c>
      <c r="Z65" s="81">
        <v>0</v>
      </c>
      <c r="AA65" s="81">
        <v>0</v>
      </c>
      <c r="AB65" s="81">
        <v>0</v>
      </c>
      <c r="AC65" s="81">
        <f t="shared" si="21"/>
        <v>0</v>
      </c>
      <c r="AD65" s="81">
        <v>0</v>
      </c>
      <c r="AE65" s="81">
        <v>0</v>
      </c>
      <c r="AF65" s="81">
        <f t="shared" si="22"/>
        <v>33</v>
      </c>
      <c r="AG65" s="81">
        <v>33</v>
      </c>
      <c r="AH65" s="81">
        <v>0</v>
      </c>
      <c r="AI65" s="81">
        <v>0</v>
      </c>
      <c r="AJ65" s="81">
        <f t="shared" si="23"/>
        <v>240</v>
      </c>
      <c r="AK65" s="81">
        <v>236</v>
      </c>
      <c r="AL65" s="81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  <c r="AR65" s="81">
        <v>0</v>
      </c>
      <c r="AS65" s="81">
        <v>4</v>
      </c>
      <c r="AT65" s="81">
        <f t="shared" si="24"/>
        <v>29</v>
      </c>
      <c r="AU65" s="81">
        <v>29</v>
      </c>
      <c r="AV65" s="81">
        <v>0</v>
      </c>
      <c r="AW65" s="81">
        <v>0</v>
      </c>
      <c r="AX65" s="81">
        <v>0</v>
      </c>
      <c r="AY65" s="81">
        <v>0</v>
      </c>
      <c r="AZ65" s="81">
        <f t="shared" si="25"/>
        <v>0</v>
      </c>
      <c r="BA65" s="81">
        <v>0</v>
      </c>
      <c r="BB65" s="81">
        <v>0</v>
      </c>
      <c r="BC65" s="81">
        <v>0</v>
      </c>
    </row>
    <row r="66" spans="1:55" s="65" customFormat="1" ht="12" customHeight="1">
      <c r="A66" s="74" t="s">
        <v>264</v>
      </c>
      <c r="B66" s="126" t="s">
        <v>371</v>
      </c>
      <c r="C66" s="74" t="s">
        <v>372</v>
      </c>
      <c r="D66" s="81">
        <f t="shared" si="14"/>
        <v>11299</v>
      </c>
      <c r="E66" s="81">
        <f t="shared" si="15"/>
        <v>0</v>
      </c>
      <c r="F66" s="81">
        <v>0</v>
      </c>
      <c r="G66" s="81">
        <v>0</v>
      </c>
      <c r="H66" s="81">
        <f t="shared" si="16"/>
        <v>0</v>
      </c>
      <c r="I66" s="81">
        <v>0</v>
      </c>
      <c r="J66" s="81">
        <v>0</v>
      </c>
      <c r="K66" s="81">
        <f t="shared" si="17"/>
        <v>11299</v>
      </c>
      <c r="L66" s="81">
        <v>738</v>
      </c>
      <c r="M66" s="81">
        <v>10561</v>
      </c>
      <c r="N66" s="81">
        <f t="shared" si="18"/>
        <v>11269</v>
      </c>
      <c r="O66" s="81">
        <f t="shared" si="19"/>
        <v>738</v>
      </c>
      <c r="P66" s="81">
        <v>738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f t="shared" si="20"/>
        <v>10531</v>
      </c>
      <c r="W66" s="81">
        <v>10531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f t="shared" si="21"/>
        <v>0</v>
      </c>
      <c r="AD66" s="81">
        <v>0</v>
      </c>
      <c r="AE66" s="81">
        <v>0</v>
      </c>
      <c r="AF66" s="81">
        <f t="shared" si="22"/>
        <v>84</v>
      </c>
      <c r="AG66" s="81">
        <v>84</v>
      </c>
      <c r="AH66" s="81">
        <v>0</v>
      </c>
      <c r="AI66" s="81">
        <v>0</v>
      </c>
      <c r="AJ66" s="81">
        <f t="shared" si="23"/>
        <v>610</v>
      </c>
      <c r="AK66" s="81">
        <v>600</v>
      </c>
      <c r="AL66" s="81">
        <v>0</v>
      </c>
      <c r="AM66" s="81">
        <v>0</v>
      </c>
      <c r="AN66" s="81">
        <v>0</v>
      </c>
      <c r="AO66" s="81">
        <v>0</v>
      </c>
      <c r="AP66" s="81">
        <v>0</v>
      </c>
      <c r="AQ66" s="81">
        <v>0</v>
      </c>
      <c r="AR66" s="81">
        <v>0</v>
      </c>
      <c r="AS66" s="81">
        <v>10</v>
      </c>
      <c r="AT66" s="81">
        <f t="shared" si="24"/>
        <v>74</v>
      </c>
      <c r="AU66" s="81">
        <v>74</v>
      </c>
      <c r="AV66" s="81">
        <v>0</v>
      </c>
      <c r="AW66" s="81">
        <v>0</v>
      </c>
      <c r="AX66" s="81">
        <v>0</v>
      </c>
      <c r="AY66" s="81">
        <v>0</v>
      </c>
      <c r="AZ66" s="81">
        <f t="shared" si="25"/>
        <v>0</v>
      </c>
      <c r="BA66" s="81">
        <v>0</v>
      </c>
      <c r="BB66" s="81">
        <v>0</v>
      </c>
      <c r="BC66" s="81">
        <v>0</v>
      </c>
    </row>
    <row r="67" spans="1:55" s="65" customFormat="1" ht="12" customHeight="1">
      <c r="A67" s="74" t="s">
        <v>264</v>
      </c>
      <c r="B67" s="126" t="s">
        <v>373</v>
      </c>
      <c r="C67" s="74" t="s">
        <v>374</v>
      </c>
      <c r="D67" s="81">
        <f t="shared" si="14"/>
        <v>15967</v>
      </c>
      <c r="E67" s="81">
        <f t="shared" si="15"/>
        <v>0</v>
      </c>
      <c r="F67" s="81">
        <v>0</v>
      </c>
      <c r="G67" s="81">
        <v>0</v>
      </c>
      <c r="H67" s="81">
        <f t="shared" si="16"/>
        <v>15967</v>
      </c>
      <c r="I67" s="81">
        <v>2640</v>
      </c>
      <c r="J67" s="81">
        <v>13327</v>
      </c>
      <c r="K67" s="81">
        <f t="shared" si="17"/>
        <v>0</v>
      </c>
      <c r="L67" s="81">
        <v>0</v>
      </c>
      <c r="M67" s="81">
        <v>0</v>
      </c>
      <c r="N67" s="81">
        <f t="shared" si="18"/>
        <v>15967</v>
      </c>
      <c r="O67" s="81">
        <f t="shared" si="19"/>
        <v>2640</v>
      </c>
      <c r="P67" s="81">
        <v>2640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f t="shared" si="20"/>
        <v>13327</v>
      </c>
      <c r="W67" s="81">
        <v>13327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f t="shared" si="21"/>
        <v>0</v>
      </c>
      <c r="AD67" s="81">
        <v>0</v>
      </c>
      <c r="AE67" s="81">
        <v>0</v>
      </c>
      <c r="AF67" s="81">
        <f t="shared" si="22"/>
        <v>62</v>
      </c>
      <c r="AG67" s="81">
        <v>62</v>
      </c>
      <c r="AH67" s="81">
        <v>0</v>
      </c>
      <c r="AI67" s="81">
        <v>0</v>
      </c>
      <c r="AJ67" s="81">
        <f t="shared" si="23"/>
        <v>62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0</v>
      </c>
      <c r="AQ67" s="81">
        <v>0</v>
      </c>
      <c r="AR67" s="81">
        <v>0</v>
      </c>
      <c r="AS67" s="81">
        <v>62</v>
      </c>
      <c r="AT67" s="81">
        <f t="shared" si="24"/>
        <v>0</v>
      </c>
      <c r="AU67" s="81">
        <v>0</v>
      </c>
      <c r="AV67" s="81">
        <v>0</v>
      </c>
      <c r="AW67" s="81">
        <v>0</v>
      </c>
      <c r="AX67" s="81">
        <v>0</v>
      </c>
      <c r="AY67" s="81">
        <v>0</v>
      </c>
      <c r="AZ67" s="81">
        <f t="shared" si="25"/>
        <v>62</v>
      </c>
      <c r="BA67" s="81">
        <v>62</v>
      </c>
      <c r="BB67" s="81">
        <v>0</v>
      </c>
      <c r="BC67" s="81">
        <v>0</v>
      </c>
    </row>
    <row r="68" spans="1:55" s="65" customFormat="1" ht="12" customHeight="1">
      <c r="A68" s="74" t="s">
        <v>264</v>
      </c>
      <c r="B68" s="126" t="s">
        <v>375</v>
      </c>
      <c r="C68" s="74" t="s">
        <v>376</v>
      </c>
      <c r="D68" s="81">
        <f t="shared" si="14"/>
        <v>4241</v>
      </c>
      <c r="E68" s="81">
        <f t="shared" si="15"/>
        <v>0</v>
      </c>
      <c r="F68" s="81">
        <v>0</v>
      </c>
      <c r="G68" s="81">
        <v>0</v>
      </c>
      <c r="H68" s="81">
        <f t="shared" si="16"/>
        <v>658</v>
      </c>
      <c r="I68" s="81">
        <v>658</v>
      </c>
      <c r="J68" s="81">
        <v>0</v>
      </c>
      <c r="K68" s="81">
        <f t="shared" si="17"/>
        <v>3583</v>
      </c>
      <c r="L68" s="81">
        <v>0</v>
      </c>
      <c r="M68" s="81">
        <v>3583</v>
      </c>
      <c r="N68" s="81">
        <f t="shared" si="18"/>
        <v>4241</v>
      </c>
      <c r="O68" s="81">
        <f t="shared" si="19"/>
        <v>658</v>
      </c>
      <c r="P68" s="81">
        <v>658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f t="shared" si="20"/>
        <v>3583</v>
      </c>
      <c r="W68" s="81">
        <v>3583</v>
      </c>
      <c r="X68" s="81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f t="shared" si="21"/>
        <v>0</v>
      </c>
      <c r="AD68" s="81">
        <v>0</v>
      </c>
      <c r="AE68" s="81">
        <v>0</v>
      </c>
      <c r="AF68" s="81">
        <f t="shared" si="22"/>
        <v>318</v>
      </c>
      <c r="AG68" s="81">
        <v>318</v>
      </c>
      <c r="AH68" s="81">
        <v>0</v>
      </c>
      <c r="AI68" s="81">
        <v>0</v>
      </c>
      <c r="AJ68" s="81">
        <f t="shared" si="23"/>
        <v>318</v>
      </c>
      <c r="AK68" s="81">
        <v>0</v>
      </c>
      <c r="AL68" s="81">
        <v>0</v>
      </c>
      <c r="AM68" s="81">
        <v>15</v>
      </c>
      <c r="AN68" s="81">
        <v>0</v>
      </c>
      <c r="AO68" s="81">
        <v>0</v>
      </c>
      <c r="AP68" s="81">
        <v>0</v>
      </c>
      <c r="AQ68" s="81">
        <v>0</v>
      </c>
      <c r="AR68" s="81">
        <v>0</v>
      </c>
      <c r="AS68" s="81">
        <v>303</v>
      </c>
      <c r="AT68" s="81">
        <f t="shared" si="24"/>
        <v>0</v>
      </c>
      <c r="AU68" s="81">
        <v>0</v>
      </c>
      <c r="AV68" s="81">
        <v>0</v>
      </c>
      <c r="AW68" s="81">
        <v>0</v>
      </c>
      <c r="AX68" s="81">
        <v>0</v>
      </c>
      <c r="AY68" s="81">
        <v>0</v>
      </c>
      <c r="AZ68" s="81">
        <f t="shared" si="25"/>
        <v>0</v>
      </c>
      <c r="BA68" s="81">
        <v>0</v>
      </c>
      <c r="BB68" s="81">
        <v>0</v>
      </c>
      <c r="BC68" s="81">
        <v>0</v>
      </c>
    </row>
    <row r="69" spans="1:55" s="65" customFormat="1" ht="12" customHeight="1">
      <c r="A69" s="74" t="s">
        <v>264</v>
      </c>
      <c r="B69" s="126" t="s">
        <v>377</v>
      </c>
      <c r="C69" s="74" t="s">
        <v>378</v>
      </c>
      <c r="D69" s="81">
        <f t="shared" si="14"/>
        <v>7189</v>
      </c>
      <c r="E69" s="81">
        <f t="shared" si="15"/>
        <v>0</v>
      </c>
      <c r="F69" s="81">
        <v>0</v>
      </c>
      <c r="G69" s="81">
        <v>0</v>
      </c>
      <c r="H69" s="81">
        <f t="shared" si="16"/>
        <v>707</v>
      </c>
      <c r="I69" s="81">
        <v>707</v>
      </c>
      <c r="J69" s="81">
        <v>0</v>
      </c>
      <c r="K69" s="81">
        <f t="shared" si="17"/>
        <v>6482</v>
      </c>
      <c r="L69" s="81">
        <v>0</v>
      </c>
      <c r="M69" s="81">
        <v>6482</v>
      </c>
      <c r="N69" s="81">
        <f t="shared" si="18"/>
        <v>7189</v>
      </c>
      <c r="O69" s="81">
        <f t="shared" si="19"/>
        <v>707</v>
      </c>
      <c r="P69" s="81">
        <v>707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f t="shared" si="20"/>
        <v>6482</v>
      </c>
      <c r="W69" s="81">
        <v>6482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f t="shared" si="21"/>
        <v>0</v>
      </c>
      <c r="AD69" s="81">
        <v>0</v>
      </c>
      <c r="AE69" s="81">
        <v>0</v>
      </c>
      <c r="AF69" s="81">
        <f t="shared" si="22"/>
        <v>36</v>
      </c>
      <c r="AG69" s="81">
        <v>36</v>
      </c>
      <c r="AH69" s="81">
        <v>0</v>
      </c>
      <c r="AI69" s="81">
        <v>0</v>
      </c>
      <c r="AJ69" s="81">
        <f t="shared" si="23"/>
        <v>366</v>
      </c>
      <c r="AK69" s="81">
        <v>366</v>
      </c>
      <c r="AL69" s="81">
        <v>0</v>
      </c>
      <c r="AM69" s="81">
        <v>0</v>
      </c>
      <c r="AN69" s="81">
        <v>0</v>
      </c>
      <c r="AO69" s="81">
        <v>0</v>
      </c>
      <c r="AP69" s="81">
        <v>0</v>
      </c>
      <c r="AQ69" s="81">
        <v>0</v>
      </c>
      <c r="AR69" s="81">
        <v>0</v>
      </c>
      <c r="AS69" s="81">
        <v>0</v>
      </c>
      <c r="AT69" s="81">
        <f t="shared" si="24"/>
        <v>36</v>
      </c>
      <c r="AU69" s="81">
        <v>36</v>
      </c>
      <c r="AV69" s="81">
        <v>0</v>
      </c>
      <c r="AW69" s="81">
        <v>0</v>
      </c>
      <c r="AX69" s="81">
        <v>0</v>
      </c>
      <c r="AY69" s="81">
        <v>0</v>
      </c>
      <c r="AZ69" s="81">
        <f t="shared" si="25"/>
        <v>0</v>
      </c>
      <c r="BA69" s="81">
        <v>0</v>
      </c>
      <c r="BB69" s="81">
        <v>0</v>
      </c>
      <c r="BC69" s="81">
        <v>0</v>
      </c>
    </row>
    <row r="70" spans="1:55" s="65" customFormat="1" ht="12" customHeight="1">
      <c r="A70" s="74" t="s">
        <v>264</v>
      </c>
      <c r="B70" s="126" t="s">
        <v>379</v>
      </c>
      <c r="C70" s="74" t="s">
        <v>380</v>
      </c>
      <c r="D70" s="81">
        <f t="shared" si="14"/>
        <v>5787</v>
      </c>
      <c r="E70" s="81">
        <f t="shared" si="15"/>
        <v>0</v>
      </c>
      <c r="F70" s="81">
        <v>0</v>
      </c>
      <c r="G70" s="81">
        <v>0</v>
      </c>
      <c r="H70" s="81">
        <f t="shared" si="16"/>
        <v>1160</v>
      </c>
      <c r="I70" s="81">
        <v>1160</v>
      </c>
      <c r="J70" s="81">
        <v>0</v>
      </c>
      <c r="K70" s="81">
        <f t="shared" si="17"/>
        <v>4627</v>
      </c>
      <c r="L70" s="81">
        <v>0</v>
      </c>
      <c r="M70" s="81">
        <v>4627</v>
      </c>
      <c r="N70" s="81">
        <f t="shared" si="18"/>
        <v>5787</v>
      </c>
      <c r="O70" s="81">
        <f t="shared" si="19"/>
        <v>1160</v>
      </c>
      <c r="P70" s="81">
        <v>1160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f t="shared" si="20"/>
        <v>4627</v>
      </c>
      <c r="W70" s="81">
        <v>4627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f t="shared" si="21"/>
        <v>0</v>
      </c>
      <c r="AD70" s="81">
        <v>0</v>
      </c>
      <c r="AE70" s="81">
        <v>0</v>
      </c>
      <c r="AF70" s="81">
        <f t="shared" si="22"/>
        <v>267</v>
      </c>
      <c r="AG70" s="81">
        <v>267</v>
      </c>
      <c r="AH70" s="81">
        <v>0</v>
      </c>
      <c r="AI70" s="81">
        <v>0</v>
      </c>
      <c r="AJ70" s="81">
        <f t="shared" si="23"/>
        <v>0</v>
      </c>
      <c r="AK70" s="81">
        <v>0</v>
      </c>
      <c r="AL70" s="81">
        <v>0</v>
      </c>
      <c r="AM70" s="81">
        <v>0</v>
      </c>
      <c r="AN70" s="81">
        <v>0</v>
      </c>
      <c r="AO70" s="81">
        <v>0</v>
      </c>
      <c r="AP70" s="81">
        <v>0</v>
      </c>
      <c r="AQ70" s="81">
        <v>0</v>
      </c>
      <c r="AR70" s="81">
        <v>0</v>
      </c>
      <c r="AS70" s="81">
        <v>0</v>
      </c>
      <c r="AT70" s="81">
        <f t="shared" si="24"/>
        <v>0</v>
      </c>
      <c r="AU70" s="81">
        <v>0</v>
      </c>
      <c r="AV70" s="81">
        <v>0</v>
      </c>
      <c r="AW70" s="81">
        <v>0</v>
      </c>
      <c r="AX70" s="81">
        <v>0</v>
      </c>
      <c r="AY70" s="81">
        <v>0</v>
      </c>
      <c r="AZ70" s="81">
        <f t="shared" si="25"/>
        <v>0</v>
      </c>
      <c r="BA70" s="81">
        <v>0</v>
      </c>
      <c r="BB70" s="81">
        <v>0</v>
      </c>
      <c r="BC70" s="81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381</v>
      </c>
      <c r="C2" s="49" t="s">
        <v>86</v>
      </c>
      <c r="D2" s="14" t="s">
        <v>382</v>
      </c>
      <c r="E2" s="3"/>
      <c r="F2" s="3"/>
      <c r="G2" s="3"/>
      <c r="H2" s="3"/>
      <c r="I2" s="3"/>
      <c r="J2" s="3"/>
      <c r="K2" s="3"/>
      <c r="L2" s="3" t="str">
        <f>LEFT(C2,2)</f>
        <v>11</v>
      </c>
      <c r="M2" s="3" t="str">
        <f>IF(L2&lt;&gt;"",VLOOKUP(L2,$AI$6:$AJ$52,2,FALSE),"-")</f>
        <v>埼玉県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383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68" t="s">
        <v>384</v>
      </c>
      <c r="G6" s="169"/>
      <c r="H6" s="41" t="s">
        <v>385</v>
      </c>
      <c r="I6" s="41" t="s">
        <v>386</v>
      </c>
      <c r="J6" s="41" t="s">
        <v>387</v>
      </c>
      <c r="K6" s="5" t="s">
        <v>388</v>
      </c>
      <c r="L6" s="18" t="s">
        <v>389</v>
      </c>
      <c r="M6" s="42" t="s">
        <v>390</v>
      </c>
      <c r="AF6" s="12">
        <f>+'水洗化人口等'!B6</f>
        <v>0</v>
      </c>
      <c r="AG6" s="12">
        <v>6</v>
      </c>
      <c r="AI6" s="46" t="s">
        <v>391</v>
      </c>
      <c r="AJ6" s="3" t="s">
        <v>53</v>
      </c>
    </row>
    <row r="7" spans="2:36" ht="16.5" customHeight="1">
      <c r="B7" s="177" t="s">
        <v>392</v>
      </c>
      <c r="C7" s="6" t="s">
        <v>393</v>
      </c>
      <c r="D7" s="19">
        <f>AD7</f>
        <v>124461</v>
      </c>
      <c r="F7" s="172" t="s">
        <v>394</v>
      </c>
      <c r="G7" s="7" t="s">
        <v>230</v>
      </c>
      <c r="H7" s="20">
        <f aca="true" t="shared" si="0" ref="H7:H12">AD14</f>
        <v>114038</v>
      </c>
      <c r="I7" s="20">
        <f aca="true" t="shared" si="1" ref="I7:I12">AD24</f>
        <v>695410</v>
      </c>
      <c r="J7" s="20">
        <f aca="true" t="shared" si="2" ref="J7:J12">SUM(H7:I7)</f>
        <v>809448</v>
      </c>
      <c r="K7" s="21">
        <f aca="true" t="shared" si="3" ref="K7:K12">IF(J$13&gt;0,J7/J$13,0)</f>
        <v>1</v>
      </c>
      <c r="L7" s="22">
        <f>AD34</f>
        <v>20588</v>
      </c>
      <c r="M7" s="23">
        <f>AD37</f>
        <v>816</v>
      </c>
      <c r="AA7" s="4" t="s">
        <v>393</v>
      </c>
      <c r="AB7" s="50" t="s">
        <v>395</v>
      </c>
      <c r="AC7" s="50" t="s">
        <v>396</v>
      </c>
      <c r="AD7" s="12">
        <f aca="true" ca="1" t="shared" si="4" ref="AD7:AD53">IF(AD$2=0,INDIRECT(AB7&amp;"!"&amp;AC7&amp;$AG$2),0)</f>
        <v>124461</v>
      </c>
      <c r="AF7" s="46" t="str">
        <f>+'水洗化人口等'!B7</f>
        <v>11000</v>
      </c>
      <c r="AG7" s="12">
        <v>7</v>
      </c>
      <c r="AI7" s="46" t="s">
        <v>397</v>
      </c>
      <c r="AJ7" s="3" t="s">
        <v>52</v>
      </c>
    </row>
    <row r="8" spans="2:36" ht="16.5" customHeight="1">
      <c r="B8" s="178"/>
      <c r="C8" s="7" t="s">
        <v>69</v>
      </c>
      <c r="D8" s="24">
        <f>AD8</f>
        <v>251</v>
      </c>
      <c r="F8" s="173"/>
      <c r="G8" s="7" t="s">
        <v>232</v>
      </c>
      <c r="H8" s="20">
        <f t="shared" si="0"/>
        <v>0</v>
      </c>
      <c r="I8" s="20">
        <f t="shared" si="1"/>
        <v>0</v>
      </c>
      <c r="J8" s="20">
        <f t="shared" si="2"/>
        <v>0</v>
      </c>
      <c r="K8" s="21">
        <f t="shared" si="3"/>
        <v>0</v>
      </c>
      <c r="L8" s="22">
        <f>AD35</f>
        <v>0</v>
      </c>
      <c r="M8" s="23">
        <f>AD38</f>
        <v>0</v>
      </c>
      <c r="AA8" s="4" t="s">
        <v>69</v>
      </c>
      <c r="AB8" s="50" t="s">
        <v>395</v>
      </c>
      <c r="AC8" s="50" t="s">
        <v>398</v>
      </c>
      <c r="AD8" s="12">
        <f ca="1" t="shared" si="4"/>
        <v>251</v>
      </c>
      <c r="AF8" s="46" t="str">
        <f>+'水洗化人口等'!B8</f>
        <v>11100</v>
      </c>
      <c r="AG8" s="12">
        <v>8</v>
      </c>
      <c r="AI8" s="46" t="s">
        <v>399</v>
      </c>
      <c r="AJ8" s="3" t="s">
        <v>51</v>
      </c>
    </row>
    <row r="9" spans="2:36" ht="16.5" customHeight="1">
      <c r="B9" s="179"/>
      <c r="C9" s="8" t="s">
        <v>400</v>
      </c>
      <c r="D9" s="25">
        <f>SUM(D7:D8)</f>
        <v>124712</v>
      </c>
      <c r="F9" s="173"/>
      <c r="G9" s="7" t="s">
        <v>1</v>
      </c>
      <c r="H9" s="20">
        <f t="shared" si="0"/>
        <v>0</v>
      </c>
      <c r="I9" s="20">
        <f t="shared" si="1"/>
        <v>0</v>
      </c>
      <c r="J9" s="20">
        <f t="shared" si="2"/>
        <v>0</v>
      </c>
      <c r="K9" s="21">
        <f t="shared" si="3"/>
        <v>0</v>
      </c>
      <c r="L9" s="22">
        <f>AD36</f>
        <v>0</v>
      </c>
      <c r="M9" s="23">
        <f>AD39</f>
        <v>0</v>
      </c>
      <c r="AA9" s="4" t="s">
        <v>401</v>
      </c>
      <c r="AB9" s="50" t="s">
        <v>395</v>
      </c>
      <c r="AC9" s="50" t="s">
        <v>402</v>
      </c>
      <c r="AD9" s="12">
        <f ca="1" t="shared" si="4"/>
        <v>5545478</v>
      </c>
      <c r="AF9" s="46" t="str">
        <f>+'水洗化人口等'!B9</f>
        <v>11201</v>
      </c>
      <c r="AG9" s="12">
        <v>9</v>
      </c>
      <c r="AI9" s="46" t="s">
        <v>403</v>
      </c>
      <c r="AJ9" s="3" t="s">
        <v>50</v>
      </c>
    </row>
    <row r="10" spans="2:36" ht="16.5" customHeight="1">
      <c r="B10" s="180" t="s">
        <v>404</v>
      </c>
      <c r="C10" s="9" t="s">
        <v>401</v>
      </c>
      <c r="D10" s="24">
        <f>AD9</f>
        <v>5545478</v>
      </c>
      <c r="F10" s="173"/>
      <c r="G10" s="7" t="s">
        <v>245</v>
      </c>
      <c r="H10" s="20">
        <f t="shared" si="0"/>
        <v>0</v>
      </c>
      <c r="I10" s="20">
        <f t="shared" si="1"/>
        <v>0</v>
      </c>
      <c r="J10" s="20">
        <f t="shared" si="2"/>
        <v>0</v>
      </c>
      <c r="K10" s="21">
        <f t="shared" si="3"/>
        <v>0</v>
      </c>
      <c r="L10" s="26" t="s">
        <v>405</v>
      </c>
      <c r="M10" s="27" t="s">
        <v>405</v>
      </c>
      <c r="AA10" s="4" t="s">
        <v>406</v>
      </c>
      <c r="AB10" s="50" t="s">
        <v>395</v>
      </c>
      <c r="AC10" s="50" t="s">
        <v>407</v>
      </c>
      <c r="AD10" s="12">
        <f ca="1" t="shared" si="4"/>
        <v>8873</v>
      </c>
      <c r="AF10" s="46" t="str">
        <f>+'水洗化人口等'!B10</f>
        <v>11202</v>
      </c>
      <c r="AG10" s="12">
        <v>10</v>
      </c>
      <c r="AI10" s="46" t="s">
        <v>408</v>
      </c>
      <c r="AJ10" s="3" t="s">
        <v>49</v>
      </c>
    </row>
    <row r="11" spans="2:36" ht="16.5" customHeight="1">
      <c r="B11" s="181"/>
      <c r="C11" s="7" t="s">
        <v>406</v>
      </c>
      <c r="D11" s="24">
        <f>AD10</f>
        <v>8873</v>
      </c>
      <c r="F11" s="173"/>
      <c r="G11" s="7" t="s">
        <v>247</v>
      </c>
      <c r="H11" s="20">
        <f t="shared" si="0"/>
        <v>0</v>
      </c>
      <c r="I11" s="20">
        <f t="shared" si="1"/>
        <v>0</v>
      </c>
      <c r="J11" s="20">
        <f t="shared" si="2"/>
        <v>0</v>
      </c>
      <c r="K11" s="21">
        <f t="shared" si="3"/>
        <v>0</v>
      </c>
      <c r="L11" s="26" t="s">
        <v>405</v>
      </c>
      <c r="M11" s="27" t="s">
        <v>405</v>
      </c>
      <c r="AA11" s="4" t="s">
        <v>409</v>
      </c>
      <c r="AB11" s="50" t="s">
        <v>395</v>
      </c>
      <c r="AC11" s="50" t="s">
        <v>410</v>
      </c>
      <c r="AD11" s="12">
        <f ca="1" t="shared" si="4"/>
        <v>1623537</v>
      </c>
      <c r="AF11" s="46" t="str">
        <f>+'水洗化人口等'!B11</f>
        <v>11203</v>
      </c>
      <c r="AG11" s="12">
        <v>11</v>
      </c>
      <c r="AI11" s="46" t="s">
        <v>411</v>
      </c>
      <c r="AJ11" s="3" t="s">
        <v>48</v>
      </c>
    </row>
    <row r="12" spans="2:36" ht="16.5" customHeight="1">
      <c r="B12" s="181"/>
      <c r="C12" s="7" t="s">
        <v>409</v>
      </c>
      <c r="D12" s="24">
        <f>AD11</f>
        <v>1623537</v>
      </c>
      <c r="F12" s="173"/>
      <c r="G12" s="7" t="s">
        <v>249</v>
      </c>
      <c r="H12" s="20">
        <f t="shared" si="0"/>
        <v>0</v>
      </c>
      <c r="I12" s="20">
        <f t="shared" si="1"/>
        <v>0</v>
      </c>
      <c r="J12" s="20">
        <f t="shared" si="2"/>
        <v>0</v>
      </c>
      <c r="K12" s="21">
        <f t="shared" si="3"/>
        <v>0</v>
      </c>
      <c r="L12" s="26" t="s">
        <v>405</v>
      </c>
      <c r="M12" s="27" t="s">
        <v>405</v>
      </c>
      <c r="AA12" s="4" t="s">
        <v>412</v>
      </c>
      <c r="AB12" s="50" t="s">
        <v>395</v>
      </c>
      <c r="AC12" s="50" t="s">
        <v>413</v>
      </c>
      <c r="AD12" s="12">
        <f ca="1" t="shared" si="4"/>
        <v>826316</v>
      </c>
      <c r="AF12" s="46" t="str">
        <f>+'水洗化人口等'!B12</f>
        <v>11206</v>
      </c>
      <c r="AG12" s="12">
        <v>12</v>
      </c>
      <c r="AI12" s="46" t="s">
        <v>414</v>
      </c>
      <c r="AJ12" s="3" t="s">
        <v>47</v>
      </c>
    </row>
    <row r="13" spans="2:36" ht="16.5" customHeight="1">
      <c r="B13" s="182"/>
      <c r="C13" s="8" t="s">
        <v>400</v>
      </c>
      <c r="D13" s="25">
        <f>SUM(D10:D12)</f>
        <v>7177888</v>
      </c>
      <c r="F13" s="174"/>
      <c r="G13" s="7" t="s">
        <v>400</v>
      </c>
      <c r="H13" s="20">
        <f>SUM(H7:H12)</f>
        <v>114038</v>
      </c>
      <c r="I13" s="20">
        <f>SUM(I7:I12)</f>
        <v>695410</v>
      </c>
      <c r="J13" s="20">
        <f>SUM(J7:J12)</f>
        <v>809448</v>
      </c>
      <c r="K13" s="21">
        <v>1</v>
      </c>
      <c r="L13" s="26" t="s">
        <v>405</v>
      </c>
      <c r="M13" s="27" t="s">
        <v>405</v>
      </c>
      <c r="AA13" s="4" t="s">
        <v>60</v>
      </c>
      <c r="AB13" s="50" t="s">
        <v>395</v>
      </c>
      <c r="AC13" s="50" t="s">
        <v>415</v>
      </c>
      <c r="AD13" s="12">
        <f ca="1" t="shared" si="4"/>
        <v>124747</v>
      </c>
      <c r="AF13" s="46" t="str">
        <f>+'水洗化人口等'!B13</f>
        <v>11207</v>
      </c>
      <c r="AG13" s="12">
        <v>13</v>
      </c>
      <c r="AI13" s="46" t="s">
        <v>416</v>
      </c>
      <c r="AJ13" s="3" t="s">
        <v>46</v>
      </c>
    </row>
    <row r="14" spans="2:36" ht="16.5" customHeight="1" thickBot="1">
      <c r="B14" s="170" t="s">
        <v>417</v>
      </c>
      <c r="C14" s="171"/>
      <c r="D14" s="28">
        <f>SUM(D9,D13)</f>
        <v>7302600</v>
      </c>
      <c r="F14" s="175" t="s">
        <v>418</v>
      </c>
      <c r="G14" s="176"/>
      <c r="H14" s="20">
        <f>AD20</f>
        <v>211</v>
      </c>
      <c r="I14" s="20">
        <f>AD30</f>
        <v>0</v>
      </c>
      <c r="J14" s="20">
        <f>SUM(H14:I14)</f>
        <v>211</v>
      </c>
      <c r="K14" s="29" t="s">
        <v>405</v>
      </c>
      <c r="L14" s="26" t="s">
        <v>405</v>
      </c>
      <c r="M14" s="27" t="s">
        <v>405</v>
      </c>
      <c r="AA14" s="4" t="s">
        <v>230</v>
      </c>
      <c r="AB14" s="50" t="s">
        <v>419</v>
      </c>
      <c r="AC14" s="50" t="s">
        <v>413</v>
      </c>
      <c r="AD14" s="12">
        <f ca="1" t="shared" si="4"/>
        <v>114038</v>
      </c>
      <c r="AF14" s="46" t="str">
        <f>+'水洗化人口等'!B14</f>
        <v>11208</v>
      </c>
      <c r="AG14" s="12">
        <v>14</v>
      </c>
      <c r="AI14" s="46" t="s">
        <v>420</v>
      </c>
      <c r="AJ14" s="3" t="s">
        <v>45</v>
      </c>
    </row>
    <row r="15" spans="2:36" ht="16.5" customHeight="1" thickBot="1">
      <c r="B15" s="170" t="s">
        <v>60</v>
      </c>
      <c r="C15" s="171"/>
      <c r="D15" s="28">
        <f>AD13</f>
        <v>124747</v>
      </c>
      <c r="F15" s="170" t="s">
        <v>54</v>
      </c>
      <c r="G15" s="171"/>
      <c r="H15" s="30">
        <f>SUM(H13:H14)</f>
        <v>114249</v>
      </c>
      <c r="I15" s="30">
        <f>SUM(I13:I14)</f>
        <v>695410</v>
      </c>
      <c r="J15" s="30">
        <f>SUM(J13:J14)</f>
        <v>809659</v>
      </c>
      <c r="K15" s="31" t="s">
        <v>405</v>
      </c>
      <c r="L15" s="32">
        <f>SUM(L7:L9)</f>
        <v>20588</v>
      </c>
      <c r="M15" s="33">
        <f>SUM(M7:M9)</f>
        <v>816</v>
      </c>
      <c r="AA15" s="4" t="s">
        <v>232</v>
      </c>
      <c r="AB15" s="50" t="s">
        <v>419</v>
      </c>
      <c r="AC15" s="50" t="s">
        <v>421</v>
      </c>
      <c r="AD15" s="12">
        <f ca="1" t="shared" si="4"/>
        <v>0</v>
      </c>
      <c r="AF15" s="46" t="str">
        <f>+'水洗化人口等'!B15</f>
        <v>11209</v>
      </c>
      <c r="AG15" s="12">
        <v>15</v>
      </c>
      <c r="AI15" s="46" t="s">
        <v>422</v>
      </c>
      <c r="AJ15" s="3" t="s">
        <v>44</v>
      </c>
    </row>
    <row r="16" spans="2:36" ht="16.5" customHeight="1" thickBot="1">
      <c r="B16" s="10" t="s">
        <v>423</v>
      </c>
      <c r="AA16" s="4" t="s">
        <v>1</v>
      </c>
      <c r="AB16" s="50" t="s">
        <v>419</v>
      </c>
      <c r="AC16" s="50" t="s">
        <v>415</v>
      </c>
      <c r="AD16" s="12">
        <f ca="1" t="shared" si="4"/>
        <v>0</v>
      </c>
      <c r="AF16" s="46" t="str">
        <f>+'水洗化人口等'!B16</f>
        <v>11210</v>
      </c>
      <c r="AG16" s="12">
        <v>16</v>
      </c>
      <c r="AI16" s="46" t="s">
        <v>424</v>
      </c>
      <c r="AJ16" s="3" t="s">
        <v>43</v>
      </c>
    </row>
    <row r="17" spans="3:36" ht="16.5" customHeight="1" thickBot="1">
      <c r="C17" s="34">
        <f>AD12</f>
        <v>826316</v>
      </c>
      <c r="D17" s="4" t="s">
        <v>425</v>
      </c>
      <c r="J17" s="17"/>
      <c r="AA17" s="4" t="s">
        <v>245</v>
      </c>
      <c r="AB17" s="50" t="s">
        <v>419</v>
      </c>
      <c r="AC17" s="50" t="s">
        <v>426</v>
      </c>
      <c r="AD17" s="12">
        <f ca="1" t="shared" si="4"/>
        <v>0</v>
      </c>
      <c r="AF17" s="46" t="str">
        <f>+'水洗化人口等'!B17</f>
        <v>11211</v>
      </c>
      <c r="AG17" s="12">
        <v>17</v>
      </c>
      <c r="AI17" s="46" t="s">
        <v>427</v>
      </c>
      <c r="AJ17" s="3" t="s">
        <v>42</v>
      </c>
    </row>
    <row r="18" spans="6:36" ht="30" customHeight="1">
      <c r="F18" s="168" t="s">
        <v>428</v>
      </c>
      <c r="G18" s="169"/>
      <c r="H18" s="41" t="s">
        <v>385</v>
      </c>
      <c r="I18" s="41" t="s">
        <v>386</v>
      </c>
      <c r="J18" s="45" t="s">
        <v>387</v>
      </c>
      <c r="AA18" s="4" t="s">
        <v>247</v>
      </c>
      <c r="AB18" s="50" t="s">
        <v>419</v>
      </c>
      <c r="AC18" s="50" t="s">
        <v>429</v>
      </c>
      <c r="AD18" s="12">
        <f ca="1" t="shared" si="4"/>
        <v>0</v>
      </c>
      <c r="AF18" s="46" t="str">
        <f>+'水洗化人口等'!B18</f>
        <v>11212</v>
      </c>
      <c r="AG18" s="12">
        <v>18</v>
      </c>
      <c r="AI18" s="46" t="s">
        <v>430</v>
      </c>
      <c r="AJ18" s="3" t="s">
        <v>41</v>
      </c>
    </row>
    <row r="19" spans="3:36" ht="16.5" customHeight="1">
      <c r="C19" s="43" t="s">
        <v>431</v>
      </c>
      <c r="D19" s="11">
        <f>IF(D$14&gt;0,D13/D$14,0)</f>
        <v>0.9829222468709775</v>
      </c>
      <c r="F19" s="175" t="s">
        <v>432</v>
      </c>
      <c r="G19" s="176"/>
      <c r="H19" s="20">
        <f>AD21</f>
        <v>0</v>
      </c>
      <c r="I19" s="20">
        <f>AD31</f>
        <v>0</v>
      </c>
      <c r="J19" s="24">
        <f>SUM(H19:I19)</f>
        <v>0</v>
      </c>
      <c r="AA19" s="4" t="s">
        <v>249</v>
      </c>
      <c r="AB19" s="50" t="s">
        <v>419</v>
      </c>
      <c r="AC19" s="50" t="s">
        <v>433</v>
      </c>
      <c r="AD19" s="12">
        <f ca="1" t="shared" si="4"/>
        <v>0</v>
      </c>
      <c r="AF19" s="46" t="str">
        <f>+'水洗化人口等'!B19</f>
        <v>11214</v>
      </c>
      <c r="AG19" s="12">
        <v>19</v>
      </c>
      <c r="AI19" s="46" t="s">
        <v>434</v>
      </c>
      <c r="AJ19" s="3" t="s">
        <v>40</v>
      </c>
    </row>
    <row r="20" spans="3:36" ht="16.5" customHeight="1">
      <c r="C20" s="43" t="s">
        <v>435</v>
      </c>
      <c r="D20" s="11">
        <f>IF(D$14&gt;0,D9/D$14,0)</f>
        <v>0.01707775312902254</v>
      </c>
      <c r="F20" s="175" t="s">
        <v>436</v>
      </c>
      <c r="G20" s="176"/>
      <c r="H20" s="20">
        <f>AD22</f>
        <v>56387</v>
      </c>
      <c r="I20" s="20">
        <f>AD32</f>
        <v>21671</v>
      </c>
      <c r="J20" s="24">
        <f>SUM(H20:I20)</f>
        <v>78058</v>
      </c>
      <c r="AA20" s="4" t="s">
        <v>418</v>
      </c>
      <c r="AB20" s="50" t="s">
        <v>419</v>
      </c>
      <c r="AC20" s="50" t="s">
        <v>437</v>
      </c>
      <c r="AD20" s="12">
        <f ca="1" t="shared" si="4"/>
        <v>211</v>
      </c>
      <c r="AF20" s="46" t="str">
        <f>+'水洗化人口等'!B20</f>
        <v>11215</v>
      </c>
      <c r="AG20" s="12">
        <v>20</v>
      </c>
      <c r="AI20" s="46" t="s">
        <v>438</v>
      </c>
      <c r="AJ20" s="3" t="s">
        <v>39</v>
      </c>
    </row>
    <row r="21" spans="3:36" ht="16.5" customHeight="1">
      <c r="C21" s="44" t="s">
        <v>439</v>
      </c>
      <c r="D21" s="11">
        <f>IF(D$14&gt;0,D10/D$14,0)</f>
        <v>0.7593840549941117</v>
      </c>
      <c r="F21" s="175" t="s">
        <v>440</v>
      </c>
      <c r="G21" s="176"/>
      <c r="H21" s="20">
        <f>AD23</f>
        <v>58073</v>
      </c>
      <c r="I21" s="20">
        <f>AD33</f>
        <v>674716</v>
      </c>
      <c r="J21" s="24">
        <f>SUM(H21:I21)</f>
        <v>732789</v>
      </c>
      <c r="AA21" s="4" t="s">
        <v>432</v>
      </c>
      <c r="AB21" s="50" t="s">
        <v>419</v>
      </c>
      <c r="AC21" s="50" t="s">
        <v>441</v>
      </c>
      <c r="AD21" s="12">
        <f ca="1" t="shared" si="4"/>
        <v>0</v>
      </c>
      <c r="AF21" s="46" t="str">
        <f>+'水洗化人口等'!B21</f>
        <v>11216</v>
      </c>
      <c r="AG21" s="12">
        <v>21</v>
      </c>
      <c r="AI21" s="46" t="s">
        <v>442</v>
      </c>
      <c r="AJ21" s="3" t="s">
        <v>38</v>
      </c>
    </row>
    <row r="22" spans="3:36" ht="16.5" customHeight="1" thickBot="1">
      <c r="C22" s="43" t="s">
        <v>443</v>
      </c>
      <c r="D22" s="11">
        <f>IF(D$14&gt;0,D12/D$14,0)</f>
        <v>0.22232314518116836</v>
      </c>
      <c r="F22" s="170" t="s">
        <v>54</v>
      </c>
      <c r="G22" s="171"/>
      <c r="H22" s="30">
        <f>SUM(H19:H21)</f>
        <v>114460</v>
      </c>
      <c r="I22" s="30">
        <f>SUM(I19:I21)</f>
        <v>696387</v>
      </c>
      <c r="J22" s="35">
        <f>SUM(J19:J21)</f>
        <v>810847</v>
      </c>
      <c r="AA22" s="4" t="s">
        <v>436</v>
      </c>
      <c r="AB22" s="50" t="s">
        <v>419</v>
      </c>
      <c r="AC22" s="50" t="s">
        <v>444</v>
      </c>
      <c r="AD22" s="12">
        <f ca="1" t="shared" si="4"/>
        <v>56387</v>
      </c>
      <c r="AF22" s="46" t="str">
        <f>+'水洗化人口等'!B22</f>
        <v>11217</v>
      </c>
      <c r="AG22" s="12">
        <v>22</v>
      </c>
      <c r="AI22" s="46" t="s">
        <v>445</v>
      </c>
      <c r="AJ22" s="3" t="s">
        <v>37</v>
      </c>
    </row>
    <row r="23" spans="3:36" ht="16.5" customHeight="1">
      <c r="C23" s="43" t="s">
        <v>446</v>
      </c>
      <c r="D23" s="11">
        <f>IF(D$14&gt;0,C17/D$14,0)</f>
        <v>0.11315367129515515</v>
      </c>
      <c r="F23" s="10"/>
      <c r="J23" s="36"/>
      <c r="AA23" s="4" t="s">
        <v>440</v>
      </c>
      <c r="AB23" s="50" t="s">
        <v>419</v>
      </c>
      <c r="AC23" s="50" t="s">
        <v>447</v>
      </c>
      <c r="AD23" s="12">
        <f ca="1" t="shared" si="4"/>
        <v>58073</v>
      </c>
      <c r="AF23" s="46" t="str">
        <f>+'水洗化人口等'!B23</f>
        <v>11218</v>
      </c>
      <c r="AG23" s="12">
        <v>23</v>
      </c>
      <c r="AI23" s="46" t="s">
        <v>448</v>
      </c>
      <c r="AJ23" s="3" t="s">
        <v>36</v>
      </c>
    </row>
    <row r="24" spans="3:36" ht="16.5" customHeight="1" thickBot="1">
      <c r="C24" s="43" t="s">
        <v>449</v>
      </c>
      <c r="D24" s="11">
        <f>IF(D$9&gt;0,D7/D$9,0)</f>
        <v>0.997987362884085</v>
      </c>
      <c r="J24" s="37" t="s">
        <v>450</v>
      </c>
      <c r="AA24" s="4" t="s">
        <v>230</v>
      </c>
      <c r="AB24" s="50" t="s">
        <v>419</v>
      </c>
      <c r="AC24" s="50" t="s">
        <v>451</v>
      </c>
      <c r="AD24" s="12">
        <f ca="1" t="shared" si="4"/>
        <v>695410</v>
      </c>
      <c r="AF24" s="46" t="str">
        <f>+'水洗化人口等'!B24</f>
        <v>11219</v>
      </c>
      <c r="AG24" s="12">
        <v>24</v>
      </c>
      <c r="AI24" s="46" t="s">
        <v>452</v>
      </c>
      <c r="AJ24" s="3" t="s">
        <v>35</v>
      </c>
    </row>
    <row r="25" spans="3:36" ht="16.5" customHeight="1">
      <c r="C25" s="43" t="s">
        <v>453</v>
      </c>
      <c r="D25" s="11">
        <f>IF(D$9&gt;0,D8/D$9,0)</f>
        <v>0.002012637115915068</v>
      </c>
      <c r="F25" s="193" t="s">
        <v>6</v>
      </c>
      <c r="G25" s="194"/>
      <c r="H25" s="194"/>
      <c r="I25" s="183" t="s">
        <v>454</v>
      </c>
      <c r="J25" s="185" t="s">
        <v>455</v>
      </c>
      <c r="AA25" s="4" t="s">
        <v>232</v>
      </c>
      <c r="AB25" s="50" t="s">
        <v>419</v>
      </c>
      <c r="AC25" s="50" t="s">
        <v>456</v>
      </c>
      <c r="AD25" s="12">
        <f ca="1" t="shared" si="4"/>
        <v>0</v>
      </c>
      <c r="AF25" s="46" t="str">
        <f>+'水洗化人口等'!B25</f>
        <v>11221</v>
      </c>
      <c r="AG25" s="12">
        <v>25</v>
      </c>
      <c r="AI25" s="46" t="s">
        <v>457</v>
      </c>
      <c r="AJ25" s="3" t="s">
        <v>34</v>
      </c>
    </row>
    <row r="26" spans="6:36" ht="16.5" customHeight="1">
      <c r="F26" s="195"/>
      <c r="G26" s="196"/>
      <c r="H26" s="196"/>
      <c r="I26" s="184"/>
      <c r="J26" s="186"/>
      <c r="AA26" s="4" t="s">
        <v>1</v>
      </c>
      <c r="AB26" s="50" t="s">
        <v>419</v>
      </c>
      <c r="AC26" s="50" t="s">
        <v>458</v>
      </c>
      <c r="AD26" s="12">
        <f ca="1" t="shared" si="4"/>
        <v>0</v>
      </c>
      <c r="AF26" s="46" t="str">
        <f>+'水洗化人口等'!B26</f>
        <v>11222</v>
      </c>
      <c r="AG26" s="12">
        <v>26</v>
      </c>
      <c r="AI26" s="46" t="s">
        <v>459</v>
      </c>
      <c r="AJ26" s="3" t="s">
        <v>33</v>
      </c>
    </row>
    <row r="27" spans="6:36" ht="16.5" customHeight="1">
      <c r="F27" s="187" t="s">
        <v>235</v>
      </c>
      <c r="G27" s="188"/>
      <c r="H27" s="189"/>
      <c r="I27" s="22">
        <f aca="true" t="shared" si="5" ref="I27:I35">AD40</f>
        <v>7949</v>
      </c>
      <c r="J27" s="38">
        <f>AD49</f>
        <v>494</v>
      </c>
      <c r="AA27" s="4" t="s">
        <v>245</v>
      </c>
      <c r="AB27" s="50" t="s">
        <v>419</v>
      </c>
      <c r="AC27" s="50" t="s">
        <v>460</v>
      </c>
      <c r="AD27" s="12">
        <f ca="1" t="shared" si="4"/>
        <v>0</v>
      </c>
      <c r="AF27" s="46" t="str">
        <f>+'水洗化人口等'!B27</f>
        <v>11223</v>
      </c>
      <c r="AG27" s="12">
        <v>27</v>
      </c>
      <c r="AI27" s="46" t="s">
        <v>461</v>
      </c>
      <c r="AJ27" s="3" t="s">
        <v>32</v>
      </c>
    </row>
    <row r="28" spans="6:36" ht="16.5" customHeight="1">
      <c r="F28" s="190" t="s">
        <v>462</v>
      </c>
      <c r="G28" s="191"/>
      <c r="H28" s="192"/>
      <c r="I28" s="22">
        <f t="shared" si="5"/>
        <v>104</v>
      </c>
      <c r="J28" s="38">
        <f>AD50</f>
        <v>0</v>
      </c>
      <c r="AA28" s="4" t="s">
        <v>247</v>
      </c>
      <c r="AB28" s="50" t="s">
        <v>419</v>
      </c>
      <c r="AC28" s="50" t="s">
        <v>463</v>
      </c>
      <c r="AD28" s="12">
        <f ca="1" t="shared" si="4"/>
        <v>0</v>
      </c>
      <c r="AF28" s="46" t="str">
        <f>+'水洗化人口等'!B28</f>
        <v>11224</v>
      </c>
      <c r="AG28" s="12">
        <v>28</v>
      </c>
      <c r="AI28" s="46" t="s">
        <v>464</v>
      </c>
      <c r="AJ28" s="3" t="s">
        <v>31</v>
      </c>
    </row>
    <row r="29" spans="6:36" ht="16.5" customHeight="1">
      <c r="F29" s="187" t="s">
        <v>0</v>
      </c>
      <c r="G29" s="188"/>
      <c r="H29" s="189"/>
      <c r="I29" s="22">
        <f t="shared" si="5"/>
        <v>8869</v>
      </c>
      <c r="J29" s="38">
        <f>AD51</f>
        <v>84</v>
      </c>
      <c r="AA29" s="4" t="s">
        <v>249</v>
      </c>
      <c r="AB29" s="50" t="s">
        <v>419</v>
      </c>
      <c r="AC29" s="50" t="s">
        <v>465</v>
      </c>
      <c r="AD29" s="12">
        <f ca="1" t="shared" si="4"/>
        <v>0</v>
      </c>
      <c r="AF29" s="46" t="str">
        <f>+'水洗化人口等'!B29</f>
        <v>11225</v>
      </c>
      <c r="AG29" s="12">
        <v>29</v>
      </c>
      <c r="AI29" s="46" t="s">
        <v>466</v>
      </c>
      <c r="AJ29" s="3" t="s">
        <v>30</v>
      </c>
    </row>
    <row r="30" spans="6:36" ht="16.5" customHeight="1">
      <c r="F30" s="187" t="s">
        <v>232</v>
      </c>
      <c r="G30" s="188"/>
      <c r="H30" s="189"/>
      <c r="I30" s="22">
        <f t="shared" si="5"/>
        <v>3493</v>
      </c>
      <c r="J30" s="38">
        <f>AD52</f>
        <v>0</v>
      </c>
      <c r="AA30" s="4" t="s">
        <v>418</v>
      </c>
      <c r="AB30" s="50" t="s">
        <v>419</v>
      </c>
      <c r="AC30" s="50" t="s">
        <v>467</v>
      </c>
      <c r="AD30" s="12">
        <f ca="1" t="shared" si="4"/>
        <v>0</v>
      </c>
      <c r="AF30" s="46" t="str">
        <f>+'水洗化人口等'!B30</f>
        <v>11227</v>
      </c>
      <c r="AG30" s="12">
        <v>30</v>
      </c>
      <c r="AI30" s="46" t="s">
        <v>468</v>
      </c>
      <c r="AJ30" s="3" t="s">
        <v>29</v>
      </c>
    </row>
    <row r="31" spans="6:36" ht="16.5" customHeight="1">
      <c r="F31" s="187" t="s">
        <v>1</v>
      </c>
      <c r="G31" s="188"/>
      <c r="H31" s="189"/>
      <c r="I31" s="22">
        <f t="shared" si="5"/>
        <v>0</v>
      </c>
      <c r="J31" s="38">
        <f>AD53</f>
        <v>0</v>
      </c>
      <c r="AA31" s="4" t="s">
        <v>432</v>
      </c>
      <c r="AB31" s="50" t="s">
        <v>419</v>
      </c>
      <c r="AC31" s="50" t="s">
        <v>396</v>
      </c>
      <c r="AD31" s="12">
        <f ca="1" t="shared" si="4"/>
        <v>0</v>
      </c>
      <c r="AF31" s="46" t="str">
        <f>+'水洗化人口等'!B31</f>
        <v>11228</v>
      </c>
      <c r="AG31" s="12">
        <v>31</v>
      </c>
      <c r="AI31" s="46" t="s">
        <v>469</v>
      </c>
      <c r="AJ31" s="3" t="s">
        <v>28</v>
      </c>
    </row>
    <row r="32" spans="6:36" ht="16.5" customHeight="1">
      <c r="F32" s="187" t="s">
        <v>2</v>
      </c>
      <c r="G32" s="188"/>
      <c r="H32" s="189"/>
      <c r="I32" s="22">
        <f t="shared" si="5"/>
        <v>0</v>
      </c>
      <c r="J32" s="27" t="s">
        <v>405</v>
      </c>
      <c r="AA32" s="4" t="s">
        <v>436</v>
      </c>
      <c r="AB32" s="50" t="s">
        <v>419</v>
      </c>
      <c r="AC32" s="50" t="s">
        <v>470</v>
      </c>
      <c r="AD32" s="12">
        <f ca="1" t="shared" si="4"/>
        <v>21671</v>
      </c>
      <c r="AF32" s="46" t="str">
        <f>+'水洗化人口等'!B32</f>
        <v>11229</v>
      </c>
      <c r="AG32" s="12">
        <v>32</v>
      </c>
      <c r="AI32" s="46" t="s">
        <v>471</v>
      </c>
      <c r="AJ32" s="3" t="s">
        <v>27</v>
      </c>
    </row>
    <row r="33" spans="6:36" ht="16.5" customHeight="1">
      <c r="F33" s="187" t="s">
        <v>3</v>
      </c>
      <c r="G33" s="188"/>
      <c r="H33" s="189"/>
      <c r="I33" s="22">
        <f t="shared" si="5"/>
        <v>1580</v>
      </c>
      <c r="J33" s="27" t="s">
        <v>405</v>
      </c>
      <c r="AA33" s="4" t="s">
        <v>440</v>
      </c>
      <c r="AB33" s="50" t="s">
        <v>419</v>
      </c>
      <c r="AC33" s="50" t="s">
        <v>407</v>
      </c>
      <c r="AD33" s="12">
        <f ca="1" t="shared" si="4"/>
        <v>674716</v>
      </c>
      <c r="AF33" s="46" t="str">
        <f>+'水洗化人口等'!B33</f>
        <v>11230</v>
      </c>
      <c r="AG33" s="12">
        <v>33</v>
      </c>
      <c r="AI33" s="46" t="s">
        <v>472</v>
      </c>
      <c r="AJ33" s="3" t="s">
        <v>26</v>
      </c>
    </row>
    <row r="34" spans="6:36" ht="16.5" customHeight="1">
      <c r="F34" s="187" t="s">
        <v>4</v>
      </c>
      <c r="G34" s="188"/>
      <c r="H34" s="189"/>
      <c r="I34" s="22">
        <f t="shared" si="5"/>
        <v>44</v>
      </c>
      <c r="J34" s="27" t="s">
        <v>405</v>
      </c>
      <c r="AA34" s="4" t="s">
        <v>230</v>
      </c>
      <c r="AB34" s="50" t="s">
        <v>419</v>
      </c>
      <c r="AC34" s="50" t="s">
        <v>473</v>
      </c>
      <c r="AD34" s="50">
        <f ca="1" t="shared" si="4"/>
        <v>20588</v>
      </c>
      <c r="AF34" s="46" t="str">
        <f>+'水洗化人口等'!B34</f>
        <v>11231</v>
      </c>
      <c r="AG34" s="12">
        <v>34</v>
      </c>
      <c r="AI34" s="46" t="s">
        <v>474</v>
      </c>
      <c r="AJ34" s="3" t="s">
        <v>25</v>
      </c>
    </row>
    <row r="35" spans="6:36" ht="16.5" customHeight="1">
      <c r="F35" s="187" t="s">
        <v>5</v>
      </c>
      <c r="G35" s="188"/>
      <c r="H35" s="189"/>
      <c r="I35" s="22">
        <f t="shared" si="5"/>
        <v>5841</v>
      </c>
      <c r="J35" s="27" t="s">
        <v>405</v>
      </c>
      <c r="AA35" s="4" t="s">
        <v>232</v>
      </c>
      <c r="AB35" s="50" t="s">
        <v>419</v>
      </c>
      <c r="AC35" s="50" t="s">
        <v>475</v>
      </c>
      <c r="AD35" s="50">
        <f ca="1" t="shared" si="4"/>
        <v>0</v>
      </c>
      <c r="AF35" s="46" t="str">
        <f>+'水洗化人口等'!B35</f>
        <v>11232</v>
      </c>
      <c r="AG35" s="12">
        <v>35</v>
      </c>
      <c r="AI35" s="46" t="s">
        <v>476</v>
      </c>
      <c r="AJ35" s="3" t="s">
        <v>24</v>
      </c>
    </row>
    <row r="36" spans="6:36" ht="16.5" customHeight="1" thickBot="1">
      <c r="F36" s="197" t="s">
        <v>54</v>
      </c>
      <c r="G36" s="198"/>
      <c r="H36" s="199"/>
      <c r="I36" s="39">
        <f>SUM(I27:I35)</f>
        <v>27880</v>
      </c>
      <c r="J36" s="40">
        <f>SUM(J27:J31)</f>
        <v>578</v>
      </c>
      <c r="AA36" s="4" t="s">
        <v>1</v>
      </c>
      <c r="AB36" s="50" t="s">
        <v>419</v>
      </c>
      <c r="AC36" s="50" t="s">
        <v>477</v>
      </c>
      <c r="AD36" s="50">
        <f ca="1" t="shared" si="4"/>
        <v>0</v>
      </c>
      <c r="AF36" s="46" t="str">
        <f>+'水洗化人口等'!B36</f>
        <v>11233</v>
      </c>
      <c r="AG36" s="12">
        <v>36</v>
      </c>
      <c r="AI36" s="46" t="s">
        <v>478</v>
      </c>
      <c r="AJ36" s="3" t="s">
        <v>23</v>
      </c>
    </row>
    <row r="37" spans="27:36" ht="13.5">
      <c r="AA37" s="4" t="s">
        <v>230</v>
      </c>
      <c r="AB37" s="50" t="s">
        <v>419</v>
      </c>
      <c r="AC37" s="50" t="s">
        <v>479</v>
      </c>
      <c r="AD37" s="50">
        <f ca="1" t="shared" si="4"/>
        <v>816</v>
      </c>
      <c r="AF37" s="46" t="str">
        <f>+'水洗化人口等'!B37</f>
        <v>11234</v>
      </c>
      <c r="AG37" s="12">
        <v>37</v>
      </c>
      <c r="AI37" s="46" t="s">
        <v>480</v>
      </c>
      <c r="AJ37" s="3" t="s">
        <v>22</v>
      </c>
    </row>
    <row r="38" spans="27:36" ht="13.5">
      <c r="AA38" s="4" t="s">
        <v>232</v>
      </c>
      <c r="AB38" s="50" t="s">
        <v>419</v>
      </c>
      <c r="AC38" s="50" t="s">
        <v>481</v>
      </c>
      <c r="AD38" s="50">
        <f ca="1" t="shared" si="4"/>
        <v>0</v>
      </c>
      <c r="AF38" s="46" t="str">
        <f>+'水洗化人口等'!B38</f>
        <v>11235</v>
      </c>
      <c r="AG38" s="12">
        <v>38</v>
      </c>
      <c r="AI38" s="46" t="s">
        <v>482</v>
      </c>
      <c r="AJ38" s="3" t="s">
        <v>21</v>
      </c>
    </row>
    <row r="39" spans="27:36" ht="13.5">
      <c r="AA39" s="4" t="s">
        <v>1</v>
      </c>
      <c r="AB39" s="50" t="s">
        <v>419</v>
      </c>
      <c r="AC39" s="50" t="s">
        <v>483</v>
      </c>
      <c r="AD39" s="50">
        <f ca="1" t="shared" si="4"/>
        <v>0</v>
      </c>
      <c r="AF39" s="46" t="str">
        <f>+'水洗化人口等'!B39</f>
        <v>11237</v>
      </c>
      <c r="AG39" s="12">
        <v>39</v>
      </c>
      <c r="AI39" s="46" t="s">
        <v>484</v>
      </c>
      <c r="AJ39" s="3" t="s">
        <v>20</v>
      </c>
    </row>
    <row r="40" spans="27:36" ht="13.5">
      <c r="AA40" s="4" t="s">
        <v>235</v>
      </c>
      <c r="AB40" s="50" t="s">
        <v>419</v>
      </c>
      <c r="AC40" s="50" t="s">
        <v>485</v>
      </c>
      <c r="AD40" s="50">
        <f ca="1" t="shared" si="4"/>
        <v>7949</v>
      </c>
      <c r="AF40" s="46" t="str">
        <f>+'水洗化人口等'!B40</f>
        <v>11238</v>
      </c>
      <c r="AG40" s="12">
        <v>40</v>
      </c>
      <c r="AI40" s="46" t="s">
        <v>486</v>
      </c>
      <c r="AJ40" s="3" t="s">
        <v>19</v>
      </c>
    </row>
    <row r="41" spans="27:36" ht="13.5">
      <c r="AA41" s="4" t="s">
        <v>462</v>
      </c>
      <c r="AB41" s="50" t="s">
        <v>419</v>
      </c>
      <c r="AC41" s="50" t="s">
        <v>487</v>
      </c>
      <c r="AD41" s="50">
        <f ca="1" t="shared" si="4"/>
        <v>104</v>
      </c>
      <c r="AF41" s="46" t="str">
        <f>+'水洗化人口等'!B41</f>
        <v>11239</v>
      </c>
      <c r="AG41" s="12">
        <v>41</v>
      </c>
      <c r="AI41" s="46" t="s">
        <v>488</v>
      </c>
      <c r="AJ41" s="3" t="s">
        <v>18</v>
      </c>
    </row>
    <row r="42" spans="27:36" ht="13.5">
      <c r="AA42" s="4" t="s">
        <v>0</v>
      </c>
      <c r="AB42" s="50" t="s">
        <v>419</v>
      </c>
      <c r="AC42" s="50" t="s">
        <v>489</v>
      </c>
      <c r="AD42" s="50">
        <f ca="1" t="shared" si="4"/>
        <v>8869</v>
      </c>
      <c r="AF42" s="46" t="str">
        <f>+'水洗化人口等'!B42</f>
        <v>11240</v>
      </c>
      <c r="AG42" s="12">
        <v>42</v>
      </c>
      <c r="AI42" s="46" t="s">
        <v>490</v>
      </c>
      <c r="AJ42" s="3" t="s">
        <v>17</v>
      </c>
    </row>
    <row r="43" spans="27:36" ht="13.5">
      <c r="AA43" s="4" t="s">
        <v>232</v>
      </c>
      <c r="AB43" s="50" t="s">
        <v>419</v>
      </c>
      <c r="AC43" s="50" t="s">
        <v>491</v>
      </c>
      <c r="AD43" s="50">
        <f ca="1" t="shared" si="4"/>
        <v>3493</v>
      </c>
      <c r="AF43" s="46" t="str">
        <f>+'水洗化人口等'!B43</f>
        <v>11241</v>
      </c>
      <c r="AG43" s="12">
        <v>43</v>
      </c>
      <c r="AI43" s="46" t="s">
        <v>492</v>
      </c>
      <c r="AJ43" s="3" t="s">
        <v>16</v>
      </c>
    </row>
    <row r="44" spans="27:36" ht="13.5">
      <c r="AA44" s="4" t="s">
        <v>1</v>
      </c>
      <c r="AB44" s="50" t="s">
        <v>419</v>
      </c>
      <c r="AC44" s="50" t="s">
        <v>493</v>
      </c>
      <c r="AD44" s="50">
        <f ca="1" t="shared" si="4"/>
        <v>0</v>
      </c>
      <c r="AF44" s="46" t="str">
        <f>+'水洗化人口等'!B44</f>
        <v>11242</v>
      </c>
      <c r="AG44" s="12">
        <v>44</v>
      </c>
      <c r="AI44" s="46" t="s">
        <v>494</v>
      </c>
      <c r="AJ44" s="3" t="s">
        <v>15</v>
      </c>
    </row>
    <row r="45" spans="27:36" ht="13.5">
      <c r="AA45" s="4" t="s">
        <v>2</v>
      </c>
      <c r="AB45" s="50" t="s">
        <v>419</v>
      </c>
      <c r="AC45" s="50" t="s">
        <v>495</v>
      </c>
      <c r="AD45" s="50">
        <f ca="1" t="shared" si="4"/>
        <v>0</v>
      </c>
      <c r="AF45" s="46" t="str">
        <f>+'水洗化人口等'!B45</f>
        <v>11243</v>
      </c>
      <c r="AG45" s="12">
        <v>45</v>
      </c>
      <c r="AI45" s="46" t="s">
        <v>496</v>
      </c>
      <c r="AJ45" s="3" t="s">
        <v>14</v>
      </c>
    </row>
    <row r="46" spans="27:36" ht="13.5">
      <c r="AA46" s="4" t="s">
        <v>3</v>
      </c>
      <c r="AB46" s="50" t="s">
        <v>419</v>
      </c>
      <c r="AC46" s="50" t="s">
        <v>497</v>
      </c>
      <c r="AD46" s="50">
        <f ca="1" t="shared" si="4"/>
        <v>1580</v>
      </c>
      <c r="AF46" s="46" t="str">
        <f>+'水洗化人口等'!B46</f>
        <v>11245</v>
      </c>
      <c r="AG46" s="12">
        <v>46</v>
      </c>
      <c r="AI46" s="46" t="s">
        <v>498</v>
      </c>
      <c r="AJ46" s="3" t="s">
        <v>13</v>
      </c>
    </row>
    <row r="47" spans="27:36" ht="13.5">
      <c r="AA47" s="4" t="s">
        <v>4</v>
      </c>
      <c r="AB47" s="50" t="s">
        <v>419</v>
      </c>
      <c r="AC47" s="50" t="s">
        <v>499</v>
      </c>
      <c r="AD47" s="50">
        <f ca="1" t="shared" si="4"/>
        <v>44</v>
      </c>
      <c r="AF47" s="46" t="str">
        <f>+'水洗化人口等'!B47</f>
        <v>11246</v>
      </c>
      <c r="AG47" s="12">
        <v>47</v>
      </c>
      <c r="AI47" s="46" t="s">
        <v>500</v>
      </c>
      <c r="AJ47" s="3" t="s">
        <v>12</v>
      </c>
    </row>
    <row r="48" spans="27:36" ht="13.5">
      <c r="AA48" s="4" t="s">
        <v>5</v>
      </c>
      <c r="AB48" s="50" t="s">
        <v>419</v>
      </c>
      <c r="AC48" s="50" t="s">
        <v>501</v>
      </c>
      <c r="AD48" s="50">
        <f ca="1" t="shared" si="4"/>
        <v>5841</v>
      </c>
      <c r="AF48" s="46" t="str">
        <f>+'水洗化人口等'!B48</f>
        <v>11301</v>
      </c>
      <c r="AG48" s="12">
        <v>48</v>
      </c>
      <c r="AI48" s="46" t="s">
        <v>502</v>
      </c>
      <c r="AJ48" s="3" t="s">
        <v>11</v>
      </c>
    </row>
    <row r="49" spans="27:36" ht="13.5">
      <c r="AA49" s="4" t="s">
        <v>235</v>
      </c>
      <c r="AB49" s="50" t="s">
        <v>419</v>
      </c>
      <c r="AC49" s="50" t="s">
        <v>503</v>
      </c>
      <c r="AD49" s="50">
        <f ca="1" t="shared" si="4"/>
        <v>494</v>
      </c>
      <c r="AF49" s="46" t="str">
        <f>+'水洗化人口等'!B49</f>
        <v>11324</v>
      </c>
      <c r="AG49" s="12">
        <v>49</v>
      </c>
      <c r="AI49" s="46" t="s">
        <v>504</v>
      </c>
      <c r="AJ49" s="3" t="s">
        <v>10</v>
      </c>
    </row>
    <row r="50" spans="27:36" ht="13.5">
      <c r="AA50" s="4" t="s">
        <v>462</v>
      </c>
      <c r="AB50" s="50" t="s">
        <v>419</v>
      </c>
      <c r="AC50" s="50" t="s">
        <v>505</v>
      </c>
      <c r="AD50" s="50">
        <f ca="1" t="shared" si="4"/>
        <v>0</v>
      </c>
      <c r="AF50" s="46" t="str">
        <f>+'水洗化人口等'!B50</f>
        <v>11326</v>
      </c>
      <c r="AG50" s="12">
        <v>50</v>
      </c>
      <c r="AI50" s="46" t="s">
        <v>506</v>
      </c>
      <c r="AJ50" s="3" t="s">
        <v>9</v>
      </c>
    </row>
    <row r="51" spans="27:36" ht="13.5">
      <c r="AA51" s="4" t="s">
        <v>0</v>
      </c>
      <c r="AB51" s="50" t="s">
        <v>419</v>
      </c>
      <c r="AC51" s="50" t="s">
        <v>507</v>
      </c>
      <c r="AD51" s="50">
        <f ca="1" t="shared" si="4"/>
        <v>84</v>
      </c>
      <c r="AF51" s="46" t="str">
        <f>+'水洗化人口等'!B51</f>
        <v>11327</v>
      </c>
      <c r="AG51" s="12">
        <v>51</v>
      </c>
      <c r="AI51" s="46" t="s">
        <v>508</v>
      </c>
      <c r="AJ51" s="3" t="s">
        <v>8</v>
      </c>
    </row>
    <row r="52" spans="27:36" ht="13.5">
      <c r="AA52" s="4" t="s">
        <v>232</v>
      </c>
      <c r="AB52" s="50" t="s">
        <v>419</v>
      </c>
      <c r="AC52" s="50" t="s">
        <v>509</v>
      </c>
      <c r="AD52" s="50">
        <f ca="1" t="shared" si="4"/>
        <v>0</v>
      </c>
      <c r="AF52" s="46" t="str">
        <f>+'水洗化人口等'!B52</f>
        <v>11341</v>
      </c>
      <c r="AG52" s="12">
        <v>52</v>
      </c>
      <c r="AI52" s="46" t="s">
        <v>510</v>
      </c>
      <c r="AJ52" s="3" t="s">
        <v>7</v>
      </c>
    </row>
    <row r="53" spans="27:33" ht="13.5">
      <c r="AA53" s="4" t="s">
        <v>1</v>
      </c>
      <c r="AB53" s="50" t="s">
        <v>419</v>
      </c>
      <c r="AC53" s="50" t="s">
        <v>511</v>
      </c>
      <c r="AD53" s="50">
        <f ca="1" t="shared" si="4"/>
        <v>0</v>
      </c>
      <c r="AF53" s="46" t="str">
        <f>+'水洗化人口等'!B53</f>
        <v>11342</v>
      </c>
      <c r="AG53" s="12">
        <v>53</v>
      </c>
    </row>
    <row r="54" spans="32:33" ht="13.5">
      <c r="AF54" s="46" t="str">
        <f>+'水洗化人口等'!B54</f>
        <v>11343</v>
      </c>
      <c r="AG54" s="12">
        <v>54</v>
      </c>
    </row>
    <row r="55" spans="32:33" ht="13.5">
      <c r="AF55" s="46" t="str">
        <f>+'水洗化人口等'!B55</f>
        <v>11346</v>
      </c>
      <c r="AG55" s="12">
        <v>55</v>
      </c>
    </row>
    <row r="56" spans="32:33" ht="13.5">
      <c r="AF56" s="46" t="str">
        <f>+'水洗化人口等'!B56</f>
        <v>11347</v>
      </c>
      <c r="AG56" s="12">
        <v>56</v>
      </c>
    </row>
    <row r="57" spans="32:33" ht="13.5">
      <c r="AF57" s="46" t="str">
        <f>+'水洗化人口等'!B57</f>
        <v>11348</v>
      </c>
      <c r="AG57" s="12">
        <v>57</v>
      </c>
    </row>
    <row r="58" spans="32:33" ht="13.5">
      <c r="AF58" s="46" t="str">
        <f>+'水洗化人口等'!B58</f>
        <v>11349</v>
      </c>
      <c r="AG58" s="12">
        <v>58</v>
      </c>
    </row>
    <row r="59" spans="32:33" ht="13.5">
      <c r="AF59" s="46" t="str">
        <f>+'水洗化人口等'!B59</f>
        <v>11361</v>
      </c>
      <c r="AG59" s="12">
        <v>59</v>
      </c>
    </row>
    <row r="60" spans="32:33" ht="13.5">
      <c r="AF60" s="46" t="str">
        <f>+'水洗化人口等'!B60</f>
        <v>11362</v>
      </c>
      <c r="AG60" s="12">
        <v>60</v>
      </c>
    </row>
    <row r="61" spans="32:33" ht="13.5">
      <c r="AF61" s="46" t="str">
        <f>+'水洗化人口等'!B61</f>
        <v>11363</v>
      </c>
      <c r="AG61" s="12">
        <v>61</v>
      </c>
    </row>
    <row r="62" spans="32:33" ht="13.5">
      <c r="AF62" s="46" t="str">
        <f>+'水洗化人口等'!B62</f>
        <v>11365</v>
      </c>
      <c r="AG62" s="12">
        <v>62</v>
      </c>
    </row>
    <row r="63" spans="32:33" ht="13.5">
      <c r="AF63" s="46" t="str">
        <f>+'水洗化人口等'!B63</f>
        <v>11369</v>
      </c>
      <c r="AG63" s="12">
        <v>63</v>
      </c>
    </row>
    <row r="64" spans="32:33" ht="13.5">
      <c r="AF64" s="46" t="str">
        <f>+'水洗化人口等'!B64</f>
        <v>11381</v>
      </c>
      <c r="AG64" s="12">
        <v>64</v>
      </c>
    </row>
    <row r="65" spans="32:33" ht="13.5">
      <c r="AF65" s="46" t="str">
        <f>+'水洗化人口等'!B65</f>
        <v>11383</v>
      </c>
      <c r="AG65" s="12">
        <v>65</v>
      </c>
    </row>
    <row r="66" spans="32:33" ht="13.5">
      <c r="AF66" s="46" t="str">
        <f>+'水洗化人口等'!B66</f>
        <v>11385</v>
      </c>
      <c r="AG66" s="12">
        <v>66</v>
      </c>
    </row>
    <row r="67" spans="32:33" ht="13.5">
      <c r="AF67" s="46" t="str">
        <f>+'水洗化人口等'!B67</f>
        <v>11408</v>
      </c>
      <c r="AG67" s="12">
        <v>67</v>
      </c>
    </row>
    <row r="68" spans="32:33" ht="13.5">
      <c r="AF68" s="46" t="str">
        <f>+'水洗化人口等'!B68</f>
        <v>11442</v>
      </c>
      <c r="AG68" s="12">
        <v>68</v>
      </c>
    </row>
    <row r="69" spans="32:33" ht="13.5">
      <c r="AF69" s="46" t="str">
        <f>+'水洗化人口等'!B69</f>
        <v>11464</v>
      </c>
      <c r="AG69" s="12">
        <v>69</v>
      </c>
    </row>
    <row r="70" spans="32:33" ht="13.5">
      <c r="AF70" s="46" t="str">
        <f>+'水洗化人口等'!B70</f>
        <v>11465</v>
      </c>
      <c r="AG70" s="12">
        <v>70</v>
      </c>
    </row>
    <row r="71" spans="32:33" ht="13.5">
      <c r="AF71" s="46">
        <f>+'水洗化人口等'!B71</f>
        <v>0</v>
      </c>
      <c r="AG71" s="12">
        <v>71</v>
      </c>
    </row>
    <row r="72" spans="32:33" ht="13.5">
      <c r="AF72" s="46">
        <f>+'水洗化人口等'!B72</f>
        <v>0</v>
      </c>
      <c r="AG72" s="12">
        <v>72</v>
      </c>
    </row>
    <row r="73" spans="32:33" ht="13.5">
      <c r="AF73" s="46">
        <f>+'水洗化人口等'!B73</f>
        <v>0</v>
      </c>
      <c r="AG73" s="12">
        <v>73</v>
      </c>
    </row>
    <row r="74" spans="32:33" ht="13.5">
      <c r="AF74" s="46">
        <f>+'水洗化人口等'!B74</f>
        <v>0</v>
      </c>
      <c r="AG74" s="12">
        <v>74</v>
      </c>
    </row>
    <row r="75" spans="32:33" ht="13.5">
      <c r="AF75" s="46">
        <f>+'水洗化人口等'!B75</f>
        <v>0</v>
      </c>
      <c r="AG75" s="12">
        <v>75</v>
      </c>
    </row>
    <row r="76" spans="32:33" ht="13.5">
      <c r="AF76" s="46">
        <f>+'水洗化人口等'!B76</f>
        <v>0</v>
      </c>
      <c r="AG76" s="12">
        <v>76</v>
      </c>
    </row>
    <row r="77" spans="32:33" ht="13.5">
      <c r="AF77" s="46">
        <f>+'水洗化人口等'!B77</f>
        <v>0</v>
      </c>
      <c r="AG77" s="12">
        <v>77</v>
      </c>
    </row>
    <row r="78" spans="32:33" ht="13.5">
      <c r="AF78" s="46">
        <f>+'水洗化人口等'!B78</f>
        <v>0</v>
      </c>
      <c r="AG78" s="12">
        <v>78</v>
      </c>
    </row>
    <row r="79" spans="32:33" ht="13.5">
      <c r="AF79" s="46">
        <f>+'水洗化人口等'!B79</f>
        <v>0</v>
      </c>
      <c r="AG79" s="12">
        <v>79</v>
      </c>
    </row>
    <row r="80" spans="32:33" ht="13.5">
      <c r="AF80" s="46">
        <f>+'水洗化人口等'!B80</f>
        <v>0</v>
      </c>
      <c r="AG80" s="12">
        <v>80</v>
      </c>
    </row>
    <row r="81" spans="32:33" ht="13.5">
      <c r="AF81" s="46">
        <f>+'水洗化人口等'!B81</f>
        <v>0</v>
      </c>
      <c r="AG81" s="12">
        <v>81</v>
      </c>
    </row>
    <row r="82" spans="32:33" ht="13.5">
      <c r="AF82" s="46">
        <f>+'水洗化人口等'!B82</f>
        <v>0</v>
      </c>
      <c r="AG82" s="12">
        <v>82</v>
      </c>
    </row>
    <row r="83" spans="32:33" ht="13.5">
      <c r="AF83" s="46">
        <f>+'水洗化人口等'!B83</f>
        <v>0</v>
      </c>
      <c r="AG83" s="12">
        <v>83</v>
      </c>
    </row>
    <row r="84" spans="32:33" ht="13.5">
      <c r="AF84" s="46">
        <f>+'水洗化人口等'!B84</f>
        <v>0</v>
      </c>
      <c r="AG84" s="12">
        <v>84</v>
      </c>
    </row>
    <row r="85" spans="32:33" ht="13.5">
      <c r="AF85" s="46">
        <f>+'水洗化人口等'!B85</f>
        <v>0</v>
      </c>
      <c r="AG85" s="12">
        <v>85</v>
      </c>
    </row>
    <row r="86" spans="32:33" ht="13.5">
      <c r="AF86" s="46">
        <f>+'水洗化人口等'!B86</f>
        <v>0</v>
      </c>
      <c r="AG86" s="12">
        <v>86</v>
      </c>
    </row>
    <row r="87" spans="32:33" ht="13.5">
      <c r="AF87" s="46">
        <f>+'水洗化人口等'!B87</f>
        <v>0</v>
      </c>
      <c r="AG87" s="12">
        <v>87</v>
      </c>
    </row>
    <row r="88" spans="32:33" ht="13.5">
      <c r="AF88" s="46">
        <f>+'水洗化人口等'!B88</f>
        <v>0</v>
      </c>
      <c r="AG88" s="12">
        <v>88</v>
      </c>
    </row>
    <row r="89" spans="32:33" ht="13.5">
      <c r="AF89" s="46">
        <f>+'水洗化人口等'!B89</f>
        <v>0</v>
      </c>
      <c r="AG89" s="12">
        <v>89</v>
      </c>
    </row>
    <row r="90" spans="32:33" ht="13.5">
      <c r="AF90" s="46">
        <f>+'水洗化人口等'!B90</f>
        <v>0</v>
      </c>
      <c r="AG90" s="12">
        <v>90</v>
      </c>
    </row>
    <row r="91" spans="32:33" ht="13.5">
      <c r="AF91" s="46">
        <f>+'水洗化人口等'!B91</f>
        <v>0</v>
      </c>
      <c r="AG91" s="12">
        <v>91</v>
      </c>
    </row>
    <row r="92" spans="32:33" ht="13.5">
      <c r="AF92" s="46">
        <f>+'水洗化人口等'!B92</f>
        <v>0</v>
      </c>
      <c r="AG92" s="12">
        <v>92</v>
      </c>
    </row>
    <row r="93" spans="32:33" ht="13.5">
      <c r="AF93" s="46">
        <f>+'水洗化人口等'!B93</f>
        <v>0</v>
      </c>
      <c r="AG93" s="12">
        <v>93</v>
      </c>
    </row>
    <row r="94" spans="32:33" ht="13.5">
      <c r="AF94" s="46">
        <f>+'水洗化人口等'!B94</f>
        <v>0</v>
      </c>
      <c r="AG94" s="12">
        <v>94</v>
      </c>
    </row>
    <row r="95" spans="32:33" ht="13.5">
      <c r="AF95" s="46">
        <f>+'水洗化人口等'!B95</f>
        <v>0</v>
      </c>
      <c r="AG95" s="12">
        <v>95</v>
      </c>
    </row>
    <row r="96" spans="32:33" ht="13.5">
      <c r="AF96" s="46">
        <f>+'水洗化人口等'!B96</f>
        <v>0</v>
      </c>
      <c r="AG96" s="12">
        <v>96</v>
      </c>
    </row>
    <row r="97" spans="32:33" ht="13.5">
      <c r="AF97" s="46">
        <f>+'水洗化人口等'!B97</f>
        <v>0</v>
      </c>
      <c r="AG97" s="12">
        <v>97</v>
      </c>
    </row>
    <row r="98" spans="32:33" ht="13.5">
      <c r="AF98" s="46">
        <f>+'水洗化人口等'!B98</f>
        <v>0</v>
      </c>
      <c r="AG98" s="12">
        <v>98</v>
      </c>
    </row>
    <row r="99" spans="32:33" ht="13.5">
      <c r="AF99" s="46">
        <f>+'水洗化人口等'!B99</f>
        <v>0</v>
      </c>
      <c r="AG99" s="12">
        <v>99</v>
      </c>
    </row>
    <row r="100" spans="32:33" ht="13.5">
      <c r="AF100" s="46">
        <f>+'水洗化人口等'!B100</f>
        <v>0</v>
      </c>
      <c r="AG100" s="12">
        <v>100</v>
      </c>
    </row>
    <row r="101" spans="32:33" ht="13.5">
      <c r="AF101" s="46">
        <f>+'水洗化人口等'!B101</f>
        <v>0</v>
      </c>
      <c r="AG101" s="12">
        <v>101</v>
      </c>
    </row>
    <row r="102" spans="32:33" ht="13.5">
      <c r="AF102" s="46">
        <f>+'水洗化人口等'!B102</f>
        <v>0</v>
      </c>
      <c r="AG102" s="12">
        <v>102</v>
      </c>
    </row>
    <row r="103" spans="32:33" ht="13.5">
      <c r="AF103" s="46">
        <f>+'水洗化人口等'!B103</f>
        <v>0</v>
      </c>
      <c r="AG103" s="12">
        <v>103</v>
      </c>
    </row>
    <row r="104" spans="32:33" ht="13.5">
      <c r="AF104" s="46">
        <f>+'水洗化人口等'!B104</f>
        <v>0</v>
      </c>
      <c r="AG104" s="12">
        <v>104</v>
      </c>
    </row>
    <row r="105" spans="32:33" ht="13.5">
      <c r="AF105" s="46">
        <f>+'水洗化人口等'!B105</f>
        <v>0</v>
      </c>
      <c r="AG105" s="12">
        <v>105</v>
      </c>
    </row>
    <row r="106" spans="32:33" ht="13.5">
      <c r="AF106" s="46">
        <f>+'水洗化人口等'!B106</f>
        <v>0</v>
      </c>
      <c r="AG106" s="12">
        <v>106</v>
      </c>
    </row>
    <row r="107" spans="32:33" ht="13.5">
      <c r="AF107" s="46">
        <f>+'水洗化人口等'!B107</f>
        <v>0</v>
      </c>
      <c r="AG107" s="12">
        <v>107</v>
      </c>
    </row>
    <row r="108" spans="32:33" ht="13.5">
      <c r="AF108" s="46">
        <f>+'水洗化人口等'!B108</f>
        <v>0</v>
      </c>
      <c r="AG108" s="12">
        <v>108</v>
      </c>
    </row>
    <row r="109" spans="32:33" ht="13.5">
      <c r="AF109" s="46">
        <f>+'水洗化人口等'!B109</f>
        <v>0</v>
      </c>
      <c r="AG109" s="12">
        <v>109</v>
      </c>
    </row>
    <row r="110" spans="32:33" ht="13.5">
      <c r="AF110" s="46">
        <f>+'水洗化人口等'!B110</f>
        <v>0</v>
      </c>
      <c r="AG110" s="12">
        <v>110</v>
      </c>
    </row>
    <row r="111" spans="32:33" ht="13.5">
      <c r="AF111" s="46">
        <f>+'水洗化人口等'!B111</f>
        <v>0</v>
      </c>
      <c r="AG111" s="12">
        <v>111</v>
      </c>
    </row>
    <row r="112" spans="32:33" ht="13.5">
      <c r="AF112" s="46">
        <f>+'水洗化人口等'!B112</f>
        <v>0</v>
      </c>
      <c r="AG112" s="12">
        <v>112</v>
      </c>
    </row>
    <row r="113" spans="32:33" ht="13.5">
      <c r="AF113" s="46">
        <f>+'水洗化人口等'!B113</f>
        <v>0</v>
      </c>
      <c r="AG113" s="12">
        <v>113</v>
      </c>
    </row>
    <row r="114" spans="32:33" ht="13.5">
      <c r="AF114" s="46">
        <f>+'水洗化人口等'!B114</f>
        <v>0</v>
      </c>
      <c r="AG114" s="12">
        <v>114</v>
      </c>
    </row>
    <row r="115" spans="32:33" ht="13.5">
      <c r="AF115" s="46">
        <f>+'水洗化人口等'!B115</f>
        <v>0</v>
      </c>
      <c r="AG115" s="12">
        <v>115</v>
      </c>
    </row>
    <row r="116" spans="32:33" ht="13.5">
      <c r="AF116" s="46">
        <f>+'水洗化人口等'!B116</f>
        <v>0</v>
      </c>
      <c r="AG116" s="12">
        <v>116</v>
      </c>
    </row>
    <row r="117" spans="32:33" ht="13.5">
      <c r="AF117" s="46">
        <f>+'水洗化人口等'!B117</f>
        <v>0</v>
      </c>
      <c r="AG117" s="12">
        <v>117</v>
      </c>
    </row>
    <row r="118" spans="32:33" ht="13.5">
      <c r="AF118" s="46">
        <f>+'水洗化人口等'!B118</f>
        <v>0</v>
      </c>
      <c r="AG118" s="12">
        <v>118</v>
      </c>
    </row>
    <row r="119" spans="32:33" ht="13.5">
      <c r="AF119" s="46">
        <f>+'水洗化人口等'!B119</f>
        <v>0</v>
      </c>
      <c r="AG119" s="12">
        <v>119</v>
      </c>
    </row>
    <row r="120" spans="32:33" ht="13.5">
      <c r="AF120" s="46">
        <f>+'水洗化人口等'!B120</f>
        <v>0</v>
      </c>
      <c r="AG120" s="12">
        <v>120</v>
      </c>
    </row>
    <row r="121" spans="32:33" ht="13.5">
      <c r="AF121" s="46">
        <f>+'水洗化人口等'!B121</f>
        <v>0</v>
      </c>
      <c r="AG121" s="12">
        <v>121</v>
      </c>
    </row>
    <row r="122" spans="32:33" ht="13.5">
      <c r="AF122" s="46">
        <f>+'水洗化人口等'!B122</f>
        <v>0</v>
      </c>
      <c r="AG122" s="12">
        <v>122</v>
      </c>
    </row>
    <row r="123" spans="32:33" ht="13.5">
      <c r="AF123" s="46">
        <f>+'水洗化人口等'!B123</f>
        <v>0</v>
      </c>
      <c r="AG123" s="12">
        <v>123</v>
      </c>
    </row>
    <row r="124" spans="32:33" ht="13.5">
      <c r="AF124" s="46">
        <f>+'水洗化人口等'!B124</f>
        <v>0</v>
      </c>
      <c r="AG124" s="12">
        <v>124</v>
      </c>
    </row>
    <row r="125" spans="32:33" ht="13.5">
      <c r="AF125" s="46">
        <f>+'水洗化人口等'!B125</f>
        <v>0</v>
      </c>
      <c r="AG125" s="12">
        <v>125</v>
      </c>
    </row>
    <row r="126" spans="32:33" ht="13.5">
      <c r="AF126" s="46">
        <f>+'水洗化人口等'!B126</f>
        <v>0</v>
      </c>
      <c r="AG126" s="12">
        <v>126</v>
      </c>
    </row>
    <row r="127" spans="32:33" ht="13.5">
      <c r="AF127" s="46">
        <f>+'水洗化人口等'!B127</f>
        <v>0</v>
      </c>
      <c r="AG127" s="12">
        <v>127</v>
      </c>
    </row>
    <row r="128" spans="32:33" ht="13.5">
      <c r="AF128" s="46">
        <f>+'水洗化人口等'!B128</f>
        <v>0</v>
      </c>
      <c r="AG128" s="12">
        <v>128</v>
      </c>
    </row>
    <row r="129" spans="32:33" ht="13.5">
      <c r="AF129" s="46">
        <f>+'水洗化人口等'!B129</f>
        <v>0</v>
      </c>
      <c r="AG129" s="12">
        <v>129</v>
      </c>
    </row>
    <row r="130" spans="32:33" ht="13.5">
      <c r="AF130" s="46">
        <f>+'水洗化人口等'!B130</f>
        <v>0</v>
      </c>
      <c r="AG130" s="12">
        <v>130</v>
      </c>
    </row>
    <row r="131" spans="32:33" ht="13.5">
      <c r="AF131" s="46">
        <f>+'水洗化人口等'!B131</f>
        <v>0</v>
      </c>
      <c r="AG131" s="12">
        <v>131</v>
      </c>
    </row>
    <row r="132" spans="32:33" ht="13.5">
      <c r="AF132" s="46">
        <f>+'水洗化人口等'!B132</f>
        <v>0</v>
      </c>
      <c r="AG132" s="12">
        <v>132</v>
      </c>
    </row>
    <row r="133" spans="32:33" ht="13.5">
      <c r="AF133" s="46">
        <f>+'水洗化人口等'!B133</f>
        <v>0</v>
      </c>
      <c r="AG133" s="12">
        <v>133</v>
      </c>
    </row>
    <row r="134" spans="32:33" ht="13.5">
      <c r="AF134" s="46">
        <f>+'水洗化人口等'!B134</f>
        <v>0</v>
      </c>
      <c r="AG134" s="12">
        <v>134</v>
      </c>
    </row>
    <row r="135" spans="32:33" ht="13.5">
      <c r="AF135" s="46">
        <f>+'水洗化人口等'!B135</f>
        <v>0</v>
      </c>
      <c r="AG135" s="12">
        <v>135</v>
      </c>
    </row>
    <row r="136" spans="32:33" ht="13.5">
      <c r="AF136" s="46">
        <f>+'水洗化人口等'!B136</f>
        <v>0</v>
      </c>
      <c r="AG136" s="12">
        <v>136</v>
      </c>
    </row>
    <row r="137" spans="32:33" ht="13.5">
      <c r="AF137" s="46">
        <f>+'水洗化人口等'!B137</f>
        <v>0</v>
      </c>
      <c r="AG137" s="12">
        <v>137</v>
      </c>
    </row>
    <row r="138" spans="32:33" ht="13.5">
      <c r="AF138" s="46">
        <f>+'水洗化人口等'!B138</f>
        <v>0</v>
      </c>
      <c r="AG138" s="12">
        <v>138</v>
      </c>
    </row>
    <row r="139" spans="32:33" ht="13.5">
      <c r="AF139" s="46">
        <f>+'水洗化人口等'!B139</f>
        <v>0</v>
      </c>
      <c r="AG139" s="12">
        <v>139</v>
      </c>
    </row>
    <row r="140" spans="32:33" ht="13.5">
      <c r="AF140" s="46">
        <f>+'水洗化人口等'!B140</f>
        <v>0</v>
      </c>
      <c r="AG140" s="12">
        <v>140</v>
      </c>
    </row>
    <row r="141" spans="32:33" ht="13.5">
      <c r="AF141" s="46">
        <f>+'水洗化人口等'!B141</f>
        <v>0</v>
      </c>
      <c r="AG141" s="12">
        <v>141</v>
      </c>
    </row>
    <row r="142" spans="32:33" ht="13.5">
      <c r="AF142" s="46">
        <f>+'水洗化人口等'!B142</f>
        <v>0</v>
      </c>
      <c r="AG142" s="12">
        <v>142</v>
      </c>
    </row>
    <row r="143" spans="32:33" ht="13.5">
      <c r="AF143" s="46">
        <f>+'水洗化人口等'!B143</f>
        <v>0</v>
      </c>
      <c r="AG143" s="12">
        <v>143</v>
      </c>
    </row>
    <row r="144" spans="32:33" ht="13.5">
      <c r="AF144" s="46">
        <f>+'水洗化人口等'!B144</f>
        <v>0</v>
      </c>
      <c r="AG144" s="12">
        <v>144</v>
      </c>
    </row>
    <row r="145" spans="32:33" ht="13.5">
      <c r="AF145" s="46">
        <f>+'水洗化人口等'!B145</f>
        <v>0</v>
      </c>
      <c r="AG145" s="12">
        <v>145</v>
      </c>
    </row>
    <row r="146" spans="32:33" ht="13.5">
      <c r="AF146" s="46">
        <f>+'水洗化人口等'!B146</f>
        <v>0</v>
      </c>
      <c r="AG146" s="12">
        <v>146</v>
      </c>
    </row>
    <row r="147" spans="32:33" ht="13.5">
      <c r="AF147" s="46">
        <f>+'水洗化人口等'!B147</f>
        <v>0</v>
      </c>
      <c r="AG147" s="12">
        <v>147</v>
      </c>
    </row>
    <row r="148" spans="32:33" ht="13.5">
      <c r="AF148" s="46">
        <f>+'水洗化人口等'!B148</f>
        <v>0</v>
      </c>
      <c r="AG148" s="12">
        <v>148</v>
      </c>
    </row>
    <row r="149" spans="32:33" ht="13.5">
      <c r="AF149" s="46">
        <f>+'水洗化人口等'!B149</f>
        <v>0</v>
      </c>
      <c r="AG149" s="12">
        <v>149</v>
      </c>
    </row>
    <row r="150" spans="32:33" ht="13.5">
      <c r="AF150" s="46">
        <f>+'水洗化人口等'!B150</f>
        <v>0</v>
      </c>
      <c r="AG150" s="12">
        <v>150</v>
      </c>
    </row>
    <row r="151" spans="32:33" ht="13.5">
      <c r="AF151" s="46">
        <f>+'水洗化人口等'!B151</f>
        <v>0</v>
      </c>
      <c r="AG151" s="12">
        <v>151</v>
      </c>
    </row>
    <row r="152" spans="32:33" ht="13.5">
      <c r="AF152" s="46">
        <f>+'水洗化人口等'!B152</f>
        <v>0</v>
      </c>
      <c r="AG152" s="12">
        <v>152</v>
      </c>
    </row>
    <row r="153" spans="32:33" ht="13.5">
      <c r="AF153" s="46">
        <f>+'水洗化人口等'!B153</f>
        <v>0</v>
      </c>
      <c r="AG153" s="12">
        <v>153</v>
      </c>
    </row>
    <row r="154" spans="32:33" ht="13.5">
      <c r="AF154" s="46">
        <f>+'水洗化人口等'!B154</f>
        <v>0</v>
      </c>
      <c r="AG154" s="12">
        <v>154</v>
      </c>
    </row>
    <row r="155" spans="32:33" ht="13.5">
      <c r="AF155" s="46">
        <f>+'水洗化人口等'!B155</f>
        <v>0</v>
      </c>
      <c r="AG155" s="12">
        <v>155</v>
      </c>
    </row>
    <row r="156" spans="32:33" ht="13.5">
      <c r="AF156" s="46">
        <f>+'水洗化人口等'!B156</f>
        <v>0</v>
      </c>
      <c r="AG156" s="12">
        <v>156</v>
      </c>
    </row>
    <row r="157" spans="32:33" ht="13.5">
      <c r="AF157" s="46">
        <f>+'水洗化人口等'!B157</f>
        <v>0</v>
      </c>
      <c r="AG157" s="12">
        <v>157</v>
      </c>
    </row>
    <row r="158" spans="32:33" ht="13.5">
      <c r="AF158" s="46">
        <f>+'水洗化人口等'!B158</f>
        <v>0</v>
      </c>
      <c r="AG158" s="12">
        <v>158</v>
      </c>
    </row>
    <row r="159" spans="32:33" ht="13.5">
      <c r="AF159" s="46">
        <f>+'水洗化人口等'!B159</f>
        <v>0</v>
      </c>
      <c r="AG159" s="12">
        <v>159</v>
      </c>
    </row>
    <row r="160" spans="32:33" ht="13.5">
      <c r="AF160" s="46">
        <f>+'水洗化人口等'!B160</f>
        <v>0</v>
      </c>
      <c r="AG160" s="12">
        <v>160</v>
      </c>
    </row>
    <row r="161" spans="32:33" ht="13.5">
      <c r="AF161" s="46">
        <f>+'水洗化人口等'!B161</f>
        <v>0</v>
      </c>
      <c r="AG161" s="12">
        <v>161</v>
      </c>
    </row>
    <row r="162" spans="32:33" ht="13.5">
      <c r="AF162" s="46">
        <f>+'水洗化人口等'!B162</f>
        <v>0</v>
      </c>
      <c r="AG162" s="12">
        <v>162</v>
      </c>
    </row>
    <row r="163" spans="32:33" ht="13.5">
      <c r="AF163" s="46">
        <f>+'水洗化人口等'!B163</f>
        <v>0</v>
      </c>
      <c r="AG163" s="12">
        <v>163</v>
      </c>
    </row>
    <row r="164" spans="32:33" ht="13.5">
      <c r="AF164" s="46">
        <f>+'水洗化人口等'!B164</f>
        <v>0</v>
      </c>
      <c r="AG164" s="12">
        <v>164</v>
      </c>
    </row>
    <row r="165" spans="32:33" ht="13.5">
      <c r="AF165" s="46">
        <f>+'水洗化人口等'!B165</f>
        <v>0</v>
      </c>
      <c r="AG165" s="12">
        <v>165</v>
      </c>
    </row>
    <row r="166" spans="32:33" ht="13.5">
      <c r="AF166" s="46">
        <f>+'水洗化人口等'!B166</f>
        <v>0</v>
      </c>
      <c r="AG166" s="12">
        <v>166</v>
      </c>
    </row>
    <row r="167" spans="32:33" ht="13.5">
      <c r="AF167" s="46">
        <f>+'水洗化人口等'!B167</f>
        <v>0</v>
      </c>
      <c r="AG167" s="12">
        <v>167</v>
      </c>
    </row>
    <row r="168" spans="32:33" ht="13.5">
      <c r="AF168" s="46">
        <f>+'水洗化人口等'!B168</f>
        <v>0</v>
      </c>
      <c r="AG168" s="12">
        <v>168</v>
      </c>
    </row>
    <row r="169" spans="32:33" ht="13.5">
      <c r="AF169" s="46">
        <f>+'水洗化人口等'!B169</f>
        <v>0</v>
      </c>
      <c r="AG169" s="12">
        <v>169</v>
      </c>
    </row>
    <row r="170" spans="32:33" ht="13.5">
      <c r="AF170" s="46">
        <f>+'水洗化人口等'!B170</f>
        <v>0</v>
      </c>
      <c r="AG170" s="12">
        <v>170</v>
      </c>
    </row>
    <row r="171" spans="32:33" ht="13.5">
      <c r="AF171" s="46">
        <f>+'水洗化人口等'!B171</f>
        <v>0</v>
      </c>
      <c r="AG171" s="12">
        <v>171</v>
      </c>
    </row>
    <row r="172" spans="32:33" ht="13.5">
      <c r="AF172" s="46">
        <f>+'水洗化人口等'!B172</f>
        <v>0</v>
      </c>
      <c r="AG172" s="12">
        <v>172</v>
      </c>
    </row>
    <row r="173" spans="32:33" ht="13.5">
      <c r="AF173" s="46">
        <f>+'水洗化人口等'!B173</f>
        <v>0</v>
      </c>
      <c r="AG173" s="12">
        <v>173</v>
      </c>
    </row>
    <row r="174" spans="32:33" ht="13.5">
      <c r="AF174" s="46">
        <f>+'水洗化人口等'!B174</f>
        <v>0</v>
      </c>
      <c r="AG174" s="12">
        <v>174</v>
      </c>
    </row>
    <row r="175" spans="32:33" ht="13.5">
      <c r="AF175" s="46">
        <f>+'水洗化人口等'!B175</f>
        <v>0</v>
      </c>
      <c r="AG175" s="12">
        <v>175</v>
      </c>
    </row>
    <row r="176" spans="32:33" ht="13.5">
      <c r="AF176" s="46">
        <f>+'水洗化人口等'!B176</f>
        <v>0</v>
      </c>
      <c r="AG176" s="12">
        <v>176</v>
      </c>
    </row>
    <row r="177" spans="32:33" ht="13.5">
      <c r="AF177" s="46">
        <f>+'水洗化人口等'!B177</f>
        <v>0</v>
      </c>
      <c r="AG177" s="12">
        <v>177</v>
      </c>
    </row>
    <row r="178" spans="32:33" ht="13.5">
      <c r="AF178" s="46">
        <f>+'水洗化人口等'!B178</f>
        <v>0</v>
      </c>
      <c r="AG178" s="12">
        <v>178</v>
      </c>
    </row>
    <row r="179" spans="32:33" ht="13.5">
      <c r="AF179" s="46">
        <f>+'水洗化人口等'!B179</f>
        <v>0</v>
      </c>
      <c r="AG179" s="12">
        <v>179</v>
      </c>
    </row>
    <row r="180" spans="32:33" ht="13.5">
      <c r="AF180" s="46">
        <f>+'水洗化人口等'!B180</f>
        <v>0</v>
      </c>
      <c r="AG180" s="12">
        <v>180</v>
      </c>
    </row>
    <row r="181" spans="32:33" ht="13.5">
      <c r="AF181" s="46">
        <f>+'水洗化人口等'!B181</f>
        <v>0</v>
      </c>
      <c r="AG181" s="12">
        <v>181</v>
      </c>
    </row>
    <row r="182" spans="32:33" ht="13.5">
      <c r="AF182" s="46">
        <f>+'水洗化人口等'!B182</f>
        <v>0</v>
      </c>
      <c r="AG182" s="12">
        <v>182</v>
      </c>
    </row>
    <row r="183" spans="32:33" ht="13.5">
      <c r="AF183" s="46">
        <f>+'水洗化人口等'!B183</f>
        <v>0</v>
      </c>
      <c r="AG183" s="12">
        <v>183</v>
      </c>
    </row>
    <row r="184" spans="32:33" ht="13.5">
      <c r="AF184" s="46">
        <f>+'水洗化人口等'!B184</f>
        <v>0</v>
      </c>
      <c r="AG184" s="12">
        <v>184</v>
      </c>
    </row>
    <row r="185" spans="32:33" ht="13.5">
      <c r="AF185" s="46">
        <f>+'水洗化人口等'!B185</f>
        <v>0</v>
      </c>
      <c r="AG185" s="12">
        <v>185</v>
      </c>
    </row>
    <row r="186" spans="32:33" ht="13.5">
      <c r="AF186" s="46">
        <f>+'水洗化人口等'!B186</f>
        <v>0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田中 優希</cp:lastModifiedBy>
  <cp:lastPrinted>2015-10-13T05:22:19Z</cp:lastPrinted>
  <dcterms:created xsi:type="dcterms:W3CDTF">2008-01-06T09:25:24Z</dcterms:created>
  <dcterms:modified xsi:type="dcterms:W3CDTF">2016-03-03T09:16:49Z</dcterms:modified>
  <cp:category/>
  <cp:version/>
  <cp:contentType/>
  <cp:contentStatus/>
</cp:coreProperties>
</file>