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'組合分担金内訳'!$2:$32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'廃棄物事業経費（市町村）'!$2:$32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<sst xmlns="http://schemas.openxmlformats.org/spreadsheetml/2006/main" count="2148" uniqueCount="706">
  <si>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</si>
  <si>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</si>
  <si>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</si>
  <si>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</si>
  <si>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</si>
  <si>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</si>
  <si>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</si>
  <si>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</si>
  <si>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</si>
  <si>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</si>
  <si>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</si>
  <si>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</si>
  <si>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</si>
  <si>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</si>
  <si>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</si>
  <si>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</si>
  <si>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</si>
  <si>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</si>
  <si>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</si>
  <si>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</si>
  <si>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</si>
  <si>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</si>
  <si>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</si>
  <si>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</si>
  <si>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</si>
  <si>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</si>
  <si>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</si>
  <si>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</si>
  <si>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</si>
  <si>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</si>
  <si>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</si>
  <si>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</si>
  <si>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</si>
  <si>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</si>
  <si>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</si>
  <si>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</si>
  <si>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</si>
  <si>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</si>
  <si>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</si>
  <si>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</si>
  <si>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</si>
  <si>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</si>
  <si>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</si>
  <si>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</si>
  <si>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</si>
  <si>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</si>
  <si>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</si>
  <si>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</si>
  <si>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</si>
  <si>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</si>
  <si>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</si>
  <si>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</si>
  <si>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</si>
  <si>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</si>
  <si>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</si>
  <si>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</si>
  <si>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</si>
  <si>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</si>
  <si>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</si>
  <si>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</si>
  <si>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</si>
  <si>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</si>
  <si>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</si>
  <si>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</si>
  <si>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</si>
  <si>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</si>
  <si>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</si>
  <si>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</si>
  <si>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</si>
  <si>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</si>
  <si>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</si>
  <si>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</si>
  <si>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</si>
  <si>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</si>
  <si>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</si>
  <si>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</si>
  <si>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</si>
  <si>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</si>
  <si>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</si>
  <si>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</si>
  <si>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</si>
  <si>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</si>
  <si>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</si>
  <si>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</si>
  <si>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</si>
  <si>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</si>
  <si>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</si>
  <si>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</si>
  <si>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</si>
  <si>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</si>
  <si>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</si>
  <si>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</si>
  <si>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</si>
  <si>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</si>
  <si>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</si>
  <si>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</si>
  <si>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</si>
  <si>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</si>
  <si>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</si>
  <si>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</si>
  <si>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</si>
  <si>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</si>
  <si>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</si>
  <si>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</si>
  <si>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</si>
  <si>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</si>
  <si>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</si>
  <si>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</si>
  <si>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</si>
  <si>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</si>
  <si>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</si>
  <si>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</si>
  <si>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</si>
  <si>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</si>
  <si>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</si>
  <si>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</si>
  <si>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</si>
  <si>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</si>
  <si>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</si>
  <si>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</si>
  <si>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</si>
  <si>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</si>
  <si>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秋田県</t>
  </si>
  <si>
    <t>05000</t>
  </si>
  <si>
    <t>05000</t>
  </si>
  <si>
    <t>合計</t>
  </si>
  <si>
    <t>秋田県</t>
  </si>
  <si>
    <t>05201</t>
  </si>
  <si>
    <t>秋田市</t>
  </si>
  <si>
    <t>-</t>
  </si>
  <si>
    <t>-</t>
  </si>
  <si>
    <t>秋田県</t>
  </si>
  <si>
    <t>05202</t>
  </si>
  <si>
    <t>能代市</t>
  </si>
  <si>
    <t>-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</si>
  <si>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</si>
  <si>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</si>
  <si>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</si>
  <si>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</si>
  <si>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</si>
  <si>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</si>
  <si>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</si>
  <si>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</si>
  <si>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</si>
  <si>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</si>
  <si>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</si>
  <si>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</si>
  <si>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</si>
  <si>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</si>
  <si>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</si>
  <si>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</si>
  <si>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</si>
  <si>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</si>
  <si>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</si>
  <si>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</si>
  <si>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-</t>
  </si>
  <si>
    <t>秋田県</t>
  </si>
  <si>
    <t>05215</t>
  </si>
  <si>
    <t>仙北市</t>
  </si>
  <si>
    <t>05303</t>
  </si>
  <si>
    <t>小坂町</t>
  </si>
  <si>
    <t>05327</t>
  </si>
  <si>
    <t>上小阿仁村</t>
  </si>
  <si>
    <t>-</t>
  </si>
  <si>
    <t>秋田県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</si>
  <si>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</si>
  <si>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</si>
  <si>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</si>
  <si>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</si>
  <si>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</si>
  <si>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</si>
  <si>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</si>
  <si>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</si>
  <si>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</si>
  <si>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</si>
  <si>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</si>
  <si>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</si>
  <si>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</si>
  <si>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</si>
  <si>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</si>
  <si>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</si>
  <si>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</si>
  <si>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</si>
  <si>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</si>
  <si>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</si>
  <si>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廃棄物処理事業経費（一部事務組合・広域連合の合計）（平成26年度実績）</t>
  </si>
  <si>
    <t>都道府県名</t>
  </si>
  <si>
    <t>地方公共団体コード</t>
  </si>
  <si>
    <t>一部事務組合・広域連合名</t>
  </si>
  <si>
    <t>秋田県</t>
  </si>
  <si>
    <t>05000</t>
  </si>
  <si>
    <t>秋田県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</si>
  <si>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</si>
  <si>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</si>
  <si>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</si>
  <si>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</si>
  <si>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</si>
  <si>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</si>
  <si>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-</t>
  </si>
  <si>
    <t>秋田県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</si>
  <si>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</si>
  <si>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</si>
  <si>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</si>
  <si>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</si>
  <si>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</si>
  <si>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</si>
  <si>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</si>
  <si>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</si>
  <si>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</si>
  <si>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</si>
  <si>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</si>
  <si>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</si>
  <si>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</si>
  <si>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</si>
  <si>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廃棄物処理事業経費（市区町村及び一部事務組合・広域連合の合計）【歳入】（平成26年度実績）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</si>
  <si>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</si>
  <si>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</si>
  <si>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</si>
  <si>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</si>
  <si>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</si>
  <si>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</si>
  <si>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</si>
  <si>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</si>
  <si>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</si>
  <si>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</si>
  <si>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</si>
  <si>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</si>
  <si>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</si>
  <si>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</si>
  <si>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</si>
  <si>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</si>
  <si>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秋田県</t>
  </si>
  <si>
    <t>05000</t>
  </si>
  <si>
    <t>05201</t>
  </si>
  <si>
    <t>秋田市</t>
  </si>
  <si>
    <t>秋田県</t>
  </si>
  <si>
    <t>05202</t>
  </si>
  <si>
    <t>能代市</t>
  </si>
  <si>
    <t>05203</t>
  </si>
  <si>
    <t>横手市</t>
  </si>
  <si>
    <t>秋田県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</si>
  <si>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</si>
  <si>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</si>
  <si>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</si>
  <si>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</si>
  <si>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</si>
  <si>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</si>
  <si>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</si>
  <si>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</si>
  <si>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</si>
  <si>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</si>
  <si>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</si>
  <si>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</si>
  <si>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</si>
  <si>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</si>
  <si>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</si>
  <si>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</si>
  <si>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</si>
  <si>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</si>
  <si>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</si>
  <si>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</si>
  <si>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</si>
  <si>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</si>
  <si>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</si>
  <si>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</si>
  <si>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</si>
  <si>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</si>
  <si>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</si>
  <si>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</si>
  <si>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</si>
  <si>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</si>
  <si>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</si>
  <si>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</si>
  <si>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</si>
  <si>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</si>
  <si>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</si>
  <si>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</si>
  <si>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</si>
  <si>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</si>
  <si>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</si>
  <si>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</si>
  <si>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</si>
  <si>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</si>
  <si>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</si>
  <si>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</si>
  <si>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</si>
  <si>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</si>
  <si>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</si>
  <si>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</si>
  <si>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</si>
  <si>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</si>
  <si>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</si>
  <si>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</si>
  <si>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</si>
  <si>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</si>
  <si>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</si>
  <si>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</si>
  <si>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</si>
  <si>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</si>
  <si>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</si>
  <si>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</si>
  <si>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</si>
  <si>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</si>
  <si>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</si>
  <si>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</si>
  <si>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廃棄物処理事業経費（市区町村及び一部事務組合・広域連合の合計）【歳出】（平成26年度実績）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</si>
  <si>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</si>
  <si>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</si>
  <si>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</si>
  <si>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</si>
  <si>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</si>
  <si>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</si>
  <si>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</si>
  <si>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</si>
  <si>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</si>
  <si>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</si>
  <si>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</si>
  <si>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</si>
  <si>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</si>
  <si>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</si>
  <si>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</si>
  <si>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</si>
  <si>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</si>
  <si>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</si>
  <si>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</si>
  <si>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</si>
  <si>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</si>
  <si>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</si>
  <si>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</si>
  <si>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</si>
  <si>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</si>
  <si>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</si>
  <si>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</si>
  <si>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</si>
  <si>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秋田県</t>
  </si>
  <si>
    <t>05000</t>
  </si>
  <si>
    <t>05201</t>
  </si>
  <si>
    <t>秋田市</t>
  </si>
  <si>
    <t>湯沢市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</si>
  <si>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</si>
  <si>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</si>
  <si>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</si>
  <si>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</si>
  <si>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</si>
  <si>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</si>
  <si>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</si>
  <si>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</si>
  <si>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</si>
  <si>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</si>
  <si>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</si>
  <si>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</si>
  <si>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</si>
  <si>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</si>
  <si>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</si>
  <si>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</si>
  <si>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</si>
  <si>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</si>
  <si>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</si>
  <si>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</si>
  <si>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</si>
  <si>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</si>
  <si>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</si>
  <si>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</si>
  <si>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</si>
  <si>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</si>
  <si>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</si>
  <si>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</si>
  <si>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</si>
  <si>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</si>
  <si>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</si>
  <si>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</si>
  <si>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</si>
  <si>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</si>
  <si>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</si>
  <si>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</si>
  <si>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</si>
  <si>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</si>
  <si>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</si>
  <si>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</si>
  <si>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</si>
  <si>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</si>
  <si>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</si>
  <si>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</si>
  <si>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</si>
  <si>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</si>
  <si>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</si>
  <si>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</si>
  <si>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</si>
  <si>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</si>
  <si>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</si>
  <si>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</si>
  <si>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</si>
  <si>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</si>
  <si>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</si>
  <si>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廃棄物処理事業経費【分担金の合計】（平成26年度実績）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</si>
  <si>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</si>
  <si>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</si>
  <si>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</si>
  <si>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</si>
  <si>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</si>
  <si>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</si>
  <si>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</si>
  <si>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</si>
  <si>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</si>
  <si>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</si>
  <si>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</si>
  <si>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</si>
  <si>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</si>
  <si>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</si>
  <si>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</si>
  <si>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</si>
  <si>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</si>
  <si>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（千円）</t>
  </si>
  <si>
    <t>秋田県</t>
  </si>
  <si>
    <t>05201</t>
  </si>
  <si>
    <t>秋田市</t>
  </si>
  <si>
    <t>05202</t>
  </si>
  <si>
    <t>能代市</t>
  </si>
  <si>
    <t>05838</t>
  </si>
  <si>
    <t>北秋田市周辺衛生施設組合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</si>
  <si>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</si>
  <si>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</si>
  <si>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</si>
  <si>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</si>
  <si>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</si>
  <si>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</si>
  <si>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</si>
  <si>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</si>
  <si>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</si>
  <si>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八郎湖周辺一部事務組合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</si>
  <si>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</si>
  <si>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</si>
  <si>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</si>
  <si>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</si>
  <si>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</si>
  <si>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</si>
  <si>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</si>
  <si>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</si>
  <si>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</si>
  <si>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</si>
  <si>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</si>
  <si>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</si>
  <si>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</si>
  <si>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</si>
  <si>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</si>
  <si>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</si>
  <si>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男鹿地区衛生処理一部組合</t>
  </si>
  <si>
    <t>05212</t>
  </si>
  <si>
    <t>大仙市</t>
  </si>
  <si>
    <t>05851</t>
  </si>
  <si>
    <t>大仙美郷環境事業組合</t>
  </si>
  <si>
    <t>05213</t>
  </si>
  <si>
    <t>北秋田市</t>
  </si>
  <si>
    <t>05839</t>
  </si>
  <si>
    <t>北秋田市上小阿仁村生活環境施設組合</t>
  </si>
  <si>
    <t>05214</t>
  </si>
  <si>
    <t>にかほ市</t>
  </si>
  <si>
    <t>本荘由利広域市町村組合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</si>
  <si>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</si>
  <si>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</si>
  <si>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</si>
  <si>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</si>
  <si>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</si>
  <si>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</si>
  <si>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</si>
  <si>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</si>
  <si>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</si>
  <si>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</si>
  <si>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</si>
  <si>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</si>
  <si>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</si>
  <si>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</si>
  <si>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八郎湖周辺清掃事務組合</t>
  </si>
  <si>
    <t>05363</t>
  </si>
  <si>
    <t>八郎潟町</t>
  </si>
  <si>
    <t>05882</t>
  </si>
  <si>
    <t>八郎潟町・井川町衛生処理施設組合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</si>
  <si>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</si>
  <si>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</si>
  <si>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</si>
  <si>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</si>
  <si>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</si>
  <si>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</si>
  <si>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</si>
  <si>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</si>
  <si>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</si>
  <si>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</si>
  <si>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廃棄物処理事業経費【市区町村分担金の合計】（平成26年度実績）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</si>
  <si>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</si>
  <si>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</si>
  <si>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</si>
  <si>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</si>
  <si>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</si>
  <si>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</si>
  <si>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</si>
  <si>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</si>
  <si>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</si>
  <si>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</si>
  <si>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</si>
  <si>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</si>
  <si>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</si>
  <si>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</si>
  <si>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</si>
  <si>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</si>
  <si>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</si>
  <si>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</si>
  <si>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</si>
  <si>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</si>
  <si>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</si>
  <si>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</si>
  <si>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</si>
  <si>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</si>
  <si>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</si>
  <si>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</si>
  <si>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</si>
  <si>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</si>
  <si>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</si>
  <si>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</si>
  <si>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</si>
  <si>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</si>
  <si>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</si>
  <si>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</si>
  <si>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</si>
  <si>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秋田県</t>
  </si>
  <si>
    <t>05838</t>
  </si>
  <si>
    <t>北秋田市周辺衛生施設組合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</si>
  <si>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</si>
  <si>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</si>
  <si>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</si>
  <si>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</si>
  <si>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</si>
  <si>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</si>
  <si>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</si>
  <si>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</si>
  <si>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</si>
  <si>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</si>
  <si>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</si>
  <si>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</si>
  <si>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05207</t>
  </si>
  <si>
    <t>湯沢市</t>
  </si>
  <si>
    <t>05463</t>
  </si>
  <si>
    <t>羽後町</t>
  </si>
  <si>
    <t>05464</t>
  </si>
  <si>
    <t>東成瀬村</t>
  </si>
  <si>
    <t>大仙美郷環境事業組合</t>
  </si>
  <si>
    <t>05434</t>
  </si>
  <si>
    <t>美郷町</t>
  </si>
  <si>
    <t>05854</t>
  </si>
  <si>
    <t>本荘由利広域市町村圏組合</t>
  </si>
  <si>
    <t>05210</t>
  </si>
  <si>
    <t>由利本荘市</t>
  </si>
  <si>
    <t>05861</t>
  </si>
  <si>
    <t>能代山本広域市町村圏組合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</si>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</sst>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125</v>
      </c>
      <c r="D7" s="74">
        <f>SUM(D8:D32)</f>
        <v>17826075</v>
      </c>
      <c r="E7" s="74">
        <f>SUM(E8:E32)</f>
        <v>5980517</v>
      </c>
      <c r="F7" s="74">
        <f>SUM(F8:F32)</f>
        <v>1447138</v>
      </c>
      <c r="G7" s="74">
        <f>SUM(G8:G32)</f>
        <v>2098</v>
      </c>
      <c r="H7" s="74">
        <f>SUM(H8:H32)</f>
        <v>1727100</v>
      </c>
      <c r="I7" s="74">
        <f>SUM(I8:I32)</f>
        <v>1895173</v>
      </c>
      <c r="J7" s="75" t="s">
        <v>32</v>
      </c>
      <c r="K7" s="74">
        <f>SUM(K8:K32)</f>
        <v>909008</v>
      </c>
      <c r="L7" s="74">
        <f>SUM(L8:L32)</f>
        <v>11845558</v>
      </c>
      <c r="M7" s="74">
        <f>SUM(M8:M32)</f>
        <v>2895119</v>
      </c>
      <c r="N7" s="74">
        <f>SUM(N8:N32)</f>
        <v>30829</v>
      </c>
      <c r="O7" s="74">
        <f>SUM(O8:O32)</f>
        <v>2316</v>
      </c>
      <c r="P7" s="74">
        <f>SUM(P8:P32)</f>
        <v>2908</v>
      </c>
      <c r="Q7" s="74">
        <f>SUM(Q8:Q32)</f>
        <v>0</v>
      </c>
      <c r="R7" s="74">
        <f>SUM(R8:R32)</f>
        <v>24768</v>
      </c>
      <c r="S7" s="75" t="s">
        <v>32</v>
      </c>
      <c r="T7" s="74">
        <f>SUM(T8:T32)</f>
        <v>837</v>
      </c>
      <c r="U7" s="74">
        <f>SUM(U8:U32)</f>
        <v>2864290</v>
      </c>
      <c r="V7" s="74">
        <f>SUM(V8:V32)</f>
        <v>20721194</v>
      </c>
      <c r="W7" s="74">
        <f>SUM(W8:W32)</f>
        <v>6011346</v>
      </c>
      <c r="X7" s="74">
        <f>SUM(X8:X32)</f>
        <v>1449454</v>
      </c>
      <c r="Y7" s="74">
        <f>SUM(Y8:Y32)</f>
        <v>5006</v>
      </c>
      <c r="Z7" s="74">
        <f>SUM(Z8:Z32)</f>
        <v>1727100</v>
      </c>
      <c r="AA7" s="74">
        <f>SUM(AA8:AA32)</f>
        <v>1919941</v>
      </c>
      <c r="AB7" s="75" t="s">
        <v>32</v>
      </c>
      <c r="AC7" s="74">
        <f>SUM(AC8:AC32)</f>
        <v>909845</v>
      </c>
      <c r="AD7" s="74">
        <f>SUM(AD8:AD32)</f>
        <v>14709848</v>
      </c>
      <c r="AE7" s="74">
        <f>SUM(AE8:AE32)</f>
        <v>5606174</v>
      </c>
      <c r="AF7" s="74">
        <f>SUM(AF8:AF32)</f>
        <v>5537450</v>
      </c>
      <c r="AG7" s="74">
        <f>SUM(AG8:AG32)</f>
        <v>0</v>
      </c>
      <c r="AH7" s="74">
        <f>SUM(AH8:AH32)</f>
        <v>5411344</v>
      </c>
      <c r="AI7" s="74">
        <f>SUM(AI8:AI32)</f>
        <v>125461</v>
      </c>
      <c r="AJ7" s="74">
        <f>SUM(AJ8:AJ32)</f>
        <v>645</v>
      </c>
      <c r="AK7" s="74">
        <f>SUM(AK8:AK32)</f>
        <v>68724</v>
      </c>
      <c r="AL7" s="74">
        <f>SUM(AL8:AL32)</f>
        <v>68729</v>
      </c>
      <c r="AM7" s="74">
        <f>SUM(AM8:AM32)</f>
        <v>9117287</v>
      </c>
      <c r="AN7" s="74">
        <f>SUM(AN8:AN32)</f>
        <v>1690874</v>
      </c>
      <c r="AO7" s="74">
        <f>SUM(AO8:AO32)</f>
        <v>817038</v>
      </c>
      <c r="AP7" s="74">
        <f>SUM(AP8:AP32)</f>
        <v>201444</v>
      </c>
      <c r="AQ7" s="74">
        <f>SUM(AQ8:AQ32)</f>
        <v>633377</v>
      </c>
      <c r="AR7" s="74">
        <f>SUM(AR8:AR32)</f>
        <v>39015</v>
      </c>
      <c r="AS7" s="74">
        <f>SUM(AS8:AS32)</f>
        <v>1873827</v>
      </c>
      <c r="AT7" s="74">
        <f>SUM(AT8:AT32)</f>
        <v>89444</v>
      </c>
      <c r="AU7" s="74">
        <f>SUM(AU8:AU32)</f>
        <v>1529487</v>
      </c>
      <c r="AV7" s="74">
        <f>SUM(AV8:AV32)</f>
        <v>254896</v>
      </c>
      <c r="AW7" s="74">
        <f>SUM(AW8:AW32)</f>
        <v>0</v>
      </c>
      <c r="AX7" s="74">
        <f>SUM(AX8:AX32)</f>
        <v>5548318</v>
      </c>
      <c r="AY7" s="74">
        <f>SUM(AY8:AY32)</f>
        <v>3086536</v>
      </c>
      <c r="AZ7" s="74">
        <f>SUM(AZ8:AZ32)</f>
        <v>2154117</v>
      </c>
      <c r="BA7" s="74">
        <f>SUM(BA8:BA32)</f>
        <v>190902</v>
      </c>
      <c r="BB7" s="74">
        <f>SUM(BB8:BB32)</f>
        <v>116763</v>
      </c>
      <c r="BC7" s="74">
        <f>SUM(BC8:BC32)</f>
        <v>2463791</v>
      </c>
      <c r="BD7" s="74">
        <f>SUM(BD8:BD32)</f>
        <v>4268</v>
      </c>
      <c r="BE7" s="74">
        <f>SUM(BE8:BE32)</f>
        <v>570094</v>
      </c>
      <c r="BF7" s="74">
        <f>SUM(BF8:BF32)</f>
        <v>15293555</v>
      </c>
      <c r="BG7" s="74">
        <f>SUM(BG8:BG32)</f>
        <v>21152</v>
      </c>
      <c r="BH7" s="74">
        <f>SUM(BH8:BH32)</f>
        <v>20180</v>
      </c>
      <c r="BI7" s="74">
        <f>SUM(BI8:BI32)</f>
        <v>0</v>
      </c>
      <c r="BJ7" s="74">
        <f>SUM(BJ8:BJ32)</f>
        <v>10830</v>
      </c>
      <c r="BK7" s="74">
        <f>SUM(BK8:BK32)</f>
        <v>0</v>
      </c>
      <c r="BL7" s="74">
        <f>SUM(BL8:BL32)</f>
        <v>9350</v>
      </c>
      <c r="BM7" s="74">
        <f>SUM(BM8:BM32)</f>
        <v>972</v>
      </c>
      <c r="BN7" s="74">
        <f>SUM(BN8:BN32)</f>
        <v>0</v>
      </c>
      <c r="BO7" s="74">
        <f>SUM(BO8:BO32)</f>
        <v>1014833</v>
      </c>
      <c r="BP7" s="74">
        <f>SUM(BP8:BP32)</f>
        <v>275379</v>
      </c>
      <c r="BQ7" s="74">
        <f>SUM(BQ8:BQ32)</f>
        <v>223731</v>
      </c>
      <c r="BR7" s="74">
        <f>SUM(BR8:BR32)</f>
        <v>0</v>
      </c>
      <c r="BS7" s="74">
        <f>SUM(BS8:BS32)</f>
        <v>51648</v>
      </c>
      <c r="BT7" s="74">
        <f>SUM(BT8:BT32)</f>
        <v>0</v>
      </c>
      <c r="BU7" s="74">
        <f>SUM(BU8:BU32)</f>
        <v>532426</v>
      </c>
      <c r="BV7" s="74">
        <f>SUM(BV8:BV32)</f>
        <v>0</v>
      </c>
      <c r="BW7" s="74">
        <f>SUM(BW8:BW32)</f>
        <v>500197</v>
      </c>
      <c r="BX7" s="74">
        <f>SUM(BX8:BX32)</f>
        <v>32229</v>
      </c>
      <c r="BY7" s="74">
        <f>SUM(BY8:BY32)</f>
        <v>0</v>
      </c>
      <c r="BZ7" s="74">
        <f>SUM(BZ8:BZ32)</f>
        <v>207028</v>
      </c>
      <c r="CA7" s="74">
        <f>SUM(CA8:CA32)</f>
        <v>8136</v>
      </c>
      <c r="CB7" s="74">
        <f>SUM(CB8:CB32)</f>
        <v>129965</v>
      </c>
      <c r="CC7" s="74">
        <f>SUM(CC8:CC32)</f>
        <v>1760</v>
      </c>
      <c r="CD7" s="74">
        <f>SUM(CD8:CD32)</f>
        <v>67167</v>
      </c>
      <c r="CE7" s="74">
        <f>SUM(CE8:CE32)</f>
        <v>1858077</v>
      </c>
      <c r="CF7" s="74">
        <f>SUM(CF8:CF32)</f>
        <v>0</v>
      </c>
      <c r="CG7" s="74">
        <f>SUM(CG8:CG32)</f>
        <v>1057</v>
      </c>
      <c r="CH7" s="74">
        <f>SUM(CH8:CH32)</f>
        <v>1037042</v>
      </c>
      <c r="CI7" s="74">
        <f>SUM(CI8:CI32)</f>
        <v>5627326</v>
      </c>
      <c r="CJ7" s="74">
        <f>SUM(CJ8:CJ32)</f>
        <v>5557630</v>
      </c>
      <c r="CK7" s="74">
        <f>SUM(CK8:CK32)</f>
        <v>0</v>
      </c>
      <c r="CL7" s="74">
        <f>SUM(CL8:CL32)</f>
        <v>5422174</v>
      </c>
      <c r="CM7" s="74">
        <f>SUM(CM8:CM32)</f>
        <v>125461</v>
      </c>
      <c r="CN7" s="74">
        <f>SUM(CN8:CN32)</f>
        <v>9995</v>
      </c>
      <c r="CO7" s="74">
        <f>SUM(CO8:CO32)</f>
        <v>69696</v>
      </c>
      <c r="CP7" s="74">
        <f>SUM(CP8:CP32)</f>
        <v>68729</v>
      </c>
      <c r="CQ7" s="74">
        <f>SUM(CQ8:CQ32)</f>
        <v>10132120</v>
      </c>
      <c r="CR7" s="74">
        <f>SUM(CR8:CR32)</f>
        <v>1966253</v>
      </c>
      <c r="CS7" s="74">
        <f>SUM(CS8:CS32)</f>
        <v>1040769</v>
      </c>
      <c r="CT7" s="74">
        <f>SUM(CT8:CT32)</f>
        <v>201444</v>
      </c>
      <c r="CU7" s="74">
        <f>SUM(CU8:CU32)</f>
        <v>685025</v>
      </c>
      <c r="CV7" s="74">
        <f>SUM(CV8:CV32)</f>
        <v>39015</v>
      </c>
      <c r="CW7" s="74">
        <f>SUM(CW8:CW32)</f>
        <v>2406253</v>
      </c>
      <c r="CX7" s="74">
        <f>SUM(CX8:CX32)</f>
        <v>89444</v>
      </c>
      <c r="CY7" s="74">
        <f>SUM(CY8:CY32)</f>
        <v>2029684</v>
      </c>
      <c r="CZ7" s="74">
        <f>SUM(CZ8:CZ32)</f>
        <v>287125</v>
      </c>
      <c r="DA7" s="74">
        <f>SUM(DA8:DA32)</f>
        <v>0</v>
      </c>
      <c r="DB7" s="74">
        <f>SUM(DB8:DB32)</f>
        <v>5755346</v>
      </c>
      <c r="DC7" s="74">
        <f>SUM(DC8:DC32)</f>
        <v>3094672</v>
      </c>
      <c r="DD7" s="74">
        <f>SUM(DD8:DD32)</f>
        <v>2284082</v>
      </c>
      <c r="DE7" s="74">
        <f>SUM(DE8:DE32)</f>
        <v>192662</v>
      </c>
      <c r="DF7" s="74">
        <f>SUM(DF8:DF32)</f>
        <v>183930</v>
      </c>
      <c r="DG7" s="74">
        <f>SUM(DG8:DG32)</f>
        <v>4321868</v>
      </c>
      <c r="DH7" s="74">
        <f>SUM(DH8:DH32)</f>
        <v>4268</v>
      </c>
      <c r="DI7" s="74">
        <f>SUM(DI8:DI32)</f>
        <v>571151</v>
      </c>
      <c r="DJ7" s="74">
        <f>SUM(DJ8:DJ32)</f>
        <v>16330597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>SUM(E8,+L8)</f>
        <v>4470335</v>
      </c>
      <c r="E8" s="76">
        <f>SUM(F8:I8)+K8</f>
        <v>1880299</v>
      </c>
      <c r="F8" s="76">
        <v>0</v>
      </c>
      <c r="G8" s="76">
        <v>0</v>
      </c>
      <c r="H8" s="76">
        <v>309000</v>
      </c>
      <c r="I8" s="76">
        <v>1030169</v>
      </c>
      <c r="J8" s="77" t="s">
        <v>129</v>
      </c>
      <c r="K8" s="76">
        <v>541130</v>
      </c>
      <c r="L8" s="76">
        <v>2590036</v>
      </c>
      <c r="M8" s="76">
        <f>SUM(N8,+U8)</f>
        <v>216628</v>
      </c>
      <c r="N8" s="76">
        <f>SUM(O8:R8)+T8</f>
        <v>591</v>
      </c>
      <c r="O8" s="76">
        <v>234</v>
      </c>
      <c r="P8" s="76">
        <v>234</v>
      </c>
      <c r="Q8" s="76">
        <v>0</v>
      </c>
      <c r="R8" s="76">
        <v>26</v>
      </c>
      <c r="S8" s="77" t="s">
        <v>130</v>
      </c>
      <c r="T8" s="76">
        <v>97</v>
      </c>
      <c r="U8" s="76">
        <v>216037</v>
      </c>
      <c r="V8" s="76">
        <f>+SUM(D8,M8)</f>
        <v>4686963</v>
      </c>
      <c r="W8" s="76">
        <f>+SUM(E8,N8)</f>
        <v>1880890</v>
      </c>
      <c r="X8" s="76">
        <f>+SUM(F8,O8)</f>
        <v>234</v>
      </c>
      <c r="Y8" s="76">
        <f>+SUM(G8,P8)</f>
        <v>234</v>
      </c>
      <c r="Z8" s="76">
        <f>+SUM(H8,Q8)</f>
        <v>309000</v>
      </c>
      <c r="AA8" s="76">
        <f>+SUM(I8,R8)</f>
        <v>1030195</v>
      </c>
      <c r="AB8" s="77" t="s">
        <v>130</v>
      </c>
      <c r="AC8" s="76">
        <f>+SUM(K8,T8)</f>
        <v>541227</v>
      </c>
      <c r="AD8" s="76">
        <f>+SUM(L8,U8)</f>
        <v>2806073</v>
      </c>
      <c r="AE8" s="76">
        <f>SUM(AF8,+AK8)</f>
        <v>675985</v>
      </c>
      <c r="AF8" s="76">
        <f>SUM(AG8:AJ8)</f>
        <v>675985</v>
      </c>
      <c r="AG8" s="76">
        <v>0</v>
      </c>
      <c r="AH8" s="76">
        <v>675340</v>
      </c>
      <c r="AI8" s="76">
        <v>0</v>
      </c>
      <c r="AJ8" s="76">
        <v>645</v>
      </c>
      <c r="AK8" s="76">
        <v>0</v>
      </c>
      <c r="AL8" s="76">
        <v>0</v>
      </c>
      <c r="AM8" s="76">
        <f>SUM(AN8,AS8,AW8,AX8,BD8)</f>
        <v>3486866</v>
      </c>
      <c r="AN8" s="76">
        <f>SUM(AO8:AR8)</f>
        <v>837013</v>
      </c>
      <c r="AO8" s="76">
        <v>339529</v>
      </c>
      <c r="AP8" s="76">
        <v>201298</v>
      </c>
      <c r="AQ8" s="76">
        <v>271333</v>
      </c>
      <c r="AR8" s="76">
        <v>24853</v>
      </c>
      <c r="AS8" s="76">
        <f>SUM(AT8:AV8)</f>
        <v>731024</v>
      </c>
      <c r="AT8" s="76">
        <v>25504</v>
      </c>
      <c r="AU8" s="76">
        <v>683013</v>
      </c>
      <c r="AV8" s="76">
        <v>22507</v>
      </c>
      <c r="AW8" s="76">
        <v>0</v>
      </c>
      <c r="AX8" s="76">
        <f>SUM(AY8:BB8)</f>
        <v>1918829</v>
      </c>
      <c r="AY8" s="76">
        <v>1030826</v>
      </c>
      <c r="AZ8" s="76">
        <v>858891</v>
      </c>
      <c r="BA8" s="76">
        <v>14908</v>
      </c>
      <c r="BB8" s="76">
        <v>14204</v>
      </c>
      <c r="BC8" s="76">
        <v>0</v>
      </c>
      <c r="BD8" s="76">
        <v>0</v>
      </c>
      <c r="BE8" s="76">
        <v>307484</v>
      </c>
      <c r="BF8" s="76">
        <f>SUM(AE8,+AM8,+BE8)</f>
        <v>4470335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215587</v>
      </c>
      <c r="BP8" s="76">
        <f>SUM(BQ8:BT8)</f>
        <v>50694</v>
      </c>
      <c r="BQ8" s="76">
        <v>50694</v>
      </c>
      <c r="BR8" s="76">
        <v>0</v>
      </c>
      <c r="BS8" s="76">
        <v>0</v>
      </c>
      <c r="BT8" s="76">
        <v>0</v>
      </c>
      <c r="BU8" s="76">
        <f>SUM(BV8:BX8)</f>
        <v>97801</v>
      </c>
      <c r="BV8" s="76">
        <v>0</v>
      </c>
      <c r="BW8" s="76">
        <v>97801</v>
      </c>
      <c r="BX8" s="76">
        <v>0</v>
      </c>
      <c r="BY8" s="76">
        <v>0</v>
      </c>
      <c r="BZ8" s="76">
        <f>SUM(CA8:CD8)</f>
        <v>67092</v>
      </c>
      <c r="CA8" s="76">
        <v>0</v>
      </c>
      <c r="CB8" s="76">
        <v>0</v>
      </c>
      <c r="CC8" s="76">
        <v>0</v>
      </c>
      <c r="CD8" s="76">
        <v>67092</v>
      </c>
      <c r="CE8" s="76">
        <v>0</v>
      </c>
      <c r="CF8" s="76">
        <v>0</v>
      </c>
      <c r="CG8" s="76">
        <v>1041</v>
      </c>
      <c r="CH8" s="76">
        <f>SUM(BG8,+BO8,+CG8)</f>
        <v>216628</v>
      </c>
      <c r="CI8" s="76">
        <f>SUM(AE8,+BG8)</f>
        <v>675985</v>
      </c>
      <c r="CJ8" s="76">
        <f>SUM(AF8,+BH8)</f>
        <v>675985</v>
      </c>
      <c r="CK8" s="76">
        <f>SUM(AG8,+BI8)</f>
        <v>0</v>
      </c>
      <c r="CL8" s="76">
        <f>SUM(AH8,+BJ8)</f>
        <v>675340</v>
      </c>
      <c r="CM8" s="76">
        <f>SUM(AI8,+BK8)</f>
        <v>0</v>
      </c>
      <c r="CN8" s="76">
        <f>SUM(AJ8,+BL8)</f>
        <v>645</v>
      </c>
      <c r="CO8" s="76">
        <f>SUM(AK8,+BM8)</f>
        <v>0</v>
      </c>
      <c r="CP8" s="76">
        <f>SUM(AL8,+BN8)</f>
        <v>0</v>
      </c>
      <c r="CQ8" s="76">
        <f>SUM(AM8,+BO8)</f>
        <v>3702453</v>
      </c>
      <c r="CR8" s="76">
        <f>SUM(AN8,+BP8)</f>
        <v>887707</v>
      </c>
      <c r="CS8" s="76">
        <f>SUM(AO8,+BQ8)</f>
        <v>390223</v>
      </c>
      <c r="CT8" s="76">
        <f>SUM(AP8,+BR8)</f>
        <v>201298</v>
      </c>
      <c r="CU8" s="76">
        <f>SUM(AQ8,+BS8)</f>
        <v>271333</v>
      </c>
      <c r="CV8" s="76">
        <f>SUM(AR8,+BT8)</f>
        <v>24853</v>
      </c>
      <c r="CW8" s="76">
        <f>SUM(AS8,+BU8)</f>
        <v>828825</v>
      </c>
      <c r="CX8" s="76">
        <f>SUM(AT8,+BV8)</f>
        <v>25504</v>
      </c>
      <c r="CY8" s="76">
        <f>SUM(AU8,+BW8)</f>
        <v>780814</v>
      </c>
      <c r="CZ8" s="76">
        <f>SUM(AV8,+BX8)</f>
        <v>22507</v>
      </c>
      <c r="DA8" s="76">
        <f>SUM(AW8,+BY8)</f>
        <v>0</v>
      </c>
      <c r="DB8" s="76">
        <f>SUM(AX8,+BZ8)</f>
        <v>1985921</v>
      </c>
      <c r="DC8" s="76">
        <f>SUM(AY8,+CA8)</f>
        <v>1030826</v>
      </c>
      <c r="DD8" s="76">
        <f>SUM(AZ8,+CB8)</f>
        <v>858891</v>
      </c>
      <c r="DE8" s="76">
        <f>SUM(BA8,+CC8)</f>
        <v>14908</v>
      </c>
      <c r="DF8" s="76">
        <f>SUM(BB8,+CD8)</f>
        <v>81296</v>
      </c>
      <c r="DG8" s="76">
        <f>SUM(BC8,+CE8)</f>
        <v>0</v>
      </c>
      <c r="DH8" s="76">
        <f>SUM(BD8,+CF8)</f>
        <v>0</v>
      </c>
      <c r="DI8" s="76">
        <f>SUM(BE8,+CG8)</f>
        <v>308525</v>
      </c>
      <c r="DJ8" s="76">
        <f>SUM(BF8,+CH8)</f>
        <v>4686963</v>
      </c>
    </row>
    <row r="9" spans="1:114" s="51" customFormat="1" ht="12" customHeight="1">
      <c r="A9" s="52" t="s">
        <v>131</v>
      </c>
      <c r="B9" s="53" t="s">
        <v>132</v>
      </c>
      <c r="C9" s="52" t="s">
        <v>133</v>
      </c>
      <c r="D9" s="76">
        <f>SUM(E9,+L9)</f>
        <v>868004</v>
      </c>
      <c r="E9" s="76">
        <f>SUM(F9:I9)+K9</f>
        <v>124691</v>
      </c>
      <c r="F9" s="76">
        <v>0</v>
      </c>
      <c r="G9" s="76">
        <v>0</v>
      </c>
      <c r="H9" s="76">
        <v>0</v>
      </c>
      <c r="I9" s="76">
        <v>103532</v>
      </c>
      <c r="J9" s="77" t="s">
        <v>134</v>
      </c>
      <c r="K9" s="76">
        <v>21159</v>
      </c>
      <c r="L9" s="76">
        <v>743313</v>
      </c>
      <c r="M9" s="76">
        <f>SUM(N9,+U9)</f>
        <v>252934</v>
      </c>
      <c r="N9" s="76">
        <f>SUM(O9:R9)+T9</f>
        <v>0</v>
      </c>
      <c r="O9" s="76">
        <v>0</v>
      </c>
      <c r="P9" s="76">
        <v>0</v>
      </c>
      <c r="Q9" s="76">
        <v>0</v>
      </c>
      <c r="R9" s="76">
        <v>0</v>
      </c>
      <c r="S9" s="77" t="s">
        <v>134</v>
      </c>
      <c r="T9" s="76">
        <v>0</v>
      </c>
      <c r="U9" s="76">
        <v>252934</v>
      </c>
      <c r="V9" s="76">
        <f>+SUM(D9,M9)</f>
        <v>1120938</v>
      </c>
      <c r="W9" s="76">
        <f>+SUM(E9,N9)</f>
        <v>124691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103532</v>
      </c>
      <c r="AB9" s="77" t="s">
        <v>134</v>
      </c>
      <c r="AC9" s="76">
        <f>+SUM(K9,T9)</f>
        <v>21159</v>
      </c>
      <c r="AD9" s="76">
        <f>+SUM(L9,U9)</f>
        <v>996247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289121</v>
      </c>
      <c r="AN9" s="76">
        <f>SUM(AO9:AR9)</f>
        <v>22919</v>
      </c>
      <c r="AO9" s="76">
        <v>21449</v>
      </c>
      <c r="AP9" s="76">
        <v>0</v>
      </c>
      <c r="AQ9" s="76">
        <v>0</v>
      </c>
      <c r="AR9" s="76">
        <v>1470</v>
      </c>
      <c r="AS9" s="76">
        <f>SUM(AT9:AV9)</f>
        <v>53430</v>
      </c>
      <c r="AT9" s="76">
        <v>32645</v>
      </c>
      <c r="AU9" s="76">
        <v>622</v>
      </c>
      <c r="AV9" s="76">
        <v>20163</v>
      </c>
      <c r="AW9" s="76">
        <v>0</v>
      </c>
      <c r="AX9" s="76">
        <f>SUM(AY9:BB9)</f>
        <v>212772</v>
      </c>
      <c r="AY9" s="76">
        <v>178125</v>
      </c>
      <c r="AZ9" s="76">
        <v>14447</v>
      </c>
      <c r="BA9" s="76">
        <v>15802</v>
      </c>
      <c r="BB9" s="76">
        <v>4398</v>
      </c>
      <c r="BC9" s="76">
        <v>578883</v>
      </c>
      <c r="BD9" s="76">
        <v>0</v>
      </c>
      <c r="BE9" s="76">
        <v>0</v>
      </c>
      <c r="BF9" s="76">
        <f>SUM(AE9,+AM9,+BE9)</f>
        <v>289121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0</v>
      </c>
      <c r="BP9" s="76">
        <f>SUM(BQ9:BT9)</f>
        <v>0</v>
      </c>
      <c r="BQ9" s="76">
        <v>0</v>
      </c>
      <c r="BR9" s="76">
        <v>0</v>
      </c>
      <c r="BS9" s="76">
        <v>0</v>
      </c>
      <c r="BT9" s="76">
        <v>0</v>
      </c>
      <c r="BU9" s="76">
        <f>SUM(BV9:BX9)</f>
        <v>0</v>
      </c>
      <c r="BV9" s="76">
        <v>0</v>
      </c>
      <c r="BW9" s="76">
        <v>0</v>
      </c>
      <c r="BX9" s="76">
        <v>0</v>
      </c>
      <c r="BY9" s="76">
        <v>0</v>
      </c>
      <c r="BZ9" s="76">
        <f>SUM(CA9:CD9)</f>
        <v>0</v>
      </c>
      <c r="CA9" s="76">
        <v>0</v>
      </c>
      <c r="CB9" s="76">
        <v>0</v>
      </c>
      <c r="CC9" s="76">
        <v>0</v>
      </c>
      <c r="CD9" s="76">
        <v>0</v>
      </c>
      <c r="CE9" s="76">
        <v>252934</v>
      </c>
      <c r="CF9" s="76">
        <v>0</v>
      </c>
      <c r="CG9" s="76">
        <v>0</v>
      </c>
      <c r="CH9" s="76">
        <f>SUM(BG9,+BO9,+CG9)</f>
        <v>0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289121</v>
      </c>
      <c r="CR9" s="76">
        <f>SUM(AN9,+BP9)</f>
        <v>22919</v>
      </c>
      <c r="CS9" s="76">
        <f>SUM(AO9,+BQ9)</f>
        <v>21449</v>
      </c>
      <c r="CT9" s="76">
        <f>SUM(AP9,+BR9)</f>
        <v>0</v>
      </c>
      <c r="CU9" s="76">
        <f>SUM(AQ9,+BS9)</f>
        <v>0</v>
      </c>
      <c r="CV9" s="76">
        <f>SUM(AR9,+BT9)</f>
        <v>1470</v>
      </c>
      <c r="CW9" s="76">
        <f>SUM(AS9,+BU9)</f>
        <v>53430</v>
      </c>
      <c r="CX9" s="76">
        <f>SUM(AT9,+BV9)</f>
        <v>32645</v>
      </c>
      <c r="CY9" s="76">
        <f>SUM(AU9,+BW9)</f>
        <v>622</v>
      </c>
      <c r="CZ9" s="76">
        <f>SUM(AV9,+BX9)</f>
        <v>20163</v>
      </c>
      <c r="DA9" s="76">
        <f>SUM(AW9,+BY9)</f>
        <v>0</v>
      </c>
      <c r="DB9" s="76">
        <f>SUM(AX9,+BZ9)</f>
        <v>212772</v>
      </c>
      <c r="DC9" s="76">
        <f>SUM(AY9,+CA9)</f>
        <v>178125</v>
      </c>
      <c r="DD9" s="76">
        <f>SUM(AZ9,+CB9)</f>
        <v>14447</v>
      </c>
      <c r="DE9" s="76">
        <f>SUM(BA9,+CC9)</f>
        <v>15802</v>
      </c>
      <c r="DF9" s="76">
        <f>SUM(BB9,+CD9)</f>
        <v>4398</v>
      </c>
      <c r="DG9" s="76">
        <f>SUM(BC9,+CE9)</f>
        <v>831817</v>
      </c>
      <c r="DH9" s="76">
        <f>SUM(BD9,+CF9)</f>
        <v>0</v>
      </c>
      <c r="DI9" s="76">
        <f>SUM(BE9,+CG9)</f>
        <v>0</v>
      </c>
      <c r="DJ9" s="76">
        <f>SUM(BF9,+CH9)</f>
        <v>289121</v>
      </c>
    </row>
    <row r="10" spans="1:114" s="51" customFormat="1" ht="12" customHeight="1">
      <c r="A10" s="52" t="s">
        <v>131</v>
      </c>
      <c r="B10" s="53" t="s">
        <v>135</v>
      </c>
      <c r="C10" s="52" t="s">
        <v>136</v>
      </c>
      <c r="D10" s="76">
        <f>SUM(E10,+L10)</f>
        <v>3502511</v>
      </c>
      <c r="E10" s="76">
        <f>SUM(F10:I10)+K10</f>
        <v>1212489</v>
      </c>
      <c r="F10" s="76">
        <v>977582</v>
      </c>
      <c r="G10" s="76">
        <v>0</v>
      </c>
      <c r="H10" s="76">
        <v>0</v>
      </c>
      <c r="I10" s="76">
        <v>207337</v>
      </c>
      <c r="J10" s="77" t="s">
        <v>134</v>
      </c>
      <c r="K10" s="76">
        <v>27570</v>
      </c>
      <c r="L10" s="76">
        <v>2290022</v>
      </c>
      <c r="M10" s="76">
        <f>SUM(N10,+U10)</f>
        <v>238832</v>
      </c>
      <c r="N10" s="76">
        <f>SUM(O10:R10)+T10</f>
        <v>13434</v>
      </c>
      <c r="O10" s="76">
        <v>0</v>
      </c>
      <c r="P10" s="76">
        <v>0</v>
      </c>
      <c r="Q10" s="76">
        <v>0</v>
      </c>
      <c r="R10" s="76">
        <v>13362</v>
      </c>
      <c r="S10" s="77" t="s">
        <v>134</v>
      </c>
      <c r="T10" s="76">
        <v>72</v>
      </c>
      <c r="U10" s="76">
        <v>225398</v>
      </c>
      <c r="V10" s="76">
        <f>+SUM(D10,M10)</f>
        <v>3741343</v>
      </c>
      <c r="W10" s="76">
        <f>+SUM(E10,N10)</f>
        <v>1225923</v>
      </c>
      <c r="X10" s="76">
        <f>+SUM(F10,O10)</f>
        <v>977582</v>
      </c>
      <c r="Y10" s="76">
        <f>+SUM(G10,P10)</f>
        <v>0</v>
      </c>
      <c r="Z10" s="76">
        <f>+SUM(H10,Q10)</f>
        <v>0</v>
      </c>
      <c r="AA10" s="76">
        <f>+SUM(I10,R10)</f>
        <v>220699</v>
      </c>
      <c r="AB10" s="77" t="s">
        <v>134</v>
      </c>
      <c r="AC10" s="76">
        <f>+SUM(K10,T10)</f>
        <v>27642</v>
      </c>
      <c r="AD10" s="76">
        <f>+SUM(L10,U10)</f>
        <v>2515420</v>
      </c>
      <c r="AE10" s="76">
        <f>SUM(AF10,+AK10)</f>
        <v>2617151</v>
      </c>
      <c r="AF10" s="76">
        <f>SUM(AG10:AJ10)</f>
        <v>2558519</v>
      </c>
      <c r="AG10" s="76">
        <v>0</v>
      </c>
      <c r="AH10" s="76">
        <v>2556781</v>
      </c>
      <c r="AI10" s="76">
        <v>1738</v>
      </c>
      <c r="AJ10" s="76">
        <v>0</v>
      </c>
      <c r="AK10" s="76">
        <v>58632</v>
      </c>
      <c r="AL10" s="76">
        <v>0</v>
      </c>
      <c r="AM10" s="76">
        <f>SUM(AN10,AS10,AW10,AX10,BD10)</f>
        <v>883332</v>
      </c>
      <c r="AN10" s="76">
        <f>SUM(AO10:AR10)</f>
        <v>261994</v>
      </c>
      <c r="AO10" s="76">
        <v>67106</v>
      </c>
      <c r="AP10" s="76">
        <v>0</v>
      </c>
      <c r="AQ10" s="76">
        <v>185927</v>
      </c>
      <c r="AR10" s="76">
        <v>8961</v>
      </c>
      <c r="AS10" s="76">
        <f>SUM(AT10:AV10)</f>
        <v>370833</v>
      </c>
      <c r="AT10" s="76">
        <v>0</v>
      </c>
      <c r="AU10" s="76">
        <v>339290</v>
      </c>
      <c r="AV10" s="76">
        <v>31543</v>
      </c>
      <c r="AW10" s="76">
        <v>0</v>
      </c>
      <c r="AX10" s="76">
        <f>SUM(AY10:BB10)</f>
        <v>250505</v>
      </c>
      <c r="AY10" s="76">
        <v>250505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2028</v>
      </c>
      <c r="BF10" s="76">
        <f>SUM(AE10,+AM10,+BE10)</f>
        <v>3502511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238832</v>
      </c>
      <c r="BP10" s="76">
        <f>SUM(BQ10:BT10)</f>
        <v>75600</v>
      </c>
      <c r="BQ10" s="76">
        <v>23952</v>
      </c>
      <c r="BR10" s="76">
        <v>0</v>
      </c>
      <c r="BS10" s="76">
        <v>51648</v>
      </c>
      <c r="BT10" s="76">
        <v>0</v>
      </c>
      <c r="BU10" s="76">
        <f>SUM(BV10:BX10)</f>
        <v>163232</v>
      </c>
      <c r="BV10" s="76">
        <v>0</v>
      </c>
      <c r="BW10" s="76">
        <v>163232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f>SUM(BG10,+BO10,+CG10)</f>
        <v>238832</v>
      </c>
      <c r="CI10" s="76">
        <f>SUM(AE10,+BG10)</f>
        <v>2617151</v>
      </c>
      <c r="CJ10" s="76">
        <f>SUM(AF10,+BH10)</f>
        <v>2558519</v>
      </c>
      <c r="CK10" s="76">
        <f>SUM(AG10,+BI10)</f>
        <v>0</v>
      </c>
      <c r="CL10" s="76">
        <f>SUM(AH10,+BJ10)</f>
        <v>2556781</v>
      </c>
      <c r="CM10" s="76">
        <f>SUM(AI10,+BK10)</f>
        <v>1738</v>
      </c>
      <c r="CN10" s="76">
        <f>SUM(AJ10,+BL10)</f>
        <v>0</v>
      </c>
      <c r="CO10" s="76">
        <f>SUM(AK10,+BM10)</f>
        <v>58632</v>
      </c>
      <c r="CP10" s="76">
        <f>SUM(AL10,+BN10)</f>
        <v>0</v>
      </c>
      <c r="CQ10" s="76">
        <f>SUM(AM10,+BO10)</f>
        <v>1122164</v>
      </c>
      <c r="CR10" s="76">
        <f>SUM(AN10,+BP10)</f>
        <v>337594</v>
      </c>
      <c r="CS10" s="76">
        <f>SUM(AO10,+BQ10)</f>
        <v>91058</v>
      </c>
      <c r="CT10" s="76">
        <f>SUM(AP10,+BR10)</f>
        <v>0</v>
      </c>
      <c r="CU10" s="76">
        <f>SUM(AQ10,+BS10)</f>
        <v>237575</v>
      </c>
      <c r="CV10" s="76">
        <f>SUM(AR10,+BT10)</f>
        <v>8961</v>
      </c>
      <c r="CW10" s="76">
        <f>SUM(AS10,+BU10)</f>
        <v>534065</v>
      </c>
      <c r="CX10" s="76">
        <f>SUM(AT10,+BV10)</f>
        <v>0</v>
      </c>
      <c r="CY10" s="76">
        <f>SUM(AU10,+BW10)</f>
        <v>502522</v>
      </c>
      <c r="CZ10" s="76">
        <f>SUM(AV10,+BX10)</f>
        <v>31543</v>
      </c>
      <c r="DA10" s="76">
        <f>SUM(AW10,+BY10)</f>
        <v>0</v>
      </c>
      <c r="DB10" s="76">
        <f>SUM(AX10,+BZ10)</f>
        <v>250505</v>
      </c>
      <c r="DC10" s="76">
        <f>SUM(AY10,+CA10)</f>
        <v>250505</v>
      </c>
      <c r="DD10" s="76">
        <f>SUM(AZ10,+CB10)</f>
        <v>0</v>
      </c>
      <c r="DE10" s="76">
        <f>SUM(BA10,+CC10)</f>
        <v>0</v>
      </c>
      <c r="DF10" s="76">
        <f>SUM(BB10,+CD10)</f>
        <v>0</v>
      </c>
      <c r="DG10" s="76">
        <f>SUM(BC10,+CE10)</f>
        <v>0</v>
      </c>
      <c r="DH10" s="76">
        <f>SUM(BD10,+CF10)</f>
        <v>0</v>
      </c>
      <c r="DI10" s="76">
        <f>SUM(BE10,+CG10)</f>
        <v>2028</v>
      </c>
      <c r="DJ10" s="76">
        <f>SUM(BF10,+CH10)</f>
        <v>3741343</v>
      </c>
    </row>
    <row r="11" spans="1:114" s="51" customFormat="1" ht="12" customHeight="1">
      <c r="A11" s="52" t="s">
        <v>131</v>
      </c>
      <c r="B11" s="53" t="s">
        <v>137</v>
      </c>
      <c r="C11" s="52" t="s">
        <v>138</v>
      </c>
      <c r="D11" s="76">
        <f>SUM(E11,+L11)</f>
        <v>1219208</v>
      </c>
      <c r="E11" s="76">
        <f>SUM(F11:I11)+K11</f>
        <v>68218</v>
      </c>
      <c r="F11" s="76">
        <v>0</v>
      </c>
      <c r="G11" s="76">
        <v>0</v>
      </c>
      <c r="H11" s="76">
        <v>0</v>
      </c>
      <c r="I11" s="76">
        <v>55719</v>
      </c>
      <c r="J11" s="77" t="s">
        <v>134</v>
      </c>
      <c r="K11" s="76">
        <v>12499</v>
      </c>
      <c r="L11" s="76">
        <v>1150990</v>
      </c>
      <c r="M11" s="76">
        <f>SUM(N11,+U11)</f>
        <v>362275</v>
      </c>
      <c r="N11" s="76">
        <f>SUM(O11:R11)+T11</f>
        <v>5705</v>
      </c>
      <c r="O11" s="76">
        <v>0</v>
      </c>
      <c r="P11" s="76">
        <v>0</v>
      </c>
      <c r="Q11" s="76">
        <v>0</v>
      </c>
      <c r="R11" s="76">
        <v>5705</v>
      </c>
      <c r="S11" s="77" t="s">
        <v>134</v>
      </c>
      <c r="T11" s="76"/>
      <c r="U11" s="76">
        <v>356570</v>
      </c>
      <c r="V11" s="76">
        <f>+SUM(D11,M11)</f>
        <v>1581483</v>
      </c>
      <c r="W11" s="76">
        <f>+SUM(E11,N11)</f>
        <v>73923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61424</v>
      </c>
      <c r="AB11" s="77" t="s">
        <v>134</v>
      </c>
      <c r="AC11" s="76">
        <f>+SUM(K11,T11)</f>
        <v>12499</v>
      </c>
      <c r="AD11" s="76">
        <f>+SUM(L11,U11)</f>
        <v>1507560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>SUM(AN11,AS11,AW11,AX11,BD11)</f>
        <v>1219208</v>
      </c>
      <c r="AN11" s="76">
        <f>SUM(AO11:AR11)</f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f>SUM(AT11:AV11)</f>
        <v>48836</v>
      </c>
      <c r="AT11" s="76">
        <v>0</v>
      </c>
      <c r="AU11" s="76">
        <v>46063</v>
      </c>
      <c r="AV11" s="76">
        <v>2773</v>
      </c>
      <c r="AW11" s="76">
        <v>0</v>
      </c>
      <c r="AX11" s="76">
        <f>SUM(AY11:BB11)</f>
        <v>1170372</v>
      </c>
      <c r="AY11" s="76">
        <v>225175</v>
      </c>
      <c r="AZ11" s="76">
        <v>926143</v>
      </c>
      <c r="BA11" s="76">
        <v>19054</v>
      </c>
      <c r="BB11" s="76">
        <v>0</v>
      </c>
      <c r="BC11" s="76">
        <v>0</v>
      </c>
      <c r="BD11" s="76">
        <v>0</v>
      </c>
      <c r="BE11" s="76">
        <v>0</v>
      </c>
      <c r="BF11" s="76">
        <f>SUM(AE11,+AM11,+BE11)</f>
        <v>1219208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362275</v>
      </c>
      <c r="BP11" s="76">
        <f>SUM(BQ11:BT11)</f>
        <v>104884</v>
      </c>
      <c r="BQ11" s="76">
        <v>104884</v>
      </c>
      <c r="BR11" s="76">
        <v>0</v>
      </c>
      <c r="BS11" s="76">
        <v>0</v>
      </c>
      <c r="BT11" s="76">
        <v>0</v>
      </c>
      <c r="BU11" s="76">
        <f>SUM(BV11:BX11)</f>
        <v>191292</v>
      </c>
      <c r="BV11" s="76">
        <v>0</v>
      </c>
      <c r="BW11" s="76">
        <v>191292</v>
      </c>
      <c r="BX11" s="76">
        <v>0</v>
      </c>
      <c r="BY11" s="76">
        <v>0</v>
      </c>
      <c r="BZ11" s="76">
        <f>SUM(CA11:CD11)</f>
        <v>66099</v>
      </c>
      <c r="CA11" s="76">
        <v>8136</v>
      </c>
      <c r="CB11" s="76">
        <v>56768</v>
      </c>
      <c r="CC11" s="76">
        <v>1195</v>
      </c>
      <c r="CD11" s="76">
        <v>0</v>
      </c>
      <c r="CE11" s="76">
        <v>0</v>
      </c>
      <c r="CF11" s="76">
        <v>0</v>
      </c>
      <c r="CG11" s="76">
        <v>0</v>
      </c>
      <c r="CH11" s="76">
        <f>SUM(BG11,+BO11,+CG11)</f>
        <v>362275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1581483</v>
      </c>
      <c r="CR11" s="76">
        <f>SUM(AN11,+BP11)</f>
        <v>104884</v>
      </c>
      <c r="CS11" s="76">
        <f>SUM(AO11,+BQ11)</f>
        <v>104884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240128</v>
      </c>
      <c r="CX11" s="76">
        <f>SUM(AT11,+BV11)</f>
        <v>0</v>
      </c>
      <c r="CY11" s="76">
        <f>SUM(AU11,+BW11)</f>
        <v>237355</v>
      </c>
      <c r="CZ11" s="76">
        <f>SUM(AV11,+BX11)</f>
        <v>2773</v>
      </c>
      <c r="DA11" s="76">
        <f>SUM(AW11,+BY11)</f>
        <v>0</v>
      </c>
      <c r="DB11" s="76">
        <f>SUM(AX11,+BZ11)</f>
        <v>1236471</v>
      </c>
      <c r="DC11" s="76">
        <f>SUM(AY11,+CA11)</f>
        <v>233311</v>
      </c>
      <c r="DD11" s="76">
        <f>SUM(AZ11,+CB11)</f>
        <v>982911</v>
      </c>
      <c r="DE11" s="76">
        <f>SUM(BA11,+CC11)</f>
        <v>20249</v>
      </c>
      <c r="DF11" s="76">
        <f>SUM(BB11,+CD11)</f>
        <v>0</v>
      </c>
      <c r="DG11" s="76">
        <f>SUM(BC11,+CE11)</f>
        <v>0</v>
      </c>
      <c r="DH11" s="76">
        <f>SUM(BD11,+CF11)</f>
        <v>0</v>
      </c>
      <c r="DI11" s="76">
        <f>SUM(BE11,+CG11)</f>
        <v>0</v>
      </c>
      <c r="DJ11" s="76">
        <f>SUM(BF11,+CH11)</f>
        <v>1581483</v>
      </c>
    </row>
    <row r="12" spans="1:114" s="51" customFormat="1" ht="12" customHeight="1">
      <c r="A12" s="55" t="s">
        <v>131</v>
      </c>
      <c r="B12" s="56" t="s">
        <v>139</v>
      </c>
      <c r="C12" s="55" t="s">
        <v>140</v>
      </c>
      <c r="D12" s="78">
        <f>SUM(E12,+L12)</f>
        <v>372561</v>
      </c>
      <c r="E12" s="78">
        <f>SUM(F12:I12)+K12</f>
        <v>3608</v>
      </c>
      <c r="F12" s="78">
        <v>0</v>
      </c>
      <c r="G12" s="78">
        <v>0</v>
      </c>
      <c r="H12" s="78">
        <v>0</v>
      </c>
      <c r="I12" s="78">
        <v>1480</v>
      </c>
      <c r="J12" s="79" t="s">
        <v>134</v>
      </c>
      <c r="K12" s="78">
        <v>2128</v>
      </c>
      <c r="L12" s="78">
        <v>368953</v>
      </c>
      <c r="M12" s="78">
        <f>SUM(N12,+U12)</f>
        <v>143510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134</v>
      </c>
      <c r="T12" s="78">
        <v>0</v>
      </c>
      <c r="U12" s="78">
        <v>143510</v>
      </c>
      <c r="V12" s="78">
        <f>+SUM(D12,M12)</f>
        <v>516071</v>
      </c>
      <c r="W12" s="78">
        <f>+SUM(E12,N12)</f>
        <v>3608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1480</v>
      </c>
      <c r="AB12" s="79" t="s">
        <v>134</v>
      </c>
      <c r="AC12" s="78">
        <f>+SUM(K12,T12)</f>
        <v>2128</v>
      </c>
      <c r="AD12" s="78">
        <f>+SUM(L12,U12)</f>
        <v>512463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>SUM(AN12,AS12,AW12,AX12,BD12)</f>
        <v>185881</v>
      </c>
      <c r="AN12" s="78">
        <f>SUM(AO12:AR12)</f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>SUM(AT12:AV12)</f>
        <v>11855</v>
      </c>
      <c r="AT12" s="78">
        <v>0</v>
      </c>
      <c r="AU12" s="78">
        <v>35</v>
      </c>
      <c r="AV12" s="78">
        <v>11820</v>
      </c>
      <c r="AW12" s="78">
        <v>0</v>
      </c>
      <c r="AX12" s="78">
        <f>SUM(AY12:BB12)</f>
        <v>174026</v>
      </c>
      <c r="AY12" s="78">
        <v>153220</v>
      </c>
      <c r="AZ12" s="78">
        <v>118</v>
      </c>
      <c r="BA12" s="78">
        <v>20688</v>
      </c>
      <c r="BB12" s="78">
        <v>0</v>
      </c>
      <c r="BC12" s="78">
        <v>186680</v>
      </c>
      <c r="BD12" s="78">
        <v>0</v>
      </c>
      <c r="BE12" s="78">
        <v>0</v>
      </c>
      <c r="BF12" s="78">
        <f>SUM(AE12,+AM12,+BE12)</f>
        <v>185881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143510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8">
        <f>SUM(AL12,+BN12)</f>
        <v>0</v>
      </c>
      <c r="CQ12" s="78">
        <f>SUM(AM12,+BO12)</f>
        <v>185881</v>
      </c>
      <c r="CR12" s="78">
        <f>SUM(AN12,+BP12)</f>
        <v>0</v>
      </c>
      <c r="CS12" s="78">
        <f>SUM(AO12,+BQ12)</f>
        <v>0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11855</v>
      </c>
      <c r="CX12" s="78">
        <f>SUM(AT12,+BV12)</f>
        <v>0</v>
      </c>
      <c r="CY12" s="78">
        <f>SUM(AU12,+BW12)</f>
        <v>35</v>
      </c>
      <c r="CZ12" s="78">
        <f>SUM(AV12,+BX12)</f>
        <v>11820</v>
      </c>
      <c r="DA12" s="78">
        <f>SUM(AW12,+BY12)</f>
        <v>0</v>
      </c>
      <c r="DB12" s="78">
        <f>SUM(AX12,+BZ12)</f>
        <v>174026</v>
      </c>
      <c r="DC12" s="78">
        <f>SUM(AY12,+CA12)</f>
        <v>153220</v>
      </c>
      <c r="DD12" s="78">
        <f>SUM(AZ12,+CB12)</f>
        <v>118</v>
      </c>
      <c r="DE12" s="78">
        <f>SUM(BA12,+CC12)</f>
        <v>20688</v>
      </c>
      <c r="DF12" s="78">
        <f>SUM(BB12,+CD12)</f>
        <v>0</v>
      </c>
      <c r="DG12" s="78">
        <f>SUM(BC12,+CE12)</f>
        <v>330190</v>
      </c>
      <c r="DH12" s="78">
        <f>SUM(BD12,+CF12)</f>
        <v>0</v>
      </c>
      <c r="DI12" s="78">
        <f>SUM(BE12,+CG12)</f>
        <v>0</v>
      </c>
      <c r="DJ12" s="78">
        <f>SUM(BF12,+CH12)</f>
        <v>185881</v>
      </c>
    </row>
    <row r="13" spans="1:114" s="51" customFormat="1" ht="12" customHeight="1">
      <c r="A13" s="55" t="s">
        <v>131</v>
      </c>
      <c r="B13" s="56" t="s">
        <v>141</v>
      </c>
      <c r="C13" s="55" t="s">
        <v>142</v>
      </c>
      <c r="D13" s="78">
        <f>SUM(E13,+L13)</f>
        <v>452869</v>
      </c>
      <c r="E13" s="78">
        <f>SUM(F13:I13)+K13</f>
        <v>58536</v>
      </c>
      <c r="F13" s="78">
        <v>0</v>
      </c>
      <c r="G13" s="78">
        <v>0</v>
      </c>
      <c r="H13" s="78">
        <v>0</v>
      </c>
      <c r="I13" s="78">
        <v>58221</v>
      </c>
      <c r="J13" s="79" t="s">
        <v>134</v>
      </c>
      <c r="K13" s="78">
        <v>315</v>
      </c>
      <c r="L13" s="78">
        <v>394333</v>
      </c>
      <c r="M13" s="78">
        <f>SUM(N13,+U13)</f>
        <v>211609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134</v>
      </c>
      <c r="T13" s="78">
        <v>0</v>
      </c>
      <c r="U13" s="78">
        <v>211609</v>
      </c>
      <c r="V13" s="78">
        <f>+SUM(D13,M13)</f>
        <v>664478</v>
      </c>
      <c r="W13" s="78">
        <f>+SUM(E13,N13)</f>
        <v>58536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58221</v>
      </c>
      <c r="AB13" s="79" t="s">
        <v>134</v>
      </c>
      <c r="AC13" s="78">
        <f>+SUM(K13,T13)</f>
        <v>315</v>
      </c>
      <c r="AD13" s="78">
        <f>+SUM(L13,U13)</f>
        <v>605942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22894</v>
      </c>
      <c r="AM13" s="78">
        <f>SUM(AN13,AS13,AW13,AX13,BD13)</f>
        <v>184005</v>
      </c>
      <c r="AN13" s="78">
        <f>SUM(AO13:AR13)</f>
        <v>7417</v>
      </c>
      <c r="AO13" s="78">
        <v>7417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176588</v>
      </c>
      <c r="AY13" s="78">
        <v>169509</v>
      </c>
      <c r="AZ13" s="78">
        <v>7079</v>
      </c>
      <c r="BA13" s="78">
        <v>0</v>
      </c>
      <c r="BB13" s="78">
        <v>0</v>
      </c>
      <c r="BC13" s="78">
        <v>245970</v>
      </c>
      <c r="BD13" s="78">
        <v>0</v>
      </c>
      <c r="BE13" s="78">
        <v>0</v>
      </c>
      <c r="BF13" s="78">
        <f>SUM(AE13,+AM13,+BE13)</f>
        <v>184005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0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211609</v>
      </c>
      <c r="CF13" s="78">
        <v>0</v>
      </c>
      <c r="CG13" s="78">
        <v>0</v>
      </c>
      <c r="CH13" s="78">
        <f>SUM(BG13,+BO13,+CG13)</f>
        <v>0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22894</v>
      </c>
      <c r="CQ13" s="78">
        <f>SUM(AM13,+BO13)</f>
        <v>184005</v>
      </c>
      <c r="CR13" s="78">
        <f>SUM(AN13,+BP13)</f>
        <v>7417</v>
      </c>
      <c r="CS13" s="78">
        <f>SUM(AO13,+BQ13)</f>
        <v>7417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0</v>
      </c>
      <c r="CX13" s="78">
        <f>SUM(AT13,+BV13)</f>
        <v>0</v>
      </c>
      <c r="CY13" s="78">
        <f>SUM(AU13,+BW13)</f>
        <v>0</v>
      </c>
      <c r="CZ13" s="78">
        <f>SUM(AV13,+BX13)</f>
        <v>0</v>
      </c>
      <c r="DA13" s="78">
        <f>SUM(AW13,+BY13)</f>
        <v>0</v>
      </c>
      <c r="DB13" s="78">
        <f>SUM(AX13,+BZ13)</f>
        <v>176588</v>
      </c>
      <c r="DC13" s="78">
        <f>SUM(AY13,+CA13)</f>
        <v>169509</v>
      </c>
      <c r="DD13" s="78">
        <f>SUM(AZ13,+CB13)</f>
        <v>7079</v>
      </c>
      <c r="DE13" s="78">
        <f>SUM(BA13,+CC13)</f>
        <v>0</v>
      </c>
      <c r="DF13" s="78">
        <f>SUM(BB13,+CD13)</f>
        <v>0</v>
      </c>
      <c r="DG13" s="78">
        <f>SUM(BC13,+CE13)</f>
        <v>457579</v>
      </c>
      <c r="DH13" s="78">
        <f>SUM(BD13,+CF13)</f>
        <v>0</v>
      </c>
      <c r="DI13" s="78">
        <f>SUM(BE13,+CG13)</f>
        <v>0</v>
      </c>
      <c r="DJ13" s="78">
        <f>SUM(BF13,+CH13)</f>
        <v>184005</v>
      </c>
    </row>
    <row r="14" spans="1:114" s="51" customFormat="1" ht="12" customHeight="1">
      <c r="A14" s="55" t="s">
        <v>131</v>
      </c>
      <c r="B14" s="56" t="s">
        <v>143</v>
      </c>
      <c r="C14" s="55" t="s">
        <v>144</v>
      </c>
      <c r="D14" s="78">
        <f>SUM(E14,+L14)</f>
        <v>467210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9" t="s">
        <v>134</v>
      </c>
      <c r="K14" s="78">
        <v>0</v>
      </c>
      <c r="L14" s="78">
        <v>467210</v>
      </c>
      <c r="M14" s="78">
        <f>SUM(N14,+U14)</f>
        <v>168855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134</v>
      </c>
      <c r="T14" s="78">
        <v>0</v>
      </c>
      <c r="U14" s="78">
        <v>168855</v>
      </c>
      <c r="V14" s="78">
        <f>+SUM(D14,M14)</f>
        <v>636065</v>
      </c>
      <c r="W14" s="78">
        <f>+SUM(E14,N14)</f>
        <v>0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9" t="s">
        <v>134</v>
      </c>
      <c r="AC14" s="78">
        <f>+SUM(K14,T14)</f>
        <v>0</v>
      </c>
      <c r="AD14" s="78">
        <f>+SUM(L14,U14)</f>
        <v>636065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467210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0</v>
      </c>
      <c r="BP14" s="78">
        <f>SUM(BQ14:BT14)</f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168855</v>
      </c>
      <c r="CF14" s="78">
        <v>0</v>
      </c>
      <c r="CG14" s="78">
        <v>0</v>
      </c>
      <c r="CH14" s="78">
        <f>SUM(BG14,+BO14,+CG14)</f>
        <v>0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0</v>
      </c>
      <c r="CQ14" s="78">
        <f>SUM(AM14,+BO14)</f>
        <v>0</v>
      </c>
      <c r="CR14" s="78">
        <f>SUM(AN14,+BP14)</f>
        <v>0</v>
      </c>
      <c r="CS14" s="78">
        <f>SUM(AO14,+BQ14)</f>
        <v>0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0</v>
      </c>
      <c r="CX14" s="78">
        <f>SUM(AT14,+BV14)</f>
        <v>0</v>
      </c>
      <c r="CY14" s="78">
        <f>SUM(AU14,+BW14)</f>
        <v>0</v>
      </c>
      <c r="CZ14" s="78">
        <f>SUM(AV14,+BX14)</f>
        <v>0</v>
      </c>
      <c r="DA14" s="78">
        <f>SUM(AW14,+BY14)</f>
        <v>0</v>
      </c>
      <c r="DB14" s="78">
        <f>SUM(AX14,+BZ14)</f>
        <v>0</v>
      </c>
      <c r="DC14" s="78">
        <f>SUM(AY14,+CA14)</f>
        <v>0</v>
      </c>
      <c r="DD14" s="78">
        <f>SUM(AZ14,+CB14)</f>
        <v>0</v>
      </c>
      <c r="DE14" s="78">
        <f>SUM(BA14,+CC14)</f>
        <v>0</v>
      </c>
      <c r="DF14" s="78">
        <f>SUM(BB14,+CD14)</f>
        <v>0</v>
      </c>
      <c r="DG14" s="78">
        <f>SUM(BC14,+CE14)</f>
        <v>636065</v>
      </c>
      <c r="DH14" s="78">
        <f>SUM(BD14,+CF14)</f>
        <v>0</v>
      </c>
      <c r="DI14" s="78">
        <f>SUM(BE14,+CG14)</f>
        <v>0</v>
      </c>
      <c r="DJ14" s="78">
        <f>SUM(BF14,+CH14)</f>
        <v>0</v>
      </c>
    </row>
    <row r="15" spans="1:114" s="51" customFormat="1" ht="12" customHeight="1">
      <c r="A15" s="55" t="s">
        <v>131</v>
      </c>
      <c r="B15" s="56" t="s">
        <v>145</v>
      </c>
      <c r="C15" s="55" t="s">
        <v>146</v>
      </c>
      <c r="D15" s="78">
        <f>SUM(E15,+L15)</f>
        <v>2802186</v>
      </c>
      <c r="E15" s="78">
        <f>SUM(F15:I15)+K15</f>
        <v>2113369</v>
      </c>
      <c r="F15" s="78">
        <v>464579</v>
      </c>
      <c r="G15" s="78">
        <v>0</v>
      </c>
      <c r="H15" s="78">
        <v>1384000</v>
      </c>
      <c r="I15" s="78">
        <v>70895</v>
      </c>
      <c r="J15" s="79" t="s">
        <v>134</v>
      </c>
      <c r="K15" s="78">
        <v>193895</v>
      </c>
      <c r="L15" s="78">
        <v>688817</v>
      </c>
      <c r="M15" s="78">
        <f>SUM(N15,+U15)</f>
        <v>306158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134</v>
      </c>
      <c r="T15" s="78">
        <v>0</v>
      </c>
      <c r="U15" s="78">
        <v>306158</v>
      </c>
      <c r="V15" s="78">
        <f>+SUM(D15,M15)</f>
        <v>3108344</v>
      </c>
      <c r="W15" s="78">
        <f>+SUM(E15,N15)</f>
        <v>2113369</v>
      </c>
      <c r="X15" s="78">
        <f>+SUM(F15,O15)</f>
        <v>464579</v>
      </c>
      <c r="Y15" s="78">
        <f>+SUM(G15,P15)</f>
        <v>0</v>
      </c>
      <c r="Z15" s="78">
        <f>+SUM(H15,Q15)</f>
        <v>1384000</v>
      </c>
      <c r="AA15" s="78">
        <f>+SUM(I15,R15)</f>
        <v>70895</v>
      </c>
      <c r="AB15" s="79" t="s">
        <v>134</v>
      </c>
      <c r="AC15" s="78">
        <f>+SUM(K15,T15)</f>
        <v>193895</v>
      </c>
      <c r="AD15" s="78">
        <f>+SUM(L15,U15)</f>
        <v>994975</v>
      </c>
      <c r="AE15" s="78">
        <f>SUM(AF15,+AK15)</f>
        <v>1950252</v>
      </c>
      <c r="AF15" s="78">
        <f>SUM(AG15:AJ15)</f>
        <v>1950252</v>
      </c>
      <c r="AG15" s="78">
        <v>0</v>
      </c>
      <c r="AH15" s="78">
        <v>1950252</v>
      </c>
      <c r="AI15" s="78">
        <v>0</v>
      </c>
      <c r="AJ15" s="78">
        <v>0</v>
      </c>
      <c r="AK15" s="78">
        <v>0</v>
      </c>
      <c r="AL15" s="78">
        <v>0</v>
      </c>
      <c r="AM15" s="78">
        <f>SUM(AN15,AS15,AW15,AX15,BD15)</f>
        <v>821033</v>
      </c>
      <c r="AN15" s="78">
        <f>SUM(AO15:AR15)</f>
        <v>233155</v>
      </c>
      <c r="AO15" s="78">
        <v>137733</v>
      </c>
      <c r="AP15" s="78">
        <v>146</v>
      </c>
      <c r="AQ15" s="78">
        <v>94998</v>
      </c>
      <c r="AR15" s="78">
        <v>278</v>
      </c>
      <c r="AS15" s="78">
        <f>SUM(AT15:AV15)</f>
        <v>181389</v>
      </c>
      <c r="AT15" s="78">
        <v>1063</v>
      </c>
      <c r="AU15" s="78">
        <v>158662</v>
      </c>
      <c r="AV15" s="78">
        <v>21664</v>
      </c>
      <c r="AW15" s="78">
        <v>0</v>
      </c>
      <c r="AX15" s="78">
        <f>SUM(AY15:BB15)</f>
        <v>406489</v>
      </c>
      <c r="AY15" s="78">
        <v>304136</v>
      </c>
      <c r="AZ15" s="78">
        <v>1117</v>
      </c>
      <c r="BA15" s="78">
        <v>28985</v>
      </c>
      <c r="BB15" s="78">
        <v>72251</v>
      </c>
      <c r="BC15" s="78">
        <v>0</v>
      </c>
      <c r="BD15" s="78">
        <v>0</v>
      </c>
      <c r="BE15" s="78">
        <v>30901</v>
      </c>
      <c r="BF15" s="78">
        <f>SUM(AE15,+AM15,+BE15)</f>
        <v>2802186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306158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1950252</v>
      </c>
      <c r="CJ15" s="78">
        <f>SUM(AF15,+BH15)</f>
        <v>1950252</v>
      </c>
      <c r="CK15" s="78">
        <f>SUM(AG15,+BI15)</f>
        <v>0</v>
      </c>
      <c r="CL15" s="78">
        <f>SUM(AH15,+BJ15)</f>
        <v>1950252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0</v>
      </c>
      <c r="CQ15" s="78">
        <f>SUM(AM15,+BO15)</f>
        <v>821033</v>
      </c>
      <c r="CR15" s="78">
        <f>SUM(AN15,+BP15)</f>
        <v>233155</v>
      </c>
      <c r="CS15" s="78">
        <f>SUM(AO15,+BQ15)</f>
        <v>137733</v>
      </c>
      <c r="CT15" s="78">
        <f>SUM(AP15,+BR15)</f>
        <v>146</v>
      </c>
      <c r="CU15" s="78">
        <f>SUM(AQ15,+BS15)</f>
        <v>94998</v>
      </c>
      <c r="CV15" s="78">
        <f>SUM(AR15,+BT15)</f>
        <v>278</v>
      </c>
      <c r="CW15" s="78">
        <f>SUM(AS15,+BU15)</f>
        <v>181389</v>
      </c>
      <c r="CX15" s="78">
        <f>SUM(AT15,+BV15)</f>
        <v>1063</v>
      </c>
      <c r="CY15" s="78">
        <f>SUM(AU15,+BW15)</f>
        <v>158662</v>
      </c>
      <c r="CZ15" s="78">
        <f>SUM(AV15,+BX15)</f>
        <v>21664</v>
      </c>
      <c r="DA15" s="78">
        <f>SUM(AW15,+BY15)</f>
        <v>0</v>
      </c>
      <c r="DB15" s="78">
        <f>SUM(AX15,+BZ15)</f>
        <v>406489</v>
      </c>
      <c r="DC15" s="78">
        <f>SUM(AY15,+CA15)</f>
        <v>304136</v>
      </c>
      <c r="DD15" s="78">
        <f>SUM(AZ15,+CB15)</f>
        <v>1117</v>
      </c>
      <c r="DE15" s="78">
        <f>SUM(BA15,+CC15)</f>
        <v>28985</v>
      </c>
      <c r="DF15" s="78">
        <f>SUM(BB15,+CD15)</f>
        <v>72251</v>
      </c>
      <c r="DG15" s="78">
        <f>SUM(BC15,+CE15)</f>
        <v>306158</v>
      </c>
      <c r="DH15" s="78">
        <f>SUM(BD15,+CF15)</f>
        <v>0</v>
      </c>
      <c r="DI15" s="78">
        <f>SUM(BE15,+CG15)</f>
        <v>30901</v>
      </c>
      <c r="DJ15" s="78">
        <f>SUM(BF15,+CH15)</f>
        <v>2802186</v>
      </c>
    </row>
    <row r="16" spans="1:114" s="51" customFormat="1" ht="12" customHeight="1">
      <c r="A16" s="55" t="s">
        <v>131</v>
      </c>
      <c r="B16" s="56" t="s">
        <v>147</v>
      </c>
      <c r="C16" s="55" t="s">
        <v>148</v>
      </c>
      <c r="D16" s="78">
        <f>SUM(E16,+L16)</f>
        <v>325812</v>
      </c>
      <c r="E16" s="78">
        <f>SUM(F16:I16)+K16</f>
        <v>95400</v>
      </c>
      <c r="F16" s="78">
        <v>0</v>
      </c>
      <c r="G16" s="78">
        <v>0</v>
      </c>
      <c r="H16" s="78">
        <v>0</v>
      </c>
      <c r="I16" s="78">
        <v>76053</v>
      </c>
      <c r="J16" s="79" t="s">
        <v>134</v>
      </c>
      <c r="K16" s="78">
        <v>19347</v>
      </c>
      <c r="L16" s="78">
        <v>230412</v>
      </c>
      <c r="M16" s="78">
        <f>SUM(N16,+U16)</f>
        <v>94701</v>
      </c>
      <c r="N16" s="78">
        <f>SUM(O16:R16)+T16</f>
        <v>42</v>
      </c>
      <c r="O16" s="78">
        <v>0</v>
      </c>
      <c r="P16" s="78">
        <v>0</v>
      </c>
      <c r="Q16" s="78">
        <v>0</v>
      </c>
      <c r="R16" s="78">
        <v>42</v>
      </c>
      <c r="S16" s="79" t="s">
        <v>134</v>
      </c>
      <c r="T16" s="78">
        <v>0</v>
      </c>
      <c r="U16" s="78">
        <v>94659</v>
      </c>
      <c r="V16" s="78">
        <f>+SUM(D16,M16)</f>
        <v>420513</v>
      </c>
      <c r="W16" s="78">
        <f>+SUM(E16,N16)</f>
        <v>95442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76095</v>
      </c>
      <c r="AB16" s="79" t="s">
        <v>134</v>
      </c>
      <c r="AC16" s="78">
        <f>+SUM(K16,T16)</f>
        <v>19347</v>
      </c>
      <c r="AD16" s="78">
        <f>+SUM(L16,U16)</f>
        <v>325071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325812</v>
      </c>
      <c r="AN16" s="78">
        <f>SUM(AO16:AR16)</f>
        <v>75830</v>
      </c>
      <c r="AO16" s="78">
        <v>12000</v>
      </c>
      <c r="AP16" s="78">
        <v>0</v>
      </c>
      <c r="AQ16" s="78">
        <v>63830</v>
      </c>
      <c r="AR16" s="78">
        <v>0</v>
      </c>
      <c r="AS16" s="78">
        <f>SUM(AT16:AV16)</f>
        <v>133437</v>
      </c>
      <c r="AT16" s="78">
        <v>16035</v>
      </c>
      <c r="AU16" s="78">
        <v>96327</v>
      </c>
      <c r="AV16" s="78">
        <v>21075</v>
      </c>
      <c r="AW16" s="78">
        <v>0</v>
      </c>
      <c r="AX16" s="78">
        <f>SUM(AY16:BB16)</f>
        <v>116545</v>
      </c>
      <c r="AY16" s="78">
        <v>80127</v>
      </c>
      <c r="AZ16" s="78">
        <v>36418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f>SUM(AE16,+AM16,+BE16)</f>
        <v>325812</v>
      </c>
      <c r="BG16" s="78">
        <f>SUM(BH16,+BM16)</f>
        <v>4131</v>
      </c>
      <c r="BH16" s="78">
        <f>SUM(BI16:BL16)</f>
        <v>4131</v>
      </c>
      <c r="BI16" s="78">
        <v>0</v>
      </c>
      <c r="BJ16" s="78">
        <v>4131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75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75</v>
      </c>
      <c r="CA16" s="78">
        <v>0</v>
      </c>
      <c r="CB16" s="78">
        <v>0</v>
      </c>
      <c r="CC16" s="78">
        <v>0</v>
      </c>
      <c r="CD16" s="78">
        <v>75</v>
      </c>
      <c r="CE16" s="78">
        <v>90479</v>
      </c>
      <c r="CF16" s="78"/>
      <c r="CG16" s="78">
        <v>16</v>
      </c>
      <c r="CH16" s="78">
        <f>SUM(BG16,+BO16,+CG16)</f>
        <v>4222</v>
      </c>
      <c r="CI16" s="78">
        <f>SUM(AE16,+BG16)</f>
        <v>4131</v>
      </c>
      <c r="CJ16" s="78">
        <f>SUM(AF16,+BH16)</f>
        <v>4131</v>
      </c>
      <c r="CK16" s="78">
        <f>SUM(AG16,+BI16)</f>
        <v>0</v>
      </c>
      <c r="CL16" s="78">
        <f>SUM(AH16,+BJ16)</f>
        <v>4131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325887</v>
      </c>
      <c r="CR16" s="78">
        <f>SUM(AN16,+BP16)</f>
        <v>75830</v>
      </c>
      <c r="CS16" s="78">
        <f>SUM(AO16,+BQ16)</f>
        <v>12000</v>
      </c>
      <c r="CT16" s="78">
        <f>SUM(AP16,+BR16)</f>
        <v>0</v>
      </c>
      <c r="CU16" s="78">
        <f>SUM(AQ16,+BS16)</f>
        <v>63830</v>
      </c>
      <c r="CV16" s="78">
        <f>SUM(AR16,+BT16)</f>
        <v>0</v>
      </c>
      <c r="CW16" s="78">
        <f>SUM(AS16,+BU16)</f>
        <v>133437</v>
      </c>
      <c r="CX16" s="78">
        <f>SUM(AT16,+BV16)</f>
        <v>16035</v>
      </c>
      <c r="CY16" s="78">
        <f>SUM(AU16,+BW16)</f>
        <v>96327</v>
      </c>
      <c r="CZ16" s="78">
        <f>SUM(AV16,+BX16)</f>
        <v>21075</v>
      </c>
      <c r="DA16" s="78">
        <f>SUM(AW16,+BY16)</f>
        <v>0</v>
      </c>
      <c r="DB16" s="78">
        <f>SUM(AX16,+BZ16)</f>
        <v>116620</v>
      </c>
      <c r="DC16" s="78">
        <f>SUM(AY16,+CA16)</f>
        <v>80127</v>
      </c>
      <c r="DD16" s="78">
        <f>SUM(AZ16,+CB16)</f>
        <v>36418</v>
      </c>
      <c r="DE16" s="78">
        <f>SUM(BA16,+CC16)</f>
        <v>0</v>
      </c>
      <c r="DF16" s="78">
        <f>SUM(BB16,+CD16)</f>
        <v>75</v>
      </c>
      <c r="DG16" s="78">
        <f>SUM(BC16,+CE16)</f>
        <v>90479</v>
      </c>
      <c r="DH16" s="78">
        <f>SUM(BD16,+CF16)</f>
        <v>0</v>
      </c>
      <c r="DI16" s="78">
        <f>SUM(BE16,+CG16)</f>
        <v>16</v>
      </c>
      <c r="DJ16" s="78">
        <f>SUM(BF16,+CH16)</f>
        <v>330034</v>
      </c>
    </row>
    <row r="17" spans="1:114" s="51" customFormat="1" ht="12" customHeight="1">
      <c r="A17" s="55" t="s">
        <v>131</v>
      </c>
      <c r="B17" s="56" t="s">
        <v>149</v>
      </c>
      <c r="C17" s="55" t="s">
        <v>150</v>
      </c>
      <c r="D17" s="78">
        <f>SUM(E17,+L17)</f>
        <v>586998</v>
      </c>
      <c r="E17" s="78">
        <f>SUM(F17:I17)+K17</f>
        <v>121141</v>
      </c>
      <c r="F17" s="78">
        <v>0</v>
      </c>
      <c r="G17" s="78">
        <v>0</v>
      </c>
      <c r="H17" s="78">
        <v>0</v>
      </c>
      <c r="I17" s="78">
        <v>112605</v>
      </c>
      <c r="J17" s="79" t="s">
        <v>134</v>
      </c>
      <c r="K17" s="78">
        <v>8536</v>
      </c>
      <c r="L17" s="78">
        <v>465857</v>
      </c>
      <c r="M17" s="78">
        <f>SUM(N17,+U17)</f>
        <v>244135</v>
      </c>
      <c r="N17" s="78">
        <f>SUM(O17:R17)+T17</f>
        <v>37</v>
      </c>
      <c r="O17" s="78">
        <v>0</v>
      </c>
      <c r="P17" s="78">
        <v>0</v>
      </c>
      <c r="Q17" s="78">
        <v>0</v>
      </c>
      <c r="R17" s="78">
        <v>0</v>
      </c>
      <c r="S17" s="79" t="s">
        <v>134</v>
      </c>
      <c r="T17" s="78">
        <v>37</v>
      </c>
      <c r="U17" s="78">
        <v>244098</v>
      </c>
      <c r="V17" s="78">
        <f>+SUM(D17,M17)</f>
        <v>831133</v>
      </c>
      <c r="W17" s="78">
        <f>+SUM(E17,N17)</f>
        <v>121178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112605</v>
      </c>
      <c r="AB17" s="79" t="s">
        <v>134</v>
      </c>
      <c r="AC17" s="78">
        <f>+SUM(K17,T17)</f>
        <v>8573</v>
      </c>
      <c r="AD17" s="78">
        <f>+SUM(L17,U17)</f>
        <v>709955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>SUM(AN17,AS17,AW17,AX17,BD17)</f>
        <v>240187</v>
      </c>
      <c r="AN17" s="78">
        <f>SUM(AO17:AR17)</f>
        <v>43494</v>
      </c>
      <c r="AO17" s="78">
        <v>43494</v>
      </c>
      <c r="AP17" s="78">
        <v>0</v>
      </c>
      <c r="AQ17" s="78">
        <v>0</v>
      </c>
      <c r="AR17" s="78">
        <v>0</v>
      </c>
      <c r="AS17" s="78">
        <f>SUM(AT17:AV17)</f>
        <v>24658</v>
      </c>
      <c r="AT17" s="78">
        <v>470</v>
      </c>
      <c r="AU17" s="78">
        <v>0</v>
      </c>
      <c r="AV17" s="78">
        <v>24188</v>
      </c>
      <c r="AW17" s="78">
        <v>0</v>
      </c>
      <c r="AX17" s="78">
        <f>SUM(AY17:BB17)</f>
        <v>172035</v>
      </c>
      <c r="AY17" s="78">
        <v>162211</v>
      </c>
      <c r="AZ17" s="78">
        <v>0</v>
      </c>
      <c r="BA17" s="78">
        <v>9824</v>
      </c>
      <c r="BB17" s="78">
        <v>0</v>
      </c>
      <c r="BC17" s="78">
        <v>346811</v>
      </c>
      <c r="BD17" s="78">
        <v>0</v>
      </c>
      <c r="BE17" s="78">
        <v>0</v>
      </c>
      <c r="BF17" s="78">
        <f>SUM(AE17,+AM17,+BE17)</f>
        <v>240187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16455</v>
      </c>
      <c r="BP17" s="78">
        <f>SUM(BQ17:BT17)</f>
        <v>14498</v>
      </c>
      <c r="BQ17" s="78">
        <v>14498</v>
      </c>
      <c r="BR17" s="78">
        <v>0</v>
      </c>
      <c r="BS17" s="78">
        <v>0</v>
      </c>
      <c r="BT17" s="78">
        <v>0</v>
      </c>
      <c r="BU17" s="78">
        <f>SUM(BV17:BX17)</f>
        <v>1392</v>
      </c>
      <c r="BV17" s="78">
        <v>0</v>
      </c>
      <c r="BW17" s="78">
        <v>0</v>
      </c>
      <c r="BX17" s="78">
        <v>1392</v>
      </c>
      <c r="BY17" s="78">
        <v>0</v>
      </c>
      <c r="BZ17" s="78">
        <f>SUM(CA17:CD17)</f>
        <v>565</v>
      </c>
      <c r="CA17" s="78">
        <v>0</v>
      </c>
      <c r="CB17" s="78">
        <v>0</v>
      </c>
      <c r="CC17" s="78">
        <v>565</v>
      </c>
      <c r="CD17" s="78">
        <v>0</v>
      </c>
      <c r="CE17" s="78">
        <v>227680</v>
      </c>
      <c r="CF17" s="78">
        <v>0</v>
      </c>
      <c r="CG17" s="78">
        <v>0</v>
      </c>
      <c r="CH17" s="78">
        <f>SUM(BG17,+BO17,+CG17)</f>
        <v>16455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0</v>
      </c>
      <c r="CQ17" s="78">
        <f>SUM(AM17,+BO17)</f>
        <v>256642</v>
      </c>
      <c r="CR17" s="78">
        <f>SUM(AN17,+BP17)</f>
        <v>57992</v>
      </c>
      <c r="CS17" s="78">
        <f>SUM(AO17,+BQ17)</f>
        <v>57992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26050</v>
      </c>
      <c r="CX17" s="78">
        <f>SUM(AT17,+BV17)</f>
        <v>470</v>
      </c>
      <c r="CY17" s="78">
        <f>SUM(AU17,+BW17)</f>
        <v>0</v>
      </c>
      <c r="CZ17" s="78">
        <f>SUM(AV17,+BX17)</f>
        <v>25580</v>
      </c>
      <c r="DA17" s="78">
        <f>SUM(AW17,+BY17)</f>
        <v>0</v>
      </c>
      <c r="DB17" s="78">
        <f>SUM(AX17,+BZ17)</f>
        <v>172600</v>
      </c>
      <c r="DC17" s="78">
        <f>SUM(AY17,+CA17)</f>
        <v>162211</v>
      </c>
      <c r="DD17" s="78">
        <f>SUM(AZ17,+CB17)</f>
        <v>0</v>
      </c>
      <c r="DE17" s="78">
        <f>SUM(BA17,+CC17)</f>
        <v>10389</v>
      </c>
      <c r="DF17" s="78">
        <f>SUM(BB17,+CD17)</f>
        <v>0</v>
      </c>
      <c r="DG17" s="78">
        <f>SUM(BC17,+CE17)</f>
        <v>574491</v>
      </c>
      <c r="DH17" s="78">
        <f>SUM(BD17,+CF17)</f>
        <v>0</v>
      </c>
      <c r="DI17" s="78">
        <f>SUM(BE17,+CG17)</f>
        <v>0</v>
      </c>
      <c r="DJ17" s="78">
        <f>SUM(BF17,+CH17)</f>
        <v>256642</v>
      </c>
    </row>
    <row r="18" spans="1:114" s="51" customFormat="1" ht="12" customHeight="1">
      <c r="A18" s="55" t="s">
        <v>131</v>
      </c>
      <c r="B18" s="56" t="s">
        <v>151</v>
      </c>
      <c r="C18" s="55" t="s">
        <v>152</v>
      </c>
      <c r="D18" s="78">
        <f>SUM(E18,+L18)</f>
        <v>460332</v>
      </c>
      <c r="E18" s="78">
        <f>SUM(F18:I18)+K18</f>
        <v>56570</v>
      </c>
      <c r="F18" s="78">
        <v>3177</v>
      </c>
      <c r="G18" s="78">
        <v>2098</v>
      </c>
      <c r="H18" s="78">
        <v>0</v>
      </c>
      <c r="I18" s="78">
        <v>21814</v>
      </c>
      <c r="J18" s="79" t="s">
        <v>134</v>
      </c>
      <c r="K18" s="78">
        <v>29481</v>
      </c>
      <c r="L18" s="78">
        <v>403762</v>
      </c>
      <c r="M18" s="78">
        <f>SUM(N18,+U18)</f>
        <v>110926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134</v>
      </c>
      <c r="T18" s="78">
        <v>0</v>
      </c>
      <c r="U18" s="78">
        <v>110926</v>
      </c>
      <c r="V18" s="78">
        <f>+SUM(D18,M18)</f>
        <v>571258</v>
      </c>
      <c r="W18" s="78">
        <f>+SUM(E18,N18)</f>
        <v>56570</v>
      </c>
      <c r="X18" s="78">
        <f>+SUM(F18,O18)</f>
        <v>3177</v>
      </c>
      <c r="Y18" s="78">
        <f>+SUM(G18,P18)</f>
        <v>2098</v>
      </c>
      <c r="Z18" s="78">
        <f>+SUM(H18,Q18)</f>
        <v>0</v>
      </c>
      <c r="AA18" s="78">
        <f>+SUM(I18,R18)</f>
        <v>21814</v>
      </c>
      <c r="AB18" s="79" t="s">
        <v>134</v>
      </c>
      <c r="AC18" s="78">
        <f>+SUM(K18,T18)</f>
        <v>29481</v>
      </c>
      <c r="AD18" s="78">
        <f>+SUM(L18,U18)</f>
        <v>514688</v>
      </c>
      <c r="AE18" s="78">
        <f>SUM(AF18,+AK18)</f>
        <v>91081</v>
      </c>
      <c r="AF18" s="78">
        <f>SUM(AG18:AJ18)</f>
        <v>80989</v>
      </c>
      <c r="AG18" s="78">
        <v>0</v>
      </c>
      <c r="AH18" s="78">
        <v>80989</v>
      </c>
      <c r="AI18" s="78">
        <v>0</v>
      </c>
      <c r="AJ18" s="78">
        <v>0</v>
      </c>
      <c r="AK18" s="78">
        <v>10092</v>
      </c>
      <c r="AL18" s="78">
        <v>0</v>
      </c>
      <c r="AM18" s="78">
        <f>SUM(AN18,AS18,AW18,AX18,BD18)</f>
        <v>313066</v>
      </c>
      <c r="AN18" s="78">
        <f>SUM(AO18:AR18)</f>
        <v>93428</v>
      </c>
      <c r="AO18" s="78">
        <v>73955</v>
      </c>
      <c r="AP18" s="78">
        <v>0</v>
      </c>
      <c r="AQ18" s="78">
        <v>16795</v>
      </c>
      <c r="AR18" s="78">
        <v>2678</v>
      </c>
      <c r="AS18" s="78">
        <f>SUM(AT18:AV18)</f>
        <v>75993</v>
      </c>
      <c r="AT18" s="78">
        <v>9312</v>
      </c>
      <c r="AU18" s="78">
        <v>60837</v>
      </c>
      <c r="AV18" s="78">
        <v>5844</v>
      </c>
      <c r="AW18" s="78">
        <v>0</v>
      </c>
      <c r="AX18" s="78">
        <f>SUM(AY18:BB18)</f>
        <v>143645</v>
      </c>
      <c r="AY18" s="78">
        <v>74487</v>
      </c>
      <c r="AZ18" s="78">
        <v>63429</v>
      </c>
      <c r="BA18" s="78">
        <v>5693</v>
      </c>
      <c r="BB18" s="78">
        <v>36</v>
      </c>
      <c r="BC18" s="78">
        <v>55253</v>
      </c>
      <c r="BD18" s="78">
        <v>0</v>
      </c>
      <c r="BE18" s="78">
        <v>932</v>
      </c>
      <c r="BF18" s="78">
        <f>SUM(AE18,+AM18,+BE18)</f>
        <v>405079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0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110926</v>
      </c>
      <c r="CF18" s="78">
        <v>0</v>
      </c>
      <c r="CG18" s="78">
        <v>0</v>
      </c>
      <c r="CH18" s="78">
        <f>SUM(BG18,+BO18,+CG18)</f>
        <v>0</v>
      </c>
      <c r="CI18" s="78">
        <f>SUM(AE18,+BG18)</f>
        <v>91081</v>
      </c>
      <c r="CJ18" s="78">
        <f>SUM(AF18,+BH18)</f>
        <v>80989</v>
      </c>
      <c r="CK18" s="78">
        <f>SUM(AG18,+BI18)</f>
        <v>0</v>
      </c>
      <c r="CL18" s="78">
        <f>SUM(AH18,+BJ18)</f>
        <v>80989</v>
      </c>
      <c r="CM18" s="78">
        <f>SUM(AI18,+BK18)</f>
        <v>0</v>
      </c>
      <c r="CN18" s="78">
        <f>SUM(AJ18,+BL18)</f>
        <v>0</v>
      </c>
      <c r="CO18" s="78">
        <f>SUM(AK18,+BM18)</f>
        <v>10092</v>
      </c>
      <c r="CP18" s="78">
        <f>SUM(AL18,+BN18)</f>
        <v>0</v>
      </c>
      <c r="CQ18" s="78">
        <f>SUM(AM18,+BO18)</f>
        <v>313066</v>
      </c>
      <c r="CR18" s="78">
        <f>SUM(AN18,+BP18)</f>
        <v>93428</v>
      </c>
      <c r="CS18" s="78">
        <f>SUM(AO18,+BQ18)</f>
        <v>73955</v>
      </c>
      <c r="CT18" s="78">
        <f>SUM(AP18,+BR18)</f>
        <v>0</v>
      </c>
      <c r="CU18" s="78">
        <f>SUM(AQ18,+BS18)</f>
        <v>16795</v>
      </c>
      <c r="CV18" s="78">
        <f>SUM(AR18,+BT18)</f>
        <v>2678</v>
      </c>
      <c r="CW18" s="78">
        <f>SUM(AS18,+BU18)</f>
        <v>75993</v>
      </c>
      <c r="CX18" s="78">
        <f>SUM(AT18,+BV18)</f>
        <v>9312</v>
      </c>
      <c r="CY18" s="78">
        <f>SUM(AU18,+BW18)</f>
        <v>60837</v>
      </c>
      <c r="CZ18" s="78">
        <f>SUM(AV18,+BX18)</f>
        <v>5844</v>
      </c>
      <c r="DA18" s="78">
        <f>SUM(AW18,+BY18)</f>
        <v>0</v>
      </c>
      <c r="DB18" s="78">
        <f>SUM(AX18,+BZ18)</f>
        <v>143645</v>
      </c>
      <c r="DC18" s="78">
        <f>SUM(AY18,+CA18)</f>
        <v>74487</v>
      </c>
      <c r="DD18" s="78">
        <f>SUM(AZ18,+CB18)</f>
        <v>63429</v>
      </c>
      <c r="DE18" s="78">
        <f>SUM(BA18,+CC18)</f>
        <v>5693</v>
      </c>
      <c r="DF18" s="78">
        <f>SUM(BB18,+CD18)</f>
        <v>36</v>
      </c>
      <c r="DG18" s="78">
        <f>SUM(BC18,+CE18)</f>
        <v>166179</v>
      </c>
      <c r="DH18" s="78">
        <f>SUM(BD18,+CF18)</f>
        <v>0</v>
      </c>
      <c r="DI18" s="78">
        <f>SUM(BE18,+CG18)</f>
        <v>932</v>
      </c>
      <c r="DJ18" s="78">
        <f>SUM(BF18,+CH18)</f>
        <v>405079</v>
      </c>
    </row>
    <row r="19" spans="1:114" s="51" customFormat="1" ht="12" customHeight="1">
      <c r="A19" s="55" t="s">
        <v>131</v>
      </c>
      <c r="B19" s="56" t="s">
        <v>153</v>
      </c>
      <c r="C19" s="55" t="s">
        <v>154</v>
      </c>
      <c r="D19" s="78">
        <f>SUM(E19,+L19)</f>
        <v>331375</v>
      </c>
      <c r="E19" s="78">
        <f>SUM(F19:I19)+K19</f>
        <v>47553</v>
      </c>
      <c r="F19" s="78">
        <v>0</v>
      </c>
      <c r="G19" s="78">
        <v>0</v>
      </c>
      <c r="H19" s="78">
        <v>0</v>
      </c>
      <c r="I19" s="78">
        <v>9718</v>
      </c>
      <c r="J19" s="79" t="s">
        <v>155</v>
      </c>
      <c r="K19" s="78">
        <v>37835</v>
      </c>
      <c r="L19" s="78">
        <v>283822</v>
      </c>
      <c r="M19" s="78">
        <f>SUM(N19,+U19)</f>
        <v>81888</v>
      </c>
      <c r="N19" s="78">
        <f>SUM(O19:R19)+T19</f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155</v>
      </c>
      <c r="T19" s="78">
        <v>0</v>
      </c>
      <c r="U19" s="78">
        <v>81888</v>
      </c>
      <c r="V19" s="78">
        <f>+SUM(D19,M19)</f>
        <v>413263</v>
      </c>
      <c r="W19" s="78">
        <f>+SUM(E19,N19)</f>
        <v>47553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9718</v>
      </c>
      <c r="AB19" s="79" t="s">
        <v>155</v>
      </c>
      <c r="AC19" s="78">
        <f>+SUM(K19,T19)</f>
        <v>37835</v>
      </c>
      <c r="AD19" s="78">
        <f>+SUM(L19,U19)</f>
        <v>365710</v>
      </c>
      <c r="AE19" s="78">
        <f>SUM(AF19,+AK19)</f>
        <v>85320</v>
      </c>
      <c r="AF19" s="78">
        <f>SUM(AG19:AJ19)</f>
        <v>85320</v>
      </c>
      <c r="AG19" s="78">
        <v>0</v>
      </c>
      <c r="AH19" s="78">
        <v>85320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243727</v>
      </c>
      <c r="AN19" s="78">
        <f>SUM(AO19:AR19)</f>
        <v>14075</v>
      </c>
      <c r="AO19" s="78">
        <v>14075</v>
      </c>
      <c r="AP19" s="78">
        <v>0</v>
      </c>
      <c r="AQ19" s="78">
        <v>0</v>
      </c>
      <c r="AR19" s="78">
        <v>0</v>
      </c>
      <c r="AS19" s="78">
        <f>SUM(AT19:AV19)</f>
        <v>59256</v>
      </c>
      <c r="AT19" s="78">
        <v>1853</v>
      </c>
      <c r="AU19" s="78">
        <v>46589</v>
      </c>
      <c r="AV19" s="78">
        <v>10814</v>
      </c>
      <c r="AW19" s="78">
        <v>0</v>
      </c>
      <c r="AX19" s="78">
        <f>SUM(AY19:BB19)</f>
        <v>170396</v>
      </c>
      <c r="AY19" s="78">
        <v>116038</v>
      </c>
      <c r="AZ19" s="78">
        <v>32305</v>
      </c>
      <c r="BA19" s="78">
        <v>15665</v>
      </c>
      <c r="BB19" s="78">
        <v>6388</v>
      </c>
      <c r="BC19" s="78">
        <v>0</v>
      </c>
      <c r="BD19" s="78">
        <v>0</v>
      </c>
      <c r="BE19" s="78">
        <v>2328</v>
      </c>
      <c r="BF19" s="78">
        <f>SUM(AE19,+AM19,+BE19)</f>
        <v>331375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474</v>
      </c>
      <c r="BP19" s="78">
        <f>SUM(BQ19:BT19)</f>
        <v>474</v>
      </c>
      <c r="BQ19" s="78">
        <v>474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81414</v>
      </c>
      <c r="CF19" s="78">
        <v>0</v>
      </c>
      <c r="CG19" s="78">
        <v>0</v>
      </c>
      <c r="CH19" s="78">
        <f>SUM(BG19,+BO19,+CG19)</f>
        <v>474</v>
      </c>
      <c r="CI19" s="78">
        <f>SUM(AE19,+BG19)</f>
        <v>85320</v>
      </c>
      <c r="CJ19" s="78">
        <f>SUM(AF19,+BH19)</f>
        <v>85320</v>
      </c>
      <c r="CK19" s="78">
        <f>SUM(AG19,+BI19)</f>
        <v>0</v>
      </c>
      <c r="CL19" s="78">
        <f>SUM(AH19,+BJ19)</f>
        <v>85320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244201</v>
      </c>
      <c r="CR19" s="78">
        <f>SUM(AN19,+BP19)</f>
        <v>14549</v>
      </c>
      <c r="CS19" s="78">
        <f>SUM(AO19,+BQ19)</f>
        <v>14549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59256</v>
      </c>
      <c r="CX19" s="78">
        <f>SUM(AT19,+BV19)</f>
        <v>1853</v>
      </c>
      <c r="CY19" s="78">
        <f>SUM(AU19,+BW19)</f>
        <v>46589</v>
      </c>
      <c r="CZ19" s="78">
        <f>SUM(AV19,+BX19)</f>
        <v>10814</v>
      </c>
      <c r="DA19" s="78">
        <f>SUM(AW19,+BY19)</f>
        <v>0</v>
      </c>
      <c r="DB19" s="78">
        <f>SUM(AX19,+BZ19)</f>
        <v>170396</v>
      </c>
      <c r="DC19" s="78">
        <f>SUM(AY19,+CA19)</f>
        <v>116038</v>
      </c>
      <c r="DD19" s="78">
        <f>SUM(AZ19,+CB19)</f>
        <v>32305</v>
      </c>
      <c r="DE19" s="78">
        <f>SUM(BA19,+CC19)</f>
        <v>15665</v>
      </c>
      <c r="DF19" s="78">
        <f>SUM(BB19,+CD19)</f>
        <v>6388</v>
      </c>
      <c r="DG19" s="78">
        <f>SUM(BC19,+CE19)</f>
        <v>81414</v>
      </c>
      <c r="DH19" s="78">
        <f>SUM(BD19,+CF19)</f>
        <v>0</v>
      </c>
      <c r="DI19" s="78">
        <f>SUM(BE19,+CG19)</f>
        <v>2328</v>
      </c>
      <c r="DJ19" s="78">
        <f>SUM(BF19,+CH19)</f>
        <v>331849</v>
      </c>
    </row>
    <row r="20" spans="1:114" s="51" customFormat="1" ht="12" customHeight="1">
      <c r="A20" s="55" t="s">
        <v>156</v>
      </c>
      <c r="B20" s="56" t="s">
        <v>157</v>
      </c>
      <c r="C20" s="55" t="s">
        <v>158</v>
      </c>
      <c r="D20" s="78">
        <f>SUM(E20,+L20)</f>
        <v>694450</v>
      </c>
      <c r="E20" s="78">
        <f>SUM(F20:I20)+K20</f>
        <v>31022</v>
      </c>
      <c r="F20" s="78">
        <v>1800</v>
      </c>
      <c r="G20" s="78">
        <v>0</v>
      </c>
      <c r="H20" s="78">
        <v>0</v>
      </c>
      <c r="I20" s="78">
        <v>21566</v>
      </c>
      <c r="J20" s="79" t="s">
        <v>155</v>
      </c>
      <c r="K20" s="78">
        <v>7656</v>
      </c>
      <c r="L20" s="78">
        <v>663428</v>
      </c>
      <c r="M20" s="78">
        <f>SUM(N20,+U20)</f>
        <v>129069</v>
      </c>
      <c r="N20" s="78">
        <f>SUM(O20:R20)+T20</f>
        <v>4562</v>
      </c>
      <c r="O20" s="78">
        <v>0</v>
      </c>
      <c r="P20" s="78">
        <v>0</v>
      </c>
      <c r="Q20" s="78">
        <v>0</v>
      </c>
      <c r="R20" s="78">
        <v>4293</v>
      </c>
      <c r="S20" s="79" t="s">
        <v>155</v>
      </c>
      <c r="T20" s="78">
        <v>269</v>
      </c>
      <c r="U20" s="78">
        <v>124507</v>
      </c>
      <c r="V20" s="78">
        <f>+SUM(D20,M20)</f>
        <v>823519</v>
      </c>
      <c r="W20" s="78">
        <f>+SUM(E20,N20)</f>
        <v>35584</v>
      </c>
      <c r="X20" s="78">
        <f>+SUM(F20,O20)</f>
        <v>1800</v>
      </c>
      <c r="Y20" s="78">
        <f>+SUM(G20,P20)</f>
        <v>0</v>
      </c>
      <c r="Z20" s="78">
        <f>+SUM(H20,Q20)</f>
        <v>0</v>
      </c>
      <c r="AA20" s="78">
        <f>+SUM(I20,R20)</f>
        <v>25859</v>
      </c>
      <c r="AB20" s="79" t="s">
        <v>155</v>
      </c>
      <c r="AC20" s="78">
        <f>+SUM(K20,T20)</f>
        <v>7925</v>
      </c>
      <c r="AD20" s="78">
        <f>+SUM(L20,U20)</f>
        <v>787935</v>
      </c>
      <c r="AE20" s="78">
        <f>SUM(AF20,+AK20)</f>
        <v>184418</v>
      </c>
      <c r="AF20" s="78">
        <f>SUM(AG20:AJ20)</f>
        <v>184418</v>
      </c>
      <c r="AG20" s="78">
        <v>0</v>
      </c>
      <c r="AH20" s="78">
        <v>62662</v>
      </c>
      <c r="AI20" s="78">
        <v>121756</v>
      </c>
      <c r="AJ20" s="78">
        <v>0</v>
      </c>
      <c r="AK20" s="78">
        <v>0</v>
      </c>
      <c r="AL20" s="78">
        <v>0</v>
      </c>
      <c r="AM20" s="78">
        <f>SUM(AN20,AS20,AW20,AX20,BD20)</f>
        <v>505797</v>
      </c>
      <c r="AN20" s="78">
        <f>SUM(AO20:AR20)</f>
        <v>26805</v>
      </c>
      <c r="AO20" s="78">
        <v>26805</v>
      </c>
      <c r="AP20" s="78">
        <v>0</v>
      </c>
      <c r="AQ20" s="78">
        <v>0</v>
      </c>
      <c r="AR20" s="78">
        <v>0</v>
      </c>
      <c r="AS20" s="78">
        <f>SUM(AT20:AV20)</f>
        <v>160743</v>
      </c>
      <c r="AT20" s="78">
        <v>0</v>
      </c>
      <c r="AU20" s="78">
        <v>97123</v>
      </c>
      <c r="AV20" s="78">
        <v>63620</v>
      </c>
      <c r="AW20" s="78">
        <v>0</v>
      </c>
      <c r="AX20" s="78">
        <f>SUM(AY20:BB20)</f>
        <v>318249</v>
      </c>
      <c r="AY20" s="78">
        <v>66864</v>
      </c>
      <c r="AZ20" s="78">
        <v>208415</v>
      </c>
      <c r="BA20" s="78">
        <v>41516</v>
      </c>
      <c r="BB20" s="78">
        <v>1454</v>
      </c>
      <c r="BC20" s="78">
        <v>0</v>
      </c>
      <c r="BD20" s="78">
        <v>0</v>
      </c>
      <c r="BE20" s="78">
        <v>4235</v>
      </c>
      <c r="BF20" s="78">
        <f>SUM(AE20,+AM20,+BE20)</f>
        <v>694450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129069</v>
      </c>
      <c r="BP20" s="78">
        <f>SUM(BQ20:BT20)</f>
        <v>13157</v>
      </c>
      <c r="BQ20" s="78">
        <v>13157</v>
      </c>
      <c r="BR20" s="78">
        <v>0</v>
      </c>
      <c r="BS20" s="78">
        <v>0</v>
      </c>
      <c r="BT20" s="78">
        <v>0</v>
      </c>
      <c r="BU20" s="78">
        <f>SUM(BV20:BX20)</f>
        <v>47872</v>
      </c>
      <c r="BV20" s="78">
        <v>0</v>
      </c>
      <c r="BW20" s="78">
        <v>47872</v>
      </c>
      <c r="BX20" s="78">
        <v>0</v>
      </c>
      <c r="BY20" s="78">
        <v>0</v>
      </c>
      <c r="BZ20" s="78">
        <f>SUM(CA20:CD20)</f>
        <v>68040</v>
      </c>
      <c r="CA20" s="78">
        <v>0</v>
      </c>
      <c r="CB20" s="78">
        <v>68040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f>SUM(BG20,+BO20,+CG20)</f>
        <v>129069</v>
      </c>
      <c r="CI20" s="78">
        <f>SUM(AE20,+BG20)</f>
        <v>184418</v>
      </c>
      <c r="CJ20" s="78">
        <f>SUM(AF20,+BH20)</f>
        <v>184418</v>
      </c>
      <c r="CK20" s="78">
        <f>SUM(AG20,+BI20)</f>
        <v>0</v>
      </c>
      <c r="CL20" s="78">
        <f>SUM(AH20,+BJ20)</f>
        <v>62662</v>
      </c>
      <c r="CM20" s="78">
        <f>SUM(AI20,+BK20)</f>
        <v>121756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634866</v>
      </c>
      <c r="CR20" s="78">
        <f>SUM(AN20,+BP20)</f>
        <v>39962</v>
      </c>
      <c r="CS20" s="78">
        <f>SUM(AO20,+BQ20)</f>
        <v>39962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208615</v>
      </c>
      <c r="CX20" s="78">
        <f>SUM(AT20,+BV20)</f>
        <v>0</v>
      </c>
      <c r="CY20" s="78">
        <f>SUM(AU20,+BW20)</f>
        <v>144995</v>
      </c>
      <c r="CZ20" s="78">
        <f>SUM(AV20,+BX20)</f>
        <v>63620</v>
      </c>
      <c r="DA20" s="78">
        <f>SUM(AW20,+BY20)</f>
        <v>0</v>
      </c>
      <c r="DB20" s="78">
        <f>SUM(AX20,+BZ20)</f>
        <v>386289</v>
      </c>
      <c r="DC20" s="78">
        <f>SUM(AY20,+CA20)</f>
        <v>66864</v>
      </c>
      <c r="DD20" s="78">
        <f>SUM(AZ20,+CB20)</f>
        <v>276455</v>
      </c>
      <c r="DE20" s="78">
        <f>SUM(BA20,+CC20)</f>
        <v>41516</v>
      </c>
      <c r="DF20" s="78">
        <f>SUM(BB20,+CD20)</f>
        <v>1454</v>
      </c>
      <c r="DG20" s="78">
        <f>SUM(BC20,+CE20)</f>
        <v>0</v>
      </c>
      <c r="DH20" s="78">
        <f>SUM(BD20,+CF20)</f>
        <v>0</v>
      </c>
      <c r="DI20" s="78">
        <f>SUM(BE20,+CG20)</f>
        <v>4235</v>
      </c>
      <c r="DJ20" s="78">
        <f>SUM(BF20,+CH20)</f>
        <v>823519</v>
      </c>
    </row>
    <row r="21" spans="1:114" s="51" customFormat="1" ht="12" customHeight="1">
      <c r="A21" s="55" t="s">
        <v>156</v>
      </c>
      <c r="B21" s="56" t="s">
        <v>159</v>
      </c>
      <c r="C21" s="55" t="s">
        <v>160</v>
      </c>
      <c r="D21" s="78">
        <f>SUM(E21,+L21)</f>
        <v>97116</v>
      </c>
      <c r="E21" s="78">
        <f>SUM(F21:I21)+K21</f>
        <v>0</v>
      </c>
      <c r="F21" s="78">
        <v>0</v>
      </c>
      <c r="G21" s="78">
        <v>0</v>
      </c>
      <c r="H21" s="78">
        <v>0</v>
      </c>
      <c r="I21" s="78">
        <v>0</v>
      </c>
      <c r="J21" s="79" t="s">
        <v>155</v>
      </c>
      <c r="K21" s="78">
        <v>0</v>
      </c>
      <c r="L21" s="78">
        <v>97116</v>
      </c>
      <c r="M21" s="78">
        <f>SUM(N21,+U21)</f>
        <v>30816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155</v>
      </c>
      <c r="T21" s="78">
        <v>0</v>
      </c>
      <c r="U21" s="78">
        <v>30816</v>
      </c>
      <c r="V21" s="78">
        <f>+SUM(D21,M21)</f>
        <v>127932</v>
      </c>
      <c r="W21" s="78">
        <f>+SUM(E21,N21)</f>
        <v>0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9" t="s">
        <v>155</v>
      </c>
      <c r="AC21" s="78">
        <f>+SUM(K21,T21)</f>
        <v>0</v>
      </c>
      <c r="AD21" s="78">
        <f>+SUM(L21,U21)</f>
        <v>127932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>SUM(AN21,AS21,AW21,AX21,BD21)</f>
        <v>12426</v>
      </c>
      <c r="AN21" s="78">
        <f>SUM(AO21:AR21)</f>
        <v>10695</v>
      </c>
      <c r="AO21" s="78">
        <v>10695</v>
      </c>
      <c r="AP21" s="78">
        <v>0</v>
      </c>
      <c r="AQ21" s="78">
        <v>0</v>
      </c>
      <c r="AR21" s="78">
        <v>0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1731</v>
      </c>
      <c r="AY21" s="78">
        <v>296</v>
      </c>
      <c r="AZ21" s="78">
        <v>630</v>
      </c>
      <c r="BA21" s="78">
        <v>805</v>
      </c>
      <c r="BB21" s="78">
        <v>0</v>
      </c>
      <c r="BC21" s="78">
        <v>83814</v>
      </c>
      <c r="BD21" s="78">
        <v>0</v>
      </c>
      <c r="BE21" s="78">
        <v>876</v>
      </c>
      <c r="BF21" s="78">
        <f>SUM(AE21,+AM21,+BE21)</f>
        <v>13302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30816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0</v>
      </c>
      <c r="CQ21" s="78">
        <f>SUM(AM21,+BO21)</f>
        <v>12426</v>
      </c>
      <c r="CR21" s="78">
        <f>SUM(AN21,+BP21)</f>
        <v>10695</v>
      </c>
      <c r="CS21" s="78">
        <f>SUM(AO21,+BQ21)</f>
        <v>10695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1731</v>
      </c>
      <c r="DC21" s="78">
        <f>SUM(AY21,+CA21)</f>
        <v>296</v>
      </c>
      <c r="DD21" s="78">
        <f>SUM(AZ21,+CB21)</f>
        <v>630</v>
      </c>
      <c r="DE21" s="78">
        <f>SUM(BA21,+CC21)</f>
        <v>805</v>
      </c>
      <c r="DF21" s="78">
        <f>SUM(BB21,+CD21)</f>
        <v>0</v>
      </c>
      <c r="DG21" s="78">
        <f>SUM(BC21,+CE21)</f>
        <v>114630</v>
      </c>
      <c r="DH21" s="78">
        <f>SUM(BD21,+CF21)</f>
        <v>0</v>
      </c>
      <c r="DI21" s="78">
        <f>SUM(BE21,+CG21)</f>
        <v>876</v>
      </c>
      <c r="DJ21" s="78">
        <f>SUM(BF21,+CH21)</f>
        <v>13302</v>
      </c>
    </row>
    <row r="22" spans="1:114" s="51" customFormat="1" ht="12" customHeight="1">
      <c r="A22" s="55" t="s">
        <v>156</v>
      </c>
      <c r="B22" s="56" t="s">
        <v>161</v>
      </c>
      <c r="C22" s="55" t="s">
        <v>162</v>
      </c>
      <c r="D22" s="78">
        <f>SUM(E22,+L22)</f>
        <v>34350</v>
      </c>
      <c r="E22" s="78">
        <f>SUM(F22:I22)+K22</f>
        <v>10</v>
      </c>
      <c r="F22" s="78">
        <v>0</v>
      </c>
      <c r="G22" s="78">
        <v>0</v>
      </c>
      <c r="H22" s="78">
        <v>0</v>
      </c>
      <c r="I22" s="78">
        <v>10</v>
      </c>
      <c r="J22" s="79" t="s">
        <v>163</v>
      </c>
      <c r="K22" s="78">
        <v>0</v>
      </c>
      <c r="L22" s="78">
        <v>34340</v>
      </c>
      <c r="M22" s="78">
        <f>SUM(N22,+U22)</f>
        <v>6729</v>
      </c>
      <c r="N22" s="78">
        <f>SUM(O22:R22)+T22</f>
        <v>5</v>
      </c>
      <c r="O22" s="78">
        <v>0</v>
      </c>
      <c r="P22" s="78">
        <v>0</v>
      </c>
      <c r="Q22" s="78">
        <v>0</v>
      </c>
      <c r="R22" s="78">
        <v>5</v>
      </c>
      <c r="S22" s="79" t="s">
        <v>163</v>
      </c>
      <c r="T22" s="78">
        <v>0</v>
      </c>
      <c r="U22" s="78">
        <v>6724</v>
      </c>
      <c r="V22" s="78">
        <f>+SUM(D22,M22)</f>
        <v>41079</v>
      </c>
      <c r="W22" s="78">
        <f>+SUM(E22,N22)</f>
        <v>15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15</v>
      </c>
      <c r="AB22" s="79" t="s">
        <v>163</v>
      </c>
      <c r="AC22" s="78">
        <f>+SUM(K22,T22)</f>
        <v>0</v>
      </c>
      <c r="AD22" s="78">
        <f>+SUM(L22,U22)</f>
        <v>41064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>SUM(AN22,AS22,AW22,AX22,BD22)</f>
        <v>31037</v>
      </c>
      <c r="AN22" s="78">
        <f>SUM(AO22:AR22)</f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>SUM(AT22:AV22)</f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>SUM(AY22:BB22)</f>
        <v>31037</v>
      </c>
      <c r="AY22" s="78">
        <v>14526</v>
      </c>
      <c r="AZ22" s="78">
        <v>0</v>
      </c>
      <c r="BA22" s="78">
        <v>0</v>
      </c>
      <c r="BB22" s="78">
        <v>16511</v>
      </c>
      <c r="BC22" s="78">
        <v>3313</v>
      </c>
      <c r="BD22" s="78">
        <v>0</v>
      </c>
      <c r="BE22" s="78">
        <v>0</v>
      </c>
      <c r="BF22" s="78">
        <f>SUM(AE22,+AM22,+BE22)</f>
        <v>31037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6729</v>
      </c>
      <c r="CF22" s="78">
        <v>0</v>
      </c>
      <c r="CG22" s="78">
        <v>0</v>
      </c>
      <c r="CH22" s="78">
        <f>SUM(BG22,+BO22,+CG22)</f>
        <v>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0</v>
      </c>
      <c r="CQ22" s="78">
        <f>SUM(AM22,+BO22)</f>
        <v>31037</v>
      </c>
      <c r="CR22" s="78">
        <f>SUM(AN22,+BP22)</f>
        <v>0</v>
      </c>
      <c r="CS22" s="78">
        <f>SUM(AO22,+BQ22)</f>
        <v>0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0</v>
      </c>
      <c r="CX22" s="78">
        <f>SUM(AT22,+BV22)</f>
        <v>0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31037</v>
      </c>
      <c r="DC22" s="78">
        <f>SUM(AY22,+CA22)</f>
        <v>14526</v>
      </c>
      <c r="DD22" s="78">
        <f>SUM(AZ22,+CB22)</f>
        <v>0</v>
      </c>
      <c r="DE22" s="78">
        <f>SUM(BA22,+CC22)</f>
        <v>0</v>
      </c>
      <c r="DF22" s="78">
        <f>SUM(BB22,+CD22)</f>
        <v>16511</v>
      </c>
      <c r="DG22" s="78">
        <f>SUM(BC22,+CE22)</f>
        <v>10042</v>
      </c>
      <c r="DH22" s="78">
        <f>SUM(BD22,+CF22)</f>
        <v>0</v>
      </c>
      <c r="DI22" s="78">
        <f>SUM(BE22,+CG22)</f>
        <v>0</v>
      </c>
      <c r="DJ22" s="78">
        <f>SUM(BF22,+CH22)</f>
        <v>31037</v>
      </c>
    </row>
    <row r="23" spans="1:114" s="51" customFormat="1" ht="12" customHeight="1">
      <c r="A23" s="55" t="s">
        <v>164</v>
      </c>
      <c r="B23" s="56" t="s">
        <v>165</v>
      </c>
      <c r="C23" s="55" t="s">
        <v>166</v>
      </c>
      <c r="D23" s="78">
        <f>SUM(E23,+L23)</f>
        <v>40344</v>
      </c>
      <c r="E23" s="78">
        <f>SUM(F23:I23)+K23</f>
        <v>6503</v>
      </c>
      <c r="F23" s="78">
        <v>0</v>
      </c>
      <c r="G23" s="78">
        <v>0</v>
      </c>
      <c r="H23" s="78">
        <v>0</v>
      </c>
      <c r="I23" s="78">
        <v>5112</v>
      </c>
      <c r="J23" s="79" t="s">
        <v>163</v>
      </c>
      <c r="K23" s="78">
        <v>1391</v>
      </c>
      <c r="L23" s="78">
        <v>33841</v>
      </c>
      <c r="M23" s="78">
        <f>SUM(N23,+U23)</f>
        <v>7960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163</v>
      </c>
      <c r="T23" s="78">
        <v>0</v>
      </c>
      <c r="U23" s="78">
        <v>7960</v>
      </c>
      <c r="V23" s="78">
        <f>+SUM(D23,M23)</f>
        <v>48304</v>
      </c>
      <c r="W23" s="78">
        <f>+SUM(E23,N23)</f>
        <v>6503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5112</v>
      </c>
      <c r="AB23" s="79" t="s">
        <v>163</v>
      </c>
      <c r="AC23" s="78">
        <f>+SUM(K23,T23)</f>
        <v>1391</v>
      </c>
      <c r="AD23" s="78">
        <f>+SUM(L23,U23)</f>
        <v>41801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>SUM(AN23,AS23,AW23,AX23,BD23)</f>
        <v>18756</v>
      </c>
      <c r="AN23" s="78">
        <f>SUM(AO23:AR23)</f>
        <v>281</v>
      </c>
      <c r="AO23" s="78">
        <v>0</v>
      </c>
      <c r="AP23" s="78">
        <v>0</v>
      </c>
      <c r="AQ23" s="78">
        <v>0</v>
      </c>
      <c r="AR23" s="78">
        <v>281</v>
      </c>
      <c r="AS23" s="78">
        <f>SUM(AT23:AV23)</f>
        <v>3544</v>
      </c>
      <c r="AT23" s="78">
        <v>2562</v>
      </c>
      <c r="AU23" s="78">
        <v>0</v>
      </c>
      <c r="AV23" s="78">
        <v>982</v>
      </c>
      <c r="AW23" s="78">
        <v>0</v>
      </c>
      <c r="AX23" s="78">
        <f>SUM(AY23:BB23)</f>
        <v>14931</v>
      </c>
      <c r="AY23" s="78">
        <v>11814</v>
      </c>
      <c r="AZ23" s="78">
        <v>0</v>
      </c>
      <c r="BA23" s="78">
        <v>3117</v>
      </c>
      <c r="BB23" s="78">
        <v>0</v>
      </c>
      <c r="BC23" s="78">
        <v>21588</v>
      </c>
      <c r="BD23" s="78">
        <v>0</v>
      </c>
      <c r="BE23" s="78">
        <v>0</v>
      </c>
      <c r="BF23" s="78">
        <f>SUM(AE23,+AM23,+BE23)</f>
        <v>18756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7960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0</v>
      </c>
      <c r="CQ23" s="78">
        <f>SUM(AM23,+BO23)</f>
        <v>18756</v>
      </c>
      <c r="CR23" s="78">
        <f>SUM(AN23,+BP23)</f>
        <v>281</v>
      </c>
      <c r="CS23" s="78">
        <f>SUM(AO23,+BQ23)</f>
        <v>0</v>
      </c>
      <c r="CT23" s="78">
        <f>SUM(AP23,+BR23)</f>
        <v>0</v>
      </c>
      <c r="CU23" s="78">
        <f>SUM(AQ23,+BS23)</f>
        <v>0</v>
      </c>
      <c r="CV23" s="78">
        <f>SUM(AR23,+BT23)</f>
        <v>281</v>
      </c>
      <c r="CW23" s="78">
        <f>SUM(AS23,+BU23)</f>
        <v>3544</v>
      </c>
      <c r="CX23" s="78">
        <f>SUM(AT23,+BV23)</f>
        <v>2562</v>
      </c>
      <c r="CY23" s="78">
        <f>SUM(AU23,+BW23)</f>
        <v>0</v>
      </c>
      <c r="CZ23" s="78">
        <f>SUM(AV23,+BX23)</f>
        <v>982</v>
      </c>
      <c r="DA23" s="78">
        <f>SUM(AW23,+BY23)</f>
        <v>0</v>
      </c>
      <c r="DB23" s="78">
        <f>SUM(AX23,+BZ23)</f>
        <v>14931</v>
      </c>
      <c r="DC23" s="78">
        <f>SUM(AY23,+CA23)</f>
        <v>11814</v>
      </c>
      <c r="DD23" s="78">
        <f>SUM(AZ23,+CB23)</f>
        <v>0</v>
      </c>
      <c r="DE23" s="78">
        <f>SUM(BA23,+CC23)</f>
        <v>3117</v>
      </c>
      <c r="DF23" s="78">
        <f>SUM(BB23,+CD23)</f>
        <v>0</v>
      </c>
      <c r="DG23" s="78">
        <f>SUM(BC23,+CE23)</f>
        <v>29548</v>
      </c>
      <c r="DH23" s="78">
        <f>SUM(BD23,+CF23)</f>
        <v>0</v>
      </c>
      <c r="DI23" s="78">
        <f>SUM(BE23,+CG23)</f>
        <v>0</v>
      </c>
      <c r="DJ23" s="78">
        <f>SUM(BF23,+CH23)</f>
        <v>18756</v>
      </c>
    </row>
    <row r="24" spans="1:114" s="51" customFormat="1" ht="12" customHeight="1">
      <c r="A24" s="55" t="s">
        <v>164</v>
      </c>
      <c r="B24" s="56" t="s">
        <v>167</v>
      </c>
      <c r="C24" s="55" t="s">
        <v>168</v>
      </c>
      <c r="D24" s="78">
        <f>SUM(E24,+L24)</f>
        <v>363851</v>
      </c>
      <c r="E24" s="78">
        <f>SUM(F24:I24)+K24</f>
        <v>21317</v>
      </c>
      <c r="F24" s="78">
        <v>0</v>
      </c>
      <c r="G24" s="78">
        <v>0</v>
      </c>
      <c r="H24" s="78">
        <v>0</v>
      </c>
      <c r="I24" s="78">
        <v>17449</v>
      </c>
      <c r="J24" s="79" t="s">
        <v>163</v>
      </c>
      <c r="K24" s="78">
        <v>3868</v>
      </c>
      <c r="L24" s="78">
        <v>342534</v>
      </c>
      <c r="M24" s="78">
        <f>SUM(N24,+U24)</f>
        <v>53600</v>
      </c>
      <c r="N24" s="78">
        <f>SUM(O24:R24)+T24</f>
        <v>4756</v>
      </c>
      <c r="O24" s="78">
        <v>2082</v>
      </c>
      <c r="P24" s="78">
        <v>2674</v>
      </c>
      <c r="Q24" s="78">
        <v>0</v>
      </c>
      <c r="R24" s="78">
        <v>0</v>
      </c>
      <c r="S24" s="79" t="s">
        <v>163</v>
      </c>
      <c r="T24" s="78">
        <v>0</v>
      </c>
      <c r="U24" s="78">
        <v>48844</v>
      </c>
      <c r="V24" s="78">
        <f>+SUM(D24,M24)</f>
        <v>417451</v>
      </c>
      <c r="W24" s="78">
        <f>+SUM(E24,N24)</f>
        <v>26073</v>
      </c>
      <c r="X24" s="78">
        <f>+SUM(F24,O24)</f>
        <v>2082</v>
      </c>
      <c r="Y24" s="78">
        <f>+SUM(G24,P24)</f>
        <v>2674</v>
      </c>
      <c r="Z24" s="78">
        <f>+SUM(H24,Q24)</f>
        <v>0</v>
      </c>
      <c r="AA24" s="78">
        <f>+SUM(I24,R24)</f>
        <v>17449</v>
      </c>
      <c r="AB24" s="79" t="s">
        <v>163</v>
      </c>
      <c r="AC24" s="78">
        <f>+SUM(K24,T24)</f>
        <v>3868</v>
      </c>
      <c r="AD24" s="78">
        <f>+SUM(L24,U24)</f>
        <v>391378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/>
      <c r="AK24" s="78">
        <v>0</v>
      </c>
      <c r="AL24" s="78">
        <v>0</v>
      </c>
      <c r="AM24" s="78">
        <f>SUM(AN24,AS24,AW24,AX24,BD24)</f>
        <v>62773</v>
      </c>
      <c r="AN24" s="78">
        <f>SUM(AO24:AR24)</f>
        <v>30738</v>
      </c>
      <c r="AO24" s="78">
        <v>30738</v>
      </c>
      <c r="AP24" s="78">
        <v>0</v>
      </c>
      <c r="AQ24" s="78">
        <v>0</v>
      </c>
      <c r="AR24" s="78">
        <v>0</v>
      </c>
      <c r="AS24" s="78">
        <f>SUM(AT24:AV24)</f>
        <v>3015</v>
      </c>
      <c r="AT24" s="78">
        <v>0</v>
      </c>
      <c r="AU24" s="78">
        <v>243</v>
      </c>
      <c r="AV24" s="78">
        <v>2772</v>
      </c>
      <c r="AW24" s="78">
        <v>0</v>
      </c>
      <c r="AX24" s="78">
        <f>SUM(AY24:BB24)</f>
        <v>24752</v>
      </c>
      <c r="AY24" s="78">
        <v>18345</v>
      </c>
      <c r="AZ24" s="78">
        <v>1437</v>
      </c>
      <c r="BA24" s="78">
        <v>4970</v>
      </c>
      <c r="BB24" s="78">
        <v>0</v>
      </c>
      <c r="BC24" s="78">
        <v>118693</v>
      </c>
      <c r="BD24" s="78">
        <v>4268</v>
      </c>
      <c r="BE24" s="78">
        <v>182385</v>
      </c>
      <c r="BF24" s="78">
        <f>SUM(AE24,+AM24,+BE24)</f>
        <v>245158</v>
      </c>
      <c r="BG24" s="78">
        <f>SUM(BH24,+BM24)</f>
        <v>9350</v>
      </c>
      <c r="BH24" s="78">
        <f>SUM(BI24:BL24)</f>
        <v>9350</v>
      </c>
      <c r="BI24" s="78">
        <v>0</v>
      </c>
      <c r="BJ24" s="78">
        <v>0</v>
      </c>
      <c r="BK24" s="78">
        <v>0</v>
      </c>
      <c r="BL24" s="78">
        <v>9350</v>
      </c>
      <c r="BM24" s="78">
        <v>0</v>
      </c>
      <c r="BN24" s="78">
        <v>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44250</v>
      </c>
      <c r="CF24" s="78">
        <v>0</v>
      </c>
      <c r="CG24" s="78">
        <v>0</v>
      </c>
      <c r="CH24" s="78">
        <f>SUM(BG24,+BO24,+CG24)</f>
        <v>9350</v>
      </c>
      <c r="CI24" s="78">
        <f>SUM(AE24,+BG24)</f>
        <v>9350</v>
      </c>
      <c r="CJ24" s="78">
        <f>SUM(AF24,+BH24)</f>
        <v>9350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9350</v>
      </c>
      <c r="CO24" s="78">
        <f>SUM(AK24,+BM24)</f>
        <v>0</v>
      </c>
      <c r="CP24" s="78">
        <f>SUM(AL24,+BN24)</f>
        <v>0</v>
      </c>
      <c r="CQ24" s="78">
        <f>SUM(AM24,+BO24)</f>
        <v>62773</v>
      </c>
      <c r="CR24" s="78">
        <f>SUM(AN24,+BP24)</f>
        <v>30738</v>
      </c>
      <c r="CS24" s="78">
        <f>SUM(AO24,+BQ24)</f>
        <v>30738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3015</v>
      </c>
      <c r="CX24" s="78">
        <f>SUM(AT24,+BV24)</f>
        <v>0</v>
      </c>
      <c r="CY24" s="78">
        <f>SUM(AU24,+BW24)</f>
        <v>243</v>
      </c>
      <c r="CZ24" s="78">
        <f>SUM(AV24,+BX24)</f>
        <v>2772</v>
      </c>
      <c r="DA24" s="78">
        <f>SUM(AW24,+BY24)</f>
        <v>0</v>
      </c>
      <c r="DB24" s="78">
        <f>SUM(AX24,+BZ24)</f>
        <v>24752</v>
      </c>
      <c r="DC24" s="78">
        <f>SUM(AY24,+CA24)</f>
        <v>18345</v>
      </c>
      <c r="DD24" s="78">
        <f>SUM(AZ24,+CB24)</f>
        <v>1437</v>
      </c>
      <c r="DE24" s="78">
        <f>SUM(BA24,+CC24)</f>
        <v>4970</v>
      </c>
      <c r="DF24" s="78">
        <f>SUM(BB24,+CD24)</f>
        <v>0</v>
      </c>
      <c r="DG24" s="78">
        <f>SUM(BC24,+CE24)</f>
        <v>162943</v>
      </c>
      <c r="DH24" s="78">
        <f>SUM(BD24,+CF24)</f>
        <v>4268</v>
      </c>
      <c r="DI24" s="78">
        <f>SUM(BE24,+CG24)</f>
        <v>182385</v>
      </c>
      <c r="DJ24" s="78">
        <f>SUM(BF24,+CH24)</f>
        <v>254508</v>
      </c>
    </row>
    <row r="25" spans="1:114" s="51" customFormat="1" ht="12" customHeight="1">
      <c r="A25" s="55" t="s">
        <v>164</v>
      </c>
      <c r="B25" s="56" t="s">
        <v>169</v>
      </c>
      <c r="C25" s="55" t="s">
        <v>170</v>
      </c>
      <c r="D25" s="78">
        <f>SUM(E25,+L25)</f>
        <v>74409</v>
      </c>
      <c r="E25" s="78">
        <f>SUM(F25:I25)+K25</f>
        <v>43750</v>
      </c>
      <c r="F25" s="78">
        <v>0</v>
      </c>
      <c r="G25" s="78">
        <v>0</v>
      </c>
      <c r="H25" s="78">
        <v>34100</v>
      </c>
      <c r="I25" s="78">
        <v>9626</v>
      </c>
      <c r="J25" s="79" t="s">
        <v>163</v>
      </c>
      <c r="K25" s="78">
        <v>24</v>
      </c>
      <c r="L25" s="78">
        <v>30659</v>
      </c>
      <c r="M25" s="78">
        <f>SUM(N25,+U25)</f>
        <v>19045</v>
      </c>
      <c r="N25" s="78">
        <f>SUM(O25:R25)+T25</f>
        <v>12</v>
      </c>
      <c r="O25" s="78">
        <v>0</v>
      </c>
      <c r="P25" s="78">
        <v>0</v>
      </c>
      <c r="Q25" s="78">
        <v>0</v>
      </c>
      <c r="R25" s="78">
        <v>0</v>
      </c>
      <c r="S25" s="79" t="s">
        <v>163</v>
      </c>
      <c r="T25" s="78">
        <v>12</v>
      </c>
      <c r="U25" s="78">
        <v>19033</v>
      </c>
      <c r="V25" s="78">
        <f>+SUM(D25,M25)</f>
        <v>93454</v>
      </c>
      <c r="W25" s="78">
        <f>+SUM(E25,N25)</f>
        <v>43762</v>
      </c>
      <c r="X25" s="78">
        <f>+SUM(F25,O25)</f>
        <v>0</v>
      </c>
      <c r="Y25" s="78">
        <f>+SUM(G25,P25)</f>
        <v>0</v>
      </c>
      <c r="Z25" s="78">
        <f>+SUM(H25,Q25)</f>
        <v>34100</v>
      </c>
      <c r="AA25" s="78">
        <f>+SUM(I25,R25)</f>
        <v>9626</v>
      </c>
      <c r="AB25" s="79" t="s">
        <v>163</v>
      </c>
      <c r="AC25" s="78">
        <f>+SUM(K25,T25)</f>
        <v>36</v>
      </c>
      <c r="AD25" s="78">
        <f>+SUM(L25,U25)</f>
        <v>49692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36887</v>
      </c>
      <c r="AM25" s="78">
        <f>SUM(AN25,AS25,AW25,AX25,BD25)</f>
        <v>12786</v>
      </c>
      <c r="AN25" s="78">
        <f>SUM(AO25:AR25)</f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12786</v>
      </c>
      <c r="AY25" s="78">
        <v>9131</v>
      </c>
      <c r="AZ25" s="78">
        <v>3655</v>
      </c>
      <c r="BA25" s="78">
        <v>0</v>
      </c>
      <c r="BB25" s="78">
        <v>0</v>
      </c>
      <c r="BC25" s="78">
        <v>24736</v>
      </c>
      <c r="BD25" s="78">
        <v>0</v>
      </c>
      <c r="BE25" s="78">
        <v>0</v>
      </c>
      <c r="BF25" s="78">
        <f>SUM(AE25,+AM25,+BE25)</f>
        <v>12786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0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19045</v>
      </c>
      <c r="CF25" s="78">
        <v>0</v>
      </c>
      <c r="CG25" s="78">
        <v>0</v>
      </c>
      <c r="CH25" s="78">
        <f>SUM(BG25,+BO25,+CG25)</f>
        <v>0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36887</v>
      </c>
      <c r="CQ25" s="78">
        <f>SUM(AM25,+BO25)</f>
        <v>12786</v>
      </c>
      <c r="CR25" s="78">
        <f>SUM(AN25,+BP25)</f>
        <v>0</v>
      </c>
      <c r="CS25" s="78">
        <f>SUM(AO25,+BQ25)</f>
        <v>0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12786</v>
      </c>
      <c r="DC25" s="78">
        <f>SUM(AY25,+CA25)</f>
        <v>9131</v>
      </c>
      <c r="DD25" s="78">
        <f>SUM(AZ25,+CB25)</f>
        <v>3655</v>
      </c>
      <c r="DE25" s="78">
        <f>SUM(BA25,+CC25)</f>
        <v>0</v>
      </c>
      <c r="DF25" s="78">
        <f>SUM(BB25,+CD25)</f>
        <v>0</v>
      </c>
      <c r="DG25" s="78">
        <f>SUM(BC25,+CE25)</f>
        <v>43781</v>
      </c>
      <c r="DH25" s="78">
        <f>SUM(BD25,+CF25)</f>
        <v>0</v>
      </c>
      <c r="DI25" s="78">
        <f>SUM(BE25,+CG25)</f>
        <v>0</v>
      </c>
      <c r="DJ25" s="78">
        <f>SUM(BF25,+CH25)</f>
        <v>12786</v>
      </c>
    </row>
    <row r="26" spans="1:114" s="51" customFormat="1" ht="12" customHeight="1">
      <c r="A26" s="55" t="s">
        <v>164</v>
      </c>
      <c r="B26" s="56" t="s">
        <v>171</v>
      </c>
      <c r="C26" s="55" t="s">
        <v>172</v>
      </c>
      <c r="D26" s="78">
        <f>SUM(E26,+L26)</f>
        <v>142231</v>
      </c>
      <c r="E26" s="78">
        <f>SUM(F26:I26)+K26</f>
        <v>20457</v>
      </c>
      <c r="F26" s="78">
        <v>0</v>
      </c>
      <c r="G26" s="78">
        <v>0</v>
      </c>
      <c r="H26" s="78">
        <v>0</v>
      </c>
      <c r="I26" s="78">
        <v>20351</v>
      </c>
      <c r="J26" s="79" t="s">
        <v>163</v>
      </c>
      <c r="K26" s="78">
        <v>106</v>
      </c>
      <c r="L26" s="78">
        <v>121774</v>
      </c>
      <c r="M26" s="78">
        <f>SUM(N26,+U26)</f>
        <v>59737</v>
      </c>
      <c r="N26" s="78">
        <f>SUM(O26:R26)+T26</f>
        <v>1673</v>
      </c>
      <c r="O26" s="78">
        <v>0</v>
      </c>
      <c r="P26" s="78">
        <v>0</v>
      </c>
      <c r="Q26" s="78">
        <v>0</v>
      </c>
      <c r="R26" s="78">
        <v>1323</v>
      </c>
      <c r="S26" s="79" t="s">
        <v>163</v>
      </c>
      <c r="T26" s="78">
        <v>350</v>
      </c>
      <c r="U26" s="78">
        <v>58064</v>
      </c>
      <c r="V26" s="78">
        <f>+SUM(D26,M26)</f>
        <v>201968</v>
      </c>
      <c r="W26" s="78">
        <f>+SUM(E26,N26)</f>
        <v>22130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21674</v>
      </c>
      <c r="AB26" s="79" t="s">
        <v>163</v>
      </c>
      <c r="AC26" s="78">
        <f>+SUM(K26,T26)</f>
        <v>456</v>
      </c>
      <c r="AD26" s="78">
        <f>+SUM(L26,U26)</f>
        <v>179838</v>
      </c>
      <c r="AE26" s="78">
        <f>SUM(AF26,+AK26)</f>
        <v>1173</v>
      </c>
      <c r="AF26" s="78">
        <f>SUM(AG26:AJ26)</f>
        <v>1173</v>
      </c>
      <c r="AG26" s="78">
        <v>0</v>
      </c>
      <c r="AH26" s="78">
        <v>0</v>
      </c>
      <c r="AI26" s="78">
        <v>1173</v>
      </c>
      <c r="AJ26" s="78">
        <v>0</v>
      </c>
      <c r="AK26" s="78">
        <v>0</v>
      </c>
      <c r="AL26" s="78">
        <v>0</v>
      </c>
      <c r="AM26" s="78">
        <f>SUM(AN26,AS26,AW26,AX26,BD26)</f>
        <v>59606</v>
      </c>
      <c r="AN26" s="78">
        <f>SUM(AO26:AR26)</f>
        <v>8213</v>
      </c>
      <c r="AO26" s="78">
        <v>8213</v>
      </c>
      <c r="AP26" s="78">
        <v>0</v>
      </c>
      <c r="AQ26" s="78">
        <v>0</v>
      </c>
      <c r="AR26" s="78">
        <v>0</v>
      </c>
      <c r="AS26" s="78">
        <f>SUM(AT26:AV26)</f>
        <v>4854</v>
      </c>
      <c r="AT26" s="78">
        <v>0</v>
      </c>
      <c r="AU26" s="78">
        <v>187</v>
      </c>
      <c r="AV26" s="78">
        <v>4667</v>
      </c>
      <c r="AW26" s="78">
        <v>0</v>
      </c>
      <c r="AX26" s="78">
        <f>SUM(AY26:BB26)</f>
        <v>46539</v>
      </c>
      <c r="AY26" s="78">
        <v>44972</v>
      </c>
      <c r="AZ26" s="78">
        <v>33</v>
      </c>
      <c r="BA26" s="78">
        <v>1534</v>
      </c>
      <c r="BB26" s="78">
        <v>0</v>
      </c>
      <c r="BC26" s="78">
        <v>58365</v>
      </c>
      <c r="BD26" s="78">
        <v>0</v>
      </c>
      <c r="BE26" s="78">
        <v>23087</v>
      </c>
      <c r="BF26" s="78">
        <f>SUM(AE26,+AM26,+BE26)</f>
        <v>83866</v>
      </c>
      <c r="BG26" s="78">
        <f>SUM(BH26,+BM26)</f>
        <v>7671</v>
      </c>
      <c r="BH26" s="78">
        <f>SUM(BI26:BL26)</f>
        <v>6699</v>
      </c>
      <c r="BI26" s="78">
        <v>0</v>
      </c>
      <c r="BJ26" s="78">
        <v>6699</v>
      </c>
      <c r="BK26" s="78">
        <v>0</v>
      </c>
      <c r="BL26" s="78">
        <v>0</v>
      </c>
      <c r="BM26" s="78">
        <v>972</v>
      </c>
      <c r="BN26" s="78">
        <v>0</v>
      </c>
      <c r="BO26" s="78">
        <f>SUM(BP26,BU26,BY26,BZ26,CF26)</f>
        <v>52066</v>
      </c>
      <c r="BP26" s="78">
        <f>SUM(BQ26:BT26)</f>
        <v>16072</v>
      </c>
      <c r="BQ26" s="78">
        <v>16072</v>
      </c>
      <c r="BR26" s="78">
        <v>0</v>
      </c>
      <c r="BS26" s="78">
        <v>0</v>
      </c>
      <c r="BT26" s="78">
        <v>0</v>
      </c>
      <c r="BU26" s="78">
        <f>SUM(BV26:BX26)</f>
        <v>30837</v>
      </c>
      <c r="BV26" s="78">
        <v>0</v>
      </c>
      <c r="BW26" s="78">
        <v>0</v>
      </c>
      <c r="BX26" s="78">
        <v>30837</v>
      </c>
      <c r="BY26" s="78">
        <v>0</v>
      </c>
      <c r="BZ26" s="78">
        <f>SUM(CA26:CD26)</f>
        <v>5157</v>
      </c>
      <c r="CA26" s="78">
        <v>0</v>
      </c>
      <c r="CB26" s="78">
        <v>5157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f>SUM(BG26,+BO26,+CG26)</f>
        <v>59737</v>
      </c>
      <c r="CI26" s="78">
        <f>SUM(AE26,+BG26)</f>
        <v>8844</v>
      </c>
      <c r="CJ26" s="78">
        <f>SUM(AF26,+BH26)</f>
        <v>7872</v>
      </c>
      <c r="CK26" s="78">
        <f>SUM(AG26,+BI26)</f>
        <v>0</v>
      </c>
      <c r="CL26" s="78">
        <f>SUM(AH26,+BJ26)</f>
        <v>6699</v>
      </c>
      <c r="CM26" s="78">
        <f>SUM(AI26,+BK26)</f>
        <v>1173</v>
      </c>
      <c r="CN26" s="78">
        <f>SUM(AJ26,+BL26)</f>
        <v>0</v>
      </c>
      <c r="CO26" s="78">
        <f>SUM(AK26,+BM26)</f>
        <v>972</v>
      </c>
      <c r="CP26" s="78">
        <f>SUM(AL26,+BN26)</f>
        <v>0</v>
      </c>
      <c r="CQ26" s="78">
        <f>SUM(AM26,+BO26)</f>
        <v>111672</v>
      </c>
      <c r="CR26" s="78">
        <f>SUM(AN26,+BP26)</f>
        <v>24285</v>
      </c>
      <c r="CS26" s="78">
        <f>SUM(AO26,+BQ26)</f>
        <v>24285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35691</v>
      </c>
      <c r="CX26" s="78">
        <f>SUM(AT26,+BV26)</f>
        <v>0</v>
      </c>
      <c r="CY26" s="78">
        <f>SUM(AU26,+BW26)</f>
        <v>187</v>
      </c>
      <c r="CZ26" s="78">
        <f>SUM(AV26,+BX26)</f>
        <v>35504</v>
      </c>
      <c r="DA26" s="78">
        <f>SUM(AW26,+BY26)</f>
        <v>0</v>
      </c>
      <c r="DB26" s="78">
        <f>SUM(AX26,+BZ26)</f>
        <v>51696</v>
      </c>
      <c r="DC26" s="78">
        <f>SUM(AY26,+CA26)</f>
        <v>44972</v>
      </c>
      <c r="DD26" s="78">
        <f>SUM(AZ26,+CB26)</f>
        <v>5190</v>
      </c>
      <c r="DE26" s="78">
        <f>SUM(BA26,+CC26)</f>
        <v>1534</v>
      </c>
      <c r="DF26" s="78">
        <f>SUM(BB26,+CD26)</f>
        <v>0</v>
      </c>
      <c r="DG26" s="78">
        <f>SUM(BC26,+CE26)</f>
        <v>58365</v>
      </c>
      <c r="DH26" s="78">
        <f>SUM(BD26,+CF26)</f>
        <v>0</v>
      </c>
      <c r="DI26" s="78">
        <f>SUM(BE26,+CG26)</f>
        <v>23087</v>
      </c>
      <c r="DJ26" s="78">
        <f>SUM(BF26,+CH26)</f>
        <v>143603</v>
      </c>
    </row>
    <row r="27" spans="1:114" s="51" customFormat="1" ht="12" customHeight="1">
      <c r="A27" s="55" t="s">
        <v>164</v>
      </c>
      <c r="B27" s="56" t="s">
        <v>173</v>
      </c>
      <c r="C27" s="55" t="s">
        <v>174</v>
      </c>
      <c r="D27" s="78">
        <f>SUM(E27,+L27)</f>
        <v>71828</v>
      </c>
      <c r="E27" s="78">
        <f>SUM(F27:I27)+K27</f>
        <v>14013</v>
      </c>
      <c r="F27" s="78">
        <v>0</v>
      </c>
      <c r="G27" s="78">
        <v>0</v>
      </c>
      <c r="H27" s="78">
        <v>0</v>
      </c>
      <c r="I27" s="78">
        <v>12816</v>
      </c>
      <c r="J27" s="79" t="s">
        <v>155</v>
      </c>
      <c r="K27" s="78">
        <v>1197</v>
      </c>
      <c r="L27" s="78">
        <v>57815</v>
      </c>
      <c r="M27" s="78">
        <f>SUM(N27,+U27)</f>
        <v>12797</v>
      </c>
      <c r="N27" s="78">
        <f>SUM(O27:R27)+T27</f>
        <v>6</v>
      </c>
      <c r="O27" s="78">
        <v>0</v>
      </c>
      <c r="P27" s="78">
        <v>0</v>
      </c>
      <c r="Q27" s="78">
        <v>0</v>
      </c>
      <c r="R27" s="78">
        <v>6</v>
      </c>
      <c r="S27" s="79" t="s">
        <v>155</v>
      </c>
      <c r="T27" s="78">
        <v>0</v>
      </c>
      <c r="U27" s="78">
        <v>12791</v>
      </c>
      <c r="V27" s="78">
        <f>+SUM(D27,M27)</f>
        <v>84625</v>
      </c>
      <c r="W27" s="78">
        <f>+SUM(E27,N27)</f>
        <v>14019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12822</v>
      </c>
      <c r="AB27" s="79" t="s">
        <v>155</v>
      </c>
      <c r="AC27" s="78">
        <f>+SUM(K27,T27)</f>
        <v>1197</v>
      </c>
      <c r="AD27" s="78">
        <f>+SUM(L27,U27)</f>
        <v>70606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>SUM(AN27,AS27,AW27,AX27,BD27)</f>
        <v>31680</v>
      </c>
      <c r="AN27" s="78">
        <f>SUM(AO27:AR27)</f>
        <v>8928</v>
      </c>
      <c r="AO27" s="78">
        <v>7940</v>
      </c>
      <c r="AP27" s="78">
        <v>0</v>
      </c>
      <c r="AQ27" s="78">
        <v>494</v>
      </c>
      <c r="AR27" s="78">
        <v>494</v>
      </c>
      <c r="AS27" s="78">
        <f>SUM(AT27:AV27)</f>
        <v>3309</v>
      </c>
      <c r="AT27" s="78">
        <v>0</v>
      </c>
      <c r="AU27" s="78">
        <v>496</v>
      </c>
      <c r="AV27" s="78">
        <v>2813</v>
      </c>
      <c r="AW27" s="78">
        <v>0</v>
      </c>
      <c r="AX27" s="78">
        <f>SUM(AY27:BB27)</f>
        <v>19443</v>
      </c>
      <c r="AY27" s="78">
        <v>17898</v>
      </c>
      <c r="AZ27" s="78">
        <v>0</v>
      </c>
      <c r="BA27" s="78">
        <v>1545</v>
      </c>
      <c r="BB27" s="78">
        <v>0</v>
      </c>
      <c r="BC27" s="78">
        <v>40113</v>
      </c>
      <c r="BD27" s="78">
        <v>0</v>
      </c>
      <c r="BE27" s="78">
        <v>35</v>
      </c>
      <c r="BF27" s="78">
        <f>SUM(AE27,+AM27,+BE27)</f>
        <v>31715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0</v>
      </c>
      <c r="BP27" s="78">
        <f>SUM(BQ27:BT27)</f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12797</v>
      </c>
      <c r="CF27" s="78">
        <v>0</v>
      </c>
      <c r="CG27" s="78">
        <v>0</v>
      </c>
      <c r="CH27" s="78">
        <f>SUM(BG27,+BO27,+CG27)</f>
        <v>0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0</v>
      </c>
      <c r="CQ27" s="78">
        <f>SUM(AM27,+BO27)</f>
        <v>31680</v>
      </c>
      <c r="CR27" s="78">
        <f>SUM(AN27,+BP27)</f>
        <v>8928</v>
      </c>
      <c r="CS27" s="78">
        <f>SUM(AO27,+BQ27)</f>
        <v>7940</v>
      </c>
      <c r="CT27" s="78">
        <f>SUM(AP27,+BR27)</f>
        <v>0</v>
      </c>
      <c r="CU27" s="78">
        <f>SUM(AQ27,+BS27)</f>
        <v>494</v>
      </c>
      <c r="CV27" s="78">
        <f>SUM(AR27,+BT27)</f>
        <v>494</v>
      </c>
      <c r="CW27" s="78">
        <f>SUM(AS27,+BU27)</f>
        <v>3309</v>
      </c>
      <c r="CX27" s="78">
        <f>SUM(AT27,+BV27)</f>
        <v>0</v>
      </c>
      <c r="CY27" s="78">
        <f>SUM(AU27,+BW27)</f>
        <v>496</v>
      </c>
      <c r="CZ27" s="78">
        <f>SUM(AV27,+BX27)</f>
        <v>2813</v>
      </c>
      <c r="DA27" s="78">
        <f>SUM(AW27,+BY27)</f>
        <v>0</v>
      </c>
      <c r="DB27" s="78">
        <f>SUM(AX27,+BZ27)</f>
        <v>19443</v>
      </c>
      <c r="DC27" s="78">
        <f>SUM(AY27,+CA27)</f>
        <v>17898</v>
      </c>
      <c r="DD27" s="78">
        <f>SUM(AZ27,+CB27)</f>
        <v>0</v>
      </c>
      <c r="DE27" s="78">
        <f>SUM(BA27,+CC27)</f>
        <v>1545</v>
      </c>
      <c r="DF27" s="78">
        <f>SUM(BB27,+CD27)</f>
        <v>0</v>
      </c>
      <c r="DG27" s="78">
        <f>SUM(BC27,+CE27)</f>
        <v>52910</v>
      </c>
      <c r="DH27" s="78">
        <f>SUM(BD27,+CF27)</f>
        <v>0</v>
      </c>
      <c r="DI27" s="78">
        <f>SUM(BE27,+CG27)</f>
        <v>35</v>
      </c>
      <c r="DJ27" s="78">
        <f>SUM(BF27,+CH27)</f>
        <v>31715</v>
      </c>
    </row>
    <row r="28" spans="1:114" s="51" customFormat="1" ht="12" customHeight="1">
      <c r="A28" s="55" t="s">
        <v>156</v>
      </c>
      <c r="B28" s="56" t="s">
        <v>175</v>
      </c>
      <c r="C28" s="55" t="s">
        <v>176</v>
      </c>
      <c r="D28" s="78">
        <f>SUM(E28,+L28)</f>
        <v>60826</v>
      </c>
      <c r="E28" s="78">
        <f>SUM(F28:I28)+K28</f>
        <v>3726</v>
      </c>
      <c r="F28" s="78">
        <v>0</v>
      </c>
      <c r="G28" s="78">
        <v>0</v>
      </c>
      <c r="H28" s="78">
        <v>0</v>
      </c>
      <c r="I28" s="78">
        <v>3726</v>
      </c>
      <c r="J28" s="79" t="s">
        <v>155</v>
      </c>
      <c r="K28" s="78">
        <v>0</v>
      </c>
      <c r="L28" s="78">
        <v>57100</v>
      </c>
      <c r="M28" s="78">
        <f>SUM(N28,+U28)</f>
        <v>10858</v>
      </c>
      <c r="N28" s="78">
        <f>SUM(O28:R28)+T28</f>
        <v>6</v>
      </c>
      <c r="O28" s="78">
        <v>0</v>
      </c>
      <c r="P28" s="78">
        <v>0</v>
      </c>
      <c r="Q28" s="78">
        <v>0</v>
      </c>
      <c r="R28" s="78">
        <v>6</v>
      </c>
      <c r="S28" s="79" t="s">
        <v>155</v>
      </c>
      <c r="T28" s="78">
        <v>0</v>
      </c>
      <c r="U28" s="78">
        <v>10852</v>
      </c>
      <c r="V28" s="78">
        <f>+SUM(D28,M28)</f>
        <v>71684</v>
      </c>
      <c r="W28" s="78">
        <f>+SUM(E28,N28)</f>
        <v>3732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3732</v>
      </c>
      <c r="AB28" s="79" t="s">
        <v>155</v>
      </c>
      <c r="AC28" s="78">
        <f>+SUM(K28,T28)</f>
        <v>0</v>
      </c>
      <c r="AD28" s="78">
        <f>+SUM(L28,U28)</f>
        <v>67952</v>
      </c>
      <c r="AE28" s="78">
        <f>SUM(AF28,+AK28)</f>
        <v>794</v>
      </c>
      <c r="AF28" s="78">
        <f>SUM(AG28:AJ28)</f>
        <v>794</v>
      </c>
      <c r="AG28" s="78">
        <v>0</v>
      </c>
      <c r="AH28" s="78">
        <v>0</v>
      </c>
      <c r="AI28" s="78">
        <v>794</v>
      </c>
      <c r="AJ28" s="78">
        <v>0</v>
      </c>
      <c r="AK28" s="78">
        <v>0</v>
      </c>
      <c r="AL28" s="78">
        <v>0</v>
      </c>
      <c r="AM28" s="78">
        <f>SUM(AN28,AS28,AW28,AX28,BD28)</f>
        <v>22734</v>
      </c>
      <c r="AN28" s="78">
        <f>SUM(AO28:AR28)</f>
        <v>6788</v>
      </c>
      <c r="AO28" s="78">
        <v>6788</v>
      </c>
      <c r="AP28" s="78">
        <v>0</v>
      </c>
      <c r="AQ28" s="78">
        <v>0</v>
      </c>
      <c r="AR28" s="78">
        <v>0</v>
      </c>
      <c r="AS28" s="78">
        <f>SUM(AT28:AV28)</f>
        <v>3684</v>
      </c>
      <c r="AT28" s="78">
        <v>0</v>
      </c>
      <c r="AU28" s="78">
        <v>0</v>
      </c>
      <c r="AV28" s="78">
        <v>3684</v>
      </c>
      <c r="AW28" s="78">
        <v>0</v>
      </c>
      <c r="AX28" s="78">
        <f>SUM(AY28:BB28)</f>
        <v>12262</v>
      </c>
      <c r="AY28" s="78">
        <v>11820</v>
      </c>
      <c r="AZ28" s="78">
        <v>0</v>
      </c>
      <c r="BA28" s="78">
        <v>442</v>
      </c>
      <c r="BB28" s="78">
        <v>0</v>
      </c>
      <c r="BC28" s="78">
        <v>37298</v>
      </c>
      <c r="BD28" s="78">
        <v>0</v>
      </c>
      <c r="BE28" s="78">
        <v>0</v>
      </c>
      <c r="BF28" s="78">
        <f>SUM(AE28,+AM28,+BE28)</f>
        <v>23528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0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10858</v>
      </c>
      <c r="CF28" s="78">
        <v>0</v>
      </c>
      <c r="CG28" s="78">
        <v>0</v>
      </c>
      <c r="CH28" s="78">
        <f>SUM(BG28,+BO28,+CG28)</f>
        <v>0</v>
      </c>
      <c r="CI28" s="78">
        <f>SUM(AE28,+BG28)</f>
        <v>794</v>
      </c>
      <c r="CJ28" s="78">
        <f>SUM(AF28,+BH28)</f>
        <v>794</v>
      </c>
      <c r="CK28" s="78">
        <f>SUM(AG28,+BI28)</f>
        <v>0</v>
      </c>
      <c r="CL28" s="78">
        <f>SUM(AH28,+BJ28)</f>
        <v>0</v>
      </c>
      <c r="CM28" s="78">
        <f>SUM(AI28,+BK28)</f>
        <v>794</v>
      </c>
      <c r="CN28" s="78">
        <f>SUM(AJ28,+BL28)</f>
        <v>0</v>
      </c>
      <c r="CO28" s="78">
        <f>SUM(AK28,+BM28)</f>
        <v>0</v>
      </c>
      <c r="CP28" s="78">
        <f>SUM(AL28,+BN28)</f>
        <v>0</v>
      </c>
      <c r="CQ28" s="78">
        <f>SUM(AM28,+BO28)</f>
        <v>22734</v>
      </c>
      <c r="CR28" s="78">
        <f>SUM(AN28,+BP28)</f>
        <v>6788</v>
      </c>
      <c r="CS28" s="78">
        <f>SUM(AO28,+BQ28)</f>
        <v>6788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3684</v>
      </c>
      <c r="CX28" s="78">
        <f>SUM(AT28,+BV28)</f>
        <v>0</v>
      </c>
      <c r="CY28" s="78">
        <f>SUM(AU28,+BW28)</f>
        <v>0</v>
      </c>
      <c r="CZ28" s="78">
        <f>SUM(AV28,+BX28)</f>
        <v>3684</v>
      </c>
      <c r="DA28" s="78">
        <f>SUM(AW28,+BY28)</f>
        <v>0</v>
      </c>
      <c r="DB28" s="78">
        <f>SUM(AX28,+BZ28)</f>
        <v>12262</v>
      </c>
      <c r="DC28" s="78">
        <f>SUM(AY28,+CA28)</f>
        <v>11820</v>
      </c>
      <c r="DD28" s="78">
        <f>SUM(AZ28,+CB28)</f>
        <v>0</v>
      </c>
      <c r="DE28" s="78">
        <f>SUM(BA28,+CC28)</f>
        <v>442</v>
      </c>
      <c r="DF28" s="78">
        <f>SUM(BB28,+CD28)</f>
        <v>0</v>
      </c>
      <c r="DG28" s="78">
        <f>SUM(BC28,+CE28)</f>
        <v>48156</v>
      </c>
      <c r="DH28" s="78">
        <f>SUM(BD28,+CF28)</f>
        <v>0</v>
      </c>
      <c r="DI28" s="78">
        <f>SUM(BE28,+CG28)</f>
        <v>0</v>
      </c>
      <c r="DJ28" s="78">
        <f>SUM(BF28,+CH28)</f>
        <v>23528</v>
      </c>
    </row>
    <row r="29" spans="1:114" s="51" customFormat="1" ht="12" customHeight="1">
      <c r="A29" s="55" t="s">
        <v>156</v>
      </c>
      <c r="B29" s="56" t="s">
        <v>177</v>
      </c>
      <c r="C29" s="55" t="s">
        <v>178</v>
      </c>
      <c r="D29" s="78">
        <f>SUM(E29,+L29)</f>
        <v>65066</v>
      </c>
      <c r="E29" s="78">
        <f>SUM(F29:I29)+K29</f>
        <v>8546</v>
      </c>
      <c r="F29" s="78">
        <v>0</v>
      </c>
      <c r="G29" s="78">
        <v>0</v>
      </c>
      <c r="H29" s="78">
        <v>0</v>
      </c>
      <c r="I29" s="78">
        <v>7725</v>
      </c>
      <c r="J29" s="79" t="s">
        <v>155</v>
      </c>
      <c r="K29" s="78">
        <v>821</v>
      </c>
      <c r="L29" s="78">
        <v>56520</v>
      </c>
      <c r="M29" s="78">
        <f>SUM(N29,+U29)</f>
        <v>0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155</v>
      </c>
      <c r="T29" s="78">
        <v>0</v>
      </c>
      <c r="U29" s="78">
        <v>0</v>
      </c>
      <c r="V29" s="78">
        <f>+SUM(D29,M29)</f>
        <v>65066</v>
      </c>
      <c r="W29" s="78">
        <f>+SUM(E29,N29)</f>
        <v>8546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7725</v>
      </c>
      <c r="AB29" s="79" t="s">
        <v>155</v>
      </c>
      <c r="AC29" s="78">
        <f>+SUM(K29,T29)</f>
        <v>821</v>
      </c>
      <c r="AD29" s="78">
        <f>+SUM(L29,U29)</f>
        <v>56520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32683</v>
      </c>
      <c r="AN29" s="78">
        <f>SUM(AO29:AR29)</f>
        <v>8301</v>
      </c>
      <c r="AO29" s="78">
        <v>8301</v>
      </c>
      <c r="AP29" s="78">
        <v>0</v>
      </c>
      <c r="AQ29" s="78">
        <v>0</v>
      </c>
      <c r="AR29" s="78">
        <v>0</v>
      </c>
      <c r="AS29" s="78">
        <f>SUM(AT29:AV29)</f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>SUM(AY29:BB29)</f>
        <v>24382</v>
      </c>
      <c r="AY29" s="78">
        <v>16507</v>
      </c>
      <c r="AZ29" s="78">
        <v>0</v>
      </c>
      <c r="BA29" s="78">
        <v>6354</v>
      </c>
      <c r="BB29" s="78">
        <v>1521</v>
      </c>
      <c r="BC29" s="78">
        <v>27460</v>
      </c>
      <c r="BD29" s="78">
        <v>0</v>
      </c>
      <c r="BE29" s="78">
        <v>4923</v>
      </c>
      <c r="BF29" s="78">
        <f>SUM(AE29,+AM29,+BE29)</f>
        <v>37606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0</v>
      </c>
      <c r="BP29" s="78">
        <f>SUM(BQ29:BT29)</f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f>SUM(BG29,+BO29,+CG29)</f>
        <v>0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32683</v>
      </c>
      <c r="CR29" s="78">
        <f>SUM(AN29,+BP29)</f>
        <v>8301</v>
      </c>
      <c r="CS29" s="78">
        <f>SUM(AO29,+BQ29)</f>
        <v>8301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0</v>
      </c>
      <c r="CX29" s="78">
        <f>SUM(AT29,+BV29)</f>
        <v>0</v>
      </c>
      <c r="CY29" s="78">
        <f>SUM(AU29,+BW29)</f>
        <v>0</v>
      </c>
      <c r="CZ29" s="78">
        <f>SUM(AV29,+BX29)</f>
        <v>0</v>
      </c>
      <c r="DA29" s="78">
        <f>SUM(AW29,+BY29)</f>
        <v>0</v>
      </c>
      <c r="DB29" s="78">
        <f>SUM(AX29,+BZ29)</f>
        <v>24382</v>
      </c>
      <c r="DC29" s="78">
        <f>SUM(AY29,+CA29)</f>
        <v>16507</v>
      </c>
      <c r="DD29" s="78">
        <f>SUM(AZ29,+CB29)</f>
        <v>0</v>
      </c>
      <c r="DE29" s="78">
        <f>SUM(BA29,+CC29)</f>
        <v>6354</v>
      </c>
      <c r="DF29" s="78">
        <f>SUM(BB29,+CD29)</f>
        <v>1521</v>
      </c>
      <c r="DG29" s="78">
        <f>SUM(BC29,+CE29)</f>
        <v>27460</v>
      </c>
      <c r="DH29" s="78">
        <f>SUM(BD29,+CF29)</f>
        <v>0</v>
      </c>
      <c r="DI29" s="78">
        <f>SUM(BE29,+CG29)</f>
        <v>4923</v>
      </c>
      <c r="DJ29" s="78">
        <f>SUM(BF29,+CH29)</f>
        <v>37606</v>
      </c>
    </row>
    <row r="30" spans="1:114" s="51" customFormat="1" ht="12" customHeight="1">
      <c r="A30" s="55" t="s">
        <v>156</v>
      </c>
      <c r="B30" s="56" t="s">
        <v>179</v>
      </c>
      <c r="C30" s="55" t="s">
        <v>180</v>
      </c>
      <c r="D30" s="78">
        <f>SUM(E30,+L30)</f>
        <v>164518</v>
      </c>
      <c r="E30" s="78">
        <f>SUM(F30:I30)+K30</f>
        <v>29744</v>
      </c>
      <c r="F30" s="78">
        <v>0</v>
      </c>
      <c r="G30" s="78">
        <v>0</v>
      </c>
      <c r="H30" s="78">
        <v>0</v>
      </c>
      <c r="I30" s="78">
        <v>29744</v>
      </c>
      <c r="J30" s="79" t="s">
        <v>155</v>
      </c>
      <c r="K30" s="78">
        <v>0</v>
      </c>
      <c r="L30" s="78">
        <v>134774</v>
      </c>
      <c r="M30" s="78">
        <f>SUM(N30,+U30)</f>
        <v>58479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155</v>
      </c>
      <c r="T30" s="78">
        <v>0</v>
      </c>
      <c r="U30" s="78">
        <v>58479</v>
      </c>
      <c r="V30" s="78">
        <f>+SUM(D30,M30)</f>
        <v>222997</v>
      </c>
      <c r="W30" s="78">
        <f>+SUM(E30,N30)</f>
        <v>29744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29744</v>
      </c>
      <c r="AB30" s="79" t="s">
        <v>155</v>
      </c>
      <c r="AC30" s="78">
        <f>+SUM(K30,T30)</f>
        <v>0</v>
      </c>
      <c r="AD30" s="78">
        <f>+SUM(L30,U30)</f>
        <v>193253</v>
      </c>
      <c r="AE30" s="78">
        <f>SUM(AF30,+AK30)</f>
        <v>0</v>
      </c>
      <c r="AF30" s="78">
        <f>SUM(AG30:AJ30)</f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>SUM(AN30,AS30,AW30,AX30,BD30)</f>
        <v>68900</v>
      </c>
      <c r="AN30" s="78">
        <f>SUM(AO30:AR30)</f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>SUM(AT30:AV30)</f>
        <v>3967</v>
      </c>
      <c r="AT30" s="78">
        <v>0</v>
      </c>
      <c r="AU30" s="78">
        <v>0</v>
      </c>
      <c r="AV30" s="78">
        <v>3967</v>
      </c>
      <c r="AW30" s="78">
        <v>0</v>
      </c>
      <c r="AX30" s="78">
        <f>SUM(AY30:BB30)</f>
        <v>64933</v>
      </c>
      <c r="AY30" s="78">
        <v>64933</v>
      </c>
      <c r="AZ30" s="78">
        <v>0</v>
      </c>
      <c r="BA30" s="78">
        <v>0</v>
      </c>
      <c r="BB30" s="78">
        <v>0</v>
      </c>
      <c r="BC30" s="78">
        <v>84738</v>
      </c>
      <c r="BD30" s="78">
        <v>0</v>
      </c>
      <c r="BE30" s="78">
        <v>10880</v>
      </c>
      <c r="BF30" s="78">
        <f>SUM(AE30,+AM30,+BE30)</f>
        <v>79780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>SUM(BP30,BU30,BY30,BZ30,CF30)</f>
        <v>0</v>
      </c>
      <c r="BP30" s="78">
        <f>SUM(BQ30:BT30)</f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58479</v>
      </c>
      <c r="CF30" s="78">
        <v>0</v>
      </c>
      <c r="CG30" s="78">
        <v>0</v>
      </c>
      <c r="CH30" s="78">
        <f>SUM(BG30,+BO30,+CG30)</f>
        <v>0</v>
      </c>
      <c r="CI30" s="78">
        <f>SUM(AE30,+BG30)</f>
        <v>0</v>
      </c>
      <c r="CJ30" s="78">
        <f>SUM(AF30,+BH30)</f>
        <v>0</v>
      </c>
      <c r="CK30" s="78">
        <f>SUM(AG30,+BI30)</f>
        <v>0</v>
      </c>
      <c r="CL30" s="78">
        <f>SUM(AH30,+BJ30)</f>
        <v>0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0</v>
      </c>
      <c r="CQ30" s="78">
        <f>SUM(AM30,+BO30)</f>
        <v>68900</v>
      </c>
      <c r="CR30" s="78">
        <f>SUM(AN30,+BP30)</f>
        <v>0</v>
      </c>
      <c r="CS30" s="78">
        <f>SUM(AO30,+BQ30)</f>
        <v>0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3967</v>
      </c>
      <c r="CX30" s="78">
        <f>SUM(AT30,+BV30)</f>
        <v>0</v>
      </c>
      <c r="CY30" s="78">
        <f>SUM(AU30,+BW30)</f>
        <v>0</v>
      </c>
      <c r="CZ30" s="78">
        <f>SUM(AV30,+BX30)</f>
        <v>3967</v>
      </c>
      <c r="DA30" s="78">
        <f>SUM(AW30,+BY30)</f>
        <v>0</v>
      </c>
      <c r="DB30" s="78">
        <f>SUM(AX30,+BZ30)</f>
        <v>64933</v>
      </c>
      <c r="DC30" s="78">
        <f>SUM(AY30,+CA30)</f>
        <v>64933</v>
      </c>
      <c r="DD30" s="78">
        <f>SUM(AZ30,+CB30)</f>
        <v>0</v>
      </c>
      <c r="DE30" s="78">
        <f>SUM(BA30,+CC30)</f>
        <v>0</v>
      </c>
      <c r="DF30" s="78">
        <f>SUM(BB30,+CD30)</f>
        <v>0</v>
      </c>
      <c r="DG30" s="78">
        <f>SUM(BC30,+CE30)</f>
        <v>143217</v>
      </c>
      <c r="DH30" s="78">
        <f>SUM(BD30,+CF30)</f>
        <v>0</v>
      </c>
      <c r="DI30" s="78">
        <f>SUM(BE30,+CG30)</f>
        <v>10880</v>
      </c>
      <c r="DJ30" s="78">
        <f>SUM(BF30,+CH30)</f>
        <v>79780</v>
      </c>
    </row>
    <row r="31" spans="1:114" s="51" customFormat="1" ht="12" customHeight="1">
      <c r="A31" s="55" t="s">
        <v>156</v>
      </c>
      <c r="B31" s="56" t="s">
        <v>181</v>
      </c>
      <c r="C31" s="55" t="s">
        <v>182</v>
      </c>
      <c r="D31" s="78">
        <f>SUM(E31,+L31)</f>
        <v>131033</v>
      </c>
      <c r="E31" s="78">
        <f>SUM(F31:I31)+K31</f>
        <v>19555</v>
      </c>
      <c r="F31" s="78">
        <v>0</v>
      </c>
      <c r="G31" s="78">
        <v>0</v>
      </c>
      <c r="H31" s="78">
        <v>0</v>
      </c>
      <c r="I31" s="78">
        <v>19505</v>
      </c>
      <c r="J31" s="79" t="s">
        <v>155</v>
      </c>
      <c r="K31" s="78">
        <v>50</v>
      </c>
      <c r="L31" s="78">
        <v>111478</v>
      </c>
      <c r="M31" s="78">
        <f>SUM(N31,+U31)</f>
        <v>59604</v>
      </c>
      <c r="N31" s="78">
        <f>SUM(O31:R31)+T31</f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155</v>
      </c>
      <c r="T31" s="78">
        <v>0</v>
      </c>
      <c r="U31" s="78">
        <v>59604</v>
      </c>
      <c r="V31" s="78">
        <f>+SUM(D31,M31)</f>
        <v>190637</v>
      </c>
      <c r="W31" s="78">
        <f>+SUM(E31,N31)</f>
        <v>19555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19505</v>
      </c>
      <c r="AB31" s="79" t="s">
        <v>155</v>
      </c>
      <c r="AC31" s="78">
        <f>+SUM(K31,T31)</f>
        <v>50</v>
      </c>
      <c r="AD31" s="78">
        <f>+SUM(L31,U31)</f>
        <v>171082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7674</v>
      </c>
      <c r="AM31" s="78">
        <f>SUM(AN31,AS31,AW31,AX31,BD31)</f>
        <v>51344</v>
      </c>
      <c r="AN31" s="78">
        <f>SUM(AO31:AR31)</f>
        <v>800</v>
      </c>
      <c r="AO31" s="78">
        <v>800</v>
      </c>
      <c r="AP31" s="78">
        <v>0</v>
      </c>
      <c r="AQ31" s="78">
        <v>0</v>
      </c>
      <c r="AR31" s="78">
        <v>0</v>
      </c>
      <c r="AS31" s="78">
        <f>SUM(AT31:AV31)</f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>SUM(AY31:BB31)</f>
        <v>50544</v>
      </c>
      <c r="AY31" s="78">
        <v>50544</v>
      </c>
      <c r="AZ31" s="78">
        <v>0</v>
      </c>
      <c r="BA31" s="78">
        <v>0</v>
      </c>
      <c r="BB31" s="78">
        <v>0</v>
      </c>
      <c r="BC31" s="78">
        <v>72015</v>
      </c>
      <c r="BD31" s="78">
        <v>0</v>
      </c>
      <c r="BE31" s="78">
        <v>0</v>
      </c>
      <c r="BF31" s="78">
        <f>SUM(AE31,+AM31,+BE31)</f>
        <v>51344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>SUM(BP31,BU31,BY31,BZ31,CF31)</f>
        <v>0</v>
      </c>
      <c r="BP31" s="78">
        <f>SUM(BQ31:BT31)</f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59604</v>
      </c>
      <c r="CF31" s="78">
        <v>0</v>
      </c>
      <c r="CG31" s="78">
        <v>0</v>
      </c>
      <c r="CH31" s="78">
        <f>SUM(BG31,+BO31,+CG31)</f>
        <v>0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7674</v>
      </c>
      <c r="CQ31" s="78">
        <f>SUM(AM31,+BO31)</f>
        <v>51344</v>
      </c>
      <c r="CR31" s="78">
        <f>SUM(AN31,+BP31)</f>
        <v>800</v>
      </c>
      <c r="CS31" s="78">
        <f>SUM(AO31,+BQ31)</f>
        <v>800</v>
      </c>
      <c r="CT31" s="78">
        <f>SUM(AP31,+BR31)</f>
        <v>0</v>
      </c>
      <c r="CU31" s="78">
        <f>SUM(AQ31,+BS31)</f>
        <v>0</v>
      </c>
      <c r="CV31" s="78">
        <f>SUM(AR31,+BT31)</f>
        <v>0</v>
      </c>
      <c r="CW31" s="78">
        <f>SUM(AS31,+BU31)</f>
        <v>0</v>
      </c>
      <c r="CX31" s="78">
        <f>SUM(AT31,+BV31)</f>
        <v>0</v>
      </c>
      <c r="CY31" s="78">
        <f>SUM(AU31,+BW31)</f>
        <v>0</v>
      </c>
      <c r="CZ31" s="78">
        <f>SUM(AV31,+BX31)</f>
        <v>0</v>
      </c>
      <c r="DA31" s="78">
        <f>SUM(AW31,+BY31)</f>
        <v>0</v>
      </c>
      <c r="DB31" s="78">
        <f>SUM(AX31,+BZ31)</f>
        <v>50544</v>
      </c>
      <c r="DC31" s="78">
        <f>SUM(AY31,+CA31)</f>
        <v>50544</v>
      </c>
      <c r="DD31" s="78">
        <f>SUM(AZ31,+CB31)</f>
        <v>0</v>
      </c>
      <c r="DE31" s="78">
        <f>SUM(BA31,+CC31)</f>
        <v>0</v>
      </c>
      <c r="DF31" s="78">
        <f>SUM(BB31,+CD31)</f>
        <v>0</v>
      </c>
      <c r="DG31" s="78">
        <f>SUM(BC31,+CE31)</f>
        <v>131619</v>
      </c>
      <c r="DH31" s="78">
        <f>SUM(BD31,+CF31)</f>
        <v>0</v>
      </c>
      <c r="DI31" s="78">
        <f>SUM(BE31,+CG31)</f>
        <v>0</v>
      </c>
      <c r="DJ31" s="78">
        <f>SUM(BF31,+CH31)</f>
        <v>51344</v>
      </c>
    </row>
    <row r="32" spans="1:114" s="51" customFormat="1" ht="12" customHeight="1">
      <c r="A32" s="55" t="s">
        <v>156</v>
      </c>
      <c r="B32" s="56" t="s">
        <v>183</v>
      </c>
      <c r="C32" s="55" t="s">
        <v>184</v>
      </c>
      <c r="D32" s="78">
        <f>SUM(E32,+L32)</f>
        <v>26652</v>
      </c>
      <c r="E32" s="78">
        <f>SUM(F32:I32)+K32</f>
        <v>0</v>
      </c>
      <c r="F32" s="78">
        <v>0</v>
      </c>
      <c r="G32" s="78">
        <v>0</v>
      </c>
      <c r="H32" s="78">
        <v>0</v>
      </c>
      <c r="I32" s="78">
        <v>0</v>
      </c>
      <c r="J32" s="79" t="s">
        <v>155</v>
      </c>
      <c r="K32" s="78">
        <v>0</v>
      </c>
      <c r="L32" s="78">
        <v>26652</v>
      </c>
      <c r="M32" s="78">
        <f>SUM(N32,+U32)</f>
        <v>13974</v>
      </c>
      <c r="N32" s="78">
        <f>SUM(O32:R32)+T32</f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155</v>
      </c>
      <c r="T32" s="78">
        <v>0</v>
      </c>
      <c r="U32" s="78">
        <v>13974</v>
      </c>
      <c r="V32" s="78">
        <f>+SUM(D32,M32)</f>
        <v>40626</v>
      </c>
      <c r="W32" s="78">
        <f>+SUM(E32,N32)</f>
        <v>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0</v>
      </c>
      <c r="AB32" s="79" t="s">
        <v>155</v>
      </c>
      <c r="AC32" s="78">
        <f>+SUM(K32,T32)</f>
        <v>0</v>
      </c>
      <c r="AD32" s="78">
        <f>+SUM(L32,U32)</f>
        <v>40626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1274</v>
      </c>
      <c r="AM32" s="78">
        <f>SUM(AN32,AS32,AW32,AX32,BD32)</f>
        <v>14527</v>
      </c>
      <c r="AN32" s="78">
        <f>SUM(AO32:AR32)</f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>SUM(AT32:AV32)</f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>SUM(AY32:BB32)</f>
        <v>14527</v>
      </c>
      <c r="AY32" s="78">
        <v>14527</v>
      </c>
      <c r="AZ32" s="78">
        <v>0</v>
      </c>
      <c r="BA32" s="78">
        <v>0</v>
      </c>
      <c r="BB32" s="78">
        <v>0</v>
      </c>
      <c r="BC32" s="78">
        <v>10851</v>
      </c>
      <c r="BD32" s="78">
        <v>0</v>
      </c>
      <c r="BE32" s="78">
        <v>0</v>
      </c>
      <c r="BF32" s="78">
        <f>SUM(AE32,+AM32,+BE32)</f>
        <v>14527</v>
      </c>
      <c r="BG32" s="78">
        <f>SUM(BH32,+BM32)</f>
        <v>0</v>
      </c>
      <c r="BH32" s="78">
        <f>SUM(BI32:BL32)</f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>SUM(BP32,BU32,BY32,BZ32,CF32)</f>
        <v>0</v>
      </c>
      <c r="BP32" s="78">
        <f>SUM(BQ32:BT32)</f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13974</v>
      </c>
      <c r="CF32" s="78">
        <v>0</v>
      </c>
      <c r="CG32" s="78">
        <v>0</v>
      </c>
      <c r="CH32" s="78">
        <f>SUM(BG32,+BO32,+CG32)</f>
        <v>0</v>
      </c>
      <c r="CI32" s="78">
        <f>SUM(AE32,+BG32)</f>
        <v>0</v>
      </c>
      <c r="CJ32" s="78">
        <f>SUM(AF32,+BH32)</f>
        <v>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0</v>
      </c>
      <c r="CO32" s="78">
        <f>SUM(AK32,+BM32)</f>
        <v>0</v>
      </c>
      <c r="CP32" s="78">
        <f>SUM(AL32,+BN32)</f>
        <v>1274</v>
      </c>
      <c r="CQ32" s="78">
        <f>SUM(AM32,+BO32)</f>
        <v>14527</v>
      </c>
      <c r="CR32" s="78">
        <f>SUM(AN32,+BP32)</f>
        <v>0</v>
      </c>
      <c r="CS32" s="78">
        <f>SUM(AO32,+BQ32)</f>
        <v>0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0</v>
      </c>
      <c r="CX32" s="78">
        <f>SUM(AT32,+BV32)</f>
        <v>0</v>
      </c>
      <c r="CY32" s="78">
        <f>SUM(AU32,+BW32)</f>
        <v>0</v>
      </c>
      <c r="CZ32" s="78">
        <f>SUM(AV32,+BX32)</f>
        <v>0</v>
      </c>
      <c r="DA32" s="78">
        <f>SUM(AW32,+BY32)</f>
        <v>0</v>
      </c>
      <c r="DB32" s="78">
        <f>SUM(AX32,+BZ32)</f>
        <v>14527</v>
      </c>
      <c r="DC32" s="78">
        <f>SUM(AY32,+CA32)</f>
        <v>14527</v>
      </c>
      <c r="DD32" s="78">
        <f>SUM(AZ32,+CB32)</f>
        <v>0</v>
      </c>
      <c r="DE32" s="78">
        <f>SUM(BA32,+CC32)</f>
        <v>0</v>
      </c>
      <c r="DF32" s="78">
        <f>SUM(BB32,+CD32)</f>
        <v>0</v>
      </c>
      <c r="DG32" s="78">
        <f>SUM(BC32,+CE32)</f>
        <v>24825</v>
      </c>
      <c r="DH32" s="78">
        <f>SUM(BD32,+CF32)</f>
        <v>0</v>
      </c>
      <c r="DI32" s="78">
        <f>SUM(BE32,+CG32)</f>
        <v>0</v>
      </c>
      <c r="DJ32" s="78">
        <f>SUM(BF32,+CH32)</f>
        <v>14527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185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186</v>
      </c>
      <c r="B2" s="153" t="s">
        <v>187</v>
      </c>
      <c r="C2" s="156" t="s">
        <v>188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189</v>
      </c>
      <c r="B7" s="65" t="s">
        <v>190</v>
      </c>
      <c r="C7" s="49" t="s">
        <v>60</v>
      </c>
      <c r="D7" s="74">
        <f>SUM(D8:D17)</f>
        <v>671644</v>
      </c>
      <c r="E7" s="74">
        <f>SUM(E8:E17)</f>
        <v>651347</v>
      </c>
      <c r="F7" s="74">
        <f>SUM(F8:F17)</f>
        <v>169853</v>
      </c>
      <c r="G7" s="74">
        <f>SUM(G8:G17)</f>
        <v>0</v>
      </c>
      <c r="H7" s="74">
        <f>SUM(H8:H17)</f>
        <v>79600</v>
      </c>
      <c r="I7" s="74">
        <f>SUM(I8:I17)</f>
        <v>333406</v>
      </c>
      <c r="J7" s="74">
        <f>SUM(J8:J17)</f>
        <v>2532520</v>
      </c>
      <c r="K7" s="74">
        <f>SUM(K8:K17)</f>
        <v>68488</v>
      </c>
      <c r="L7" s="74">
        <f>SUM(L8:L17)</f>
        <v>20297</v>
      </c>
      <c r="M7" s="74">
        <f>SUM(M8:M17)</f>
        <v>90431</v>
      </c>
      <c r="N7" s="74">
        <f>SUM(N8:N17)</f>
        <v>86956</v>
      </c>
      <c r="O7" s="74">
        <f>SUM(O8:O17)</f>
        <v>0</v>
      </c>
      <c r="P7" s="74">
        <f>SUM(P8:P17)</f>
        <v>0</v>
      </c>
      <c r="Q7" s="74">
        <f>SUM(Q8:Q17)</f>
        <v>0</v>
      </c>
      <c r="R7" s="74">
        <f>SUM(R8:R17)</f>
        <v>72274</v>
      </c>
      <c r="S7" s="74">
        <f>SUM(S8:S17)</f>
        <v>1858077</v>
      </c>
      <c r="T7" s="74">
        <f>SUM(T8:T17)</f>
        <v>14682</v>
      </c>
      <c r="U7" s="74">
        <f>SUM(U8:U17)</f>
        <v>3475</v>
      </c>
      <c r="V7" s="74">
        <f>SUM(V8:V17)</f>
        <v>762075</v>
      </c>
      <c r="W7" s="74">
        <f>SUM(W8:W17)</f>
        <v>738303</v>
      </c>
      <c r="X7" s="74">
        <f>SUM(X8:X17)</f>
        <v>169853</v>
      </c>
      <c r="Y7" s="74">
        <f>SUM(Y8:Y17)</f>
        <v>0</v>
      </c>
      <c r="Z7" s="74">
        <f>SUM(Z8:Z17)</f>
        <v>79600</v>
      </c>
      <c r="AA7" s="74">
        <f>SUM(AA8:AA17)</f>
        <v>405680</v>
      </c>
      <c r="AB7" s="74">
        <f>SUM(AB8:AB17)</f>
        <v>4390597</v>
      </c>
      <c r="AC7" s="74">
        <f>SUM(AC8:AC17)</f>
        <v>83170</v>
      </c>
      <c r="AD7" s="74">
        <f>SUM(AD8:AD17)</f>
        <v>23772</v>
      </c>
      <c r="AE7" s="74">
        <f>SUM(AE8:AE17)</f>
        <v>112052</v>
      </c>
      <c r="AF7" s="74">
        <f>SUM(AF8:AF17)</f>
        <v>105385</v>
      </c>
      <c r="AG7" s="74">
        <f>SUM(AG8:AG17)</f>
        <v>0</v>
      </c>
      <c r="AH7" s="74">
        <f>SUM(AH8:AH17)</f>
        <v>78057</v>
      </c>
      <c r="AI7" s="74">
        <f>SUM(AI8:AI17)</f>
        <v>1164</v>
      </c>
      <c r="AJ7" s="74">
        <f>SUM(AJ8:AJ17)</f>
        <v>26164</v>
      </c>
      <c r="AK7" s="74">
        <f>SUM(AK8:AK17)</f>
        <v>6667</v>
      </c>
      <c r="AL7" s="75" t="s">
        <v>32</v>
      </c>
      <c r="AM7" s="74">
        <f>SUM(AM8:AM17)</f>
        <v>3046976</v>
      </c>
      <c r="AN7" s="74">
        <f>SUM(AN8:AN17)</f>
        <v>200061</v>
      </c>
      <c r="AO7" s="74">
        <f>SUM(AO8:AO17)</f>
        <v>56358</v>
      </c>
      <c r="AP7" s="74">
        <f>SUM(AP8:AP17)</f>
        <v>38947</v>
      </c>
      <c r="AQ7" s="74">
        <f>SUM(AQ8:AQ17)</f>
        <v>85247</v>
      </c>
      <c r="AR7" s="74">
        <f>SUM(AR8:AR17)</f>
        <v>19509</v>
      </c>
      <c r="AS7" s="74">
        <f>SUM(AS8:AS17)</f>
        <v>1710496</v>
      </c>
      <c r="AT7" s="74">
        <f>SUM(AT8:AT17)</f>
        <v>0</v>
      </c>
      <c r="AU7" s="74">
        <f>SUM(AU8:AU17)</f>
        <v>1642117</v>
      </c>
      <c r="AV7" s="74">
        <f>SUM(AV8:AV17)</f>
        <v>68379</v>
      </c>
      <c r="AW7" s="74">
        <f>SUM(AW8:AW17)</f>
        <v>0</v>
      </c>
      <c r="AX7" s="74">
        <f>SUM(AX8:AX17)</f>
        <v>1132975</v>
      </c>
      <c r="AY7" s="74">
        <f>SUM(AY8:AY17)</f>
        <v>109710</v>
      </c>
      <c r="AZ7" s="74">
        <f>SUM(AZ8:AZ17)</f>
        <v>989425</v>
      </c>
      <c r="BA7" s="74">
        <f>SUM(BA8:BA17)</f>
        <v>26696</v>
      </c>
      <c r="BB7" s="74">
        <f>SUM(BB8:BB17)</f>
        <v>7144</v>
      </c>
      <c r="BC7" s="75" t="s">
        <v>32</v>
      </c>
      <c r="BD7" s="74">
        <f>SUM(BD8:BD17)</f>
        <v>3444</v>
      </c>
      <c r="BE7" s="74">
        <f>SUM(BE8:BE17)</f>
        <v>45136</v>
      </c>
      <c r="BF7" s="74">
        <f>SUM(BF8:BF17)</f>
        <v>3204164</v>
      </c>
      <c r="BG7" s="74">
        <f>SUM(BG8:BG17)</f>
        <v>0</v>
      </c>
      <c r="BH7" s="74">
        <f>SUM(BH8:BH17)</f>
        <v>0</v>
      </c>
      <c r="BI7" s="74">
        <f>SUM(BI8:BI17)</f>
        <v>0</v>
      </c>
      <c r="BJ7" s="74">
        <f>SUM(BJ8:BJ17)</f>
        <v>0</v>
      </c>
      <c r="BK7" s="74">
        <f>SUM(BK8:BK17)</f>
        <v>0</v>
      </c>
      <c r="BL7" s="74">
        <f>SUM(BL8:BL17)</f>
        <v>0</v>
      </c>
      <c r="BM7" s="74">
        <f>SUM(BM8:BM17)</f>
        <v>0</v>
      </c>
      <c r="BN7" s="75" t="s">
        <v>32</v>
      </c>
      <c r="BO7" s="74">
        <f>SUM(BO8:BO17)</f>
        <v>1930070</v>
      </c>
      <c r="BP7" s="74">
        <f>SUM(BP8:BP17)</f>
        <v>283864</v>
      </c>
      <c r="BQ7" s="74">
        <f>SUM(BQ8:BQ17)</f>
        <v>230675</v>
      </c>
      <c r="BR7" s="74">
        <f>SUM(BR8:BR17)</f>
        <v>0</v>
      </c>
      <c r="BS7" s="74">
        <f>SUM(BS8:BS17)</f>
        <v>53189</v>
      </c>
      <c r="BT7" s="74">
        <f>SUM(BT8:BT17)</f>
        <v>0</v>
      </c>
      <c r="BU7" s="74">
        <f>SUM(BU8:BU17)</f>
        <v>1133820</v>
      </c>
      <c r="BV7" s="74">
        <f>SUM(BV8:BV17)</f>
        <v>0</v>
      </c>
      <c r="BW7" s="74">
        <f>SUM(BW8:BW17)</f>
        <v>1126130</v>
      </c>
      <c r="BX7" s="74">
        <f>SUM(BX8:BX17)</f>
        <v>7690</v>
      </c>
      <c r="BY7" s="74">
        <f>SUM(BY8:BY17)</f>
        <v>0</v>
      </c>
      <c r="BZ7" s="74">
        <f>SUM(BZ8:BZ17)</f>
        <v>511807</v>
      </c>
      <c r="CA7" s="74">
        <f>SUM(CA8:CA17)</f>
        <v>2196</v>
      </c>
      <c r="CB7" s="74">
        <f>SUM(CB8:CB17)</f>
        <v>494705</v>
      </c>
      <c r="CC7" s="74">
        <f>SUM(CC8:CC17)</f>
        <v>2839</v>
      </c>
      <c r="CD7" s="74">
        <f>SUM(CD8:CD17)</f>
        <v>12067</v>
      </c>
      <c r="CE7" s="75" t="s">
        <v>32</v>
      </c>
      <c r="CF7" s="74">
        <f>SUM(CF8:CF17)</f>
        <v>579</v>
      </c>
      <c r="CG7" s="74">
        <f>SUM(CG8:CG17)</f>
        <v>18438</v>
      </c>
      <c r="CH7" s="74">
        <f>SUM(CH8:CH17)</f>
        <v>1948508</v>
      </c>
      <c r="CI7" s="74">
        <f>SUM(CI8:CI17)</f>
        <v>112052</v>
      </c>
      <c r="CJ7" s="74">
        <f>SUM(CJ8:CJ17)</f>
        <v>105385</v>
      </c>
      <c r="CK7" s="74">
        <f>SUM(CK8:CK17)</f>
        <v>0</v>
      </c>
      <c r="CL7" s="74">
        <f>SUM(CL8:CL17)</f>
        <v>78057</v>
      </c>
      <c r="CM7" s="74">
        <f>SUM(CM8:CM17)</f>
        <v>1164</v>
      </c>
      <c r="CN7" s="74">
        <f>SUM(CN8:CN17)</f>
        <v>26164</v>
      </c>
      <c r="CO7" s="74">
        <f>SUM(CO8:CO17)</f>
        <v>6667</v>
      </c>
      <c r="CP7" s="75" t="s">
        <v>32</v>
      </c>
      <c r="CQ7" s="74">
        <f>SUM(CQ8:CQ17)</f>
        <v>4977046</v>
      </c>
      <c r="CR7" s="74">
        <f>SUM(CR8:CR17)</f>
        <v>483925</v>
      </c>
      <c r="CS7" s="74">
        <f>SUM(CS8:CS17)</f>
        <v>287033</v>
      </c>
      <c r="CT7" s="74">
        <f>SUM(CT8:CT17)</f>
        <v>38947</v>
      </c>
      <c r="CU7" s="74">
        <f>SUM(CU8:CU17)</f>
        <v>138436</v>
      </c>
      <c r="CV7" s="74">
        <f>SUM(CV8:CV17)</f>
        <v>19509</v>
      </c>
      <c r="CW7" s="74">
        <f>SUM(CW8:CW17)</f>
        <v>2844316</v>
      </c>
      <c r="CX7" s="74">
        <f>SUM(CX8:CX17)</f>
        <v>0</v>
      </c>
      <c r="CY7" s="74">
        <f>SUM(CY8:CY17)</f>
        <v>2768247</v>
      </c>
      <c r="CZ7" s="74">
        <f>SUM(CZ8:CZ17)</f>
        <v>76069</v>
      </c>
      <c r="DA7" s="74">
        <f>SUM(DA8:DA17)</f>
        <v>0</v>
      </c>
      <c r="DB7" s="74">
        <f>SUM(DB8:DB17)</f>
        <v>1644782</v>
      </c>
      <c r="DC7" s="74">
        <f>SUM(DC8:DC17)</f>
        <v>111906</v>
      </c>
      <c r="DD7" s="74">
        <f>SUM(DD8:DD17)</f>
        <v>1484130</v>
      </c>
      <c r="DE7" s="74">
        <f>SUM(DE8:DE17)</f>
        <v>29535</v>
      </c>
      <c r="DF7" s="74">
        <f>SUM(DF8:DF17)</f>
        <v>19211</v>
      </c>
      <c r="DG7" s="75" t="s">
        <v>32</v>
      </c>
      <c r="DH7" s="74">
        <f>SUM(DH8:DH17)</f>
        <v>4023</v>
      </c>
      <c r="DI7" s="74">
        <f>SUM(DI8:DI17)</f>
        <v>63574</v>
      </c>
      <c r="DJ7" s="74">
        <f>SUM(DJ8:DJ17)</f>
        <v>5152672</v>
      </c>
    </row>
    <row r="8" spans="1:114" s="51" customFormat="1" ht="12" customHeight="1">
      <c r="A8" s="52" t="s">
        <v>191</v>
      </c>
      <c r="B8" s="53" t="s">
        <v>192</v>
      </c>
      <c r="C8" s="52" t="s">
        <v>193</v>
      </c>
      <c r="D8" s="76">
        <f>SUM(E8,+L8)</f>
        <v>0</v>
      </c>
      <c r="E8" s="76">
        <f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>SUM(N8,+U8)</f>
        <v>6594</v>
      </c>
      <c r="N8" s="76">
        <f>SUM(O8:R8)+T8</f>
        <v>6594</v>
      </c>
      <c r="O8" s="76">
        <v>0</v>
      </c>
      <c r="P8" s="76">
        <v>0</v>
      </c>
      <c r="Q8" s="76">
        <v>0</v>
      </c>
      <c r="R8" s="76">
        <v>6594</v>
      </c>
      <c r="S8" s="76">
        <v>176972</v>
      </c>
      <c r="T8" s="76">
        <v>0</v>
      </c>
      <c r="U8" s="76">
        <v>0</v>
      </c>
      <c r="V8" s="76">
        <f>+SUM(D8,M8)</f>
        <v>6594</v>
      </c>
      <c r="W8" s="76">
        <f>+SUM(E8,N8)</f>
        <v>6594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6594</v>
      </c>
      <c r="AB8" s="76">
        <f>+SUM(J8,S8)</f>
        <v>176972</v>
      </c>
      <c r="AC8" s="76">
        <f>+SUM(K8,T8)</f>
        <v>0</v>
      </c>
      <c r="AD8" s="76">
        <f>+SUM(L8,U8)</f>
        <v>0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32</v>
      </c>
      <c r="AM8" s="76">
        <f>SUM(AN8,AS8,AW8,AX8,BD8)</f>
        <v>0</v>
      </c>
      <c r="AN8" s="76">
        <f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32</v>
      </c>
      <c r="BD8" s="76">
        <v>0</v>
      </c>
      <c r="BE8" s="76">
        <v>0</v>
      </c>
      <c r="BF8" s="76">
        <f>SUM(AE8,+AM8,+BE8)</f>
        <v>0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32</v>
      </c>
      <c r="BO8" s="76">
        <f>SUM(BP8,BU8,BY8,BZ8,CF8)</f>
        <v>183566</v>
      </c>
      <c r="BP8" s="76">
        <f>SUM(BQ8:BT8)</f>
        <v>38645</v>
      </c>
      <c r="BQ8" s="76">
        <v>38645</v>
      </c>
      <c r="BR8" s="76">
        <v>0</v>
      </c>
      <c r="BS8" s="76">
        <v>0</v>
      </c>
      <c r="BT8" s="76">
        <v>0</v>
      </c>
      <c r="BU8" s="76">
        <f>SUM(BV8:BX8)</f>
        <v>142725</v>
      </c>
      <c r="BV8" s="76">
        <v>0</v>
      </c>
      <c r="BW8" s="76">
        <v>142304</v>
      </c>
      <c r="BX8" s="76">
        <v>421</v>
      </c>
      <c r="BY8" s="76">
        <v>0</v>
      </c>
      <c r="BZ8" s="76">
        <f>SUM(CA8:CD8)</f>
        <v>2196</v>
      </c>
      <c r="CA8" s="76">
        <v>2196</v>
      </c>
      <c r="CB8" s="76">
        <v>0</v>
      </c>
      <c r="CC8" s="76">
        <v>0</v>
      </c>
      <c r="CD8" s="76">
        <v>0</v>
      </c>
      <c r="CE8" s="77" t="s">
        <v>32</v>
      </c>
      <c r="CF8" s="76">
        <v>0</v>
      </c>
      <c r="CG8" s="76">
        <v>0</v>
      </c>
      <c r="CH8" s="76">
        <f>SUM(BG8,+BO8,+CG8)</f>
        <v>183566</v>
      </c>
      <c r="CI8" s="76">
        <f>SUM(AE8,+BG8)</f>
        <v>0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7" t="s">
        <v>32</v>
      </c>
      <c r="CQ8" s="76">
        <f>SUM(AM8,+BO8)</f>
        <v>183566</v>
      </c>
      <c r="CR8" s="76">
        <f>SUM(AN8,+BP8)</f>
        <v>38645</v>
      </c>
      <c r="CS8" s="76">
        <f>SUM(AO8,+BQ8)</f>
        <v>38645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142725</v>
      </c>
      <c r="CX8" s="76">
        <f>SUM(AT8,+BV8)</f>
        <v>0</v>
      </c>
      <c r="CY8" s="76">
        <f>SUM(AU8,+BW8)</f>
        <v>142304</v>
      </c>
      <c r="CZ8" s="76">
        <f>SUM(AV8,+BX8)</f>
        <v>421</v>
      </c>
      <c r="DA8" s="76">
        <f>SUM(AW8,+BY8)</f>
        <v>0</v>
      </c>
      <c r="DB8" s="76">
        <f>SUM(AX8,+BZ8)</f>
        <v>2196</v>
      </c>
      <c r="DC8" s="76">
        <f>SUM(AY8,+CA8)</f>
        <v>2196</v>
      </c>
      <c r="DD8" s="76">
        <f>SUM(AZ8,+CB8)</f>
        <v>0</v>
      </c>
      <c r="DE8" s="76">
        <f>SUM(BA8,+CC8)</f>
        <v>0</v>
      </c>
      <c r="DF8" s="76">
        <f>SUM(BB8,+CD8)</f>
        <v>0</v>
      </c>
      <c r="DG8" s="77" t="s">
        <v>32</v>
      </c>
      <c r="DH8" s="76">
        <f>SUM(BD8,+CF8)</f>
        <v>0</v>
      </c>
      <c r="DI8" s="76">
        <f>SUM(BE8,+CG8)</f>
        <v>0</v>
      </c>
      <c r="DJ8" s="76">
        <f>SUM(BF8,+CH8)</f>
        <v>183566</v>
      </c>
    </row>
    <row r="9" spans="1:114" s="51" customFormat="1" ht="12" customHeight="1">
      <c r="A9" s="52" t="s">
        <v>191</v>
      </c>
      <c r="B9" s="53" t="s">
        <v>194</v>
      </c>
      <c r="C9" s="52" t="s">
        <v>195</v>
      </c>
      <c r="D9" s="76">
        <f>SUM(E9,+L9)</f>
        <v>692</v>
      </c>
      <c r="E9" s="76">
        <f>SUM(F9:I9)+K9</f>
        <v>692</v>
      </c>
      <c r="F9" s="76">
        <v>0</v>
      </c>
      <c r="G9" s="76">
        <v>0</v>
      </c>
      <c r="H9" s="76">
        <v>0</v>
      </c>
      <c r="I9" s="76">
        <v>692</v>
      </c>
      <c r="J9" s="76">
        <v>58566</v>
      </c>
      <c r="K9" s="76">
        <v>0</v>
      </c>
      <c r="L9" s="76">
        <v>0</v>
      </c>
      <c r="M9" s="76">
        <f>SUM(N9,+U9)</f>
        <v>0</v>
      </c>
      <c r="N9" s="76">
        <f>SUM(O9:R9)+T9</f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f>+SUM(D9,M9)</f>
        <v>692</v>
      </c>
      <c r="W9" s="76">
        <f>+SUM(E9,N9)</f>
        <v>692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692</v>
      </c>
      <c r="AB9" s="76">
        <f>+SUM(J9,S9)</f>
        <v>58566</v>
      </c>
      <c r="AC9" s="76">
        <f>+SUM(K9,T9)</f>
        <v>0</v>
      </c>
      <c r="AD9" s="76">
        <f>+SUM(L9,U9)</f>
        <v>0</v>
      </c>
      <c r="AE9" s="76">
        <f>SUM(AF9,+AK9)</f>
        <v>1164</v>
      </c>
      <c r="AF9" s="76">
        <f>SUM(AG9:AJ9)</f>
        <v>1164</v>
      </c>
      <c r="AG9" s="76">
        <v>0</v>
      </c>
      <c r="AH9" s="76">
        <v>0</v>
      </c>
      <c r="AI9" s="76">
        <v>1164</v>
      </c>
      <c r="AJ9" s="76">
        <v>0</v>
      </c>
      <c r="AK9" s="76">
        <v>0</v>
      </c>
      <c r="AL9" s="77" t="s">
        <v>32</v>
      </c>
      <c r="AM9" s="76">
        <f>SUM(AN9,AS9,AW9,AX9,BD9)</f>
        <v>58094</v>
      </c>
      <c r="AN9" s="76">
        <f>SUM(AO9:AR9)</f>
        <v>40890</v>
      </c>
      <c r="AO9" s="76">
        <v>0</v>
      </c>
      <c r="AP9" s="76">
        <v>38947</v>
      </c>
      <c r="AQ9" s="76">
        <v>0</v>
      </c>
      <c r="AR9" s="76">
        <v>1943</v>
      </c>
      <c r="AS9" s="76">
        <f>SUM(AT9:AV9)</f>
        <v>10315</v>
      </c>
      <c r="AT9" s="76">
        <v>0</v>
      </c>
      <c r="AU9" s="76">
        <v>0</v>
      </c>
      <c r="AV9" s="76">
        <v>10315</v>
      </c>
      <c r="AW9" s="76">
        <v>0</v>
      </c>
      <c r="AX9" s="76">
        <f>SUM(AY9:BB9)</f>
        <v>6889</v>
      </c>
      <c r="AY9" s="76">
        <v>0</v>
      </c>
      <c r="AZ9" s="76">
        <v>0</v>
      </c>
      <c r="BA9" s="76">
        <v>6889</v>
      </c>
      <c r="BB9" s="76">
        <v>0</v>
      </c>
      <c r="BC9" s="77" t="s">
        <v>32</v>
      </c>
      <c r="BD9" s="76">
        <v>0</v>
      </c>
      <c r="BE9" s="76">
        <v>0</v>
      </c>
      <c r="BF9" s="76">
        <f>SUM(AE9,+AM9,+BE9)</f>
        <v>59258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32</v>
      </c>
      <c r="BO9" s="76">
        <f>SUM(BP9,BU9,BY9,BZ9,CF9)</f>
        <v>0</v>
      </c>
      <c r="BP9" s="76">
        <f>SUM(BQ9:BT9)</f>
        <v>0</v>
      </c>
      <c r="BQ9" s="76">
        <v>0</v>
      </c>
      <c r="BR9" s="76">
        <v>0</v>
      </c>
      <c r="BS9" s="76">
        <v>0</v>
      </c>
      <c r="BT9" s="76">
        <v>0</v>
      </c>
      <c r="BU9" s="76">
        <f>SUM(BV9:BX9)</f>
        <v>0</v>
      </c>
      <c r="BV9" s="76">
        <v>0</v>
      </c>
      <c r="BW9" s="76">
        <v>0</v>
      </c>
      <c r="BX9" s="76">
        <v>0</v>
      </c>
      <c r="BY9" s="76">
        <v>0</v>
      </c>
      <c r="BZ9" s="76">
        <f>SUM(CA9:CD9)</f>
        <v>0</v>
      </c>
      <c r="CA9" s="76">
        <v>0</v>
      </c>
      <c r="CB9" s="76">
        <v>0</v>
      </c>
      <c r="CC9" s="76">
        <v>0</v>
      </c>
      <c r="CD9" s="76">
        <v>0</v>
      </c>
      <c r="CE9" s="77" t="s">
        <v>32</v>
      </c>
      <c r="CF9" s="76">
        <v>0</v>
      </c>
      <c r="CG9" s="76">
        <v>0</v>
      </c>
      <c r="CH9" s="76">
        <f>SUM(BG9,+BO9,+CG9)</f>
        <v>0</v>
      </c>
      <c r="CI9" s="76">
        <f>SUM(AE9,+BG9)</f>
        <v>1164</v>
      </c>
      <c r="CJ9" s="76">
        <f>SUM(AF9,+BH9)</f>
        <v>1164</v>
      </c>
      <c r="CK9" s="76">
        <f>SUM(AG9,+BI9)</f>
        <v>0</v>
      </c>
      <c r="CL9" s="76">
        <f>SUM(AH9,+BJ9)</f>
        <v>0</v>
      </c>
      <c r="CM9" s="76">
        <f>SUM(AI9,+BK9)</f>
        <v>1164</v>
      </c>
      <c r="CN9" s="76">
        <f>SUM(AJ9,+BL9)</f>
        <v>0</v>
      </c>
      <c r="CO9" s="76">
        <f>SUM(AK9,+BM9)</f>
        <v>0</v>
      </c>
      <c r="CP9" s="77" t="s">
        <v>32</v>
      </c>
      <c r="CQ9" s="76">
        <f>SUM(AM9,+BO9)</f>
        <v>58094</v>
      </c>
      <c r="CR9" s="76">
        <f>SUM(AN9,+BP9)</f>
        <v>40890</v>
      </c>
      <c r="CS9" s="76">
        <f>SUM(AO9,+BQ9)</f>
        <v>0</v>
      </c>
      <c r="CT9" s="76">
        <f>SUM(AP9,+BR9)</f>
        <v>38947</v>
      </c>
      <c r="CU9" s="76">
        <f>SUM(AQ9,+BS9)</f>
        <v>0</v>
      </c>
      <c r="CV9" s="76">
        <f>SUM(AR9,+BT9)</f>
        <v>1943</v>
      </c>
      <c r="CW9" s="76">
        <f>SUM(AS9,+BU9)</f>
        <v>10315</v>
      </c>
      <c r="CX9" s="76">
        <f>SUM(AT9,+BV9)</f>
        <v>0</v>
      </c>
      <c r="CY9" s="76">
        <f>SUM(AU9,+BW9)</f>
        <v>0</v>
      </c>
      <c r="CZ9" s="76">
        <f>SUM(AV9,+BX9)</f>
        <v>10315</v>
      </c>
      <c r="DA9" s="76">
        <f>SUM(AW9,+BY9)</f>
        <v>0</v>
      </c>
      <c r="DB9" s="76">
        <f>SUM(AX9,+BZ9)</f>
        <v>6889</v>
      </c>
      <c r="DC9" s="76">
        <f>SUM(AY9,+CA9)</f>
        <v>0</v>
      </c>
      <c r="DD9" s="76">
        <f>SUM(AZ9,+CB9)</f>
        <v>0</v>
      </c>
      <c r="DE9" s="76">
        <f>SUM(BA9,+CC9)</f>
        <v>6889</v>
      </c>
      <c r="DF9" s="76">
        <f>SUM(BB9,+CD9)</f>
        <v>0</v>
      </c>
      <c r="DG9" s="77" t="s">
        <v>32</v>
      </c>
      <c r="DH9" s="76">
        <f>SUM(BD9,+CF9)</f>
        <v>0</v>
      </c>
      <c r="DI9" s="76">
        <f>SUM(BE9,+CG9)</f>
        <v>0</v>
      </c>
      <c r="DJ9" s="76">
        <f>SUM(BF9,+CH9)</f>
        <v>59258</v>
      </c>
    </row>
    <row r="10" spans="1:114" s="51" customFormat="1" ht="12" customHeight="1">
      <c r="A10" s="52" t="s">
        <v>191</v>
      </c>
      <c r="B10" s="66" t="s">
        <v>196</v>
      </c>
      <c r="C10" s="52" t="s">
        <v>197</v>
      </c>
      <c r="D10" s="76">
        <f>SUM(E10,+L10)</f>
        <v>180997</v>
      </c>
      <c r="E10" s="76">
        <f>SUM(F10:I10)+K10</f>
        <v>180997</v>
      </c>
      <c r="F10" s="76">
        <v>23547</v>
      </c>
      <c r="G10" s="76">
        <v>0</v>
      </c>
      <c r="H10" s="76">
        <v>79600</v>
      </c>
      <c r="I10" s="76">
        <v>72313</v>
      </c>
      <c r="J10" s="76">
        <v>360678</v>
      </c>
      <c r="K10" s="76">
        <v>5537</v>
      </c>
      <c r="L10" s="76">
        <v>0</v>
      </c>
      <c r="M10" s="76">
        <f>SUM(N10,+U10)</f>
        <v>12678</v>
      </c>
      <c r="N10" s="76">
        <f>SUM(O10:R10)+T10</f>
        <v>12678</v>
      </c>
      <c r="O10" s="76">
        <v>0</v>
      </c>
      <c r="P10" s="76">
        <v>0</v>
      </c>
      <c r="Q10" s="76">
        <v>0</v>
      </c>
      <c r="R10" s="76">
        <v>12661</v>
      </c>
      <c r="S10" s="76">
        <v>285187</v>
      </c>
      <c r="T10" s="76">
        <v>17</v>
      </c>
      <c r="U10" s="76">
        <v>0</v>
      </c>
      <c r="V10" s="76">
        <f>+SUM(D10,M10)</f>
        <v>193675</v>
      </c>
      <c r="W10" s="76">
        <f>+SUM(E10,N10)</f>
        <v>193675</v>
      </c>
      <c r="X10" s="76">
        <f>+SUM(F10,O10)</f>
        <v>23547</v>
      </c>
      <c r="Y10" s="76">
        <f>+SUM(G10,P10)</f>
        <v>0</v>
      </c>
      <c r="Z10" s="76">
        <f>+SUM(H10,Q10)</f>
        <v>79600</v>
      </c>
      <c r="AA10" s="76">
        <f>+SUM(I10,R10)</f>
        <v>84974</v>
      </c>
      <c r="AB10" s="76">
        <f>+SUM(J10,S10)</f>
        <v>645865</v>
      </c>
      <c r="AC10" s="76">
        <f>+SUM(K10,T10)</f>
        <v>5554</v>
      </c>
      <c r="AD10" s="76">
        <f>+SUM(L10,U10)</f>
        <v>0</v>
      </c>
      <c r="AE10" s="76">
        <f>SUM(AF10,+AK10)</f>
        <v>110888</v>
      </c>
      <c r="AF10" s="76">
        <f>SUM(AG10:AJ10)</f>
        <v>104221</v>
      </c>
      <c r="AG10" s="76">
        <v>0</v>
      </c>
      <c r="AH10" s="76">
        <v>78057</v>
      </c>
      <c r="AI10" s="76">
        <v>0</v>
      </c>
      <c r="AJ10" s="76">
        <v>26164</v>
      </c>
      <c r="AK10" s="76">
        <v>6667</v>
      </c>
      <c r="AL10" s="77" t="s">
        <v>198</v>
      </c>
      <c r="AM10" s="76">
        <f>SUM(AN10,AS10,AW10,AX10,BD10)</f>
        <v>430787</v>
      </c>
      <c r="AN10" s="76">
        <f>SUM(AO10:AR10)</f>
        <v>105904</v>
      </c>
      <c r="AO10" s="76">
        <v>21434</v>
      </c>
      <c r="AP10" s="76">
        <v>0</v>
      </c>
      <c r="AQ10" s="76">
        <v>66904</v>
      </c>
      <c r="AR10" s="76">
        <v>17566</v>
      </c>
      <c r="AS10" s="76">
        <f>SUM(AT10:AV10)</f>
        <v>230129</v>
      </c>
      <c r="AT10" s="76">
        <v>0</v>
      </c>
      <c r="AU10" s="76">
        <v>172065</v>
      </c>
      <c r="AV10" s="76">
        <v>58064</v>
      </c>
      <c r="AW10" s="76">
        <v>0</v>
      </c>
      <c r="AX10" s="76">
        <f>SUM(AY10:BB10)</f>
        <v>91310</v>
      </c>
      <c r="AY10" s="76">
        <v>0</v>
      </c>
      <c r="AZ10" s="76">
        <v>84166</v>
      </c>
      <c r="BA10" s="76">
        <v>0</v>
      </c>
      <c r="BB10" s="76">
        <v>7144</v>
      </c>
      <c r="BC10" s="77" t="s">
        <v>198</v>
      </c>
      <c r="BD10" s="76">
        <v>3444</v>
      </c>
      <c r="BE10" s="76">
        <v>0</v>
      </c>
      <c r="BF10" s="76">
        <f>SUM(AE10,+AM10,+BE10)</f>
        <v>541675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198</v>
      </c>
      <c r="BO10" s="76">
        <f>SUM(BP10,BU10,BY10,BZ10,CF10)</f>
        <v>297865</v>
      </c>
      <c r="BP10" s="76">
        <f>SUM(BQ10:BT10)</f>
        <v>61569</v>
      </c>
      <c r="BQ10" s="76">
        <v>9782</v>
      </c>
      <c r="BR10" s="76">
        <v>0</v>
      </c>
      <c r="BS10" s="76">
        <v>51787</v>
      </c>
      <c r="BT10" s="76">
        <v>0</v>
      </c>
      <c r="BU10" s="76">
        <f>SUM(BV10:BX10)</f>
        <v>221469</v>
      </c>
      <c r="BV10" s="76">
        <v>0</v>
      </c>
      <c r="BW10" s="76">
        <v>221469</v>
      </c>
      <c r="BX10" s="76">
        <v>0</v>
      </c>
      <c r="BY10" s="76">
        <v>0</v>
      </c>
      <c r="BZ10" s="76">
        <f>SUM(CA10:CD10)</f>
        <v>14248</v>
      </c>
      <c r="CA10" s="76">
        <v>0</v>
      </c>
      <c r="CB10" s="76">
        <v>2181</v>
      </c>
      <c r="CC10" s="76">
        <v>0</v>
      </c>
      <c r="CD10" s="76">
        <v>12067</v>
      </c>
      <c r="CE10" s="77" t="s">
        <v>198</v>
      </c>
      <c r="CF10" s="76">
        <v>579</v>
      </c>
      <c r="CG10" s="76">
        <v>0</v>
      </c>
      <c r="CH10" s="76">
        <f>SUM(BG10,+BO10,+CG10)</f>
        <v>297865</v>
      </c>
      <c r="CI10" s="76">
        <f>SUM(AE10,+BG10)</f>
        <v>110888</v>
      </c>
      <c r="CJ10" s="76">
        <f>SUM(AF10,+BH10)</f>
        <v>104221</v>
      </c>
      <c r="CK10" s="76">
        <f>SUM(AG10,+BI10)</f>
        <v>0</v>
      </c>
      <c r="CL10" s="76">
        <f>SUM(AH10,+BJ10)</f>
        <v>78057</v>
      </c>
      <c r="CM10" s="76">
        <f>SUM(AI10,+BK10)</f>
        <v>0</v>
      </c>
      <c r="CN10" s="76">
        <f>SUM(AJ10,+BL10)</f>
        <v>26164</v>
      </c>
      <c r="CO10" s="76">
        <f>SUM(AK10,+BM10)</f>
        <v>6667</v>
      </c>
      <c r="CP10" s="77" t="s">
        <v>198</v>
      </c>
      <c r="CQ10" s="76">
        <f>SUM(AM10,+BO10)</f>
        <v>728652</v>
      </c>
      <c r="CR10" s="76">
        <f>SUM(AN10,+BP10)</f>
        <v>167473</v>
      </c>
      <c r="CS10" s="76">
        <f>SUM(AO10,+BQ10)</f>
        <v>31216</v>
      </c>
      <c r="CT10" s="76">
        <f>SUM(AP10,+BR10)</f>
        <v>0</v>
      </c>
      <c r="CU10" s="76">
        <f>SUM(AQ10,+BS10)</f>
        <v>118691</v>
      </c>
      <c r="CV10" s="76">
        <f>SUM(AR10,+BT10)</f>
        <v>17566</v>
      </c>
      <c r="CW10" s="76">
        <f>SUM(AS10,+BU10)</f>
        <v>451598</v>
      </c>
      <c r="CX10" s="76">
        <f>SUM(AT10,+BV10)</f>
        <v>0</v>
      </c>
      <c r="CY10" s="76">
        <f>SUM(AU10,+BW10)</f>
        <v>393534</v>
      </c>
      <c r="CZ10" s="76">
        <f>SUM(AV10,+BX10)</f>
        <v>58064</v>
      </c>
      <c r="DA10" s="76">
        <f>SUM(AW10,+BY10)</f>
        <v>0</v>
      </c>
      <c r="DB10" s="76">
        <f>SUM(AX10,+BZ10)</f>
        <v>105558</v>
      </c>
      <c r="DC10" s="76">
        <f>SUM(AY10,+CA10)</f>
        <v>0</v>
      </c>
      <c r="DD10" s="76">
        <f>SUM(AZ10,+CB10)</f>
        <v>86347</v>
      </c>
      <c r="DE10" s="76">
        <f>SUM(BA10,+CC10)</f>
        <v>0</v>
      </c>
      <c r="DF10" s="76">
        <f>SUM(BB10,+CD10)</f>
        <v>19211</v>
      </c>
      <c r="DG10" s="77" t="s">
        <v>198</v>
      </c>
      <c r="DH10" s="76">
        <f>SUM(BD10,+CF10)</f>
        <v>4023</v>
      </c>
      <c r="DI10" s="76">
        <f>SUM(BE10,+CG10)</f>
        <v>0</v>
      </c>
      <c r="DJ10" s="76">
        <f>SUM(BF10,+CH10)</f>
        <v>839540</v>
      </c>
    </row>
    <row r="11" spans="1:114" s="51" customFormat="1" ht="12" customHeight="1">
      <c r="A11" s="52" t="s">
        <v>199</v>
      </c>
      <c r="B11" s="53" t="s">
        <v>200</v>
      </c>
      <c r="C11" s="52" t="s">
        <v>201</v>
      </c>
      <c r="D11" s="76">
        <f>SUM(E11,+L11)</f>
        <v>153643</v>
      </c>
      <c r="E11" s="76">
        <f>SUM(F11:I11)+K11</f>
        <v>153643</v>
      </c>
      <c r="F11" s="76">
        <v>0</v>
      </c>
      <c r="G11" s="76">
        <v>0</v>
      </c>
      <c r="H11" s="76">
        <v>0</v>
      </c>
      <c r="I11" s="76">
        <v>136716</v>
      </c>
      <c r="J11" s="76">
        <v>431549</v>
      </c>
      <c r="K11" s="76">
        <v>16927</v>
      </c>
      <c r="L11" s="76">
        <v>0</v>
      </c>
      <c r="M11" s="76">
        <f>SUM(N11,+U11)</f>
        <v>11501</v>
      </c>
      <c r="N11" s="76">
        <f>SUM(O11:R11)+T11</f>
        <v>11501</v>
      </c>
      <c r="O11" s="76">
        <v>0</v>
      </c>
      <c r="P11" s="76">
        <v>0</v>
      </c>
      <c r="Q11" s="76">
        <v>0</v>
      </c>
      <c r="R11" s="76">
        <v>11501</v>
      </c>
      <c r="S11" s="76">
        <v>286159</v>
      </c>
      <c r="T11" s="76">
        <v>0</v>
      </c>
      <c r="U11" s="76">
        <v>0</v>
      </c>
      <c r="V11" s="76">
        <f>+SUM(D11,M11)</f>
        <v>165144</v>
      </c>
      <c r="W11" s="76">
        <f>+SUM(E11,N11)</f>
        <v>165144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148217</v>
      </c>
      <c r="AB11" s="76">
        <f>+SUM(J11,S11)</f>
        <v>717708</v>
      </c>
      <c r="AC11" s="76">
        <f>+SUM(K11,T11)</f>
        <v>16927</v>
      </c>
      <c r="AD11" s="76">
        <f>+SUM(L11,U11)</f>
        <v>0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198</v>
      </c>
      <c r="AM11" s="76">
        <f>SUM(AN11,AS11,AW11,AX11,BD11)</f>
        <v>585192</v>
      </c>
      <c r="AN11" s="76">
        <f>SUM(AO11:AR11)</f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f>SUM(AT11:AV11)</f>
        <v>44623</v>
      </c>
      <c r="AT11" s="76">
        <v>0</v>
      </c>
      <c r="AU11" s="76">
        <v>44623</v>
      </c>
      <c r="AV11" s="76">
        <v>0</v>
      </c>
      <c r="AW11" s="76">
        <v>0</v>
      </c>
      <c r="AX11" s="76">
        <f>SUM(AY11:BB11)</f>
        <v>540569</v>
      </c>
      <c r="AY11" s="76">
        <v>0</v>
      </c>
      <c r="AZ11" s="76">
        <v>540569</v>
      </c>
      <c r="BA11" s="76">
        <v>0</v>
      </c>
      <c r="BB11" s="76">
        <v>0</v>
      </c>
      <c r="BC11" s="77" t="s">
        <v>198</v>
      </c>
      <c r="BD11" s="76">
        <v>0</v>
      </c>
      <c r="BE11" s="76">
        <v>0</v>
      </c>
      <c r="BF11" s="76">
        <f>SUM(AE11,+AM11,+BE11)</f>
        <v>585192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198</v>
      </c>
      <c r="BO11" s="76">
        <f>SUM(BP11,BU11,BY11,BZ11,CF11)</f>
        <v>297660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40069</v>
      </c>
      <c r="BV11" s="76">
        <v>0</v>
      </c>
      <c r="BW11" s="76">
        <v>40069</v>
      </c>
      <c r="BX11" s="76">
        <v>0</v>
      </c>
      <c r="BY11" s="76">
        <v>0</v>
      </c>
      <c r="BZ11" s="76">
        <f>SUM(CA11:CD11)</f>
        <v>257591</v>
      </c>
      <c r="CA11" s="76">
        <v>0</v>
      </c>
      <c r="CB11" s="76">
        <v>257591</v>
      </c>
      <c r="CC11" s="76">
        <v>0</v>
      </c>
      <c r="CD11" s="76">
        <v>0</v>
      </c>
      <c r="CE11" s="77" t="s">
        <v>198</v>
      </c>
      <c r="CF11" s="76">
        <v>0</v>
      </c>
      <c r="CG11" s="76">
        <v>0</v>
      </c>
      <c r="CH11" s="76">
        <f>SUM(BG11,+BO11,+CG11)</f>
        <v>297660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198</v>
      </c>
      <c r="CQ11" s="76">
        <f>SUM(AM11,+BO11)</f>
        <v>882852</v>
      </c>
      <c r="CR11" s="76">
        <f>SUM(AN11,+BP11)</f>
        <v>0</v>
      </c>
      <c r="CS11" s="76">
        <f>SUM(AO11,+BQ11)</f>
        <v>0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84692</v>
      </c>
      <c r="CX11" s="76">
        <f>SUM(AT11,+BV11)</f>
        <v>0</v>
      </c>
      <c r="CY11" s="76">
        <f>SUM(AU11,+BW11)</f>
        <v>84692</v>
      </c>
      <c r="CZ11" s="76">
        <f>SUM(AV11,+BX11)</f>
        <v>0</v>
      </c>
      <c r="DA11" s="76">
        <f>SUM(AW11,+BY11)</f>
        <v>0</v>
      </c>
      <c r="DB11" s="76">
        <f>SUM(AX11,+BZ11)</f>
        <v>798160</v>
      </c>
      <c r="DC11" s="76">
        <f>SUM(AY11,+CA11)</f>
        <v>0</v>
      </c>
      <c r="DD11" s="76">
        <f>SUM(AZ11,+CB11)</f>
        <v>798160</v>
      </c>
      <c r="DE11" s="76">
        <f>SUM(BA11,+CC11)</f>
        <v>0</v>
      </c>
      <c r="DF11" s="76">
        <f>SUM(BB11,+CD11)</f>
        <v>0</v>
      </c>
      <c r="DG11" s="77" t="s">
        <v>198</v>
      </c>
      <c r="DH11" s="76">
        <f>SUM(BD11,+CF11)</f>
        <v>0</v>
      </c>
      <c r="DI11" s="76">
        <f>SUM(BE11,+CG11)</f>
        <v>0</v>
      </c>
      <c r="DJ11" s="76">
        <f>SUM(BF11,+CH11)</f>
        <v>882852</v>
      </c>
    </row>
    <row r="12" spans="1:114" s="51" customFormat="1" ht="12" customHeight="1">
      <c r="A12" s="55" t="s">
        <v>199</v>
      </c>
      <c r="B12" s="56" t="s">
        <v>202</v>
      </c>
      <c r="C12" s="55" t="s">
        <v>203</v>
      </c>
      <c r="D12" s="78">
        <f>SUM(E12,+L12)</f>
        <v>0</v>
      </c>
      <c r="E12" s="78">
        <f>SUM(F12:I12)+K12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f>SUM(N12,+U12)</f>
        <v>24451</v>
      </c>
      <c r="N12" s="78">
        <f>SUM(O12:R12)+T12</f>
        <v>24451</v>
      </c>
      <c r="O12" s="78">
        <v>0</v>
      </c>
      <c r="P12" s="78">
        <v>0</v>
      </c>
      <c r="Q12" s="78">
        <v>0</v>
      </c>
      <c r="R12" s="78">
        <v>24451</v>
      </c>
      <c r="S12" s="78">
        <v>387572</v>
      </c>
      <c r="T12" s="78">
        <v>0</v>
      </c>
      <c r="U12" s="78">
        <v>0</v>
      </c>
      <c r="V12" s="78">
        <f>+SUM(D12,M12)</f>
        <v>24451</v>
      </c>
      <c r="W12" s="78">
        <f>+SUM(E12,N12)</f>
        <v>24451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24451</v>
      </c>
      <c r="AB12" s="78">
        <f>+SUM(J12,S12)</f>
        <v>387572</v>
      </c>
      <c r="AC12" s="78">
        <f>+SUM(K12,T12)</f>
        <v>0</v>
      </c>
      <c r="AD12" s="78">
        <f>+SUM(L12,U12)</f>
        <v>0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198</v>
      </c>
      <c r="AM12" s="78">
        <f>SUM(AN12,AS12,AW12,AX12,BD12)</f>
        <v>0</v>
      </c>
      <c r="AN12" s="78">
        <f>SUM(AO12:AR12)</f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>SUM(AT12:AV12)</f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>SUM(AY12:BB12)</f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198</v>
      </c>
      <c r="BD12" s="78">
        <v>0</v>
      </c>
      <c r="BE12" s="78">
        <v>0</v>
      </c>
      <c r="BF12" s="78">
        <f>SUM(AE12,+AM12,+BE12)</f>
        <v>0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198</v>
      </c>
      <c r="BO12" s="78">
        <f>SUM(BP12,BU12,BY12,BZ12,CF12)</f>
        <v>412023</v>
      </c>
      <c r="BP12" s="78">
        <f>SUM(BQ12:BT12)</f>
        <v>69654</v>
      </c>
      <c r="BQ12" s="78">
        <v>69654</v>
      </c>
      <c r="BR12" s="78">
        <v>0</v>
      </c>
      <c r="BS12" s="78">
        <v>0</v>
      </c>
      <c r="BT12" s="78">
        <v>0</v>
      </c>
      <c r="BU12" s="78">
        <f>SUM(BV12:BX12)</f>
        <v>327828</v>
      </c>
      <c r="BV12" s="78">
        <v>0</v>
      </c>
      <c r="BW12" s="78">
        <v>320559</v>
      </c>
      <c r="BX12" s="78">
        <v>7269</v>
      </c>
      <c r="BY12" s="78">
        <v>0</v>
      </c>
      <c r="BZ12" s="78">
        <f>SUM(CA12:CD12)</f>
        <v>14541</v>
      </c>
      <c r="CA12" s="78">
        <v>0</v>
      </c>
      <c r="CB12" s="78">
        <v>12757</v>
      </c>
      <c r="CC12" s="78">
        <v>1784</v>
      </c>
      <c r="CD12" s="78">
        <v>0</v>
      </c>
      <c r="CE12" s="79" t="s">
        <v>198</v>
      </c>
      <c r="CF12" s="78">
        <v>0</v>
      </c>
      <c r="CG12" s="78">
        <v>0</v>
      </c>
      <c r="CH12" s="78">
        <f>SUM(BG12,+BO12,+CG12)</f>
        <v>412023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198</v>
      </c>
      <c r="CQ12" s="78">
        <f>SUM(AM12,+BO12)</f>
        <v>412023</v>
      </c>
      <c r="CR12" s="78">
        <f>SUM(AN12,+BP12)</f>
        <v>69654</v>
      </c>
      <c r="CS12" s="78">
        <f>SUM(AO12,+BQ12)</f>
        <v>69654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327828</v>
      </c>
      <c r="CX12" s="78">
        <f>SUM(AT12,+BV12)</f>
        <v>0</v>
      </c>
      <c r="CY12" s="78">
        <f>SUM(AU12,+BW12)</f>
        <v>320559</v>
      </c>
      <c r="CZ12" s="78">
        <f>SUM(AV12,+BX12)</f>
        <v>7269</v>
      </c>
      <c r="DA12" s="78">
        <f>SUM(AW12,+BY12)</f>
        <v>0</v>
      </c>
      <c r="DB12" s="78">
        <f>SUM(AX12,+BZ12)</f>
        <v>14541</v>
      </c>
      <c r="DC12" s="78">
        <f>SUM(AY12,+CA12)</f>
        <v>0</v>
      </c>
      <c r="DD12" s="78">
        <f>SUM(AZ12,+CB12)</f>
        <v>12757</v>
      </c>
      <c r="DE12" s="78">
        <f>SUM(BA12,+CC12)</f>
        <v>1784</v>
      </c>
      <c r="DF12" s="78">
        <f>SUM(BB12,+CD12)</f>
        <v>0</v>
      </c>
      <c r="DG12" s="79" t="s">
        <v>198</v>
      </c>
      <c r="DH12" s="78">
        <f>SUM(BD12,+CF12)</f>
        <v>0</v>
      </c>
      <c r="DI12" s="78">
        <f>SUM(BE12,+CG12)</f>
        <v>0</v>
      </c>
      <c r="DJ12" s="78">
        <f>SUM(BF12,+CH12)</f>
        <v>412023</v>
      </c>
    </row>
    <row r="13" spans="1:114" s="51" customFormat="1" ht="12" customHeight="1">
      <c r="A13" s="55" t="s">
        <v>199</v>
      </c>
      <c r="B13" s="56" t="s">
        <v>204</v>
      </c>
      <c r="C13" s="55" t="s">
        <v>205</v>
      </c>
      <c r="D13" s="78">
        <f>SUM(E13,+L13)</f>
        <v>241265</v>
      </c>
      <c r="E13" s="78">
        <f>SUM(F13:I13)+K13</f>
        <v>241265</v>
      </c>
      <c r="F13" s="78">
        <v>146306</v>
      </c>
      <c r="G13" s="78">
        <v>0</v>
      </c>
      <c r="H13" s="78">
        <v>0</v>
      </c>
      <c r="I13" s="78">
        <v>71246</v>
      </c>
      <c r="J13" s="78">
        <v>780787</v>
      </c>
      <c r="K13" s="78">
        <v>23713</v>
      </c>
      <c r="L13" s="78">
        <v>0</v>
      </c>
      <c r="M13" s="78">
        <f>SUM(N13,+U13)</f>
        <v>5862</v>
      </c>
      <c r="N13" s="78">
        <f>SUM(O13:R13)+T13</f>
        <v>5862</v>
      </c>
      <c r="O13" s="78">
        <v>0</v>
      </c>
      <c r="P13" s="78">
        <v>0</v>
      </c>
      <c r="Q13" s="78">
        <v>0</v>
      </c>
      <c r="R13" s="78">
        <v>3869</v>
      </c>
      <c r="S13" s="78">
        <v>264872</v>
      </c>
      <c r="T13" s="78">
        <v>1993</v>
      </c>
      <c r="U13" s="78">
        <v>0</v>
      </c>
      <c r="V13" s="78">
        <f>+SUM(D13,M13)</f>
        <v>247127</v>
      </c>
      <c r="W13" s="78">
        <f>+SUM(E13,N13)</f>
        <v>247127</v>
      </c>
      <c r="X13" s="78">
        <f>+SUM(F13,O13)</f>
        <v>146306</v>
      </c>
      <c r="Y13" s="78">
        <f>+SUM(G13,P13)</f>
        <v>0</v>
      </c>
      <c r="Z13" s="78">
        <f>+SUM(H13,Q13)</f>
        <v>0</v>
      </c>
      <c r="AA13" s="78">
        <f>+SUM(I13,R13)</f>
        <v>75115</v>
      </c>
      <c r="AB13" s="78">
        <f>+SUM(J13,S13)</f>
        <v>1045659</v>
      </c>
      <c r="AC13" s="78">
        <f>+SUM(K13,T13)</f>
        <v>25706</v>
      </c>
      <c r="AD13" s="78">
        <f>+SUM(L13,U13)</f>
        <v>0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198</v>
      </c>
      <c r="AM13" s="78">
        <f>SUM(AN13,AS13,AW13,AX13,BD13)</f>
        <v>978894</v>
      </c>
      <c r="AN13" s="78">
        <f>SUM(AO13:AR13)</f>
        <v>18343</v>
      </c>
      <c r="AO13" s="78">
        <v>0</v>
      </c>
      <c r="AP13" s="78">
        <v>0</v>
      </c>
      <c r="AQ13" s="78">
        <v>18343</v>
      </c>
      <c r="AR13" s="78">
        <v>0</v>
      </c>
      <c r="AS13" s="78">
        <f>SUM(AT13:AV13)</f>
        <v>769123</v>
      </c>
      <c r="AT13" s="78">
        <v>0</v>
      </c>
      <c r="AU13" s="78">
        <v>769123</v>
      </c>
      <c r="AV13" s="78">
        <v>0</v>
      </c>
      <c r="AW13" s="78">
        <v>0</v>
      </c>
      <c r="AX13" s="78">
        <f>SUM(AY13:BB13)</f>
        <v>191428</v>
      </c>
      <c r="AY13" s="78">
        <v>0</v>
      </c>
      <c r="AZ13" s="78">
        <v>191428</v>
      </c>
      <c r="BA13" s="78">
        <v>0</v>
      </c>
      <c r="BB13" s="78">
        <v>0</v>
      </c>
      <c r="BC13" s="79" t="s">
        <v>198</v>
      </c>
      <c r="BD13" s="78">
        <v>0</v>
      </c>
      <c r="BE13" s="78">
        <v>43158</v>
      </c>
      <c r="BF13" s="78">
        <f>SUM(AE13,+AM13,+BE13)</f>
        <v>1022052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198</v>
      </c>
      <c r="BO13" s="78">
        <f>SUM(BP13,BU13,BY13,BZ13,CF13)</f>
        <v>266763</v>
      </c>
      <c r="BP13" s="78">
        <f>SUM(BQ13:BT13)</f>
        <v>1291</v>
      </c>
      <c r="BQ13" s="78">
        <v>0</v>
      </c>
      <c r="BR13" s="78">
        <v>0</v>
      </c>
      <c r="BS13" s="78">
        <v>1291</v>
      </c>
      <c r="BT13" s="78">
        <v>0</v>
      </c>
      <c r="BU13" s="78">
        <f>SUM(BV13:BX13)</f>
        <v>123063</v>
      </c>
      <c r="BV13" s="78">
        <v>0</v>
      </c>
      <c r="BW13" s="78">
        <v>123063</v>
      </c>
      <c r="BX13" s="78">
        <v>0</v>
      </c>
      <c r="BY13" s="78">
        <v>0</v>
      </c>
      <c r="BZ13" s="78">
        <f>SUM(CA13:CD13)</f>
        <v>142409</v>
      </c>
      <c r="CA13" s="78">
        <v>0</v>
      </c>
      <c r="CB13" s="78">
        <v>142409</v>
      </c>
      <c r="CC13" s="78">
        <v>0</v>
      </c>
      <c r="CD13" s="78">
        <v>0</v>
      </c>
      <c r="CE13" s="79" t="s">
        <v>198</v>
      </c>
      <c r="CF13" s="78">
        <v>0</v>
      </c>
      <c r="CG13" s="78">
        <v>3971</v>
      </c>
      <c r="CH13" s="78">
        <f>SUM(BG13,+BO13,+CG13)</f>
        <v>270734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198</v>
      </c>
      <c r="CQ13" s="78">
        <f>SUM(AM13,+BO13)</f>
        <v>1245657</v>
      </c>
      <c r="CR13" s="78">
        <f>SUM(AN13,+BP13)</f>
        <v>19634</v>
      </c>
      <c r="CS13" s="78">
        <f>SUM(AO13,+BQ13)</f>
        <v>0</v>
      </c>
      <c r="CT13" s="78">
        <f>SUM(AP13,+BR13)</f>
        <v>0</v>
      </c>
      <c r="CU13" s="78">
        <f>SUM(AQ13,+BS13)</f>
        <v>19634</v>
      </c>
      <c r="CV13" s="78">
        <f>SUM(AR13,+BT13)</f>
        <v>0</v>
      </c>
      <c r="CW13" s="78">
        <f>SUM(AS13,+BU13)</f>
        <v>892186</v>
      </c>
      <c r="CX13" s="78">
        <f>SUM(AT13,+BV13)</f>
        <v>0</v>
      </c>
      <c r="CY13" s="78">
        <f>SUM(AU13,+BW13)</f>
        <v>892186</v>
      </c>
      <c r="CZ13" s="78">
        <f>SUM(AV13,+BX13)</f>
        <v>0</v>
      </c>
      <c r="DA13" s="78">
        <f>SUM(AW13,+BY13)</f>
        <v>0</v>
      </c>
      <c r="DB13" s="78">
        <f>SUM(AX13,+BZ13)</f>
        <v>333837</v>
      </c>
      <c r="DC13" s="78">
        <f>SUM(AY13,+CA13)</f>
        <v>0</v>
      </c>
      <c r="DD13" s="78">
        <f>SUM(AZ13,+CB13)</f>
        <v>333837</v>
      </c>
      <c r="DE13" s="78">
        <f>SUM(BA13,+CC13)</f>
        <v>0</v>
      </c>
      <c r="DF13" s="78">
        <f>SUM(BB13,+CD13)</f>
        <v>0</v>
      </c>
      <c r="DG13" s="79" t="s">
        <v>198</v>
      </c>
      <c r="DH13" s="78">
        <f>SUM(BD13,+CF13)</f>
        <v>0</v>
      </c>
      <c r="DI13" s="78">
        <f>SUM(BE13,+CG13)</f>
        <v>47129</v>
      </c>
      <c r="DJ13" s="78">
        <f>SUM(BF13,+CH13)</f>
        <v>1292786</v>
      </c>
    </row>
    <row r="14" spans="1:114" s="51" customFormat="1" ht="12" customHeight="1">
      <c r="A14" s="55" t="s">
        <v>199</v>
      </c>
      <c r="B14" s="56" t="s">
        <v>206</v>
      </c>
      <c r="C14" s="55" t="s">
        <v>207</v>
      </c>
      <c r="D14" s="78">
        <f>SUM(E14,+L14)</f>
        <v>40477</v>
      </c>
      <c r="E14" s="78">
        <f>SUM(F14:I14)+K14</f>
        <v>40477</v>
      </c>
      <c r="F14" s="78">
        <v>0</v>
      </c>
      <c r="G14" s="78">
        <v>0</v>
      </c>
      <c r="H14" s="78">
        <v>0</v>
      </c>
      <c r="I14" s="78">
        <v>18166</v>
      </c>
      <c r="J14" s="78">
        <v>551024</v>
      </c>
      <c r="K14" s="78">
        <v>22311</v>
      </c>
      <c r="L14" s="78">
        <v>0</v>
      </c>
      <c r="M14" s="78">
        <f>SUM(N14,+U14)</f>
        <v>6671</v>
      </c>
      <c r="N14" s="78">
        <f>SUM(O14:R14)+T14</f>
        <v>6671</v>
      </c>
      <c r="O14" s="78">
        <v>0</v>
      </c>
      <c r="P14" s="78">
        <v>0</v>
      </c>
      <c r="Q14" s="78">
        <v>0</v>
      </c>
      <c r="R14" s="78">
        <v>6671</v>
      </c>
      <c r="S14" s="78">
        <v>199671</v>
      </c>
      <c r="T14" s="78">
        <v>0</v>
      </c>
      <c r="U14" s="78">
        <v>0</v>
      </c>
      <c r="V14" s="78">
        <f>+SUM(D14,M14)</f>
        <v>47148</v>
      </c>
      <c r="W14" s="78">
        <f>+SUM(E14,N14)</f>
        <v>47148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24837</v>
      </c>
      <c r="AB14" s="78">
        <f>+SUM(J14,S14)</f>
        <v>750695</v>
      </c>
      <c r="AC14" s="78">
        <f>+SUM(K14,T14)</f>
        <v>22311</v>
      </c>
      <c r="AD14" s="78">
        <f>+SUM(L14,U14)</f>
        <v>0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198</v>
      </c>
      <c r="AM14" s="78">
        <f>SUM(AN14,AS14,AW14,AX14,BD14)</f>
        <v>591501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439706</v>
      </c>
      <c r="AT14" s="78">
        <v>0</v>
      </c>
      <c r="AU14" s="78">
        <v>439706</v>
      </c>
      <c r="AV14" s="78">
        <v>0</v>
      </c>
      <c r="AW14" s="78">
        <v>0</v>
      </c>
      <c r="AX14" s="78">
        <f>SUM(AY14:BB14)</f>
        <v>151795</v>
      </c>
      <c r="AY14" s="78">
        <v>109710</v>
      </c>
      <c r="AZ14" s="78">
        <v>22278</v>
      </c>
      <c r="BA14" s="78">
        <v>19807</v>
      </c>
      <c r="BB14" s="78">
        <v>0</v>
      </c>
      <c r="BC14" s="79" t="s">
        <v>198</v>
      </c>
      <c r="BD14" s="78">
        <v>0</v>
      </c>
      <c r="BE14" s="78">
        <v>0</v>
      </c>
      <c r="BF14" s="78">
        <f>SUM(AE14,+AM14,+BE14)</f>
        <v>591501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198</v>
      </c>
      <c r="BO14" s="78">
        <f>SUM(BP14,BU14,BY14,BZ14,CF14)</f>
        <v>206342</v>
      </c>
      <c r="BP14" s="78">
        <f>SUM(BQ14:BT14)</f>
        <v>36619</v>
      </c>
      <c r="BQ14" s="78">
        <v>36619</v>
      </c>
      <c r="BR14" s="78">
        <v>0</v>
      </c>
      <c r="BS14" s="78">
        <v>0</v>
      </c>
      <c r="BT14" s="78">
        <v>0</v>
      </c>
      <c r="BU14" s="78">
        <f>SUM(BV14:BX14)</f>
        <v>143959</v>
      </c>
      <c r="BV14" s="78">
        <v>0</v>
      </c>
      <c r="BW14" s="78">
        <v>143959</v>
      </c>
      <c r="BX14" s="78">
        <v>0</v>
      </c>
      <c r="BY14" s="78">
        <v>0</v>
      </c>
      <c r="BZ14" s="78">
        <f>SUM(CA14:CD14)</f>
        <v>25764</v>
      </c>
      <c r="CA14" s="78">
        <v>0</v>
      </c>
      <c r="CB14" s="78">
        <v>24709</v>
      </c>
      <c r="CC14" s="78">
        <v>1055</v>
      </c>
      <c r="CD14" s="78">
        <v>0</v>
      </c>
      <c r="CE14" s="79" t="s">
        <v>198</v>
      </c>
      <c r="CF14" s="78">
        <v>0</v>
      </c>
      <c r="CG14" s="78">
        <v>0</v>
      </c>
      <c r="CH14" s="78">
        <f>SUM(BG14,+BO14,+CG14)</f>
        <v>206342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198</v>
      </c>
      <c r="CQ14" s="78">
        <f>SUM(AM14,+BO14)</f>
        <v>797843</v>
      </c>
      <c r="CR14" s="78">
        <f>SUM(AN14,+BP14)</f>
        <v>36619</v>
      </c>
      <c r="CS14" s="78">
        <f>SUM(AO14,+BQ14)</f>
        <v>36619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583665</v>
      </c>
      <c r="CX14" s="78">
        <f>SUM(AT14,+BV14)</f>
        <v>0</v>
      </c>
      <c r="CY14" s="78">
        <f>SUM(AU14,+BW14)</f>
        <v>583665</v>
      </c>
      <c r="CZ14" s="78">
        <f>SUM(AV14,+BX14)</f>
        <v>0</v>
      </c>
      <c r="DA14" s="78">
        <f>SUM(AW14,+BY14)</f>
        <v>0</v>
      </c>
      <c r="DB14" s="78">
        <f>SUM(AX14,+BZ14)</f>
        <v>177559</v>
      </c>
      <c r="DC14" s="78">
        <f>SUM(AY14,+CA14)</f>
        <v>109710</v>
      </c>
      <c r="DD14" s="78">
        <f>SUM(AZ14,+CB14)</f>
        <v>46987</v>
      </c>
      <c r="DE14" s="78">
        <f>SUM(BA14,+CC14)</f>
        <v>20862</v>
      </c>
      <c r="DF14" s="78">
        <f>SUM(BB14,+CD14)</f>
        <v>0</v>
      </c>
      <c r="DG14" s="79" t="s">
        <v>198</v>
      </c>
      <c r="DH14" s="78">
        <f>SUM(BD14,+CF14)</f>
        <v>0</v>
      </c>
      <c r="DI14" s="78">
        <f>SUM(BE14,+CG14)</f>
        <v>0</v>
      </c>
      <c r="DJ14" s="78">
        <f>SUM(BF14,+CH14)</f>
        <v>797843</v>
      </c>
    </row>
    <row r="15" spans="1:114" s="51" customFormat="1" ht="12" customHeight="1">
      <c r="A15" s="55" t="s">
        <v>199</v>
      </c>
      <c r="B15" s="56" t="s">
        <v>208</v>
      </c>
      <c r="C15" s="55" t="s">
        <v>209</v>
      </c>
      <c r="D15" s="78">
        <f>SUM(E15,+L15)</f>
        <v>0</v>
      </c>
      <c r="E15" s="78">
        <f>SUM(F15:I15)+K15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f>SUM(N15,+U15)</f>
        <v>8069</v>
      </c>
      <c r="N15" s="78">
        <f>SUM(O15:R15)+T15</f>
        <v>4594</v>
      </c>
      <c r="O15" s="78">
        <v>0</v>
      </c>
      <c r="P15" s="78">
        <v>0</v>
      </c>
      <c r="Q15" s="78">
        <v>0</v>
      </c>
      <c r="R15" s="78">
        <v>4594</v>
      </c>
      <c r="S15" s="78">
        <v>233989</v>
      </c>
      <c r="T15" s="78">
        <v>0</v>
      </c>
      <c r="U15" s="78">
        <v>3475</v>
      </c>
      <c r="V15" s="78">
        <f>+SUM(D15,M15)</f>
        <v>8069</v>
      </c>
      <c r="W15" s="78">
        <f>+SUM(E15,N15)</f>
        <v>4594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4594</v>
      </c>
      <c r="AB15" s="78">
        <f>+SUM(J15,S15)</f>
        <v>233989</v>
      </c>
      <c r="AC15" s="78">
        <f>+SUM(K15,T15)</f>
        <v>0</v>
      </c>
      <c r="AD15" s="78">
        <f>+SUM(L15,U15)</f>
        <v>3475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198</v>
      </c>
      <c r="AM15" s="78">
        <f>SUM(AN15,AS15,AW15,AX15,BD15)</f>
        <v>0</v>
      </c>
      <c r="AN15" s="78">
        <f>SUM(AO15:AR15)</f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>SUM(AT15:AV15)</f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>SUM(AY15:BB15)</f>
        <v>0</v>
      </c>
      <c r="AY15" s="78">
        <v>0</v>
      </c>
      <c r="AZ15" s="78">
        <v>0</v>
      </c>
      <c r="BA15" s="78">
        <v>0</v>
      </c>
      <c r="BB15" s="78">
        <v>0</v>
      </c>
      <c r="BC15" s="79" t="s">
        <v>198</v>
      </c>
      <c r="BD15" s="78">
        <v>0</v>
      </c>
      <c r="BE15" s="78">
        <v>0</v>
      </c>
      <c r="BF15" s="78">
        <f>SUM(AE15,+AM15,+BE15)</f>
        <v>0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198</v>
      </c>
      <c r="BO15" s="78">
        <f>SUM(BP15,BU15,BY15,BZ15,CF15)</f>
        <v>238101</v>
      </c>
      <c r="BP15" s="78">
        <f>SUM(BQ15:BT15)</f>
        <v>64357</v>
      </c>
      <c r="BQ15" s="78">
        <v>64357</v>
      </c>
      <c r="BR15" s="78">
        <v>0</v>
      </c>
      <c r="BS15" s="78">
        <v>0</v>
      </c>
      <c r="BT15" s="78">
        <v>0</v>
      </c>
      <c r="BU15" s="78">
        <f>SUM(BV15:BX15)</f>
        <v>134707</v>
      </c>
      <c r="BV15" s="78">
        <v>0</v>
      </c>
      <c r="BW15" s="78">
        <v>134707</v>
      </c>
      <c r="BX15" s="78">
        <v>0</v>
      </c>
      <c r="BY15" s="78">
        <v>0</v>
      </c>
      <c r="BZ15" s="78">
        <f>SUM(CA15:CD15)</f>
        <v>39037</v>
      </c>
      <c r="CA15" s="78">
        <v>0</v>
      </c>
      <c r="CB15" s="78">
        <v>39037</v>
      </c>
      <c r="CC15" s="78">
        <v>0</v>
      </c>
      <c r="CD15" s="78">
        <v>0</v>
      </c>
      <c r="CE15" s="79" t="s">
        <v>198</v>
      </c>
      <c r="CF15" s="78">
        <v>0</v>
      </c>
      <c r="CG15" s="78">
        <v>3957</v>
      </c>
      <c r="CH15" s="78">
        <f>SUM(BG15,+BO15,+CG15)</f>
        <v>242058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198</v>
      </c>
      <c r="CQ15" s="78">
        <f>SUM(AM15,+BO15)</f>
        <v>238101</v>
      </c>
      <c r="CR15" s="78">
        <f>SUM(AN15,+BP15)</f>
        <v>64357</v>
      </c>
      <c r="CS15" s="78">
        <f>SUM(AO15,+BQ15)</f>
        <v>64357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134707</v>
      </c>
      <c r="CX15" s="78">
        <f>SUM(AT15,+BV15)</f>
        <v>0</v>
      </c>
      <c r="CY15" s="78">
        <f>SUM(AU15,+BW15)</f>
        <v>134707</v>
      </c>
      <c r="CZ15" s="78">
        <f>SUM(AV15,+BX15)</f>
        <v>0</v>
      </c>
      <c r="DA15" s="78">
        <f>SUM(AW15,+BY15)</f>
        <v>0</v>
      </c>
      <c r="DB15" s="78">
        <f>SUM(AX15,+BZ15)</f>
        <v>39037</v>
      </c>
      <c r="DC15" s="78">
        <f>SUM(AY15,+CA15)</f>
        <v>0</v>
      </c>
      <c r="DD15" s="78">
        <f>SUM(AZ15,+CB15)</f>
        <v>39037</v>
      </c>
      <c r="DE15" s="78">
        <f>SUM(BA15,+CC15)</f>
        <v>0</v>
      </c>
      <c r="DF15" s="78">
        <f>SUM(BB15,+CD15)</f>
        <v>0</v>
      </c>
      <c r="DG15" s="79" t="s">
        <v>198</v>
      </c>
      <c r="DH15" s="78">
        <f>SUM(BD15,+CF15)</f>
        <v>0</v>
      </c>
      <c r="DI15" s="78">
        <f>SUM(BE15,+CG15)</f>
        <v>3957</v>
      </c>
      <c r="DJ15" s="78">
        <f>SUM(BF15,+CH15)</f>
        <v>242058</v>
      </c>
    </row>
    <row r="16" spans="1:114" s="51" customFormat="1" ht="12" customHeight="1">
      <c r="A16" s="55" t="s">
        <v>199</v>
      </c>
      <c r="B16" s="56" t="s">
        <v>210</v>
      </c>
      <c r="C16" s="55" t="s">
        <v>211</v>
      </c>
      <c r="D16" s="78">
        <f>SUM(E16,+L16)</f>
        <v>0</v>
      </c>
      <c r="E16" s="78">
        <f>SUM(F16:I16)+K16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f>SUM(N16,+U16)</f>
        <v>14605</v>
      </c>
      <c r="N16" s="78">
        <f>SUM(O16:R16)+T16</f>
        <v>14605</v>
      </c>
      <c r="O16" s="78">
        <v>0</v>
      </c>
      <c r="P16" s="78">
        <v>0</v>
      </c>
      <c r="Q16" s="78">
        <v>0</v>
      </c>
      <c r="R16" s="78">
        <v>1933</v>
      </c>
      <c r="S16" s="78">
        <v>23655</v>
      </c>
      <c r="T16" s="78">
        <v>12672</v>
      </c>
      <c r="U16" s="78">
        <v>0</v>
      </c>
      <c r="V16" s="78">
        <f>+SUM(D16,M16)</f>
        <v>14605</v>
      </c>
      <c r="W16" s="78">
        <f>+SUM(E16,N16)</f>
        <v>14605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1933</v>
      </c>
      <c r="AB16" s="78">
        <f>+SUM(J16,S16)</f>
        <v>23655</v>
      </c>
      <c r="AC16" s="78">
        <f>+SUM(K16,T16)</f>
        <v>12672</v>
      </c>
      <c r="AD16" s="78">
        <f>+SUM(L16,U16)</f>
        <v>0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198</v>
      </c>
      <c r="AM16" s="78">
        <f>SUM(AN16,AS16,AW16,AX16,BD16)</f>
        <v>0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9" t="s">
        <v>198</v>
      </c>
      <c r="BD16" s="78">
        <v>0</v>
      </c>
      <c r="BE16" s="78">
        <v>0</v>
      </c>
      <c r="BF16" s="78">
        <f>SUM(AE16,+AM16,+BE16)</f>
        <v>0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198</v>
      </c>
      <c r="BO16" s="78">
        <f>SUM(BP16,BU16,BY16,BZ16,CF16)</f>
        <v>27750</v>
      </c>
      <c r="BP16" s="78">
        <f>SUM(BQ16:BT16)</f>
        <v>11729</v>
      </c>
      <c r="BQ16" s="78">
        <v>11618</v>
      </c>
      <c r="BR16" s="78">
        <v>0</v>
      </c>
      <c r="BS16" s="78">
        <v>111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16021</v>
      </c>
      <c r="CA16" s="78">
        <v>0</v>
      </c>
      <c r="CB16" s="78">
        <v>16021</v>
      </c>
      <c r="CC16" s="78">
        <v>0</v>
      </c>
      <c r="CD16" s="78">
        <v>0</v>
      </c>
      <c r="CE16" s="79" t="s">
        <v>198</v>
      </c>
      <c r="CF16" s="78">
        <v>0</v>
      </c>
      <c r="CG16" s="78">
        <v>10510</v>
      </c>
      <c r="CH16" s="78">
        <f>SUM(BG16,+BO16,+CG16)</f>
        <v>38260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9" t="s">
        <v>198</v>
      </c>
      <c r="CQ16" s="78">
        <f>SUM(AM16,+BO16)</f>
        <v>27750</v>
      </c>
      <c r="CR16" s="78">
        <f>SUM(AN16,+BP16)</f>
        <v>11729</v>
      </c>
      <c r="CS16" s="78">
        <f>SUM(AO16,+BQ16)</f>
        <v>11618</v>
      </c>
      <c r="CT16" s="78">
        <f>SUM(AP16,+BR16)</f>
        <v>0</v>
      </c>
      <c r="CU16" s="78">
        <f>SUM(AQ16,+BS16)</f>
        <v>111</v>
      </c>
      <c r="CV16" s="78">
        <f>SUM(AR16,+BT16)</f>
        <v>0</v>
      </c>
      <c r="CW16" s="78">
        <f>SUM(AS16,+BU16)</f>
        <v>0</v>
      </c>
      <c r="CX16" s="78">
        <f>SUM(AT16,+BV16)</f>
        <v>0</v>
      </c>
      <c r="CY16" s="78">
        <f>SUM(AU16,+BW16)</f>
        <v>0</v>
      </c>
      <c r="CZ16" s="78">
        <f>SUM(AV16,+BX16)</f>
        <v>0</v>
      </c>
      <c r="DA16" s="78">
        <f>SUM(AW16,+BY16)</f>
        <v>0</v>
      </c>
      <c r="DB16" s="78">
        <f>SUM(AX16,+BZ16)</f>
        <v>16021</v>
      </c>
      <c r="DC16" s="78">
        <f>SUM(AY16,+CA16)</f>
        <v>0</v>
      </c>
      <c r="DD16" s="78">
        <f>SUM(AZ16,+CB16)</f>
        <v>16021</v>
      </c>
      <c r="DE16" s="78">
        <f>SUM(BA16,+CC16)</f>
        <v>0</v>
      </c>
      <c r="DF16" s="78">
        <f>SUM(BB16,+CD16)</f>
        <v>0</v>
      </c>
      <c r="DG16" s="79" t="s">
        <v>198</v>
      </c>
      <c r="DH16" s="78">
        <f>SUM(BD16,+CF16)</f>
        <v>0</v>
      </c>
      <c r="DI16" s="78">
        <f>SUM(BE16,+CG16)</f>
        <v>10510</v>
      </c>
      <c r="DJ16" s="78">
        <f>SUM(BF16,+CH16)</f>
        <v>38260</v>
      </c>
    </row>
    <row r="17" spans="1:114" s="51" customFormat="1" ht="12" customHeight="1">
      <c r="A17" s="55" t="s">
        <v>199</v>
      </c>
      <c r="B17" s="56" t="s">
        <v>212</v>
      </c>
      <c r="C17" s="55" t="s">
        <v>213</v>
      </c>
      <c r="D17" s="78">
        <f>SUM(E17,+L17)</f>
        <v>54570</v>
      </c>
      <c r="E17" s="78">
        <f>SUM(F17:I17)+K17</f>
        <v>34273</v>
      </c>
      <c r="F17" s="78">
        <v>0</v>
      </c>
      <c r="G17" s="78">
        <v>0</v>
      </c>
      <c r="H17" s="78">
        <v>0</v>
      </c>
      <c r="I17" s="78">
        <v>34273</v>
      </c>
      <c r="J17" s="78">
        <v>349916</v>
      </c>
      <c r="K17" s="78">
        <v>0</v>
      </c>
      <c r="L17" s="78">
        <v>20297</v>
      </c>
      <c r="M17" s="78">
        <f>SUM(N17,+U17)</f>
        <v>0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f>+SUM(D17,M17)</f>
        <v>54570</v>
      </c>
      <c r="W17" s="78">
        <f>+SUM(E17,N17)</f>
        <v>34273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34273</v>
      </c>
      <c r="AB17" s="78">
        <f>+SUM(J17,S17)</f>
        <v>349916</v>
      </c>
      <c r="AC17" s="78">
        <f>+SUM(K17,T17)</f>
        <v>0</v>
      </c>
      <c r="AD17" s="78">
        <f>+SUM(L17,U17)</f>
        <v>20297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198</v>
      </c>
      <c r="AM17" s="78">
        <f>SUM(AN17,AS17,AW17,AX17,BD17)</f>
        <v>402508</v>
      </c>
      <c r="AN17" s="78">
        <f>SUM(AO17:AR17)</f>
        <v>34924</v>
      </c>
      <c r="AO17" s="78">
        <v>34924</v>
      </c>
      <c r="AP17" s="78">
        <v>0</v>
      </c>
      <c r="AQ17" s="78">
        <v>0</v>
      </c>
      <c r="AR17" s="78">
        <v>0</v>
      </c>
      <c r="AS17" s="78">
        <f>SUM(AT17:AV17)</f>
        <v>216600</v>
      </c>
      <c r="AT17" s="78">
        <v>0</v>
      </c>
      <c r="AU17" s="78">
        <v>216600</v>
      </c>
      <c r="AV17" s="78">
        <v>0</v>
      </c>
      <c r="AW17" s="78">
        <v>0</v>
      </c>
      <c r="AX17" s="78">
        <f>SUM(AY17:BB17)</f>
        <v>150984</v>
      </c>
      <c r="AY17" s="78">
        <v>0</v>
      </c>
      <c r="AZ17" s="78">
        <v>150984</v>
      </c>
      <c r="BA17" s="78">
        <v>0</v>
      </c>
      <c r="BB17" s="78">
        <v>0</v>
      </c>
      <c r="BC17" s="79" t="s">
        <v>198</v>
      </c>
      <c r="BD17" s="78">
        <v>0</v>
      </c>
      <c r="BE17" s="78">
        <v>1978</v>
      </c>
      <c r="BF17" s="78">
        <f>SUM(AE17,+AM17,+BE17)</f>
        <v>404486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198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9" t="s">
        <v>198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9" t="s">
        <v>198</v>
      </c>
      <c r="CQ17" s="78">
        <f>SUM(AM17,+BO17)</f>
        <v>402508</v>
      </c>
      <c r="CR17" s="78">
        <f>SUM(AN17,+BP17)</f>
        <v>34924</v>
      </c>
      <c r="CS17" s="78">
        <f>SUM(AO17,+BQ17)</f>
        <v>34924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216600</v>
      </c>
      <c r="CX17" s="78">
        <f>SUM(AT17,+BV17)</f>
        <v>0</v>
      </c>
      <c r="CY17" s="78">
        <f>SUM(AU17,+BW17)</f>
        <v>216600</v>
      </c>
      <c r="CZ17" s="78">
        <f>SUM(AV17,+BX17)</f>
        <v>0</v>
      </c>
      <c r="DA17" s="78">
        <f>SUM(AW17,+BY17)</f>
        <v>0</v>
      </c>
      <c r="DB17" s="78">
        <f>SUM(AX17,+BZ17)</f>
        <v>150984</v>
      </c>
      <c r="DC17" s="78">
        <f>SUM(AY17,+CA17)</f>
        <v>0</v>
      </c>
      <c r="DD17" s="78">
        <f>SUM(AZ17,+CB17)</f>
        <v>150984</v>
      </c>
      <c r="DE17" s="78">
        <f>SUM(BA17,+CC17)</f>
        <v>0</v>
      </c>
      <c r="DF17" s="78">
        <f>SUM(BB17,+CD17)</f>
        <v>0</v>
      </c>
      <c r="DG17" s="79" t="s">
        <v>198</v>
      </c>
      <c r="DH17" s="78">
        <f>SUM(BD17,+CF17)</f>
        <v>0</v>
      </c>
      <c r="DI17" s="78">
        <f>SUM(BE17,+CG17)</f>
        <v>1978</v>
      </c>
      <c r="DJ17" s="78">
        <f>SUM(BF17,+CH17)</f>
        <v>404486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214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215</v>
      </c>
      <c r="B2" s="153" t="s">
        <v>216</v>
      </c>
      <c r="C2" s="162" t="s">
        <v>217</v>
      </c>
      <c r="D2" s="117" t="s">
        <v>218</v>
      </c>
      <c r="E2" s="118"/>
      <c r="F2" s="118"/>
      <c r="G2" s="118"/>
      <c r="H2" s="118"/>
      <c r="I2" s="118"/>
      <c r="J2" s="118"/>
      <c r="K2" s="118"/>
      <c r="L2" s="119"/>
      <c r="M2" s="117" t="s">
        <v>219</v>
      </c>
      <c r="N2" s="118"/>
      <c r="O2" s="118"/>
      <c r="P2" s="118"/>
      <c r="Q2" s="118"/>
      <c r="R2" s="118"/>
      <c r="S2" s="118"/>
      <c r="T2" s="118"/>
      <c r="U2" s="119"/>
      <c r="V2" s="117" t="s">
        <v>220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221</v>
      </c>
      <c r="E3" s="121"/>
      <c r="F3" s="121"/>
      <c r="G3" s="121"/>
      <c r="H3" s="121"/>
      <c r="I3" s="121"/>
      <c r="J3" s="121"/>
      <c r="K3" s="121"/>
      <c r="L3" s="122"/>
      <c r="M3" s="120" t="s">
        <v>221</v>
      </c>
      <c r="N3" s="121"/>
      <c r="O3" s="121"/>
      <c r="P3" s="121"/>
      <c r="Q3" s="121"/>
      <c r="R3" s="121"/>
      <c r="S3" s="121"/>
      <c r="T3" s="121"/>
      <c r="U3" s="122"/>
      <c r="V3" s="120" t="s">
        <v>221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222</v>
      </c>
      <c r="F4" s="124"/>
      <c r="G4" s="124"/>
      <c r="H4" s="124"/>
      <c r="I4" s="124"/>
      <c r="J4" s="124"/>
      <c r="K4" s="125"/>
      <c r="L4" s="126" t="s">
        <v>223</v>
      </c>
      <c r="M4" s="123"/>
      <c r="N4" s="120" t="s">
        <v>222</v>
      </c>
      <c r="O4" s="124"/>
      <c r="P4" s="124"/>
      <c r="Q4" s="124"/>
      <c r="R4" s="124"/>
      <c r="S4" s="124"/>
      <c r="T4" s="125"/>
      <c r="U4" s="126" t="s">
        <v>223</v>
      </c>
      <c r="V4" s="123"/>
      <c r="W4" s="120" t="s">
        <v>222</v>
      </c>
      <c r="X4" s="124"/>
      <c r="Y4" s="124"/>
      <c r="Z4" s="124"/>
      <c r="AA4" s="124"/>
      <c r="AB4" s="124"/>
      <c r="AC4" s="125"/>
      <c r="AD4" s="126" t="s">
        <v>223</v>
      </c>
    </row>
    <row r="5" spans="1:30" s="46" customFormat="1" ht="23.25" customHeight="1">
      <c r="A5" s="160"/>
      <c r="B5" s="154"/>
      <c r="C5" s="160"/>
      <c r="D5" s="123"/>
      <c r="E5" s="123" t="s">
        <v>220</v>
      </c>
      <c r="F5" s="72" t="s">
        <v>224</v>
      </c>
      <c r="G5" s="72" t="s">
        <v>225</v>
      </c>
      <c r="H5" s="72" t="s">
        <v>226</v>
      </c>
      <c r="I5" s="72" t="s">
        <v>227</v>
      </c>
      <c r="J5" s="72" t="s">
        <v>228</v>
      </c>
      <c r="K5" s="72" t="s">
        <v>229</v>
      </c>
      <c r="L5" s="71"/>
      <c r="M5" s="123"/>
      <c r="N5" s="123" t="s">
        <v>220</v>
      </c>
      <c r="O5" s="72" t="s">
        <v>224</v>
      </c>
      <c r="P5" s="72" t="s">
        <v>225</v>
      </c>
      <c r="Q5" s="72" t="s">
        <v>226</v>
      </c>
      <c r="R5" s="72" t="s">
        <v>227</v>
      </c>
      <c r="S5" s="72" t="s">
        <v>228</v>
      </c>
      <c r="T5" s="72" t="s">
        <v>229</v>
      </c>
      <c r="U5" s="71"/>
      <c r="V5" s="123"/>
      <c r="W5" s="123" t="s">
        <v>220</v>
      </c>
      <c r="X5" s="72" t="s">
        <v>224</v>
      </c>
      <c r="Y5" s="72" t="s">
        <v>225</v>
      </c>
      <c r="Z5" s="72" t="s">
        <v>226</v>
      </c>
      <c r="AA5" s="72" t="s">
        <v>227</v>
      </c>
      <c r="AB5" s="72" t="s">
        <v>228</v>
      </c>
      <c r="AC5" s="72" t="s">
        <v>229</v>
      </c>
      <c r="AD5" s="71"/>
    </row>
    <row r="6" spans="1:30" s="47" customFormat="1" ht="13.5">
      <c r="A6" s="161"/>
      <c r="B6" s="155"/>
      <c r="C6" s="161"/>
      <c r="D6" s="127" t="s">
        <v>230</v>
      </c>
      <c r="E6" s="127" t="s">
        <v>230</v>
      </c>
      <c r="F6" s="128" t="s">
        <v>230</v>
      </c>
      <c r="G6" s="128" t="s">
        <v>230</v>
      </c>
      <c r="H6" s="128" t="s">
        <v>230</v>
      </c>
      <c r="I6" s="128" t="s">
        <v>230</v>
      </c>
      <c r="J6" s="128" t="s">
        <v>230</v>
      </c>
      <c r="K6" s="128" t="s">
        <v>230</v>
      </c>
      <c r="L6" s="129" t="s">
        <v>230</v>
      </c>
      <c r="M6" s="127" t="s">
        <v>230</v>
      </c>
      <c r="N6" s="127" t="s">
        <v>230</v>
      </c>
      <c r="O6" s="128" t="s">
        <v>230</v>
      </c>
      <c r="P6" s="128" t="s">
        <v>230</v>
      </c>
      <c r="Q6" s="128" t="s">
        <v>230</v>
      </c>
      <c r="R6" s="128" t="s">
        <v>230</v>
      </c>
      <c r="S6" s="128" t="s">
        <v>230</v>
      </c>
      <c r="T6" s="128" t="s">
        <v>230</v>
      </c>
      <c r="U6" s="129" t="s">
        <v>230</v>
      </c>
      <c r="V6" s="127" t="s">
        <v>230</v>
      </c>
      <c r="W6" s="127" t="s">
        <v>230</v>
      </c>
      <c r="X6" s="128" t="s">
        <v>230</v>
      </c>
      <c r="Y6" s="128" t="s">
        <v>230</v>
      </c>
      <c r="Z6" s="128" t="s">
        <v>230</v>
      </c>
      <c r="AA6" s="128" t="s">
        <v>230</v>
      </c>
      <c r="AB6" s="128" t="s">
        <v>230</v>
      </c>
      <c r="AC6" s="128" t="s">
        <v>230</v>
      </c>
      <c r="AD6" s="129" t="s">
        <v>230</v>
      </c>
    </row>
    <row r="7" spans="1:30" s="51" customFormat="1" ht="12" customHeight="1">
      <c r="A7" s="49" t="s">
        <v>231</v>
      </c>
      <c r="B7" s="65" t="s">
        <v>232</v>
      </c>
      <c r="C7" s="49" t="s">
        <v>220</v>
      </c>
      <c r="D7" s="74">
        <f>SUM(D8:D42)</f>
        <v>18497719</v>
      </c>
      <c r="E7" s="74">
        <f>SUM(E8:E42)</f>
        <v>6631864</v>
      </c>
      <c r="F7" s="74">
        <f>SUM(F8:F42)</f>
        <v>1616991</v>
      </c>
      <c r="G7" s="74">
        <f>SUM(G8:G42)</f>
        <v>2098</v>
      </c>
      <c r="H7" s="74">
        <f>SUM(H8:H42)</f>
        <v>1806700</v>
      </c>
      <c r="I7" s="74">
        <f>SUM(I8:I42)</f>
        <v>2228579</v>
      </c>
      <c r="J7" s="74">
        <f>SUM(J8:J42)</f>
        <v>2532520</v>
      </c>
      <c r="K7" s="74">
        <f>SUM(K8:K42)</f>
        <v>977496</v>
      </c>
      <c r="L7" s="74">
        <f>SUM(L8:L42)</f>
        <v>11865855</v>
      </c>
      <c r="M7" s="74">
        <f>SUM(M8:M42)</f>
        <v>2985550</v>
      </c>
      <c r="N7" s="74">
        <f>SUM(N8:N42)</f>
        <v>117785</v>
      </c>
      <c r="O7" s="74">
        <f>SUM(O8:O42)</f>
        <v>2316</v>
      </c>
      <c r="P7" s="74">
        <f>SUM(P8:P42)</f>
        <v>2908</v>
      </c>
      <c r="Q7" s="74">
        <f>SUM(Q8:Q42)</f>
        <v>0</v>
      </c>
      <c r="R7" s="74">
        <f>SUM(R8:R42)</f>
        <v>97042</v>
      </c>
      <c r="S7" s="74">
        <f>SUM(S8:S42)</f>
        <v>1858077</v>
      </c>
      <c r="T7" s="74">
        <f>SUM(T8:T42)</f>
        <v>15519</v>
      </c>
      <c r="U7" s="74">
        <f>SUM(U8:U42)</f>
        <v>2867765</v>
      </c>
      <c r="V7" s="74">
        <f>SUM(V8:V42)</f>
        <v>21483269</v>
      </c>
      <c r="W7" s="74">
        <f>SUM(W8:W42)</f>
        <v>6749649</v>
      </c>
      <c r="X7" s="74">
        <f>SUM(X8:X42)</f>
        <v>1619307</v>
      </c>
      <c r="Y7" s="74">
        <f>SUM(Y8:Y42)</f>
        <v>5006</v>
      </c>
      <c r="Z7" s="74">
        <f>SUM(Z8:Z42)</f>
        <v>1806700</v>
      </c>
      <c r="AA7" s="74">
        <f>SUM(AA8:AA42)</f>
        <v>2325621</v>
      </c>
      <c r="AB7" s="74">
        <f>SUM(AB8:AB42)</f>
        <v>4390597</v>
      </c>
      <c r="AC7" s="74">
        <f>SUM(AC8:AC42)</f>
        <v>993015</v>
      </c>
      <c r="AD7" s="74">
        <f>SUM(AD8:AD42)</f>
        <v>14733620</v>
      </c>
    </row>
    <row r="8" spans="1:30" s="51" customFormat="1" ht="12" customHeight="1">
      <c r="A8" s="52" t="s">
        <v>231</v>
      </c>
      <c r="B8" s="66" t="s">
        <v>233</v>
      </c>
      <c r="C8" s="52" t="s">
        <v>234</v>
      </c>
      <c r="D8" s="76">
        <f>SUM(E8,+L8)</f>
        <v>4470335</v>
      </c>
      <c r="E8" s="76">
        <f>+SUM(F8:I8,K8)</f>
        <v>1880299</v>
      </c>
      <c r="F8" s="76">
        <v>0</v>
      </c>
      <c r="G8" s="76">
        <v>0</v>
      </c>
      <c r="H8" s="76">
        <v>309000</v>
      </c>
      <c r="I8" s="76">
        <v>1030169</v>
      </c>
      <c r="J8" s="77">
        <v>0</v>
      </c>
      <c r="K8" s="76">
        <v>541130</v>
      </c>
      <c r="L8" s="76">
        <v>2590036</v>
      </c>
      <c r="M8" s="76">
        <f>SUM(N8,+U8)</f>
        <v>216628</v>
      </c>
      <c r="N8" s="76">
        <f>+SUM(O8:R8,T8)</f>
        <v>591</v>
      </c>
      <c r="O8" s="76">
        <v>234</v>
      </c>
      <c r="P8" s="76">
        <v>234</v>
      </c>
      <c r="Q8" s="76">
        <v>0</v>
      </c>
      <c r="R8" s="76">
        <v>26</v>
      </c>
      <c r="S8" s="77">
        <v>0</v>
      </c>
      <c r="T8" s="76">
        <v>97</v>
      </c>
      <c r="U8" s="76">
        <v>216037</v>
      </c>
      <c r="V8" s="76">
        <f>+SUM(D8,M8)</f>
        <v>4686963</v>
      </c>
      <c r="W8" s="76">
        <f>+SUM(E8,N8)</f>
        <v>1880890</v>
      </c>
      <c r="X8" s="76">
        <f>+SUM(F8,O8)</f>
        <v>234</v>
      </c>
      <c r="Y8" s="76">
        <f>+SUM(G8,P8)</f>
        <v>234</v>
      </c>
      <c r="Z8" s="76">
        <f>+SUM(H8,Q8)</f>
        <v>309000</v>
      </c>
      <c r="AA8" s="76">
        <f>+SUM(I8,R8)</f>
        <v>1030195</v>
      </c>
      <c r="AB8" s="77">
        <v>0</v>
      </c>
      <c r="AC8" s="76">
        <f>+SUM(K8,T8)</f>
        <v>541227</v>
      </c>
      <c r="AD8" s="76">
        <f>+SUM(L8,U8)</f>
        <v>2806073</v>
      </c>
    </row>
    <row r="9" spans="1:30" s="51" customFormat="1" ht="12" customHeight="1">
      <c r="A9" s="52" t="s">
        <v>235</v>
      </c>
      <c r="B9" s="53" t="s">
        <v>236</v>
      </c>
      <c r="C9" s="52" t="s">
        <v>237</v>
      </c>
      <c r="D9" s="76">
        <f>SUM(E9,+L9)</f>
        <v>868004</v>
      </c>
      <c r="E9" s="76">
        <f>+SUM(F9:I9,K9)</f>
        <v>124691</v>
      </c>
      <c r="F9" s="76">
        <v>0</v>
      </c>
      <c r="G9" s="76">
        <v>0</v>
      </c>
      <c r="H9" s="76">
        <v>0</v>
      </c>
      <c r="I9" s="76">
        <v>103532</v>
      </c>
      <c r="J9" s="77">
        <v>0</v>
      </c>
      <c r="K9" s="76">
        <v>21159</v>
      </c>
      <c r="L9" s="76">
        <v>743313</v>
      </c>
      <c r="M9" s="76">
        <f>SUM(N9,+U9)</f>
        <v>252934</v>
      </c>
      <c r="N9" s="76">
        <f>+SUM(O9:R9,T9)</f>
        <v>0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0</v>
      </c>
      <c r="U9" s="76">
        <v>252934</v>
      </c>
      <c r="V9" s="76">
        <f>+SUM(D9,M9)</f>
        <v>1120938</v>
      </c>
      <c r="W9" s="76">
        <f>+SUM(E9,N9)</f>
        <v>124691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103532</v>
      </c>
      <c r="AB9" s="77">
        <v>0</v>
      </c>
      <c r="AC9" s="76">
        <f>+SUM(K9,T9)</f>
        <v>21159</v>
      </c>
      <c r="AD9" s="76">
        <f>+SUM(L9,U9)</f>
        <v>996247</v>
      </c>
    </row>
    <row r="10" spans="1:30" s="51" customFormat="1" ht="12" customHeight="1">
      <c r="A10" s="52" t="s">
        <v>235</v>
      </c>
      <c r="B10" s="66" t="s">
        <v>238</v>
      </c>
      <c r="C10" s="52" t="s">
        <v>239</v>
      </c>
      <c r="D10" s="76">
        <f>SUM(E10,+L10)</f>
        <v>3502511</v>
      </c>
      <c r="E10" s="76">
        <f>+SUM(F10:I10,K10)</f>
        <v>1212489</v>
      </c>
      <c r="F10" s="76">
        <v>977582</v>
      </c>
      <c r="G10" s="76">
        <v>0</v>
      </c>
      <c r="H10" s="76">
        <v>0</v>
      </c>
      <c r="I10" s="76">
        <v>207337</v>
      </c>
      <c r="J10" s="77">
        <v>0</v>
      </c>
      <c r="K10" s="76">
        <v>27570</v>
      </c>
      <c r="L10" s="76">
        <v>2290022</v>
      </c>
      <c r="M10" s="76">
        <f>SUM(N10,+U10)</f>
        <v>238832</v>
      </c>
      <c r="N10" s="76">
        <f>+SUM(O10:R10,T10)</f>
        <v>13434</v>
      </c>
      <c r="O10" s="76">
        <v>0</v>
      </c>
      <c r="P10" s="76">
        <v>0</v>
      </c>
      <c r="Q10" s="76">
        <v>0</v>
      </c>
      <c r="R10" s="76">
        <v>13362</v>
      </c>
      <c r="S10" s="77">
        <v>0</v>
      </c>
      <c r="T10" s="76">
        <v>72</v>
      </c>
      <c r="U10" s="76">
        <v>225398</v>
      </c>
      <c r="V10" s="76">
        <f>+SUM(D10,M10)</f>
        <v>3741343</v>
      </c>
      <c r="W10" s="76">
        <f>+SUM(E10,N10)</f>
        <v>1225923</v>
      </c>
      <c r="X10" s="76">
        <f>+SUM(F10,O10)</f>
        <v>977582</v>
      </c>
      <c r="Y10" s="76">
        <f>+SUM(G10,P10)</f>
        <v>0</v>
      </c>
      <c r="Z10" s="76">
        <f>+SUM(H10,Q10)</f>
        <v>0</v>
      </c>
      <c r="AA10" s="76">
        <f>+SUM(I10,R10)</f>
        <v>220699</v>
      </c>
      <c r="AB10" s="77">
        <v>0</v>
      </c>
      <c r="AC10" s="76">
        <f>+SUM(K10,T10)</f>
        <v>27642</v>
      </c>
      <c r="AD10" s="76">
        <f>+SUM(L10,U10)</f>
        <v>2515420</v>
      </c>
    </row>
    <row r="11" spans="1:30" s="51" customFormat="1" ht="12" customHeight="1">
      <c r="A11" s="52" t="s">
        <v>240</v>
      </c>
      <c r="B11" s="53" t="s">
        <v>241</v>
      </c>
      <c r="C11" s="52" t="s">
        <v>242</v>
      </c>
      <c r="D11" s="76">
        <f>SUM(E11,+L11)</f>
        <v>1219208</v>
      </c>
      <c r="E11" s="76">
        <f>+SUM(F11:I11,K11)</f>
        <v>68218</v>
      </c>
      <c r="F11" s="76">
        <v>0</v>
      </c>
      <c r="G11" s="76">
        <v>0</v>
      </c>
      <c r="H11" s="76">
        <v>0</v>
      </c>
      <c r="I11" s="76">
        <v>55719</v>
      </c>
      <c r="J11" s="77">
        <v>0</v>
      </c>
      <c r="K11" s="76">
        <v>12499</v>
      </c>
      <c r="L11" s="76">
        <v>1150990</v>
      </c>
      <c r="M11" s="76">
        <f>SUM(N11,+U11)</f>
        <v>362275</v>
      </c>
      <c r="N11" s="76">
        <f>+SUM(O11:R11,T11)</f>
        <v>5705</v>
      </c>
      <c r="O11" s="76">
        <v>0</v>
      </c>
      <c r="P11" s="76">
        <v>0</v>
      </c>
      <c r="Q11" s="76">
        <v>0</v>
      </c>
      <c r="R11" s="76">
        <v>5705</v>
      </c>
      <c r="S11" s="77">
        <v>0</v>
      </c>
      <c r="T11" s="76"/>
      <c r="U11" s="76">
        <v>356570</v>
      </c>
      <c r="V11" s="76">
        <f>+SUM(D11,M11)</f>
        <v>1581483</v>
      </c>
      <c r="W11" s="76">
        <f>+SUM(E11,N11)</f>
        <v>73923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61424</v>
      </c>
      <c r="AB11" s="77">
        <v>0</v>
      </c>
      <c r="AC11" s="76">
        <f>+SUM(K11,T11)</f>
        <v>12499</v>
      </c>
      <c r="AD11" s="76">
        <f>+SUM(L11,U11)</f>
        <v>1507560</v>
      </c>
    </row>
    <row r="12" spans="1:30" s="51" customFormat="1" ht="12" customHeight="1">
      <c r="A12" s="55" t="s">
        <v>240</v>
      </c>
      <c r="B12" s="56" t="s">
        <v>243</v>
      </c>
      <c r="C12" s="55" t="s">
        <v>244</v>
      </c>
      <c r="D12" s="78">
        <f>SUM(E12,+L12)</f>
        <v>372561</v>
      </c>
      <c r="E12" s="78">
        <f>+SUM(F12:I12,K12)</f>
        <v>3608</v>
      </c>
      <c r="F12" s="78">
        <v>0</v>
      </c>
      <c r="G12" s="78">
        <v>0</v>
      </c>
      <c r="H12" s="78">
        <v>0</v>
      </c>
      <c r="I12" s="78">
        <v>1480</v>
      </c>
      <c r="J12" s="79">
        <v>0</v>
      </c>
      <c r="K12" s="78">
        <v>2128</v>
      </c>
      <c r="L12" s="78">
        <v>368953</v>
      </c>
      <c r="M12" s="78">
        <f>SUM(N12,+U12)</f>
        <v>143510</v>
      </c>
      <c r="N12" s="78">
        <f>+SUM(O12:R12,T12)</f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143510</v>
      </c>
      <c r="V12" s="78">
        <f>+SUM(D12,M12)</f>
        <v>516071</v>
      </c>
      <c r="W12" s="78">
        <f>+SUM(E12,N12)</f>
        <v>3608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1480</v>
      </c>
      <c r="AB12" s="79">
        <v>0</v>
      </c>
      <c r="AC12" s="78">
        <f>+SUM(K12,T12)</f>
        <v>2128</v>
      </c>
      <c r="AD12" s="78">
        <f>+SUM(L12,U12)</f>
        <v>512463</v>
      </c>
    </row>
    <row r="13" spans="1:30" s="51" customFormat="1" ht="12" customHeight="1">
      <c r="A13" s="55" t="s">
        <v>240</v>
      </c>
      <c r="B13" s="56" t="s">
        <v>245</v>
      </c>
      <c r="C13" s="55" t="s">
        <v>246</v>
      </c>
      <c r="D13" s="78">
        <f>SUM(E13,+L13)</f>
        <v>452869</v>
      </c>
      <c r="E13" s="78">
        <f>+SUM(F13:I13,K13)</f>
        <v>58536</v>
      </c>
      <c r="F13" s="78">
        <v>0</v>
      </c>
      <c r="G13" s="78">
        <v>0</v>
      </c>
      <c r="H13" s="78">
        <v>0</v>
      </c>
      <c r="I13" s="78">
        <v>58221</v>
      </c>
      <c r="J13" s="79">
        <v>0</v>
      </c>
      <c r="K13" s="78">
        <v>315</v>
      </c>
      <c r="L13" s="78">
        <v>394333</v>
      </c>
      <c r="M13" s="78">
        <f>SUM(N13,+U13)</f>
        <v>211609</v>
      </c>
      <c r="N13" s="78">
        <f>+SUM(O13:R13,T13)</f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211609</v>
      </c>
      <c r="V13" s="78">
        <f>+SUM(D13,M13)</f>
        <v>664478</v>
      </c>
      <c r="W13" s="78">
        <f>+SUM(E13,N13)</f>
        <v>58536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58221</v>
      </c>
      <c r="AB13" s="79">
        <v>0</v>
      </c>
      <c r="AC13" s="78">
        <f>+SUM(K13,T13)</f>
        <v>315</v>
      </c>
      <c r="AD13" s="78">
        <f>+SUM(L13,U13)</f>
        <v>605942</v>
      </c>
    </row>
    <row r="14" spans="1:30" s="51" customFormat="1" ht="12" customHeight="1">
      <c r="A14" s="55" t="s">
        <v>240</v>
      </c>
      <c r="B14" s="56" t="s">
        <v>247</v>
      </c>
      <c r="C14" s="55" t="s">
        <v>248</v>
      </c>
      <c r="D14" s="78">
        <f>SUM(E14,+L14)</f>
        <v>467210</v>
      </c>
      <c r="E14" s="78">
        <f>+SUM(F14:I14,K14)</f>
        <v>0</v>
      </c>
      <c r="F14" s="78">
        <v>0</v>
      </c>
      <c r="G14" s="78">
        <v>0</v>
      </c>
      <c r="H14" s="78">
        <v>0</v>
      </c>
      <c r="I14" s="78">
        <v>0</v>
      </c>
      <c r="J14" s="79">
        <v>0</v>
      </c>
      <c r="K14" s="78">
        <v>0</v>
      </c>
      <c r="L14" s="78">
        <v>467210</v>
      </c>
      <c r="M14" s="78">
        <f>SUM(N14,+U14)</f>
        <v>168855</v>
      </c>
      <c r="N14" s="78">
        <f>+SUM(O14:R14,T14)</f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168855</v>
      </c>
      <c r="V14" s="78">
        <f>+SUM(D14,M14)</f>
        <v>636065</v>
      </c>
      <c r="W14" s="78">
        <f>+SUM(E14,N14)</f>
        <v>0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9">
        <v>0</v>
      </c>
      <c r="AC14" s="78">
        <f>+SUM(K14,T14)</f>
        <v>0</v>
      </c>
      <c r="AD14" s="78">
        <f>+SUM(L14,U14)</f>
        <v>636065</v>
      </c>
    </row>
    <row r="15" spans="1:30" s="51" customFormat="1" ht="12" customHeight="1">
      <c r="A15" s="55" t="s">
        <v>240</v>
      </c>
      <c r="B15" s="56" t="s">
        <v>249</v>
      </c>
      <c r="C15" s="55" t="s">
        <v>250</v>
      </c>
      <c r="D15" s="78">
        <f>SUM(E15,+L15)</f>
        <v>2802186</v>
      </c>
      <c r="E15" s="78">
        <f>+SUM(F15:I15,K15)</f>
        <v>2113369</v>
      </c>
      <c r="F15" s="78">
        <v>464579</v>
      </c>
      <c r="G15" s="78">
        <v>0</v>
      </c>
      <c r="H15" s="78">
        <v>1384000</v>
      </c>
      <c r="I15" s="78">
        <v>70895</v>
      </c>
      <c r="J15" s="79">
        <v>0</v>
      </c>
      <c r="K15" s="78">
        <v>193895</v>
      </c>
      <c r="L15" s="78">
        <v>688817</v>
      </c>
      <c r="M15" s="78">
        <f>SUM(N15,+U15)</f>
        <v>306158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306158</v>
      </c>
      <c r="V15" s="78">
        <f>+SUM(D15,M15)</f>
        <v>3108344</v>
      </c>
      <c r="W15" s="78">
        <f>+SUM(E15,N15)</f>
        <v>2113369</v>
      </c>
      <c r="X15" s="78">
        <f>+SUM(F15,O15)</f>
        <v>464579</v>
      </c>
      <c r="Y15" s="78">
        <f>+SUM(G15,P15)</f>
        <v>0</v>
      </c>
      <c r="Z15" s="78">
        <f>+SUM(H15,Q15)</f>
        <v>1384000</v>
      </c>
      <c r="AA15" s="78">
        <f>+SUM(I15,R15)</f>
        <v>70895</v>
      </c>
      <c r="AB15" s="79">
        <v>0</v>
      </c>
      <c r="AC15" s="78">
        <f>+SUM(K15,T15)</f>
        <v>193895</v>
      </c>
      <c r="AD15" s="78">
        <f>+SUM(L15,U15)</f>
        <v>994975</v>
      </c>
    </row>
    <row r="16" spans="1:30" s="51" customFormat="1" ht="12" customHeight="1">
      <c r="A16" s="55" t="s">
        <v>240</v>
      </c>
      <c r="B16" s="56" t="s">
        <v>251</v>
      </c>
      <c r="C16" s="55" t="s">
        <v>252</v>
      </c>
      <c r="D16" s="78">
        <f>SUM(E16,+L16)</f>
        <v>325812</v>
      </c>
      <c r="E16" s="78">
        <f>+SUM(F16:I16,K16)</f>
        <v>95400</v>
      </c>
      <c r="F16" s="78">
        <v>0</v>
      </c>
      <c r="G16" s="78">
        <v>0</v>
      </c>
      <c r="H16" s="78">
        <v>0</v>
      </c>
      <c r="I16" s="78">
        <v>76053</v>
      </c>
      <c r="J16" s="79">
        <v>0</v>
      </c>
      <c r="K16" s="78">
        <v>19347</v>
      </c>
      <c r="L16" s="78">
        <v>230412</v>
      </c>
      <c r="M16" s="78">
        <f>SUM(N16,+U16)</f>
        <v>94701</v>
      </c>
      <c r="N16" s="78">
        <f>+SUM(O16:R16,T16)</f>
        <v>42</v>
      </c>
      <c r="O16" s="78">
        <v>0</v>
      </c>
      <c r="P16" s="78">
        <v>0</v>
      </c>
      <c r="Q16" s="78">
        <v>0</v>
      </c>
      <c r="R16" s="78">
        <v>42</v>
      </c>
      <c r="S16" s="79">
        <v>0</v>
      </c>
      <c r="T16" s="78">
        <v>0</v>
      </c>
      <c r="U16" s="78">
        <v>94659</v>
      </c>
      <c r="V16" s="78">
        <f>+SUM(D16,M16)</f>
        <v>420513</v>
      </c>
      <c r="W16" s="78">
        <f>+SUM(E16,N16)</f>
        <v>95442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76095</v>
      </c>
      <c r="AB16" s="79">
        <v>0</v>
      </c>
      <c r="AC16" s="78">
        <f>+SUM(K16,T16)</f>
        <v>19347</v>
      </c>
      <c r="AD16" s="78">
        <f>+SUM(L16,U16)</f>
        <v>325071</v>
      </c>
    </row>
    <row r="17" spans="1:30" s="51" customFormat="1" ht="12" customHeight="1">
      <c r="A17" s="55" t="s">
        <v>240</v>
      </c>
      <c r="B17" s="56" t="s">
        <v>253</v>
      </c>
      <c r="C17" s="55" t="s">
        <v>254</v>
      </c>
      <c r="D17" s="78">
        <f>SUM(E17,+L17)</f>
        <v>586998</v>
      </c>
      <c r="E17" s="78">
        <f>+SUM(F17:I17,K17)</f>
        <v>121141</v>
      </c>
      <c r="F17" s="78">
        <v>0</v>
      </c>
      <c r="G17" s="78">
        <v>0</v>
      </c>
      <c r="H17" s="78">
        <v>0</v>
      </c>
      <c r="I17" s="78">
        <v>112605</v>
      </c>
      <c r="J17" s="79">
        <v>0</v>
      </c>
      <c r="K17" s="78">
        <v>8536</v>
      </c>
      <c r="L17" s="78">
        <v>465857</v>
      </c>
      <c r="M17" s="78">
        <f>SUM(N17,+U17)</f>
        <v>244135</v>
      </c>
      <c r="N17" s="78">
        <f>+SUM(O17:R17,T17)</f>
        <v>37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37</v>
      </c>
      <c r="U17" s="78">
        <v>244098</v>
      </c>
      <c r="V17" s="78">
        <f>+SUM(D17,M17)</f>
        <v>831133</v>
      </c>
      <c r="W17" s="78">
        <f>+SUM(E17,N17)</f>
        <v>121178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112605</v>
      </c>
      <c r="AB17" s="79">
        <v>0</v>
      </c>
      <c r="AC17" s="78">
        <f>+SUM(K17,T17)</f>
        <v>8573</v>
      </c>
      <c r="AD17" s="78">
        <f>+SUM(L17,U17)</f>
        <v>709955</v>
      </c>
    </row>
    <row r="18" spans="1:30" s="51" customFormat="1" ht="12" customHeight="1">
      <c r="A18" s="55" t="s">
        <v>240</v>
      </c>
      <c r="B18" s="56" t="s">
        <v>255</v>
      </c>
      <c r="C18" s="55" t="s">
        <v>256</v>
      </c>
      <c r="D18" s="78">
        <f>SUM(E18,+L18)</f>
        <v>460332</v>
      </c>
      <c r="E18" s="78">
        <f>+SUM(F18:I18,K18)</f>
        <v>56570</v>
      </c>
      <c r="F18" s="78">
        <v>3177</v>
      </c>
      <c r="G18" s="78">
        <v>2098</v>
      </c>
      <c r="H18" s="78">
        <v>0</v>
      </c>
      <c r="I18" s="78">
        <v>21814</v>
      </c>
      <c r="J18" s="79">
        <v>0</v>
      </c>
      <c r="K18" s="78">
        <v>29481</v>
      </c>
      <c r="L18" s="78">
        <v>403762</v>
      </c>
      <c r="M18" s="78">
        <f>SUM(N18,+U18)</f>
        <v>110926</v>
      </c>
      <c r="N18" s="78">
        <f>+SUM(O18:R18,T18)</f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110926</v>
      </c>
      <c r="V18" s="78">
        <f>+SUM(D18,M18)</f>
        <v>571258</v>
      </c>
      <c r="W18" s="78">
        <f>+SUM(E18,N18)</f>
        <v>56570</v>
      </c>
      <c r="X18" s="78">
        <f>+SUM(F18,O18)</f>
        <v>3177</v>
      </c>
      <c r="Y18" s="78">
        <f>+SUM(G18,P18)</f>
        <v>2098</v>
      </c>
      <c r="Z18" s="78">
        <f>+SUM(H18,Q18)</f>
        <v>0</v>
      </c>
      <c r="AA18" s="78">
        <f>+SUM(I18,R18)</f>
        <v>21814</v>
      </c>
      <c r="AB18" s="79">
        <v>0</v>
      </c>
      <c r="AC18" s="78">
        <f>+SUM(K18,T18)</f>
        <v>29481</v>
      </c>
      <c r="AD18" s="78">
        <f>+SUM(L18,U18)</f>
        <v>514688</v>
      </c>
    </row>
    <row r="19" spans="1:30" s="51" customFormat="1" ht="12" customHeight="1">
      <c r="A19" s="55" t="s">
        <v>240</v>
      </c>
      <c r="B19" s="56" t="s">
        <v>257</v>
      </c>
      <c r="C19" s="55" t="s">
        <v>258</v>
      </c>
      <c r="D19" s="78">
        <f>SUM(E19,+L19)</f>
        <v>331375</v>
      </c>
      <c r="E19" s="78">
        <f>+SUM(F19:I19,K19)</f>
        <v>47553</v>
      </c>
      <c r="F19" s="78">
        <v>0</v>
      </c>
      <c r="G19" s="78">
        <v>0</v>
      </c>
      <c r="H19" s="78">
        <v>0</v>
      </c>
      <c r="I19" s="78">
        <v>9718</v>
      </c>
      <c r="J19" s="79">
        <v>0</v>
      </c>
      <c r="K19" s="78">
        <v>37835</v>
      </c>
      <c r="L19" s="78">
        <v>283822</v>
      </c>
      <c r="M19" s="78">
        <f>SUM(N19,+U19)</f>
        <v>81888</v>
      </c>
      <c r="N19" s="78">
        <f>+SUM(O19:R19,T19)</f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81888</v>
      </c>
      <c r="V19" s="78">
        <f>+SUM(D19,M19)</f>
        <v>413263</v>
      </c>
      <c r="W19" s="78">
        <f>+SUM(E19,N19)</f>
        <v>47553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9718</v>
      </c>
      <c r="AB19" s="79">
        <v>0</v>
      </c>
      <c r="AC19" s="78">
        <f>+SUM(K19,T19)</f>
        <v>37835</v>
      </c>
      <c r="AD19" s="78">
        <f>+SUM(L19,U19)</f>
        <v>365710</v>
      </c>
    </row>
    <row r="20" spans="1:30" s="51" customFormat="1" ht="12" customHeight="1">
      <c r="A20" s="55" t="s">
        <v>240</v>
      </c>
      <c r="B20" s="56" t="s">
        <v>259</v>
      </c>
      <c r="C20" s="55" t="s">
        <v>260</v>
      </c>
      <c r="D20" s="78">
        <f>SUM(E20,+L20)</f>
        <v>694450</v>
      </c>
      <c r="E20" s="78">
        <f>+SUM(F20:I20,K20)</f>
        <v>31022</v>
      </c>
      <c r="F20" s="78">
        <v>1800</v>
      </c>
      <c r="G20" s="78">
        <v>0</v>
      </c>
      <c r="H20" s="78">
        <v>0</v>
      </c>
      <c r="I20" s="78">
        <v>21566</v>
      </c>
      <c r="J20" s="79">
        <v>0</v>
      </c>
      <c r="K20" s="78">
        <v>7656</v>
      </c>
      <c r="L20" s="78">
        <v>663428</v>
      </c>
      <c r="M20" s="78">
        <f>SUM(N20,+U20)</f>
        <v>129069</v>
      </c>
      <c r="N20" s="78">
        <f>+SUM(O20:R20,T20)</f>
        <v>4562</v>
      </c>
      <c r="O20" s="78">
        <v>0</v>
      </c>
      <c r="P20" s="78">
        <v>0</v>
      </c>
      <c r="Q20" s="78">
        <v>0</v>
      </c>
      <c r="R20" s="78">
        <v>4293</v>
      </c>
      <c r="S20" s="79">
        <v>0</v>
      </c>
      <c r="T20" s="78">
        <v>269</v>
      </c>
      <c r="U20" s="78">
        <v>124507</v>
      </c>
      <c r="V20" s="78">
        <f>+SUM(D20,M20)</f>
        <v>823519</v>
      </c>
      <c r="W20" s="78">
        <f>+SUM(E20,N20)</f>
        <v>35584</v>
      </c>
      <c r="X20" s="78">
        <f>+SUM(F20,O20)</f>
        <v>1800</v>
      </c>
      <c r="Y20" s="78">
        <f>+SUM(G20,P20)</f>
        <v>0</v>
      </c>
      <c r="Z20" s="78">
        <f>+SUM(H20,Q20)</f>
        <v>0</v>
      </c>
      <c r="AA20" s="78">
        <f>+SUM(I20,R20)</f>
        <v>25859</v>
      </c>
      <c r="AB20" s="79">
        <v>0</v>
      </c>
      <c r="AC20" s="78">
        <f>+SUM(K20,T20)</f>
        <v>7925</v>
      </c>
      <c r="AD20" s="78">
        <f>+SUM(L20,U20)</f>
        <v>787935</v>
      </c>
    </row>
    <row r="21" spans="1:30" s="51" customFormat="1" ht="12" customHeight="1">
      <c r="A21" s="55" t="s">
        <v>240</v>
      </c>
      <c r="B21" s="56" t="s">
        <v>261</v>
      </c>
      <c r="C21" s="55" t="s">
        <v>262</v>
      </c>
      <c r="D21" s="78">
        <f>SUM(E21,+L21)</f>
        <v>97116</v>
      </c>
      <c r="E21" s="78">
        <f>+SUM(F21:I21,K21)</f>
        <v>0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0</v>
      </c>
      <c r="L21" s="78">
        <v>97116</v>
      </c>
      <c r="M21" s="78">
        <f>SUM(N21,+U21)</f>
        <v>30816</v>
      </c>
      <c r="N21" s="78">
        <f>+SUM(O21:R21,T21)</f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30816</v>
      </c>
      <c r="V21" s="78">
        <f>+SUM(D21,M21)</f>
        <v>127932</v>
      </c>
      <c r="W21" s="78">
        <f>+SUM(E21,N21)</f>
        <v>0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9">
        <v>0</v>
      </c>
      <c r="AC21" s="78">
        <f>+SUM(K21,T21)</f>
        <v>0</v>
      </c>
      <c r="AD21" s="78">
        <f>+SUM(L21,U21)</f>
        <v>127932</v>
      </c>
    </row>
    <row r="22" spans="1:30" s="51" customFormat="1" ht="12" customHeight="1">
      <c r="A22" s="55" t="s">
        <v>240</v>
      </c>
      <c r="B22" s="56" t="s">
        <v>263</v>
      </c>
      <c r="C22" s="55" t="s">
        <v>264</v>
      </c>
      <c r="D22" s="78">
        <f>SUM(E22,+L22)</f>
        <v>34350</v>
      </c>
      <c r="E22" s="78">
        <f>+SUM(F22:I22,K22)</f>
        <v>10</v>
      </c>
      <c r="F22" s="78">
        <v>0</v>
      </c>
      <c r="G22" s="78">
        <v>0</v>
      </c>
      <c r="H22" s="78">
        <v>0</v>
      </c>
      <c r="I22" s="78">
        <v>10</v>
      </c>
      <c r="J22" s="79">
        <v>0</v>
      </c>
      <c r="K22" s="78">
        <v>0</v>
      </c>
      <c r="L22" s="78">
        <v>34340</v>
      </c>
      <c r="M22" s="78">
        <f>SUM(N22,+U22)</f>
        <v>6729</v>
      </c>
      <c r="N22" s="78">
        <f>+SUM(O22:R22,T22)</f>
        <v>5</v>
      </c>
      <c r="O22" s="78">
        <v>0</v>
      </c>
      <c r="P22" s="78">
        <v>0</v>
      </c>
      <c r="Q22" s="78">
        <v>0</v>
      </c>
      <c r="R22" s="78">
        <v>5</v>
      </c>
      <c r="S22" s="79">
        <v>0</v>
      </c>
      <c r="T22" s="78">
        <v>0</v>
      </c>
      <c r="U22" s="78">
        <v>6724</v>
      </c>
      <c r="V22" s="78">
        <f>+SUM(D22,M22)</f>
        <v>41079</v>
      </c>
      <c r="W22" s="78">
        <f>+SUM(E22,N22)</f>
        <v>15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15</v>
      </c>
      <c r="AB22" s="79">
        <v>0</v>
      </c>
      <c r="AC22" s="78">
        <f>+SUM(K22,T22)</f>
        <v>0</v>
      </c>
      <c r="AD22" s="78">
        <f>+SUM(L22,U22)</f>
        <v>41064</v>
      </c>
    </row>
    <row r="23" spans="1:30" s="51" customFormat="1" ht="12" customHeight="1">
      <c r="A23" s="55" t="s">
        <v>240</v>
      </c>
      <c r="B23" s="56" t="s">
        <v>265</v>
      </c>
      <c r="C23" s="55" t="s">
        <v>266</v>
      </c>
      <c r="D23" s="78">
        <f>SUM(E23,+L23)</f>
        <v>40344</v>
      </c>
      <c r="E23" s="78">
        <f>+SUM(F23:I23,K23)</f>
        <v>6503</v>
      </c>
      <c r="F23" s="78">
        <v>0</v>
      </c>
      <c r="G23" s="78">
        <v>0</v>
      </c>
      <c r="H23" s="78">
        <v>0</v>
      </c>
      <c r="I23" s="78">
        <v>5112</v>
      </c>
      <c r="J23" s="79">
        <v>0</v>
      </c>
      <c r="K23" s="78">
        <v>1391</v>
      </c>
      <c r="L23" s="78">
        <v>33841</v>
      </c>
      <c r="M23" s="78">
        <f>SUM(N23,+U23)</f>
        <v>7960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7960</v>
      </c>
      <c r="V23" s="78">
        <f>+SUM(D23,M23)</f>
        <v>48304</v>
      </c>
      <c r="W23" s="78">
        <f>+SUM(E23,N23)</f>
        <v>6503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5112</v>
      </c>
      <c r="AB23" s="79">
        <v>0</v>
      </c>
      <c r="AC23" s="78">
        <f>+SUM(K23,T23)</f>
        <v>1391</v>
      </c>
      <c r="AD23" s="78">
        <f>+SUM(L23,U23)</f>
        <v>41801</v>
      </c>
    </row>
    <row r="24" spans="1:30" s="51" customFormat="1" ht="12" customHeight="1">
      <c r="A24" s="55" t="s">
        <v>240</v>
      </c>
      <c r="B24" s="56" t="s">
        <v>267</v>
      </c>
      <c r="C24" s="55" t="s">
        <v>268</v>
      </c>
      <c r="D24" s="78">
        <f>SUM(E24,+L24)</f>
        <v>363851</v>
      </c>
      <c r="E24" s="78">
        <f>+SUM(F24:I24,K24)</f>
        <v>21317</v>
      </c>
      <c r="F24" s="78">
        <v>0</v>
      </c>
      <c r="G24" s="78">
        <v>0</v>
      </c>
      <c r="H24" s="78">
        <v>0</v>
      </c>
      <c r="I24" s="78">
        <v>17449</v>
      </c>
      <c r="J24" s="79">
        <v>0</v>
      </c>
      <c r="K24" s="78">
        <v>3868</v>
      </c>
      <c r="L24" s="78">
        <v>342534</v>
      </c>
      <c r="M24" s="78">
        <f>SUM(N24,+U24)</f>
        <v>53600</v>
      </c>
      <c r="N24" s="78">
        <f>+SUM(O24:R24,T24)</f>
        <v>4756</v>
      </c>
      <c r="O24" s="78">
        <v>2082</v>
      </c>
      <c r="P24" s="78">
        <v>2674</v>
      </c>
      <c r="Q24" s="78">
        <v>0</v>
      </c>
      <c r="R24" s="78">
        <v>0</v>
      </c>
      <c r="S24" s="79">
        <v>0</v>
      </c>
      <c r="T24" s="78">
        <v>0</v>
      </c>
      <c r="U24" s="78">
        <v>48844</v>
      </c>
      <c r="V24" s="78">
        <f>+SUM(D24,M24)</f>
        <v>417451</v>
      </c>
      <c r="W24" s="78">
        <f>+SUM(E24,N24)</f>
        <v>26073</v>
      </c>
      <c r="X24" s="78">
        <f>+SUM(F24,O24)</f>
        <v>2082</v>
      </c>
      <c r="Y24" s="78">
        <f>+SUM(G24,P24)</f>
        <v>2674</v>
      </c>
      <c r="Z24" s="78">
        <f>+SUM(H24,Q24)</f>
        <v>0</v>
      </c>
      <c r="AA24" s="78">
        <f>+SUM(I24,R24)</f>
        <v>17449</v>
      </c>
      <c r="AB24" s="79">
        <v>0</v>
      </c>
      <c r="AC24" s="78">
        <f>+SUM(K24,T24)</f>
        <v>3868</v>
      </c>
      <c r="AD24" s="78">
        <f>+SUM(L24,U24)</f>
        <v>391378</v>
      </c>
    </row>
    <row r="25" spans="1:30" s="51" customFormat="1" ht="12" customHeight="1">
      <c r="A25" s="55" t="s">
        <v>240</v>
      </c>
      <c r="B25" s="56" t="s">
        <v>269</v>
      </c>
      <c r="C25" s="55" t="s">
        <v>270</v>
      </c>
      <c r="D25" s="78">
        <f>SUM(E25,+L25)</f>
        <v>74409</v>
      </c>
      <c r="E25" s="78">
        <f>+SUM(F25:I25,K25)</f>
        <v>43750</v>
      </c>
      <c r="F25" s="78">
        <v>0</v>
      </c>
      <c r="G25" s="78">
        <v>0</v>
      </c>
      <c r="H25" s="78">
        <v>34100</v>
      </c>
      <c r="I25" s="78">
        <v>9626</v>
      </c>
      <c r="J25" s="79">
        <v>0</v>
      </c>
      <c r="K25" s="78">
        <v>24</v>
      </c>
      <c r="L25" s="78">
        <v>30659</v>
      </c>
      <c r="M25" s="78">
        <f>SUM(N25,+U25)</f>
        <v>19045</v>
      </c>
      <c r="N25" s="78">
        <f>+SUM(O25:R25,T25)</f>
        <v>12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12</v>
      </c>
      <c r="U25" s="78">
        <v>19033</v>
      </c>
      <c r="V25" s="78">
        <f>+SUM(D25,M25)</f>
        <v>93454</v>
      </c>
      <c r="W25" s="78">
        <f>+SUM(E25,N25)</f>
        <v>43762</v>
      </c>
      <c r="X25" s="78">
        <f>+SUM(F25,O25)</f>
        <v>0</v>
      </c>
      <c r="Y25" s="78">
        <f>+SUM(G25,P25)</f>
        <v>0</v>
      </c>
      <c r="Z25" s="78">
        <f>+SUM(H25,Q25)</f>
        <v>34100</v>
      </c>
      <c r="AA25" s="78">
        <f>+SUM(I25,R25)</f>
        <v>9626</v>
      </c>
      <c r="AB25" s="79">
        <v>0</v>
      </c>
      <c r="AC25" s="78">
        <f>+SUM(K25,T25)</f>
        <v>36</v>
      </c>
      <c r="AD25" s="78">
        <f>+SUM(L25,U25)</f>
        <v>49692</v>
      </c>
    </row>
    <row r="26" spans="1:30" s="51" customFormat="1" ht="12" customHeight="1">
      <c r="A26" s="55" t="s">
        <v>240</v>
      </c>
      <c r="B26" s="56" t="s">
        <v>271</v>
      </c>
      <c r="C26" s="55" t="s">
        <v>272</v>
      </c>
      <c r="D26" s="78">
        <f>SUM(E26,+L26)</f>
        <v>142231</v>
      </c>
      <c r="E26" s="78">
        <f>+SUM(F26:I26,K26)</f>
        <v>20457</v>
      </c>
      <c r="F26" s="78">
        <v>0</v>
      </c>
      <c r="G26" s="78">
        <v>0</v>
      </c>
      <c r="H26" s="78">
        <v>0</v>
      </c>
      <c r="I26" s="78">
        <v>20351</v>
      </c>
      <c r="J26" s="79">
        <v>0</v>
      </c>
      <c r="K26" s="78">
        <v>106</v>
      </c>
      <c r="L26" s="78">
        <v>121774</v>
      </c>
      <c r="M26" s="78">
        <f>SUM(N26,+U26)</f>
        <v>59737</v>
      </c>
      <c r="N26" s="78">
        <f>+SUM(O26:R26,T26)</f>
        <v>1673</v>
      </c>
      <c r="O26" s="78">
        <v>0</v>
      </c>
      <c r="P26" s="78">
        <v>0</v>
      </c>
      <c r="Q26" s="78">
        <v>0</v>
      </c>
      <c r="R26" s="78">
        <v>1323</v>
      </c>
      <c r="S26" s="79">
        <v>0</v>
      </c>
      <c r="T26" s="78">
        <v>350</v>
      </c>
      <c r="U26" s="78">
        <v>58064</v>
      </c>
      <c r="V26" s="78">
        <f>+SUM(D26,M26)</f>
        <v>201968</v>
      </c>
      <c r="W26" s="78">
        <f>+SUM(E26,N26)</f>
        <v>22130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21674</v>
      </c>
      <c r="AB26" s="79">
        <v>0</v>
      </c>
      <c r="AC26" s="78">
        <f>+SUM(K26,T26)</f>
        <v>456</v>
      </c>
      <c r="AD26" s="78">
        <f>+SUM(L26,U26)</f>
        <v>179838</v>
      </c>
    </row>
    <row r="27" spans="1:30" s="51" customFormat="1" ht="12" customHeight="1">
      <c r="A27" s="55" t="s">
        <v>240</v>
      </c>
      <c r="B27" s="56" t="s">
        <v>273</v>
      </c>
      <c r="C27" s="55" t="s">
        <v>274</v>
      </c>
      <c r="D27" s="78">
        <f>SUM(E27,+L27)</f>
        <v>71828</v>
      </c>
      <c r="E27" s="78">
        <f>+SUM(F27:I27,K27)</f>
        <v>14013</v>
      </c>
      <c r="F27" s="78">
        <v>0</v>
      </c>
      <c r="G27" s="78">
        <v>0</v>
      </c>
      <c r="H27" s="78">
        <v>0</v>
      </c>
      <c r="I27" s="78">
        <v>12816</v>
      </c>
      <c r="J27" s="79">
        <v>0</v>
      </c>
      <c r="K27" s="78">
        <v>1197</v>
      </c>
      <c r="L27" s="78">
        <v>57815</v>
      </c>
      <c r="M27" s="78">
        <f>SUM(N27,+U27)</f>
        <v>12797</v>
      </c>
      <c r="N27" s="78">
        <f>+SUM(O27:R27,T27)</f>
        <v>6</v>
      </c>
      <c r="O27" s="78">
        <v>0</v>
      </c>
      <c r="P27" s="78">
        <v>0</v>
      </c>
      <c r="Q27" s="78">
        <v>0</v>
      </c>
      <c r="R27" s="78">
        <v>6</v>
      </c>
      <c r="S27" s="79">
        <v>0</v>
      </c>
      <c r="T27" s="78">
        <v>0</v>
      </c>
      <c r="U27" s="78">
        <v>12791</v>
      </c>
      <c r="V27" s="78">
        <f>+SUM(D27,M27)</f>
        <v>84625</v>
      </c>
      <c r="W27" s="78">
        <f>+SUM(E27,N27)</f>
        <v>14019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12822</v>
      </c>
      <c r="AB27" s="79">
        <v>0</v>
      </c>
      <c r="AC27" s="78">
        <f>+SUM(K27,T27)</f>
        <v>1197</v>
      </c>
      <c r="AD27" s="78">
        <f>+SUM(L27,U27)</f>
        <v>70606</v>
      </c>
    </row>
    <row r="28" spans="1:30" s="51" customFormat="1" ht="12" customHeight="1">
      <c r="A28" s="55" t="s">
        <v>240</v>
      </c>
      <c r="B28" s="56" t="s">
        <v>275</v>
      </c>
      <c r="C28" s="55" t="s">
        <v>276</v>
      </c>
      <c r="D28" s="78">
        <f>SUM(E28,+L28)</f>
        <v>60826</v>
      </c>
      <c r="E28" s="78">
        <f>+SUM(F28:I28,K28)</f>
        <v>3726</v>
      </c>
      <c r="F28" s="78">
        <v>0</v>
      </c>
      <c r="G28" s="78">
        <v>0</v>
      </c>
      <c r="H28" s="78">
        <v>0</v>
      </c>
      <c r="I28" s="78">
        <v>3726</v>
      </c>
      <c r="J28" s="79">
        <v>0</v>
      </c>
      <c r="K28" s="78">
        <v>0</v>
      </c>
      <c r="L28" s="78">
        <v>57100</v>
      </c>
      <c r="M28" s="78">
        <f>SUM(N28,+U28)</f>
        <v>10858</v>
      </c>
      <c r="N28" s="78">
        <f>+SUM(O28:R28,T28)</f>
        <v>6</v>
      </c>
      <c r="O28" s="78">
        <v>0</v>
      </c>
      <c r="P28" s="78">
        <v>0</v>
      </c>
      <c r="Q28" s="78">
        <v>0</v>
      </c>
      <c r="R28" s="78">
        <v>6</v>
      </c>
      <c r="S28" s="79">
        <v>0</v>
      </c>
      <c r="T28" s="78">
        <v>0</v>
      </c>
      <c r="U28" s="78">
        <v>10852</v>
      </c>
      <c r="V28" s="78">
        <f>+SUM(D28,M28)</f>
        <v>71684</v>
      </c>
      <c r="W28" s="78">
        <f>+SUM(E28,N28)</f>
        <v>3732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3732</v>
      </c>
      <c r="AB28" s="79">
        <v>0</v>
      </c>
      <c r="AC28" s="78">
        <f>+SUM(K28,T28)</f>
        <v>0</v>
      </c>
      <c r="AD28" s="78">
        <f>+SUM(L28,U28)</f>
        <v>67952</v>
      </c>
    </row>
    <row r="29" spans="1:30" s="51" customFormat="1" ht="12" customHeight="1">
      <c r="A29" s="55" t="s">
        <v>240</v>
      </c>
      <c r="B29" s="56" t="s">
        <v>277</v>
      </c>
      <c r="C29" s="55" t="s">
        <v>278</v>
      </c>
      <c r="D29" s="78">
        <f>SUM(E29,+L29)</f>
        <v>65066</v>
      </c>
      <c r="E29" s="78">
        <f>+SUM(F29:I29,K29)</f>
        <v>8546</v>
      </c>
      <c r="F29" s="78">
        <v>0</v>
      </c>
      <c r="G29" s="78">
        <v>0</v>
      </c>
      <c r="H29" s="78">
        <v>0</v>
      </c>
      <c r="I29" s="78">
        <v>7725</v>
      </c>
      <c r="J29" s="79">
        <v>0</v>
      </c>
      <c r="K29" s="78">
        <v>821</v>
      </c>
      <c r="L29" s="78">
        <v>56520</v>
      </c>
      <c r="M29" s="78">
        <f>SUM(N29,+U29)</f>
        <v>0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0</v>
      </c>
      <c r="V29" s="78">
        <f>+SUM(D29,M29)</f>
        <v>65066</v>
      </c>
      <c r="W29" s="78">
        <f>+SUM(E29,N29)</f>
        <v>8546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7725</v>
      </c>
      <c r="AB29" s="79">
        <v>0</v>
      </c>
      <c r="AC29" s="78">
        <f>+SUM(K29,T29)</f>
        <v>821</v>
      </c>
      <c r="AD29" s="78">
        <f>+SUM(L29,U29)</f>
        <v>56520</v>
      </c>
    </row>
    <row r="30" spans="1:30" s="51" customFormat="1" ht="12" customHeight="1">
      <c r="A30" s="55" t="s">
        <v>240</v>
      </c>
      <c r="B30" s="56" t="s">
        <v>279</v>
      </c>
      <c r="C30" s="55" t="s">
        <v>280</v>
      </c>
      <c r="D30" s="78">
        <f>SUM(E30,+L30)</f>
        <v>164518</v>
      </c>
      <c r="E30" s="78">
        <f>+SUM(F30:I30,K30)</f>
        <v>29744</v>
      </c>
      <c r="F30" s="78">
        <v>0</v>
      </c>
      <c r="G30" s="78">
        <v>0</v>
      </c>
      <c r="H30" s="78">
        <v>0</v>
      </c>
      <c r="I30" s="78">
        <v>29744</v>
      </c>
      <c r="J30" s="79">
        <v>0</v>
      </c>
      <c r="K30" s="78">
        <v>0</v>
      </c>
      <c r="L30" s="78">
        <v>134774</v>
      </c>
      <c r="M30" s="78">
        <f>SUM(N30,+U30)</f>
        <v>58479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58479</v>
      </c>
      <c r="V30" s="78">
        <f>+SUM(D30,M30)</f>
        <v>222997</v>
      </c>
      <c r="W30" s="78">
        <f>+SUM(E30,N30)</f>
        <v>29744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29744</v>
      </c>
      <c r="AB30" s="79">
        <v>0</v>
      </c>
      <c r="AC30" s="78">
        <f>+SUM(K30,T30)</f>
        <v>0</v>
      </c>
      <c r="AD30" s="78">
        <f>+SUM(L30,U30)</f>
        <v>193253</v>
      </c>
    </row>
    <row r="31" spans="1:30" s="51" customFormat="1" ht="12" customHeight="1">
      <c r="A31" s="55" t="s">
        <v>240</v>
      </c>
      <c r="B31" s="56" t="s">
        <v>281</v>
      </c>
      <c r="C31" s="55" t="s">
        <v>282</v>
      </c>
      <c r="D31" s="78">
        <f>SUM(E31,+L31)</f>
        <v>131033</v>
      </c>
      <c r="E31" s="78">
        <f>+SUM(F31:I31,K31)</f>
        <v>19555</v>
      </c>
      <c r="F31" s="78">
        <v>0</v>
      </c>
      <c r="G31" s="78">
        <v>0</v>
      </c>
      <c r="H31" s="78">
        <v>0</v>
      </c>
      <c r="I31" s="78">
        <v>19505</v>
      </c>
      <c r="J31" s="79">
        <v>0</v>
      </c>
      <c r="K31" s="78">
        <v>50</v>
      </c>
      <c r="L31" s="78">
        <v>111478</v>
      </c>
      <c r="M31" s="78">
        <f>SUM(N31,+U31)</f>
        <v>59604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59604</v>
      </c>
      <c r="V31" s="78">
        <f>+SUM(D31,M31)</f>
        <v>190637</v>
      </c>
      <c r="W31" s="78">
        <f>+SUM(E31,N31)</f>
        <v>19555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19505</v>
      </c>
      <c r="AB31" s="79">
        <v>0</v>
      </c>
      <c r="AC31" s="78">
        <f>+SUM(K31,T31)</f>
        <v>50</v>
      </c>
      <c r="AD31" s="78">
        <f>+SUM(L31,U31)</f>
        <v>171082</v>
      </c>
    </row>
    <row r="32" spans="1:30" s="51" customFormat="1" ht="12" customHeight="1">
      <c r="A32" s="55" t="s">
        <v>240</v>
      </c>
      <c r="B32" s="56" t="s">
        <v>283</v>
      </c>
      <c r="C32" s="55" t="s">
        <v>284</v>
      </c>
      <c r="D32" s="78">
        <f>SUM(E32,+L32)</f>
        <v>26652</v>
      </c>
      <c r="E32" s="78">
        <f>+SUM(F32:I32,K32)</f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0</v>
      </c>
      <c r="L32" s="78">
        <v>26652</v>
      </c>
      <c r="M32" s="78">
        <f>SUM(N32,+U32)</f>
        <v>13974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13974</v>
      </c>
      <c r="V32" s="78">
        <f>+SUM(D32,M32)</f>
        <v>40626</v>
      </c>
      <c r="W32" s="78">
        <f>+SUM(E32,N32)</f>
        <v>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0</v>
      </c>
      <c r="AB32" s="79">
        <v>0</v>
      </c>
      <c r="AC32" s="78">
        <f>+SUM(K32,T32)</f>
        <v>0</v>
      </c>
      <c r="AD32" s="78">
        <f>+SUM(L32,U32)</f>
        <v>40626</v>
      </c>
    </row>
    <row r="33" spans="1:30" s="51" customFormat="1" ht="12" customHeight="1">
      <c r="A33" s="55" t="s">
        <v>240</v>
      </c>
      <c r="B33" s="56" t="s">
        <v>285</v>
      </c>
      <c r="C33" s="55" t="s">
        <v>286</v>
      </c>
      <c r="D33" s="78">
        <f>SUM(E33,+L33)</f>
        <v>0</v>
      </c>
      <c r="E33" s="78">
        <f>+SUM(F33:I33,K33)</f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0</v>
      </c>
      <c r="M33" s="78">
        <f>SUM(N33,+U33)</f>
        <v>6594</v>
      </c>
      <c r="N33" s="78">
        <f>+SUM(O33:R33,T33)</f>
        <v>6594</v>
      </c>
      <c r="O33" s="78">
        <v>0</v>
      </c>
      <c r="P33" s="78">
        <v>0</v>
      </c>
      <c r="Q33" s="78">
        <v>0</v>
      </c>
      <c r="R33" s="78">
        <v>6594</v>
      </c>
      <c r="S33" s="79">
        <v>176972</v>
      </c>
      <c r="T33" s="78">
        <v>0</v>
      </c>
      <c r="U33" s="78">
        <v>0</v>
      </c>
      <c r="V33" s="78">
        <f>+SUM(D33,M33)</f>
        <v>6594</v>
      </c>
      <c r="W33" s="78">
        <f>+SUM(E33,N33)</f>
        <v>6594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6594</v>
      </c>
      <c r="AB33" s="79">
        <f>+SUM(J33,S33)</f>
        <v>176972</v>
      </c>
      <c r="AC33" s="78">
        <f>+SUM(K33,T33)</f>
        <v>0</v>
      </c>
      <c r="AD33" s="78">
        <f>+SUM(L33,U33)</f>
        <v>0</v>
      </c>
    </row>
    <row r="34" spans="1:30" s="51" customFormat="1" ht="12" customHeight="1">
      <c r="A34" s="55" t="s">
        <v>240</v>
      </c>
      <c r="B34" s="56" t="s">
        <v>287</v>
      </c>
      <c r="C34" s="55" t="s">
        <v>288</v>
      </c>
      <c r="D34" s="78">
        <f>SUM(E34,+L34)</f>
        <v>692</v>
      </c>
      <c r="E34" s="78">
        <f>+SUM(F34:I34,K34)</f>
        <v>692</v>
      </c>
      <c r="F34" s="78">
        <v>0</v>
      </c>
      <c r="G34" s="78">
        <v>0</v>
      </c>
      <c r="H34" s="78">
        <v>0</v>
      </c>
      <c r="I34" s="78">
        <v>692</v>
      </c>
      <c r="J34" s="79">
        <v>58566</v>
      </c>
      <c r="K34" s="78">
        <v>0</v>
      </c>
      <c r="L34" s="78">
        <v>0</v>
      </c>
      <c r="M34" s="78">
        <f>SUM(N34,+U34)</f>
        <v>0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0</v>
      </c>
      <c r="V34" s="78">
        <f>+SUM(D34,M34)</f>
        <v>692</v>
      </c>
      <c r="W34" s="78">
        <f>+SUM(E34,N34)</f>
        <v>692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692</v>
      </c>
      <c r="AB34" s="79">
        <f>+SUM(J34,S34)</f>
        <v>58566</v>
      </c>
      <c r="AC34" s="78">
        <f>+SUM(K34,T34)</f>
        <v>0</v>
      </c>
      <c r="AD34" s="78">
        <f>+SUM(L34,U34)</f>
        <v>0</v>
      </c>
    </row>
    <row r="35" spans="1:30" s="51" customFormat="1" ht="12" customHeight="1">
      <c r="A35" s="55" t="s">
        <v>240</v>
      </c>
      <c r="B35" s="56" t="s">
        <v>289</v>
      </c>
      <c r="C35" s="55" t="s">
        <v>290</v>
      </c>
      <c r="D35" s="78">
        <f>SUM(E35,+L35)</f>
        <v>180997</v>
      </c>
      <c r="E35" s="78">
        <f>+SUM(F35:I35,K35)</f>
        <v>180997</v>
      </c>
      <c r="F35" s="78">
        <v>23547</v>
      </c>
      <c r="G35" s="78">
        <v>0</v>
      </c>
      <c r="H35" s="78">
        <v>79600</v>
      </c>
      <c r="I35" s="78">
        <v>72313</v>
      </c>
      <c r="J35" s="79">
        <v>360678</v>
      </c>
      <c r="K35" s="78">
        <v>5537</v>
      </c>
      <c r="L35" s="78">
        <v>0</v>
      </c>
      <c r="M35" s="78">
        <f>SUM(N35,+U35)</f>
        <v>12678</v>
      </c>
      <c r="N35" s="78">
        <f>+SUM(O35:R35,T35)</f>
        <v>12678</v>
      </c>
      <c r="O35" s="78">
        <v>0</v>
      </c>
      <c r="P35" s="78">
        <v>0</v>
      </c>
      <c r="Q35" s="78">
        <v>0</v>
      </c>
      <c r="R35" s="78">
        <v>12661</v>
      </c>
      <c r="S35" s="79">
        <v>285187</v>
      </c>
      <c r="T35" s="78">
        <v>17</v>
      </c>
      <c r="U35" s="78">
        <v>0</v>
      </c>
      <c r="V35" s="78">
        <f>+SUM(D35,M35)</f>
        <v>193675</v>
      </c>
      <c r="W35" s="78">
        <f>+SUM(E35,N35)</f>
        <v>193675</v>
      </c>
      <c r="X35" s="78">
        <f>+SUM(F35,O35)</f>
        <v>23547</v>
      </c>
      <c r="Y35" s="78">
        <f>+SUM(G35,P35)</f>
        <v>0</v>
      </c>
      <c r="Z35" s="78">
        <f>+SUM(H35,Q35)</f>
        <v>79600</v>
      </c>
      <c r="AA35" s="78">
        <f>+SUM(I35,R35)</f>
        <v>84974</v>
      </c>
      <c r="AB35" s="79">
        <f>+SUM(J35,S35)</f>
        <v>645865</v>
      </c>
      <c r="AC35" s="78">
        <f>+SUM(K35,T35)</f>
        <v>5554</v>
      </c>
      <c r="AD35" s="78">
        <f>+SUM(L35,U35)</f>
        <v>0</v>
      </c>
    </row>
    <row r="36" spans="1:30" s="51" customFormat="1" ht="12" customHeight="1">
      <c r="A36" s="55" t="s">
        <v>240</v>
      </c>
      <c r="B36" s="56" t="s">
        <v>291</v>
      </c>
      <c r="C36" s="55" t="s">
        <v>292</v>
      </c>
      <c r="D36" s="78">
        <f>SUM(E36,+L36)</f>
        <v>153643</v>
      </c>
      <c r="E36" s="78">
        <f>+SUM(F36:I36,K36)</f>
        <v>153643</v>
      </c>
      <c r="F36" s="78">
        <v>0</v>
      </c>
      <c r="G36" s="78">
        <v>0</v>
      </c>
      <c r="H36" s="78">
        <v>0</v>
      </c>
      <c r="I36" s="78">
        <v>136716</v>
      </c>
      <c r="J36" s="79">
        <v>431549</v>
      </c>
      <c r="K36" s="78">
        <v>16927</v>
      </c>
      <c r="L36" s="78">
        <v>0</v>
      </c>
      <c r="M36" s="78">
        <f>SUM(N36,+U36)</f>
        <v>11501</v>
      </c>
      <c r="N36" s="78">
        <f>+SUM(O36:R36,T36)</f>
        <v>11501</v>
      </c>
      <c r="O36" s="78">
        <v>0</v>
      </c>
      <c r="P36" s="78">
        <v>0</v>
      </c>
      <c r="Q36" s="78">
        <v>0</v>
      </c>
      <c r="R36" s="78">
        <v>11501</v>
      </c>
      <c r="S36" s="79">
        <v>286159</v>
      </c>
      <c r="T36" s="78">
        <v>0</v>
      </c>
      <c r="U36" s="78">
        <v>0</v>
      </c>
      <c r="V36" s="78">
        <f>+SUM(D36,M36)</f>
        <v>165144</v>
      </c>
      <c r="W36" s="78">
        <f>+SUM(E36,N36)</f>
        <v>165144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148217</v>
      </c>
      <c r="AB36" s="79">
        <f>+SUM(J36,S36)</f>
        <v>717708</v>
      </c>
      <c r="AC36" s="78">
        <f>+SUM(K36,T36)</f>
        <v>16927</v>
      </c>
      <c r="AD36" s="78">
        <f>+SUM(L36,U36)</f>
        <v>0</v>
      </c>
    </row>
    <row r="37" spans="1:30" s="51" customFormat="1" ht="12" customHeight="1">
      <c r="A37" s="55" t="s">
        <v>240</v>
      </c>
      <c r="B37" s="56" t="s">
        <v>293</v>
      </c>
      <c r="C37" s="55" t="s">
        <v>294</v>
      </c>
      <c r="D37" s="78">
        <f>SUM(E37,+L37)</f>
        <v>0</v>
      </c>
      <c r="E37" s="78">
        <f>+SUM(F37:I37,K37)</f>
        <v>0</v>
      </c>
      <c r="F37" s="78">
        <v>0</v>
      </c>
      <c r="G37" s="78">
        <v>0</v>
      </c>
      <c r="H37" s="78">
        <v>0</v>
      </c>
      <c r="I37" s="78">
        <v>0</v>
      </c>
      <c r="J37" s="79">
        <v>0</v>
      </c>
      <c r="K37" s="78">
        <v>0</v>
      </c>
      <c r="L37" s="78">
        <v>0</v>
      </c>
      <c r="M37" s="78">
        <f>SUM(N37,+U37)</f>
        <v>24451</v>
      </c>
      <c r="N37" s="78">
        <f>+SUM(O37:R37,T37)</f>
        <v>24451</v>
      </c>
      <c r="O37" s="78">
        <v>0</v>
      </c>
      <c r="P37" s="78">
        <v>0</v>
      </c>
      <c r="Q37" s="78">
        <v>0</v>
      </c>
      <c r="R37" s="78">
        <v>24451</v>
      </c>
      <c r="S37" s="79">
        <v>387572</v>
      </c>
      <c r="T37" s="78">
        <v>0</v>
      </c>
      <c r="U37" s="78">
        <v>0</v>
      </c>
      <c r="V37" s="78">
        <f>+SUM(D37,M37)</f>
        <v>24451</v>
      </c>
      <c r="W37" s="78">
        <f>+SUM(E37,N37)</f>
        <v>24451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24451</v>
      </c>
      <c r="AB37" s="79">
        <f>+SUM(J37,S37)</f>
        <v>387572</v>
      </c>
      <c r="AC37" s="78">
        <f>+SUM(K37,T37)</f>
        <v>0</v>
      </c>
      <c r="AD37" s="78">
        <f>+SUM(L37,U37)</f>
        <v>0</v>
      </c>
    </row>
    <row r="38" spans="1:30" s="51" customFormat="1" ht="12" customHeight="1">
      <c r="A38" s="55" t="s">
        <v>240</v>
      </c>
      <c r="B38" s="56" t="s">
        <v>295</v>
      </c>
      <c r="C38" s="55" t="s">
        <v>296</v>
      </c>
      <c r="D38" s="78">
        <f>SUM(E38,+L38)</f>
        <v>241265</v>
      </c>
      <c r="E38" s="78">
        <f>+SUM(F38:I38,K38)</f>
        <v>241265</v>
      </c>
      <c r="F38" s="78">
        <v>146306</v>
      </c>
      <c r="G38" s="78">
        <v>0</v>
      </c>
      <c r="H38" s="78">
        <v>0</v>
      </c>
      <c r="I38" s="78">
        <v>71246</v>
      </c>
      <c r="J38" s="79">
        <v>780787</v>
      </c>
      <c r="K38" s="78">
        <v>23713</v>
      </c>
      <c r="L38" s="78">
        <v>0</v>
      </c>
      <c r="M38" s="78">
        <f>SUM(N38,+U38)</f>
        <v>5862</v>
      </c>
      <c r="N38" s="78">
        <f>+SUM(O38:R38,T38)</f>
        <v>5862</v>
      </c>
      <c r="O38" s="78">
        <v>0</v>
      </c>
      <c r="P38" s="78">
        <v>0</v>
      </c>
      <c r="Q38" s="78">
        <v>0</v>
      </c>
      <c r="R38" s="78">
        <v>3869</v>
      </c>
      <c r="S38" s="79">
        <v>264872</v>
      </c>
      <c r="T38" s="78">
        <v>1993</v>
      </c>
      <c r="U38" s="78">
        <v>0</v>
      </c>
      <c r="V38" s="78">
        <f>+SUM(D38,M38)</f>
        <v>247127</v>
      </c>
      <c r="W38" s="78">
        <f>+SUM(E38,N38)</f>
        <v>247127</v>
      </c>
      <c r="X38" s="78">
        <f>+SUM(F38,O38)</f>
        <v>146306</v>
      </c>
      <c r="Y38" s="78">
        <f>+SUM(G38,P38)</f>
        <v>0</v>
      </c>
      <c r="Z38" s="78">
        <f>+SUM(H38,Q38)</f>
        <v>0</v>
      </c>
      <c r="AA38" s="78">
        <f>+SUM(I38,R38)</f>
        <v>75115</v>
      </c>
      <c r="AB38" s="79">
        <f>+SUM(J38,S38)</f>
        <v>1045659</v>
      </c>
      <c r="AC38" s="78">
        <f>+SUM(K38,T38)</f>
        <v>25706</v>
      </c>
      <c r="AD38" s="78">
        <f>+SUM(L38,U38)</f>
        <v>0</v>
      </c>
    </row>
    <row r="39" spans="1:30" s="51" customFormat="1" ht="12" customHeight="1">
      <c r="A39" s="55" t="s">
        <v>240</v>
      </c>
      <c r="B39" s="56" t="s">
        <v>297</v>
      </c>
      <c r="C39" s="55" t="s">
        <v>298</v>
      </c>
      <c r="D39" s="78">
        <f>SUM(E39,+L39)</f>
        <v>40477</v>
      </c>
      <c r="E39" s="78">
        <f>+SUM(F39:I39,K39)</f>
        <v>40477</v>
      </c>
      <c r="F39" s="78">
        <v>0</v>
      </c>
      <c r="G39" s="78">
        <v>0</v>
      </c>
      <c r="H39" s="78">
        <v>0</v>
      </c>
      <c r="I39" s="78">
        <v>18166</v>
      </c>
      <c r="J39" s="79">
        <v>551024</v>
      </c>
      <c r="K39" s="78">
        <v>22311</v>
      </c>
      <c r="L39" s="78">
        <v>0</v>
      </c>
      <c r="M39" s="78">
        <f>SUM(N39,+U39)</f>
        <v>6671</v>
      </c>
      <c r="N39" s="78">
        <f>+SUM(O39:R39,T39)</f>
        <v>6671</v>
      </c>
      <c r="O39" s="78">
        <v>0</v>
      </c>
      <c r="P39" s="78">
        <v>0</v>
      </c>
      <c r="Q39" s="78">
        <v>0</v>
      </c>
      <c r="R39" s="78">
        <v>6671</v>
      </c>
      <c r="S39" s="79">
        <v>199671</v>
      </c>
      <c r="T39" s="78">
        <v>0</v>
      </c>
      <c r="U39" s="78">
        <v>0</v>
      </c>
      <c r="V39" s="78">
        <f>+SUM(D39,M39)</f>
        <v>47148</v>
      </c>
      <c r="W39" s="78">
        <f>+SUM(E39,N39)</f>
        <v>47148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24837</v>
      </c>
      <c r="AB39" s="79">
        <f>+SUM(J39,S39)</f>
        <v>750695</v>
      </c>
      <c r="AC39" s="78">
        <f>+SUM(K39,T39)</f>
        <v>22311</v>
      </c>
      <c r="AD39" s="78">
        <f>+SUM(L39,U39)</f>
        <v>0</v>
      </c>
    </row>
    <row r="40" spans="1:30" s="51" customFormat="1" ht="12" customHeight="1">
      <c r="A40" s="55" t="s">
        <v>240</v>
      </c>
      <c r="B40" s="56" t="s">
        <v>299</v>
      </c>
      <c r="C40" s="55" t="s">
        <v>300</v>
      </c>
      <c r="D40" s="78">
        <f>SUM(E40,+L40)</f>
        <v>0</v>
      </c>
      <c r="E40" s="78">
        <f>+SUM(F40:I40,K40)</f>
        <v>0</v>
      </c>
      <c r="F40" s="78">
        <v>0</v>
      </c>
      <c r="G40" s="78">
        <v>0</v>
      </c>
      <c r="H40" s="78">
        <v>0</v>
      </c>
      <c r="I40" s="78">
        <v>0</v>
      </c>
      <c r="J40" s="79">
        <v>0</v>
      </c>
      <c r="K40" s="78">
        <v>0</v>
      </c>
      <c r="L40" s="78">
        <v>0</v>
      </c>
      <c r="M40" s="78">
        <f>SUM(N40,+U40)</f>
        <v>8069</v>
      </c>
      <c r="N40" s="78">
        <f>+SUM(O40:R40,T40)</f>
        <v>4594</v>
      </c>
      <c r="O40" s="78">
        <v>0</v>
      </c>
      <c r="P40" s="78">
        <v>0</v>
      </c>
      <c r="Q40" s="78">
        <v>0</v>
      </c>
      <c r="R40" s="78">
        <v>4594</v>
      </c>
      <c r="S40" s="79">
        <v>233989</v>
      </c>
      <c r="T40" s="78">
        <v>0</v>
      </c>
      <c r="U40" s="78">
        <v>3475</v>
      </c>
      <c r="V40" s="78">
        <f>+SUM(D40,M40)</f>
        <v>8069</v>
      </c>
      <c r="W40" s="78">
        <f>+SUM(E40,N40)</f>
        <v>4594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4594</v>
      </c>
      <c r="AB40" s="79">
        <f>+SUM(J40,S40)</f>
        <v>233989</v>
      </c>
      <c r="AC40" s="78">
        <f>+SUM(K40,T40)</f>
        <v>0</v>
      </c>
      <c r="AD40" s="78">
        <f>+SUM(L40,U40)</f>
        <v>3475</v>
      </c>
    </row>
    <row r="41" spans="1:30" s="51" customFormat="1" ht="12" customHeight="1">
      <c r="A41" s="55" t="s">
        <v>240</v>
      </c>
      <c r="B41" s="56" t="s">
        <v>301</v>
      </c>
      <c r="C41" s="55" t="s">
        <v>302</v>
      </c>
      <c r="D41" s="78">
        <f>SUM(E41,+L41)</f>
        <v>0</v>
      </c>
      <c r="E41" s="78">
        <f>+SUM(F41:I41,K41)</f>
        <v>0</v>
      </c>
      <c r="F41" s="78">
        <v>0</v>
      </c>
      <c r="G41" s="78">
        <v>0</v>
      </c>
      <c r="H41" s="78">
        <v>0</v>
      </c>
      <c r="I41" s="78">
        <v>0</v>
      </c>
      <c r="J41" s="79">
        <v>0</v>
      </c>
      <c r="K41" s="78">
        <v>0</v>
      </c>
      <c r="L41" s="78">
        <v>0</v>
      </c>
      <c r="M41" s="78">
        <f>SUM(N41,+U41)</f>
        <v>14605</v>
      </c>
      <c r="N41" s="78">
        <f>+SUM(O41:R41,T41)</f>
        <v>14605</v>
      </c>
      <c r="O41" s="78">
        <v>0</v>
      </c>
      <c r="P41" s="78">
        <v>0</v>
      </c>
      <c r="Q41" s="78">
        <v>0</v>
      </c>
      <c r="R41" s="78">
        <v>1933</v>
      </c>
      <c r="S41" s="79">
        <v>23655</v>
      </c>
      <c r="T41" s="78">
        <v>12672</v>
      </c>
      <c r="U41" s="78">
        <v>0</v>
      </c>
      <c r="V41" s="78">
        <f>+SUM(D41,M41)</f>
        <v>14605</v>
      </c>
      <c r="W41" s="78">
        <f>+SUM(E41,N41)</f>
        <v>14605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1933</v>
      </c>
      <c r="AB41" s="79">
        <f>+SUM(J41,S41)</f>
        <v>23655</v>
      </c>
      <c r="AC41" s="78">
        <f>+SUM(K41,T41)</f>
        <v>12672</v>
      </c>
      <c r="AD41" s="78">
        <f>+SUM(L41,U41)</f>
        <v>0</v>
      </c>
    </row>
    <row r="42" spans="1:30" s="51" customFormat="1" ht="12" customHeight="1">
      <c r="A42" s="55" t="s">
        <v>240</v>
      </c>
      <c r="B42" s="56" t="s">
        <v>303</v>
      </c>
      <c r="C42" s="55" t="s">
        <v>304</v>
      </c>
      <c r="D42" s="78">
        <f>SUM(E42,+L42)</f>
        <v>54570</v>
      </c>
      <c r="E42" s="78">
        <f>+SUM(F42:I42,K42)</f>
        <v>34273</v>
      </c>
      <c r="F42" s="78">
        <v>0</v>
      </c>
      <c r="G42" s="78">
        <v>0</v>
      </c>
      <c r="H42" s="78">
        <v>0</v>
      </c>
      <c r="I42" s="78">
        <v>34273</v>
      </c>
      <c r="J42" s="79">
        <v>349916</v>
      </c>
      <c r="K42" s="78">
        <v>0</v>
      </c>
      <c r="L42" s="78">
        <v>20297</v>
      </c>
      <c r="M42" s="78">
        <f>SUM(N42,+U42)</f>
        <v>0</v>
      </c>
      <c r="N42" s="78">
        <f>+SUM(O42:R42,T42)</f>
        <v>0</v>
      </c>
      <c r="O42" s="78">
        <v>0</v>
      </c>
      <c r="P42" s="78">
        <v>0</v>
      </c>
      <c r="Q42" s="78">
        <v>0</v>
      </c>
      <c r="R42" s="78">
        <v>0</v>
      </c>
      <c r="S42" s="79">
        <v>0</v>
      </c>
      <c r="T42" s="78">
        <v>0</v>
      </c>
      <c r="U42" s="78">
        <v>0</v>
      </c>
      <c r="V42" s="78">
        <f>+SUM(D42,M42)</f>
        <v>54570</v>
      </c>
      <c r="W42" s="78">
        <f>+SUM(E42,N42)</f>
        <v>34273</v>
      </c>
      <c r="X42" s="78">
        <f>+SUM(F42,O42)</f>
        <v>0</v>
      </c>
      <c r="Y42" s="78">
        <f>+SUM(G42,P42)</f>
        <v>0</v>
      </c>
      <c r="Z42" s="78">
        <f>+SUM(H42,Q42)</f>
        <v>0</v>
      </c>
      <c r="AA42" s="78">
        <f>+SUM(I42,R42)</f>
        <v>34273</v>
      </c>
      <c r="AB42" s="79">
        <f>+SUM(J42,S42)</f>
        <v>349916</v>
      </c>
      <c r="AC42" s="78">
        <f>+SUM(K42,T42)</f>
        <v>0</v>
      </c>
      <c r="AD42" s="78">
        <f>+SUM(L42,U42)</f>
        <v>20297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305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186</v>
      </c>
      <c r="B2" s="153" t="s">
        <v>187</v>
      </c>
      <c r="C2" s="162" t="s">
        <v>306</v>
      </c>
      <c r="D2" s="85" t="s">
        <v>307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308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309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310</v>
      </c>
      <c r="E3" s="86"/>
      <c r="F3" s="86"/>
      <c r="G3" s="86"/>
      <c r="H3" s="86"/>
      <c r="I3" s="86"/>
      <c r="J3" s="86"/>
      <c r="K3" s="93"/>
      <c r="L3" s="94" t="s">
        <v>311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312</v>
      </c>
      <c r="AE3" s="98" t="s">
        <v>313</v>
      </c>
      <c r="AF3" s="92" t="s">
        <v>310</v>
      </c>
      <c r="AG3" s="86"/>
      <c r="AH3" s="86"/>
      <c r="AI3" s="86"/>
      <c r="AJ3" s="86"/>
      <c r="AK3" s="86"/>
      <c r="AL3" s="86"/>
      <c r="AM3" s="93"/>
      <c r="AN3" s="94" t="s">
        <v>311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312</v>
      </c>
      <c r="BG3" s="98" t="s">
        <v>313</v>
      </c>
      <c r="BH3" s="92" t="s">
        <v>310</v>
      </c>
      <c r="BI3" s="86"/>
      <c r="BJ3" s="86"/>
      <c r="BK3" s="86"/>
      <c r="BL3" s="86"/>
      <c r="BM3" s="86"/>
      <c r="BN3" s="86"/>
      <c r="BO3" s="93"/>
      <c r="BP3" s="94" t="s">
        <v>311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312</v>
      </c>
      <c r="CI3" s="98" t="s">
        <v>313</v>
      </c>
    </row>
    <row r="4" spans="1:87" s="46" customFormat="1" ht="13.5" customHeight="1">
      <c r="A4" s="154"/>
      <c r="B4" s="154"/>
      <c r="C4" s="160"/>
      <c r="D4" s="98" t="s">
        <v>313</v>
      </c>
      <c r="E4" s="97" t="s">
        <v>314</v>
      </c>
      <c r="F4" s="97"/>
      <c r="G4" s="102"/>
      <c r="H4" s="86"/>
      <c r="I4" s="103"/>
      <c r="J4" s="104" t="s">
        <v>315</v>
      </c>
      <c r="K4" s="152" t="s">
        <v>316</v>
      </c>
      <c r="L4" s="98" t="s">
        <v>313</v>
      </c>
      <c r="M4" s="92" t="s">
        <v>317</v>
      </c>
      <c r="N4" s="95"/>
      <c r="O4" s="95"/>
      <c r="P4" s="95"/>
      <c r="Q4" s="96"/>
      <c r="R4" s="92" t="s">
        <v>318</v>
      </c>
      <c r="S4" s="86"/>
      <c r="T4" s="86"/>
      <c r="U4" s="103"/>
      <c r="V4" s="97" t="s">
        <v>319</v>
      </c>
      <c r="W4" s="92" t="s">
        <v>320</v>
      </c>
      <c r="X4" s="94"/>
      <c r="Y4" s="95"/>
      <c r="Z4" s="95"/>
      <c r="AA4" s="96"/>
      <c r="AB4" s="105" t="s">
        <v>321</v>
      </c>
      <c r="AC4" s="105" t="s">
        <v>322</v>
      </c>
      <c r="AD4" s="98"/>
      <c r="AE4" s="98"/>
      <c r="AF4" s="98" t="s">
        <v>313</v>
      </c>
      <c r="AG4" s="97" t="s">
        <v>314</v>
      </c>
      <c r="AH4" s="97"/>
      <c r="AI4" s="102"/>
      <c r="AJ4" s="86"/>
      <c r="AK4" s="103"/>
      <c r="AL4" s="104" t="s">
        <v>315</v>
      </c>
      <c r="AM4" s="152" t="s">
        <v>316</v>
      </c>
      <c r="AN4" s="98" t="s">
        <v>313</v>
      </c>
      <c r="AO4" s="92" t="s">
        <v>317</v>
      </c>
      <c r="AP4" s="95"/>
      <c r="AQ4" s="95"/>
      <c r="AR4" s="95"/>
      <c r="AS4" s="96"/>
      <c r="AT4" s="92" t="s">
        <v>318</v>
      </c>
      <c r="AU4" s="86"/>
      <c r="AV4" s="86"/>
      <c r="AW4" s="103"/>
      <c r="AX4" s="97" t="s">
        <v>319</v>
      </c>
      <c r="AY4" s="92" t="s">
        <v>320</v>
      </c>
      <c r="AZ4" s="106"/>
      <c r="BA4" s="106"/>
      <c r="BB4" s="107"/>
      <c r="BC4" s="96"/>
      <c r="BD4" s="105" t="s">
        <v>321</v>
      </c>
      <c r="BE4" s="105" t="s">
        <v>322</v>
      </c>
      <c r="BF4" s="98"/>
      <c r="BG4" s="98"/>
      <c r="BH4" s="98" t="s">
        <v>313</v>
      </c>
      <c r="BI4" s="97" t="s">
        <v>314</v>
      </c>
      <c r="BJ4" s="97"/>
      <c r="BK4" s="102"/>
      <c r="BL4" s="86"/>
      <c r="BM4" s="103"/>
      <c r="BN4" s="104" t="s">
        <v>315</v>
      </c>
      <c r="BO4" s="152" t="s">
        <v>316</v>
      </c>
      <c r="BP4" s="98" t="s">
        <v>313</v>
      </c>
      <c r="BQ4" s="92" t="s">
        <v>317</v>
      </c>
      <c r="BR4" s="95"/>
      <c r="BS4" s="95"/>
      <c r="BT4" s="95"/>
      <c r="BU4" s="96"/>
      <c r="BV4" s="92" t="s">
        <v>318</v>
      </c>
      <c r="BW4" s="86"/>
      <c r="BX4" s="86"/>
      <c r="BY4" s="103"/>
      <c r="BZ4" s="97" t="s">
        <v>319</v>
      </c>
      <c r="CA4" s="92" t="s">
        <v>320</v>
      </c>
      <c r="CB4" s="95"/>
      <c r="CC4" s="95"/>
      <c r="CD4" s="95"/>
      <c r="CE4" s="96"/>
      <c r="CF4" s="105" t="s">
        <v>321</v>
      </c>
      <c r="CG4" s="105" t="s">
        <v>322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313</v>
      </c>
      <c r="F5" s="104" t="s">
        <v>323</v>
      </c>
      <c r="G5" s="104" t="s">
        <v>324</v>
      </c>
      <c r="H5" s="104" t="s">
        <v>325</v>
      </c>
      <c r="I5" s="104" t="s">
        <v>312</v>
      </c>
      <c r="J5" s="109"/>
      <c r="K5" s="152"/>
      <c r="L5" s="98"/>
      <c r="M5" s="98" t="s">
        <v>313</v>
      </c>
      <c r="N5" s="98" t="s">
        <v>326</v>
      </c>
      <c r="O5" s="98" t="s">
        <v>327</v>
      </c>
      <c r="P5" s="98" t="s">
        <v>328</v>
      </c>
      <c r="Q5" s="98" t="s">
        <v>329</v>
      </c>
      <c r="R5" s="98" t="s">
        <v>313</v>
      </c>
      <c r="S5" s="97" t="s">
        <v>330</v>
      </c>
      <c r="T5" s="97" t="s">
        <v>331</v>
      </c>
      <c r="U5" s="97" t="s">
        <v>332</v>
      </c>
      <c r="V5" s="98"/>
      <c r="W5" s="98" t="s">
        <v>313</v>
      </c>
      <c r="X5" s="97" t="s">
        <v>330</v>
      </c>
      <c r="Y5" s="97" t="s">
        <v>331</v>
      </c>
      <c r="Z5" s="97" t="s">
        <v>332</v>
      </c>
      <c r="AA5" s="105" t="s">
        <v>312</v>
      </c>
      <c r="AB5" s="98"/>
      <c r="AC5" s="98"/>
      <c r="AD5" s="98"/>
      <c r="AE5" s="98"/>
      <c r="AF5" s="98"/>
      <c r="AG5" s="98" t="s">
        <v>313</v>
      </c>
      <c r="AH5" s="104" t="s">
        <v>323</v>
      </c>
      <c r="AI5" s="104" t="s">
        <v>324</v>
      </c>
      <c r="AJ5" s="104" t="s">
        <v>325</v>
      </c>
      <c r="AK5" s="104" t="s">
        <v>312</v>
      </c>
      <c r="AL5" s="109"/>
      <c r="AM5" s="152"/>
      <c r="AN5" s="98"/>
      <c r="AO5" s="98" t="s">
        <v>313</v>
      </c>
      <c r="AP5" s="98" t="s">
        <v>326</v>
      </c>
      <c r="AQ5" s="98" t="s">
        <v>327</v>
      </c>
      <c r="AR5" s="98" t="s">
        <v>328</v>
      </c>
      <c r="AS5" s="98" t="s">
        <v>329</v>
      </c>
      <c r="AT5" s="98" t="s">
        <v>313</v>
      </c>
      <c r="AU5" s="97" t="s">
        <v>330</v>
      </c>
      <c r="AV5" s="97" t="s">
        <v>331</v>
      </c>
      <c r="AW5" s="97" t="s">
        <v>332</v>
      </c>
      <c r="AX5" s="98"/>
      <c r="AY5" s="98" t="s">
        <v>313</v>
      </c>
      <c r="AZ5" s="97" t="s">
        <v>330</v>
      </c>
      <c r="BA5" s="97" t="s">
        <v>331</v>
      </c>
      <c r="BB5" s="97" t="s">
        <v>332</v>
      </c>
      <c r="BC5" s="105" t="s">
        <v>312</v>
      </c>
      <c r="BD5" s="98"/>
      <c r="BE5" s="98"/>
      <c r="BF5" s="98"/>
      <c r="BG5" s="98"/>
      <c r="BH5" s="98"/>
      <c r="BI5" s="98" t="s">
        <v>313</v>
      </c>
      <c r="BJ5" s="104" t="s">
        <v>323</v>
      </c>
      <c r="BK5" s="104" t="s">
        <v>324</v>
      </c>
      <c r="BL5" s="104" t="s">
        <v>325</v>
      </c>
      <c r="BM5" s="104" t="s">
        <v>312</v>
      </c>
      <c r="BN5" s="109"/>
      <c r="BO5" s="152"/>
      <c r="BP5" s="98"/>
      <c r="BQ5" s="98" t="s">
        <v>313</v>
      </c>
      <c r="BR5" s="98" t="s">
        <v>326</v>
      </c>
      <c r="BS5" s="98" t="s">
        <v>327</v>
      </c>
      <c r="BT5" s="98" t="s">
        <v>328</v>
      </c>
      <c r="BU5" s="98" t="s">
        <v>329</v>
      </c>
      <c r="BV5" s="98" t="s">
        <v>313</v>
      </c>
      <c r="BW5" s="97" t="s">
        <v>330</v>
      </c>
      <c r="BX5" s="97" t="s">
        <v>331</v>
      </c>
      <c r="BY5" s="97" t="s">
        <v>332</v>
      </c>
      <c r="BZ5" s="98"/>
      <c r="CA5" s="98" t="s">
        <v>313</v>
      </c>
      <c r="CB5" s="97" t="s">
        <v>330</v>
      </c>
      <c r="CC5" s="97" t="s">
        <v>331</v>
      </c>
      <c r="CD5" s="97" t="s">
        <v>332</v>
      </c>
      <c r="CE5" s="105" t="s">
        <v>312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333</v>
      </c>
      <c r="E6" s="113" t="s">
        <v>333</v>
      </c>
      <c r="F6" s="114" t="s">
        <v>333</v>
      </c>
      <c r="G6" s="114" t="s">
        <v>333</v>
      </c>
      <c r="H6" s="114" t="s">
        <v>333</v>
      </c>
      <c r="I6" s="114" t="s">
        <v>333</v>
      </c>
      <c r="J6" s="115" t="s">
        <v>333</v>
      </c>
      <c r="K6" s="115" t="s">
        <v>333</v>
      </c>
      <c r="L6" s="113" t="s">
        <v>333</v>
      </c>
      <c r="M6" s="113" t="s">
        <v>333</v>
      </c>
      <c r="N6" s="113" t="s">
        <v>333</v>
      </c>
      <c r="O6" s="113" t="s">
        <v>333</v>
      </c>
      <c r="P6" s="113" t="s">
        <v>333</v>
      </c>
      <c r="Q6" s="113" t="s">
        <v>333</v>
      </c>
      <c r="R6" s="113" t="s">
        <v>333</v>
      </c>
      <c r="S6" s="116" t="s">
        <v>333</v>
      </c>
      <c r="T6" s="116" t="s">
        <v>333</v>
      </c>
      <c r="U6" s="116" t="s">
        <v>333</v>
      </c>
      <c r="V6" s="113" t="s">
        <v>333</v>
      </c>
      <c r="W6" s="113" t="s">
        <v>333</v>
      </c>
      <c r="X6" s="113" t="s">
        <v>333</v>
      </c>
      <c r="Y6" s="113" t="s">
        <v>333</v>
      </c>
      <c r="Z6" s="113" t="s">
        <v>333</v>
      </c>
      <c r="AA6" s="113" t="s">
        <v>333</v>
      </c>
      <c r="AB6" s="113" t="s">
        <v>333</v>
      </c>
      <c r="AC6" s="113" t="s">
        <v>333</v>
      </c>
      <c r="AD6" s="113" t="s">
        <v>333</v>
      </c>
      <c r="AE6" s="113" t="s">
        <v>333</v>
      </c>
      <c r="AF6" s="113" t="s">
        <v>333</v>
      </c>
      <c r="AG6" s="113" t="s">
        <v>333</v>
      </c>
      <c r="AH6" s="114" t="s">
        <v>333</v>
      </c>
      <c r="AI6" s="114" t="s">
        <v>333</v>
      </c>
      <c r="AJ6" s="114" t="s">
        <v>333</v>
      </c>
      <c r="AK6" s="114" t="s">
        <v>333</v>
      </c>
      <c r="AL6" s="115" t="s">
        <v>333</v>
      </c>
      <c r="AM6" s="115" t="s">
        <v>333</v>
      </c>
      <c r="AN6" s="113" t="s">
        <v>333</v>
      </c>
      <c r="AO6" s="113" t="s">
        <v>333</v>
      </c>
      <c r="AP6" s="113" t="s">
        <v>333</v>
      </c>
      <c r="AQ6" s="113" t="s">
        <v>333</v>
      </c>
      <c r="AR6" s="113" t="s">
        <v>333</v>
      </c>
      <c r="AS6" s="113" t="s">
        <v>333</v>
      </c>
      <c r="AT6" s="113" t="s">
        <v>333</v>
      </c>
      <c r="AU6" s="116" t="s">
        <v>333</v>
      </c>
      <c r="AV6" s="116" t="s">
        <v>333</v>
      </c>
      <c r="AW6" s="116" t="s">
        <v>333</v>
      </c>
      <c r="AX6" s="113" t="s">
        <v>333</v>
      </c>
      <c r="AY6" s="113" t="s">
        <v>333</v>
      </c>
      <c r="AZ6" s="113" t="s">
        <v>333</v>
      </c>
      <c r="BA6" s="113" t="s">
        <v>333</v>
      </c>
      <c r="BB6" s="113" t="s">
        <v>333</v>
      </c>
      <c r="BC6" s="113" t="s">
        <v>333</v>
      </c>
      <c r="BD6" s="113" t="s">
        <v>333</v>
      </c>
      <c r="BE6" s="113" t="s">
        <v>333</v>
      </c>
      <c r="BF6" s="113" t="s">
        <v>333</v>
      </c>
      <c r="BG6" s="113" t="s">
        <v>333</v>
      </c>
      <c r="BH6" s="113" t="s">
        <v>333</v>
      </c>
      <c r="BI6" s="113" t="s">
        <v>333</v>
      </c>
      <c r="BJ6" s="114" t="s">
        <v>333</v>
      </c>
      <c r="BK6" s="114" t="s">
        <v>333</v>
      </c>
      <c r="BL6" s="114" t="s">
        <v>333</v>
      </c>
      <c r="BM6" s="114" t="s">
        <v>333</v>
      </c>
      <c r="BN6" s="115" t="s">
        <v>333</v>
      </c>
      <c r="BO6" s="115" t="s">
        <v>333</v>
      </c>
      <c r="BP6" s="113" t="s">
        <v>333</v>
      </c>
      <c r="BQ6" s="113" t="s">
        <v>333</v>
      </c>
      <c r="BR6" s="114" t="s">
        <v>333</v>
      </c>
      <c r="BS6" s="114" t="s">
        <v>333</v>
      </c>
      <c r="BT6" s="114" t="s">
        <v>333</v>
      </c>
      <c r="BU6" s="114" t="s">
        <v>333</v>
      </c>
      <c r="BV6" s="113" t="s">
        <v>333</v>
      </c>
      <c r="BW6" s="116" t="s">
        <v>333</v>
      </c>
      <c r="BX6" s="116" t="s">
        <v>333</v>
      </c>
      <c r="BY6" s="116" t="s">
        <v>333</v>
      </c>
      <c r="BZ6" s="113" t="s">
        <v>333</v>
      </c>
      <c r="CA6" s="113" t="s">
        <v>333</v>
      </c>
      <c r="CB6" s="113" t="s">
        <v>333</v>
      </c>
      <c r="CC6" s="113" t="s">
        <v>333</v>
      </c>
      <c r="CD6" s="113" t="s">
        <v>333</v>
      </c>
      <c r="CE6" s="113" t="s">
        <v>333</v>
      </c>
      <c r="CF6" s="113" t="s">
        <v>333</v>
      </c>
      <c r="CG6" s="113" t="s">
        <v>333</v>
      </c>
      <c r="CH6" s="113" t="s">
        <v>333</v>
      </c>
      <c r="CI6" s="113" t="s">
        <v>333</v>
      </c>
    </row>
    <row r="7" spans="1:87" s="51" customFormat="1" ht="12" customHeight="1">
      <c r="A7" s="49" t="s">
        <v>334</v>
      </c>
      <c r="B7" s="65" t="s">
        <v>335</v>
      </c>
      <c r="C7" s="49" t="s">
        <v>313</v>
      </c>
      <c r="D7" s="74">
        <f>SUM(D8:D42)</f>
        <v>5718226</v>
      </c>
      <c r="E7" s="74">
        <f>SUM(E8:E42)</f>
        <v>5642835</v>
      </c>
      <c r="F7" s="74">
        <f>SUM(F8:F42)</f>
        <v>0</v>
      </c>
      <c r="G7" s="74">
        <f>SUM(G8:G42)</f>
        <v>5489401</v>
      </c>
      <c r="H7" s="74">
        <f>SUM(H8:H42)</f>
        <v>126625</v>
      </c>
      <c r="I7" s="74">
        <f>SUM(I8:I42)</f>
        <v>26809</v>
      </c>
      <c r="J7" s="74">
        <f>SUM(J8:J42)</f>
        <v>75391</v>
      </c>
      <c r="K7" s="74">
        <f>SUM(K8:K42)</f>
        <v>68729</v>
      </c>
      <c r="L7" s="74">
        <f>SUM(L8:L42)</f>
        <v>12164263</v>
      </c>
      <c r="M7" s="74">
        <f>SUM(M8:M42)</f>
        <v>1890935</v>
      </c>
      <c r="N7" s="74">
        <f>SUM(N8:N42)</f>
        <v>873396</v>
      </c>
      <c r="O7" s="74">
        <f>SUM(O8:O42)</f>
        <v>240391</v>
      </c>
      <c r="P7" s="74">
        <f>SUM(P8:P42)</f>
        <v>718624</v>
      </c>
      <c r="Q7" s="74">
        <f>SUM(Q8:Q42)</f>
        <v>58524</v>
      </c>
      <c r="R7" s="74">
        <f>SUM(R8:R42)</f>
        <v>3584323</v>
      </c>
      <c r="S7" s="74">
        <f>SUM(S8:S42)</f>
        <v>89444</v>
      </c>
      <c r="T7" s="74">
        <f>SUM(T8:T42)</f>
        <v>3171604</v>
      </c>
      <c r="U7" s="74">
        <f>SUM(U8:U42)</f>
        <v>323275</v>
      </c>
      <c r="V7" s="74">
        <f>SUM(V8:V42)</f>
        <v>0</v>
      </c>
      <c r="W7" s="74">
        <f>SUM(W8:W42)</f>
        <v>6681293</v>
      </c>
      <c r="X7" s="74">
        <f>SUM(X8:X42)</f>
        <v>3196246</v>
      </c>
      <c r="Y7" s="74">
        <f>SUM(Y8:Y42)</f>
        <v>3143542</v>
      </c>
      <c r="Z7" s="74">
        <f>SUM(Z8:Z42)</f>
        <v>217598</v>
      </c>
      <c r="AA7" s="74">
        <f>SUM(AA8:AA42)</f>
        <v>123907</v>
      </c>
      <c r="AB7" s="74">
        <f>SUM(AB8:AB42)</f>
        <v>2463791</v>
      </c>
      <c r="AC7" s="74">
        <f>SUM(AC8:AC42)</f>
        <v>7712</v>
      </c>
      <c r="AD7" s="74">
        <f>SUM(AD8:AD42)</f>
        <v>615230</v>
      </c>
      <c r="AE7" s="74">
        <f>SUM(AE8:AE42)</f>
        <v>18497719</v>
      </c>
      <c r="AF7" s="74">
        <f>SUM(AF8:AF42)</f>
        <v>21152</v>
      </c>
      <c r="AG7" s="74">
        <f>SUM(AG8:AG42)</f>
        <v>20180</v>
      </c>
      <c r="AH7" s="74">
        <f>SUM(AH8:AH42)</f>
        <v>0</v>
      </c>
      <c r="AI7" s="74">
        <f>SUM(AI8:AI42)</f>
        <v>10830</v>
      </c>
      <c r="AJ7" s="74">
        <f>SUM(AJ8:AJ42)</f>
        <v>0</v>
      </c>
      <c r="AK7" s="74">
        <f>SUM(AK8:AK42)</f>
        <v>9350</v>
      </c>
      <c r="AL7" s="74">
        <f>SUM(AL8:AL42)</f>
        <v>972</v>
      </c>
      <c r="AM7" s="74">
        <f>SUM(AM8:AM42)</f>
        <v>0</v>
      </c>
      <c r="AN7" s="74">
        <f>SUM(AN8:AN42)</f>
        <v>2944903</v>
      </c>
      <c r="AO7" s="74">
        <f>SUM(AO8:AO42)</f>
        <v>559243</v>
      </c>
      <c r="AP7" s="74">
        <f>SUM(AP8:AP42)</f>
        <v>454406</v>
      </c>
      <c r="AQ7" s="74">
        <f>SUM(AQ8:AQ42)</f>
        <v>0</v>
      </c>
      <c r="AR7" s="74">
        <f>SUM(AR8:AR42)</f>
        <v>104837</v>
      </c>
      <c r="AS7" s="74">
        <f>SUM(AS8:AS42)</f>
        <v>0</v>
      </c>
      <c r="AT7" s="74">
        <f>SUM(AT8:AT42)</f>
        <v>1666246</v>
      </c>
      <c r="AU7" s="74">
        <f>SUM(AU8:AU42)</f>
        <v>0</v>
      </c>
      <c r="AV7" s="74">
        <f>SUM(AV8:AV42)</f>
        <v>1626327</v>
      </c>
      <c r="AW7" s="74">
        <f>SUM(AW8:AW42)</f>
        <v>39919</v>
      </c>
      <c r="AX7" s="74">
        <f>SUM(AX8:AX42)</f>
        <v>0</v>
      </c>
      <c r="AY7" s="74">
        <f>SUM(AY8:AY42)</f>
        <v>718835</v>
      </c>
      <c r="AZ7" s="74">
        <f>SUM(AZ8:AZ42)</f>
        <v>10332</v>
      </c>
      <c r="BA7" s="74">
        <f>SUM(BA8:BA42)</f>
        <v>624670</v>
      </c>
      <c r="BB7" s="74">
        <f>SUM(BB8:BB42)</f>
        <v>4599</v>
      </c>
      <c r="BC7" s="74">
        <f>SUM(BC8:BC42)</f>
        <v>79234</v>
      </c>
      <c r="BD7" s="74">
        <f>SUM(BD8:BD42)</f>
        <v>1858077</v>
      </c>
      <c r="BE7" s="74">
        <f>SUM(BE8:BE42)</f>
        <v>579</v>
      </c>
      <c r="BF7" s="74">
        <f>SUM(BF8:BF42)</f>
        <v>19495</v>
      </c>
      <c r="BG7" s="74">
        <f>SUM(BG8:BG42)</f>
        <v>2985550</v>
      </c>
      <c r="BH7" s="74">
        <f>SUM(BH8:BH42)</f>
        <v>5739378</v>
      </c>
      <c r="BI7" s="74">
        <f>SUM(BI8:BI42)</f>
        <v>5663015</v>
      </c>
      <c r="BJ7" s="74">
        <f>SUM(BJ8:BJ42)</f>
        <v>0</v>
      </c>
      <c r="BK7" s="74">
        <f>SUM(BK8:BK42)</f>
        <v>5500231</v>
      </c>
      <c r="BL7" s="74">
        <f>SUM(BL8:BL42)</f>
        <v>126625</v>
      </c>
      <c r="BM7" s="74">
        <f>SUM(BM8:BM42)</f>
        <v>36159</v>
      </c>
      <c r="BN7" s="74">
        <f>SUM(BN8:BN42)</f>
        <v>76363</v>
      </c>
      <c r="BO7" s="74">
        <f>SUM(BO8:BO42)</f>
        <v>68729</v>
      </c>
      <c r="BP7" s="74">
        <f>SUM(BP8:BP42)</f>
        <v>15109166</v>
      </c>
      <c r="BQ7" s="74">
        <f>SUM(BQ8:BQ42)</f>
        <v>2450178</v>
      </c>
      <c r="BR7" s="74">
        <f>SUM(BR8:BR42)</f>
        <v>1327802</v>
      </c>
      <c r="BS7" s="74">
        <f>SUM(BS8:BS42)</f>
        <v>240391</v>
      </c>
      <c r="BT7" s="74">
        <f>SUM(BT8:BT42)</f>
        <v>823461</v>
      </c>
      <c r="BU7" s="74">
        <f>SUM(BU8:BU42)</f>
        <v>58524</v>
      </c>
      <c r="BV7" s="74">
        <f>SUM(BV8:BV42)</f>
        <v>5250569</v>
      </c>
      <c r="BW7" s="74">
        <f>SUM(BW8:BW42)</f>
        <v>89444</v>
      </c>
      <c r="BX7" s="74">
        <f>SUM(BX8:BX42)</f>
        <v>4797931</v>
      </c>
      <c r="BY7" s="74">
        <f>SUM(BY8:BY42)</f>
        <v>363194</v>
      </c>
      <c r="BZ7" s="74">
        <f>SUM(BZ8:BZ42)</f>
        <v>0</v>
      </c>
      <c r="CA7" s="74">
        <f>SUM(CA8:CA42)</f>
        <v>7400128</v>
      </c>
      <c r="CB7" s="74">
        <f>SUM(CB8:CB42)</f>
        <v>3206578</v>
      </c>
      <c r="CC7" s="74">
        <f>SUM(CC8:CC42)</f>
        <v>3768212</v>
      </c>
      <c r="CD7" s="74">
        <f>SUM(CD8:CD42)</f>
        <v>222197</v>
      </c>
      <c r="CE7" s="74">
        <f>SUM(CE8:CE42)</f>
        <v>203141</v>
      </c>
      <c r="CF7" s="74">
        <f>SUM(CF8:CF42)</f>
        <v>4321868</v>
      </c>
      <c r="CG7" s="74">
        <f>SUM(CG8:CG42)</f>
        <v>8291</v>
      </c>
      <c r="CH7" s="74">
        <f>SUM(CH8:CH42)</f>
        <v>634725</v>
      </c>
      <c r="CI7" s="74">
        <f>SUM(CI8:CI42)</f>
        <v>21483269</v>
      </c>
    </row>
    <row r="8" spans="1:87" s="51" customFormat="1" ht="12" customHeight="1">
      <c r="A8" s="52" t="s">
        <v>191</v>
      </c>
      <c r="B8" s="66" t="s">
        <v>336</v>
      </c>
      <c r="C8" s="52" t="s">
        <v>337</v>
      </c>
      <c r="D8" s="76">
        <f>+SUM(E8,J8)</f>
        <v>675985</v>
      </c>
      <c r="E8" s="76">
        <f>+SUM(F8:I8)</f>
        <v>675985</v>
      </c>
      <c r="F8" s="76">
        <v>0</v>
      </c>
      <c r="G8" s="76">
        <v>675340</v>
      </c>
      <c r="H8" s="76">
        <v>0</v>
      </c>
      <c r="I8" s="76">
        <v>645</v>
      </c>
      <c r="J8" s="76">
        <v>0</v>
      </c>
      <c r="K8" s="77">
        <v>0</v>
      </c>
      <c r="L8" s="76">
        <f>+SUM(M8,R8,V8,W8,AC8)</f>
        <v>3486866</v>
      </c>
      <c r="M8" s="76">
        <f>+SUM(N8:Q8)</f>
        <v>837013</v>
      </c>
      <c r="N8" s="76">
        <v>339529</v>
      </c>
      <c r="O8" s="76">
        <v>201298</v>
      </c>
      <c r="P8" s="76">
        <v>271333</v>
      </c>
      <c r="Q8" s="76">
        <v>24853</v>
      </c>
      <c r="R8" s="76">
        <f>+SUM(S8:U8)</f>
        <v>731024</v>
      </c>
      <c r="S8" s="76">
        <v>25504</v>
      </c>
      <c r="T8" s="76">
        <v>683013</v>
      </c>
      <c r="U8" s="76">
        <v>22507</v>
      </c>
      <c r="V8" s="76">
        <v>0</v>
      </c>
      <c r="W8" s="76">
        <f>+SUM(X8:AA8)</f>
        <v>1918829</v>
      </c>
      <c r="X8" s="76">
        <v>1030826</v>
      </c>
      <c r="Y8" s="76">
        <v>858891</v>
      </c>
      <c r="Z8" s="76">
        <v>14908</v>
      </c>
      <c r="AA8" s="76">
        <v>14204</v>
      </c>
      <c r="AB8" s="77">
        <v>0</v>
      </c>
      <c r="AC8" s="76">
        <v>0</v>
      </c>
      <c r="AD8" s="76">
        <v>307484</v>
      </c>
      <c r="AE8" s="76">
        <f>+SUM(D8,L8,AD8)</f>
        <v>4470335</v>
      </c>
      <c r="AF8" s="76">
        <f>+SUM(AG8,AL8)</f>
        <v>0</v>
      </c>
      <c r="AG8" s="76">
        <f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215587</v>
      </c>
      <c r="AO8" s="76">
        <f>+SUM(AP8:AS8)</f>
        <v>50694</v>
      </c>
      <c r="AP8" s="76">
        <v>50694</v>
      </c>
      <c r="AQ8" s="76">
        <v>0</v>
      </c>
      <c r="AR8" s="76">
        <v>0</v>
      </c>
      <c r="AS8" s="76">
        <v>0</v>
      </c>
      <c r="AT8" s="76">
        <f>+SUM(AU8:AW8)</f>
        <v>97801</v>
      </c>
      <c r="AU8" s="76">
        <v>0</v>
      </c>
      <c r="AV8" s="76">
        <v>97801</v>
      </c>
      <c r="AW8" s="76">
        <v>0</v>
      </c>
      <c r="AX8" s="76">
        <v>0</v>
      </c>
      <c r="AY8" s="76">
        <f>+SUM(AZ8:BC8)</f>
        <v>67092</v>
      </c>
      <c r="AZ8" s="76">
        <v>0</v>
      </c>
      <c r="BA8" s="76">
        <v>0</v>
      </c>
      <c r="BB8" s="76">
        <v>0</v>
      </c>
      <c r="BC8" s="76">
        <v>67092</v>
      </c>
      <c r="BD8" s="77">
        <v>0</v>
      </c>
      <c r="BE8" s="76">
        <v>0</v>
      </c>
      <c r="BF8" s="76">
        <v>1041</v>
      </c>
      <c r="BG8" s="76">
        <f>+SUM(BF8,AN8,AF8)</f>
        <v>216628</v>
      </c>
      <c r="BH8" s="76">
        <f>SUM(D8,AF8)</f>
        <v>675985</v>
      </c>
      <c r="BI8" s="76">
        <f>SUM(E8,AG8)</f>
        <v>675985</v>
      </c>
      <c r="BJ8" s="76">
        <f>SUM(F8,AH8)</f>
        <v>0</v>
      </c>
      <c r="BK8" s="76">
        <f>SUM(G8,AI8)</f>
        <v>675340</v>
      </c>
      <c r="BL8" s="76">
        <f>SUM(H8,AJ8)</f>
        <v>0</v>
      </c>
      <c r="BM8" s="76">
        <f>SUM(I8,AK8)</f>
        <v>645</v>
      </c>
      <c r="BN8" s="76">
        <f>SUM(J8,AL8)</f>
        <v>0</v>
      </c>
      <c r="BO8" s="77">
        <f>SUM(K8,AM8)</f>
        <v>0</v>
      </c>
      <c r="BP8" s="76">
        <f>SUM(L8,AN8)</f>
        <v>3702453</v>
      </c>
      <c r="BQ8" s="76">
        <f>SUM(M8,AO8)</f>
        <v>887707</v>
      </c>
      <c r="BR8" s="76">
        <f>SUM(N8,AP8)</f>
        <v>390223</v>
      </c>
      <c r="BS8" s="76">
        <f>SUM(O8,AQ8)</f>
        <v>201298</v>
      </c>
      <c r="BT8" s="76">
        <f>SUM(P8,AR8)</f>
        <v>271333</v>
      </c>
      <c r="BU8" s="76">
        <f>SUM(Q8,AS8)</f>
        <v>24853</v>
      </c>
      <c r="BV8" s="76">
        <f>SUM(R8,AT8)</f>
        <v>828825</v>
      </c>
      <c r="BW8" s="76">
        <f>SUM(S8,AU8)</f>
        <v>25504</v>
      </c>
      <c r="BX8" s="76">
        <f>SUM(T8,AV8)</f>
        <v>780814</v>
      </c>
      <c r="BY8" s="76">
        <f>SUM(U8,AW8)</f>
        <v>22507</v>
      </c>
      <c r="BZ8" s="76">
        <f>SUM(V8,AX8)</f>
        <v>0</v>
      </c>
      <c r="CA8" s="76">
        <f>SUM(W8,AY8)</f>
        <v>1985921</v>
      </c>
      <c r="CB8" s="76">
        <f>SUM(X8,AZ8)</f>
        <v>1030826</v>
      </c>
      <c r="CC8" s="76">
        <f>SUM(Y8,BA8)</f>
        <v>858891</v>
      </c>
      <c r="CD8" s="76">
        <f>SUM(Z8,BB8)</f>
        <v>14908</v>
      </c>
      <c r="CE8" s="76">
        <f>SUM(AA8,BC8)</f>
        <v>81296</v>
      </c>
      <c r="CF8" s="77">
        <f>SUM(AB8,BD8)</f>
        <v>0</v>
      </c>
      <c r="CG8" s="76">
        <f>SUM(AC8,BE8)</f>
        <v>0</v>
      </c>
      <c r="CH8" s="76">
        <f>SUM(AD8,BF8)</f>
        <v>308525</v>
      </c>
      <c r="CI8" s="76">
        <f>SUM(AE8,BG8)</f>
        <v>4686963</v>
      </c>
    </row>
    <row r="9" spans="1:87" s="51" customFormat="1" ht="12" customHeight="1">
      <c r="A9" s="52" t="s">
        <v>131</v>
      </c>
      <c r="B9" s="53" t="s">
        <v>132</v>
      </c>
      <c r="C9" s="52" t="s">
        <v>133</v>
      </c>
      <c r="D9" s="76">
        <f>+SUM(E9,J9)</f>
        <v>0</v>
      </c>
      <c r="E9" s="76">
        <f>+SUM(F9:I9)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289121</v>
      </c>
      <c r="M9" s="76">
        <f>+SUM(N9:Q9)</f>
        <v>22919</v>
      </c>
      <c r="N9" s="76">
        <v>21449</v>
      </c>
      <c r="O9" s="76">
        <v>0</v>
      </c>
      <c r="P9" s="76">
        <v>0</v>
      </c>
      <c r="Q9" s="76">
        <v>1470</v>
      </c>
      <c r="R9" s="76">
        <f>+SUM(S9:U9)</f>
        <v>53430</v>
      </c>
      <c r="S9" s="76">
        <v>32645</v>
      </c>
      <c r="T9" s="76">
        <v>622</v>
      </c>
      <c r="U9" s="76">
        <v>20163</v>
      </c>
      <c r="V9" s="76">
        <v>0</v>
      </c>
      <c r="W9" s="76">
        <f>+SUM(X9:AA9)</f>
        <v>212772</v>
      </c>
      <c r="X9" s="76">
        <v>178125</v>
      </c>
      <c r="Y9" s="76">
        <v>14447</v>
      </c>
      <c r="Z9" s="76">
        <v>15802</v>
      </c>
      <c r="AA9" s="76">
        <v>4398</v>
      </c>
      <c r="AB9" s="77">
        <v>578883</v>
      </c>
      <c r="AC9" s="76">
        <v>0</v>
      </c>
      <c r="AD9" s="76">
        <v>0</v>
      </c>
      <c r="AE9" s="76">
        <f>+SUM(D9,L9,AD9)</f>
        <v>289121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0</v>
      </c>
      <c r="AO9" s="76">
        <f>+SUM(AP9:AS9)</f>
        <v>0</v>
      </c>
      <c r="AP9" s="76">
        <v>0</v>
      </c>
      <c r="AQ9" s="76">
        <v>0</v>
      </c>
      <c r="AR9" s="76">
        <v>0</v>
      </c>
      <c r="AS9" s="76">
        <v>0</v>
      </c>
      <c r="AT9" s="76">
        <f>+SUM(AU9:AW9)</f>
        <v>0</v>
      </c>
      <c r="AU9" s="76">
        <v>0</v>
      </c>
      <c r="AV9" s="76">
        <v>0</v>
      </c>
      <c r="AW9" s="76">
        <v>0</v>
      </c>
      <c r="AX9" s="76">
        <v>0</v>
      </c>
      <c r="AY9" s="76">
        <f>+SUM(AZ9:BC9)</f>
        <v>0</v>
      </c>
      <c r="AZ9" s="76">
        <v>0</v>
      </c>
      <c r="BA9" s="76">
        <v>0</v>
      </c>
      <c r="BB9" s="76">
        <v>0</v>
      </c>
      <c r="BC9" s="76">
        <v>0</v>
      </c>
      <c r="BD9" s="77">
        <v>252934</v>
      </c>
      <c r="BE9" s="76">
        <v>0</v>
      </c>
      <c r="BF9" s="76">
        <v>0</v>
      </c>
      <c r="BG9" s="76">
        <f>+SUM(BF9,AN9,AF9)</f>
        <v>0</v>
      </c>
      <c r="BH9" s="76">
        <f>SUM(D9,AF9)</f>
        <v>0</v>
      </c>
      <c r="BI9" s="76">
        <f>SUM(E9,AG9)</f>
        <v>0</v>
      </c>
      <c r="BJ9" s="76">
        <f>SUM(F9,AH9)</f>
        <v>0</v>
      </c>
      <c r="BK9" s="76">
        <f>SUM(G9,AI9)</f>
        <v>0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289121</v>
      </c>
      <c r="BQ9" s="76">
        <f>SUM(M9,AO9)</f>
        <v>22919</v>
      </c>
      <c r="BR9" s="76">
        <f>SUM(N9,AP9)</f>
        <v>21449</v>
      </c>
      <c r="BS9" s="76">
        <f>SUM(O9,AQ9)</f>
        <v>0</v>
      </c>
      <c r="BT9" s="76">
        <f>SUM(P9,AR9)</f>
        <v>0</v>
      </c>
      <c r="BU9" s="76">
        <f>SUM(Q9,AS9)</f>
        <v>1470</v>
      </c>
      <c r="BV9" s="76">
        <f>SUM(R9,AT9)</f>
        <v>53430</v>
      </c>
      <c r="BW9" s="76">
        <f>SUM(S9,AU9)</f>
        <v>32645</v>
      </c>
      <c r="BX9" s="76">
        <f>SUM(T9,AV9)</f>
        <v>622</v>
      </c>
      <c r="BY9" s="76">
        <f>SUM(U9,AW9)</f>
        <v>20163</v>
      </c>
      <c r="BZ9" s="76">
        <f>SUM(V9,AX9)</f>
        <v>0</v>
      </c>
      <c r="CA9" s="76">
        <f>SUM(W9,AY9)</f>
        <v>212772</v>
      </c>
      <c r="CB9" s="76">
        <f>SUM(X9,AZ9)</f>
        <v>178125</v>
      </c>
      <c r="CC9" s="76">
        <f>SUM(Y9,BA9)</f>
        <v>14447</v>
      </c>
      <c r="CD9" s="76">
        <f>SUM(Z9,BB9)</f>
        <v>15802</v>
      </c>
      <c r="CE9" s="76">
        <f>SUM(AA9,BC9)</f>
        <v>4398</v>
      </c>
      <c r="CF9" s="77">
        <f>SUM(AB9,BD9)</f>
        <v>831817</v>
      </c>
      <c r="CG9" s="76">
        <f>SUM(AC9,BE9)</f>
        <v>0</v>
      </c>
      <c r="CH9" s="76">
        <f>SUM(AD9,BF9)</f>
        <v>0</v>
      </c>
      <c r="CI9" s="76">
        <f>SUM(AE9,BG9)</f>
        <v>289121</v>
      </c>
    </row>
    <row r="10" spans="1:87" s="51" customFormat="1" ht="12" customHeight="1">
      <c r="A10" s="52" t="s">
        <v>131</v>
      </c>
      <c r="B10" s="66" t="s">
        <v>135</v>
      </c>
      <c r="C10" s="52" t="s">
        <v>136</v>
      </c>
      <c r="D10" s="76">
        <f>+SUM(E10,J10)</f>
        <v>2617151</v>
      </c>
      <c r="E10" s="76">
        <f>+SUM(F10:I10)</f>
        <v>2558519</v>
      </c>
      <c r="F10" s="76">
        <v>0</v>
      </c>
      <c r="G10" s="76">
        <v>2556781</v>
      </c>
      <c r="H10" s="76">
        <v>1738</v>
      </c>
      <c r="I10" s="76">
        <v>0</v>
      </c>
      <c r="J10" s="76">
        <v>58632</v>
      </c>
      <c r="K10" s="77">
        <v>0</v>
      </c>
      <c r="L10" s="76">
        <f>+SUM(M10,R10,V10,W10,AC10)</f>
        <v>883332</v>
      </c>
      <c r="M10" s="76">
        <f>+SUM(N10:Q10)</f>
        <v>261994</v>
      </c>
      <c r="N10" s="76">
        <v>67106</v>
      </c>
      <c r="O10" s="76">
        <v>0</v>
      </c>
      <c r="P10" s="76">
        <v>185927</v>
      </c>
      <c r="Q10" s="76">
        <v>8961</v>
      </c>
      <c r="R10" s="76">
        <f>+SUM(S10:U10)</f>
        <v>370833</v>
      </c>
      <c r="S10" s="76">
        <v>0</v>
      </c>
      <c r="T10" s="76">
        <v>339290</v>
      </c>
      <c r="U10" s="76">
        <v>31543</v>
      </c>
      <c r="V10" s="76">
        <v>0</v>
      </c>
      <c r="W10" s="76">
        <f>+SUM(X10:AA10)</f>
        <v>250505</v>
      </c>
      <c r="X10" s="76">
        <v>250505</v>
      </c>
      <c r="Y10" s="76">
        <v>0</v>
      </c>
      <c r="Z10" s="76">
        <v>0</v>
      </c>
      <c r="AA10" s="76">
        <v>0</v>
      </c>
      <c r="AB10" s="77">
        <v>0</v>
      </c>
      <c r="AC10" s="76">
        <v>0</v>
      </c>
      <c r="AD10" s="76">
        <v>2028</v>
      </c>
      <c r="AE10" s="76">
        <f>+SUM(D10,L10,AD10)</f>
        <v>3502511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238832</v>
      </c>
      <c r="AO10" s="76">
        <f>+SUM(AP10:AS10)</f>
        <v>75600</v>
      </c>
      <c r="AP10" s="76">
        <v>23952</v>
      </c>
      <c r="AQ10" s="76">
        <v>0</v>
      </c>
      <c r="AR10" s="76">
        <v>51648</v>
      </c>
      <c r="AS10" s="76">
        <v>0</v>
      </c>
      <c r="AT10" s="76">
        <f>+SUM(AU10:AW10)</f>
        <v>163232</v>
      </c>
      <c r="AU10" s="76">
        <v>0</v>
      </c>
      <c r="AV10" s="76">
        <v>163232</v>
      </c>
      <c r="AW10" s="76">
        <v>0</v>
      </c>
      <c r="AX10" s="76">
        <v>0</v>
      </c>
      <c r="AY10" s="76">
        <f>+SUM(AZ10:BC10)</f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0</v>
      </c>
      <c r="BE10" s="76">
        <v>0</v>
      </c>
      <c r="BF10" s="76">
        <v>0</v>
      </c>
      <c r="BG10" s="76">
        <f>+SUM(BF10,AN10,AF10)</f>
        <v>238832</v>
      </c>
      <c r="BH10" s="76">
        <f>SUM(D10,AF10)</f>
        <v>2617151</v>
      </c>
      <c r="BI10" s="76">
        <f>SUM(E10,AG10)</f>
        <v>2558519</v>
      </c>
      <c r="BJ10" s="76">
        <f>SUM(F10,AH10)</f>
        <v>0</v>
      </c>
      <c r="BK10" s="76">
        <f>SUM(G10,AI10)</f>
        <v>2556781</v>
      </c>
      <c r="BL10" s="76">
        <f>SUM(H10,AJ10)</f>
        <v>1738</v>
      </c>
      <c r="BM10" s="76">
        <f>SUM(I10,AK10)</f>
        <v>0</v>
      </c>
      <c r="BN10" s="76">
        <f>SUM(J10,AL10)</f>
        <v>58632</v>
      </c>
      <c r="BO10" s="77">
        <f>SUM(K10,AM10)</f>
        <v>0</v>
      </c>
      <c r="BP10" s="76">
        <f>SUM(L10,AN10)</f>
        <v>1122164</v>
      </c>
      <c r="BQ10" s="76">
        <f>SUM(M10,AO10)</f>
        <v>337594</v>
      </c>
      <c r="BR10" s="76">
        <f>SUM(N10,AP10)</f>
        <v>91058</v>
      </c>
      <c r="BS10" s="76">
        <f>SUM(O10,AQ10)</f>
        <v>0</v>
      </c>
      <c r="BT10" s="76">
        <f>SUM(P10,AR10)</f>
        <v>237575</v>
      </c>
      <c r="BU10" s="76">
        <f>SUM(Q10,AS10)</f>
        <v>8961</v>
      </c>
      <c r="BV10" s="76">
        <f>SUM(R10,AT10)</f>
        <v>534065</v>
      </c>
      <c r="BW10" s="76">
        <f>SUM(S10,AU10)</f>
        <v>0</v>
      </c>
      <c r="BX10" s="76">
        <f>SUM(T10,AV10)</f>
        <v>502522</v>
      </c>
      <c r="BY10" s="76">
        <f>SUM(U10,AW10)</f>
        <v>31543</v>
      </c>
      <c r="BZ10" s="76">
        <f>SUM(V10,AX10)</f>
        <v>0</v>
      </c>
      <c r="CA10" s="76">
        <f>SUM(W10,AY10)</f>
        <v>250505</v>
      </c>
      <c r="CB10" s="76">
        <f>SUM(X10,AZ10)</f>
        <v>250505</v>
      </c>
      <c r="CC10" s="76">
        <f>SUM(Y10,BA10)</f>
        <v>0</v>
      </c>
      <c r="CD10" s="76">
        <f>SUM(Z10,BB10)</f>
        <v>0</v>
      </c>
      <c r="CE10" s="76">
        <f>SUM(AA10,BC10)</f>
        <v>0</v>
      </c>
      <c r="CF10" s="77">
        <f>SUM(AB10,BD10)</f>
        <v>0</v>
      </c>
      <c r="CG10" s="76">
        <f>SUM(AC10,BE10)</f>
        <v>0</v>
      </c>
      <c r="CH10" s="76">
        <f>SUM(AD10,BF10)</f>
        <v>2028</v>
      </c>
      <c r="CI10" s="76">
        <f>SUM(AE10,BG10)</f>
        <v>3741343</v>
      </c>
    </row>
    <row r="11" spans="1:87" s="51" customFormat="1" ht="12" customHeight="1">
      <c r="A11" s="52" t="s">
        <v>131</v>
      </c>
      <c r="B11" s="53" t="s">
        <v>137</v>
      </c>
      <c r="C11" s="52" t="s">
        <v>138</v>
      </c>
      <c r="D11" s="76">
        <f>+SUM(E11,J11)</f>
        <v>0</v>
      </c>
      <c r="E11" s="76">
        <f>+SUM(F11:I11)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>+SUM(M11,R11,V11,W11,AC11)</f>
        <v>1219208</v>
      </c>
      <c r="M11" s="76">
        <f>+SUM(N11:Q11)</f>
        <v>0</v>
      </c>
      <c r="N11" s="76">
        <v>0</v>
      </c>
      <c r="O11" s="76">
        <v>0</v>
      </c>
      <c r="P11" s="76">
        <v>0</v>
      </c>
      <c r="Q11" s="76">
        <v>0</v>
      </c>
      <c r="R11" s="76">
        <f>+SUM(S11:U11)</f>
        <v>48836</v>
      </c>
      <c r="S11" s="76">
        <v>0</v>
      </c>
      <c r="T11" s="76">
        <v>46063</v>
      </c>
      <c r="U11" s="76">
        <v>2773</v>
      </c>
      <c r="V11" s="76">
        <v>0</v>
      </c>
      <c r="W11" s="76">
        <f>+SUM(X11:AA11)</f>
        <v>1170372</v>
      </c>
      <c r="X11" s="76">
        <v>225175</v>
      </c>
      <c r="Y11" s="76">
        <v>926143</v>
      </c>
      <c r="Z11" s="76">
        <v>19054</v>
      </c>
      <c r="AA11" s="76">
        <v>0</v>
      </c>
      <c r="AB11" s="77">
        <v>0</v>
      </c>
      <c r="AC11" s="76">
        <v>0</v>
      </c>
      <c r="AD11" s="76">
        <v>0</v>
      </c>
      <c r="AE11" s="76">
        <f>+SUM(D11,L11,AD11)</f>
        <v>1219208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362275</v>
      </c>
      <c r="AO11" s="76">
        <f>+SUM(AP11:AS11)</f>
        <v>104884</v>
      </c>
      <c r="AP11" s="76">
        <v>104884</v>
      </c>
      <c r="AQ11" s="76">
        <v>0</v>
      </c>
      <c r="AR11" s="76">
        <v>0</v>
      </c>
      <c r="AS11" s="76">
        <v>0</v>
      </c>
      <c r="AT11" s="76">
        <f>+SUM(AU11:AW11)</f>
        <v>191292</v>
      </c>
      <c r="AU11" s="76">
        <v>0</v>
      </c>
      <c r="AV11" s="76">
        <v>191292</v>
      </c>
      <c r="AW11" s="76">
        <v>0</v>
      </c>
      <c r="AX11" s="76">
        <v>0</v>
      </c>
      <c r="AY11" s="76">
        <f>+SUM(AZ11:BC11)</f>
        <v>66099</v>
      </c>
      <c r="AZ11" s="76">
        <v>8136</v>
      </c>
      <c r="BA11" s="76">
        <v>56768</v>
      </c>
      <c r="BB11" s="76">
        <v>1195</v>
      </c>
      <c r="BC11" s="76">
        <v>0</v>
      </c>
      <c r="BD11" s="77">
        <v>0</v>
      </c>
      <c r="BE11" s="76">
        <v>0</v>
      </c>
      <c r="BF11" s="76">
        <v>0</v>
      </c>
      <c r="BG11" s="76">
        <f>+SUM(BF11,AN11,AF11)</f>
        <v>362275</v>
      </c>
      <c r="BH11" s="76">
        <f>SUM(D11,AF11)</f>
        <v>0</v>
      </c>
      <c r="BI11" s="76">
        <f>SUM(E11,AG11)</f>
        <v>0</v>
      </c>
      <c r="BJ11" s="76">
        <f>SUM(F11,AH11)</f>
        <v>0</v>
      </c>
      <c r="BK11" s="76">
        <f>SUM(G11,AI11)</f>
        <v>0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1581483</v>
      </c>
      <c r="BQ11" s="76">
        <f>SUM(M11,AO11)</f>
        <v>104884</v>
      </c>
      <c r="BR11" s="76">
        <f>SUM(N11,AP11)</f>
        <v>104884</v>
      </c>
      <c r="BS11" s="76">
        <f>SUM(O11,AQ11)</f>
        <v>0</v>
      </c>
      <c r="BT11" s="76">
        <f>SUM(P11,AR11)</f>
        <v>0</v>
      </c>
      <c r="BU11" s="76">
        <f>SUM(Q11,AS11)</f>
        <v>0</v>
      </c>
      <c r="BV11" s="76">
        <f>SUM(R11,AT11)</f>
        <v>240128</v>
      </c>
      <c r="BW11" s="76">
        <f>SUM(S11,AU11)</f>
        <v>0</v>
      </c>
      <c r="BX11" s="76">
        <f>SUM(T11,AV11)</f>
        <v>237355</v>
      </c>
      <c r="BY11" s="76">
        <f>SUM(U11,AW11)</f>
        <v>2773</v>
      </c>
      <c r="BZ11" s="76">
        <f>SUM(V11,AX11)</f>
        <v>0</v>
      </c>
      <c r="CA11" s="76">
        <f>SUM(W11,AY11)</f>
        <v>1236471</v>
      </c>
      <c r="CB11" s="76">
        <f>SUM(X11,AZ11)</f>
        <v>233311</v>
      </c>
      <c r="CC11" s="76">
        <f>SUM(Y11,BA11)</f>
        <v>982911</v>
      </c>
      <c r="CD11" s="76">
        <f>SUM(Z11,BB11)</f>
        <v>20249</v>
      </c>
      <c r="CE11" s="76">
        <f>SUM(AA11,BC11)</f>
        <v>0</v>
      </c>
      <c r="CF11" s="77">
        <f>SUM(AB11,BD11)</f>
        <v>0</v>
      </c>
      <c r="CG11" s="76">
        <f>SUM(AC11,BE11)</f>
        <v>0</v>
      </c>
      <c r="CH11" s="76">
        <f>SUM(AD11,BF11)</f>
        <v>0</v>
      </c>
      <c r="CI11" s="76">
        <f>SUM(AE11,BG11)</f>
        <v>1581483</v>
      </c>
    </row>
    <row r="12" spans="1:87" s="51" customFormat="1" ht="12" customHeight="1">
      <c r="A12" s="55" t="s">
        <v>131</v>
      </c>
      <c r="B12" s="56" t="s">
        <v>139</v>
      </c>
      <c r="C12" s="55" t="s">
        <v>140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>+SUM(M12,R12,V12,W12,AC12)</f>
        <v>185881</v>
      </c>
      <c r="M12" s="78">
        <f>+SUM(N12:Q12)</f>
        <v>0</v>
      </c>
      <c r="N12" s="78">
        <v>0</v>
      </c>
      <c r="O12" s="78">
        <v>0</v>
      </c>
      <c r="P12" s="78">
        <v>0</v>
      </c>
      <c r="Q12" s="78">
        <v>0</v>
      </c>
      <c r="R12" s="78">
        <f>+SUM(S12:U12)</f>
        <v>11855</v>
      </c>
      <c r="S12" s="78">
        <v>0</v>
      </c>
      <c r="T12" s="78">
        <v>35</v>
      </c>
      <c r="U12" s="78">
        <v>11820</v>
      </c>
      <c r="V12" s="78">
        <v>0</v>
      </c>
      <c r="W12" s="78">
        <f>+SUM(X12:AA12)</f>
        <v>174026</v>
      </c>
      <c r="X12" s="78">
        <v>153220</v>
      </c>
      <c r="Y12" s="78">
        <v>118</v>
      </c>
      <c r="Z12" s="78">
        <v>20688</v>
      </c>
      <c r="AA12" s="78">
        <v>0</v>
      </c>
      <c r="AB12" s="79">
        <v>186680</v>
      </c>
      <c r="AC12" s="78">
        <v>0</v>
      </c>
      <c r="AD12" s="78">
        <v>0</v>
      </c>
      <c r="AE12" s="78">
        <f>+SUM(D12,L12,AD12)</f>
        <v>185881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0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>+SUM(AZ12:BC12)</f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143510</v>
      </c>
      <c r="BE12" s="78">
        <v>0</v>
      </c>
      <c r="BF12" s="78">
        <v>0</v>
      </c>
      <c r="BG12" s="78">
        <f>+SUM(BF12,AN12,AF12)</f>
        <v>0</v>
      </c>
      <c r="BH12" s="78">
        <f>SUM(D12,AF12)</f>
        <v>0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0</v>
      </c>
      <c r="BO12" s="79">
        <f>SUM(K12,AM12)</f>
        <v>0</v>
      </c>
      <c r="BP12" s="78">
        <f>SUM(L12,AN12)</f>
        <v>185881</v>
      </c>
      <c r="BQ12" s="78">
        <f>SUM(M12,AO12)</f>
        <v>0</v>
      </c>
      <c r="BR12" s="78">
        <f>SUM(N12,AP12)</f>
        <v>0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11855</v>
      </c>
      <c r="BW12" s="78">
        <f>SUM(S12,AU12)</f>
        <v>0</v>
      </c>
      <c r="BX12" s="78">
        <f>SUM(T12,AV12)</f>
        <v>35</v>
      </c>
      <c r="BY12" s="78">
        <f>SUM(U12,AW12)</f>
        <v>11820</v>
      </c>
      <c r="BZ12" s="78">
        <f>SUM(V12,AX12)</f>
        <v>0</v>
      </c>
      <c r="CA12" s="78">
        <f>SUM(W12,AY12)</f>
        <v>174026</v>
      </c>
      <c r="CB12" s="78">
        <f>SUM(X12,AZ12)</f>
        <v>153220</v>
      </c>
      <c r="CC12" s="78">
        <f>SUM(Y12,BA12)</f>
        <v>118</v>
      </c>
      <c r="CD12" s="78">
        <f>SUM(Z12,BB12)</f>
        <v>20688</v>
      </c>
      <c r="CE12" s="78">
        <f>SUM(AA12,BC12)</f>
        <v>0</v>
      </c>
      <c r="CF12" s="79">
        <f>SUM(AB12,BD12)</f>
        <v>330190</v>
      </c>
      <c r="CG12" s="78">
        <f>SUM(AC12,BE12)</f>
        <v>0</v>
      </c>
      <c r="CH12" s="78">
        <f>SUM(AD12,BF12)</f>
        <v>0</v>
      </c>
      <c r="CI12" s="78">
        <f>SUM(AE12,BG12)</f>
        <v>185881</v>
      </c>
    </row>
    <row r="13" spans="1:87" s="51" customFormat="1" ht="12" customHeight="1">
      <c r="A13" s="55" t="s">
        <v>131</v>
      </c>
      <c r="B13" s="56" t="s">
        <v>141</v>
      </c>
      <c r="C13" s="55" t="s">
        <v>338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22894</v>
      </c>
      <c r="L13" s="78">
        <f>+SUM(M13,R13,V13,W13,AC13)</f>
        <v>184005</v>
      </c>
      <c r="M13" s="78">
        <f>+SUM(N13:Q13)</f>
        <v>7417</v>
      </c>
      <c r="N13" s="78">
        <v>7417</v>
      </c>
      <c r="O13" s="78">
        <v>0</v>
      </c>
      <c r="P13" s="78">
        <v>0</v>
      </c>
      <c r="Q13" s="78">
        <v>0</v>
      </c>
      <c r="R13" s="78">
        <f>+SUM(S13:U13)</f>
        <v>0</v>
      </c>
      <c r="S13" s="78">
        <v>0</v>
      </c>
      <c r="T13" s="78">
        <v>0</v>
      </c>
      <c r="U13" s="78">
        <v>0</v>
      </c>
      <c r="V13" s="78">
        <v>0</v>
      </c>
      <c r="W13" s="78">
        <f>+SUM(X13:AA13)</f>
        <v>176588</v>
      </c>
      <c r="X13" s="78">
        <v>169509</v>
      </c>
      <c r="Y13" s="78">
        <v>7079</v>
      </c>
      <c r="Z13" s="78">
        <v>0</v>
      </c>
      <c r="AA13" s="78">
        <v>0</v>
      </c>
      <c r="AB13" s="79">
        <v>245970</v>
      </c>
      <c r="AC13" s="78">
        <v>0</v>
      </c>
      <c r="AD13" s="78">
        <v>0</v>
      </c>
      <c r="AE13" s="78">
        <f>+SUM(D13,L13,AD13)</f>
        <v>184005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0</v>
      </c>
      <c r="AO13" s="78">
        <f>+SUM(AP13:AS13)</f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211609</v>
      </c>
      <c r="BE13" s="78">
        <v>0</v>
      </c>
      <c r="BF13" s="78">
        <v>0</v>
      </c>
      <c r="BG13" s="78">
        <f>+SUM(BF13,AN13,AF13)</f>
        <v>0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22894</v>
      </c>
      <c r="BP13" s="78">
        <f>SUM(L13,AN13)</f>
        <v>184005</v>
      </c>
      <c r="BQ13" s="78">
        <f>SUM(M13,AO13)</f>
        <v>7417</v>
      </c>
      <c r="BR13" s="78">
        <f>SUM(N13,AP13)</f>
        <v>7417</v>
      </c>
      <c r="BS13" s="78">
        <f>SUM(O13,AQ13)</f>
        <v>0</v>
      </c>
      <c r="BT13" s="78">
        <f>SUM(P13,AR13)</f>
        <v>0</v>
      </c>
      <c r="BU13" s="78">
        <f>SUM(Q13,AS13)</f>
        <v>0</v>
      </c>
      <c r="BV13" s="78">
        <f>SUM(R13,AT13)</f>
        <v>0</v>
      </c>
      <c r="BW13" s="78">
        <f>SUM(S13,AU13)</f>
        <v>0</v>
      </c>
      <c r="BX13" s="78">
        <f>SUM(T13,AV13)</f>
        <v>0</v>
      </c>
      <c r="BY13" s="78">
        <f>SUM(U13,AW13)</f>
        <v>0</v>
      </c>
      <c r="BZ13" s="78">
        <f>SUM(V13,AX13)</f>
        <v>0</v>
      </c>
      <c r="CA13" s="78">
        <f>SUM(W13,AY13)</f>
        <v>176588</v>
      </c>
      <c r="CB13" s="78">
        <f>SUM(X13,AZ13)</f>
        <v>169509</v>
      </c>
      <c r="CC13" s="78">
        <f>SUM(Y13,BA13)</f>
        <v>7079</v>
      </c>
      <c r="CD13" s="78">
        <f>SUM(Z13,BB13)</f>
        <v>0</v>
      </c>
      <c r="CE13" s="78">
        <f>SUM(AA13,BC13)</f>
        <v>0</v>
      </c>
      <c r="CF13" s="79">
        <f>SUM(AB13,BD13)</f>
        <v>457579</v>
      </c>
      <c r="CG13" s="78">
        <f>SUM(AC13,BE13)</f>
        <v>0</v>
      </c>
      <c r="CH13" s="78">
        <f>SUM(AD13,BF13)</f>
        <v>0</v>
      </c>
      <c r="CI13" s="78">
        <f>SUM(AE13,BG13)</f>
        <v>184005</v>
      </c>
    </row>
    <row r="14" spans="1:87" s="51" customFormat="1" ht="12" customHeight="1">
      <c r="A14" s="55" t="s">
        <v>131</v>
      </c>
      <c r="B14" s="56" t="s">
        <v>143</v>
      </c>
      <c r="C14" s="55" t="s">
        <v>144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>+SUM(M14,R14,V14,W14,AC14)</f>
        <v>0</v>
      </c>
      <c r="M14" s="78">
        <f>+SUM(N14:Q14)</f>
        <v>0</v>
      </c>
      <c r="N14" s="78">
        <v>0</v>
      </c>
      <c r="O14" s="78">
        <v>0</v>
      </c>
      <c r="P14" s="78">
        <v>0</v>
      </c>
      <c r="Q14" s="78">
        <v>0</v>
      </c>
      <c r="R14" s="78">
        <f>+SUM(S14:U14)</f>
        <v>0</v>
      </c>
      <c r="S14" s="78">
        <v>0</v>
      </c>
      <c r="T14" s="78">
        <v>0</v>
      </c>
      <c r="U14" s="78">
        <v>0</v>
      </c>
      <c r="V14" s="78">
        <v>0</v>
      </c>
      <c r="W14" s="78">
        <f>+SUM(X14:AA14)</f>
        <v>0</v>
      </c>
      <c r="X14" s="78">
        <v>0</v>
      </c>
      <c r="Y14" s="78">
        <v>0</v>
      </c>
      <c r="Z14" s="78">
        <v>0</v>
      </c>
      <c r="AA14" s="78">
        <v>0</v>
      </c>
      <c r="AB14" s="79">
        <v>467210</v>
      </c>
      <c r="AC14" s="78">
        <v>0</v>
      </c>
      <c r="AD14" s="78">
        <v>0</v>
      </c>
      <c r="AE14" s="78">
        <f>+SUM(D14,L14,AD14)</f>
        <v>0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0</v>
      </c>
      <c r="AO14" s="78">
        <f>+SUM(AP14:AS14)</f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168855</v>
      </c>
      <c r="BE14" s="78">
        <v>0</v>
      </c>
      <c r="BF14" s="78">
        <v>0</v>
      </c>
      <c r="BG14" s="78">
        <f>+SUM(BF14,AN14,AF14)</f>
        <v>0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0</v>
      </c>
      <c r="BP14" s="78">
        <f>SUM(L14,AN14)</f>
        <v>0</v>
      </c>
      <c r="BQ14" s="78">
        <f>SUM(M14,AO14)</f>
        <v>0</v>
      </c>
      <c r="BR14" s="78">
        <f>SUM(N14,AP14)</f>
        <v>0</v>
      </c>
      <c r="BS14" s="78">
        <f>SUM(O14,AQ14)</f>
        <v>0</v>
      </c>
      <c r="BT14" s="78">
        <f>SUM(P14,AR14)</f>
        <v>0</v>
      </c>
      <c r="BU14" s="78">
        <f>SUM(Q14,AS14)</f>
        <v>0</v>
      </c>
      <c r="BV14" s="78">
        <f>SUM(R14,AT14)</f>
        <v>0</v>
      </c>
      <c r="BW14" s="78">
        <f>SUM(S14,AU14)</f>
        <v>0</v>
      </c>
      <c r="BX14" s="78">
        <f>SUM(T14,AV14)</f>
        <v>0</v>
      </c>
      <c r="BY14" s="78">
        <f>SUM(U14,AW14)</f>
        <v>0</v>
      </c>
      <c r="BZ14" s="78">
        <f>SUM(V14,AX14)</f>
        <v>0</v>
      </c>
      <c r="CA14" s="78">
        <f>SUM(W14,AY14)</f>
        <v>0</v>
      </c>
      <c r="CB14" s="78">
        <f>SUM(X14,AZ14)</f>
        <v>0</v>
      </c>
      <c r="CC14" s="78">
        <f>SUM(Y14,BA14)</f>
        <v>0</v>
      </c>
      <c r="CD14" s="78">
        <f>SUM(Z14,BB14)</f>
        <v>0</v>
      </c>
      <c r="CE14" s="78">
        <f>SUM(AA14,BC14)</f>
        <v>0</v>
      </c>
      <c r="CF14" s="79">
        <f>SUM(AB14,BD14)</f>
        <v>636065</v>
      </c>
      <c r="CG14" s="78">
        <f>SUM(AC14,BE14)</f>
        <v>0</v>
      </c>
      <c r="CH14" s="78">
        <f>SUM(AD14,BF14)</f>
        <v>0</v>
      </c>
      <c r="CI14" s="78">
        <f>SUM(AE14,BG14)</f>
        <v>0</v>
      </c>
    </row>
    <row r="15" spans="1:87" s="51" customFormat="1" ht="12" customHeight="1">
      <c r="A15" s="55" t="s">
        <v>131</v>
      </c>
      <c r="B15" s="56" t="s">
        <v>145</v>
      </c>
      <c r="C15" s="55" t="s">
        <v>339</v>
      </c>
      <c r="D15" s="78">
        <f>+SUM(E15,J15)</f>
        <v>1950252</v>
      </c>
      <c r="E15" s="78">
        <f>+SUM(F15:I15)</f>
        <v>1950252</v>
      </c>
      <c r="F15" s="78">
        <v>0</v>
      </c>
      <c r="G15" s="78">
        <v>1950252</v>
      </c>
      <c r="H15" s="78">
        <v>0</v>
      </c>
      <c r="I15" s="78">
        <v>0</v>
      </c>
      <c r="J15" s="78">
        <v>0</v>
      </c>
      <c r="K15" s="79">
        <v>0</v>
      </c>
      <c r="L15" s="78">
        <f>+SUM(M15,R15,V15,W15,AC15)</f>
        <v>821033</v>
      </c>
      <c r="M15" s="78">
        <f>+SUM(N15:Q15)</f>
        <v>233155</v>
      </c>
      <c r="N15" s="78">
        <v>137733</v>
      </c>
      <c r="O15" s="78">
        <v>146</v>
      </c>
      <c r="P15" s="78">
        <v>94998</v>
      </c>
      <c r="Q15" s="78">
        <v>278</v>
      </c>
      <c r="R15" s="78">
        <f>+SUM(S15:U15)</f>
        <v>181389</v>
      </c>
      <c r="S15" s="78">
        <v>1063</v>
      </c>
      <c r="T15" s="78">
        <v>158662</v>
      </c>
      <c r="U15" s="78">
        <v>21664</v>
      </c>
      <c r="V15" s="78">
        <v>0</v>
      </c>
      <c r="W15" s="78">
        <f>+SUM(X15:AA15)</f>
        <v>406489</v>
      </c>
      <c r="X15" s="78">
        <v>304136</v>
      </c>
      <c r="Y15" s="78">
        <v>1117</v>
      </c>
      <c r="Z15" s="78">
        <v>28985</v>
      </c>
      <c r="AA15" s="78">
        <v>72251</v>
      </c>
      <c r="AB15" s="79">
        <v>0</v>
      </c>
      <c r="AC15" s="78">
        <v>0</v>
      </c>
      <c r="AD15" s="78">
        <v>30901</v>
      </c>
      <c r="AE15" s="78">
        <f>+SUM(D15,L15,AD15)</f>
        <v>2802186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0</v>
      </c>
      <c r="AO15" s="78">
        <f>+SUM(AP15:AS15)</f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306158</v>
      </c>
      <c r="BE15" s="78">
        <v>0</v>
      </c>
      <c r="BF15" s="78">
        <v>0</v>
      </c>
      <c r="BG15" s="78">
        <f>+SUM(BF15,AN15,AF15)</f>
        <v>0</v>
      </c>
      <c r="BH15" s="78">
        <f>SUM(D15,AF15)</f>
        <v>1950252</v>
      </c>
      <c r="BI15" s="78">
        <f>SUM(E15,AG15)</f>
        <v>1950252</v>
      </c>
      <c r="BJ15" s="78">
        <f>SUM(F15,AH15)</f>
        <v>0</v>
      </c>
      <c r="BK15" s="78">
        <f>SUM(G15,AI15)</f>
        <v>1950252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0</v>
      </c>
      <c r="BP15" s="78">
        <f>SUM(L15,AN15)</f>
        <v>821033</v>
      </c>
      <c r="BQ15" s="78">
        <f>SUM(M15,AO15)</f>
        <v>233155</v>
      </c>
      <c r="BR15" s="78">
        <f>SUM(N15,AP15)</f>
        <v>137733</v>
      </c>
      <c r="BS15" s="78">
        <f>SUM(O15,AQ15)</f>
        <v>146</v>
      </c>
      <c r="BT15" s="78">
        <f>SUM(P15,AR15)</f>
        <v>94998</v>
      </c>
      <c r="BU15" s="78">
        <f>SUM(Q15,AS15)</f>
        <v>278</v>
      </c>
      <c r="BV15" s="78">
        <f>SUM(R15,AT15)</f>
        <v>181389</v>
      </c>
      <c r="BW15" s="78">
        <f>SUM(S15,AU15)</f>
        <v>1063</v>
      </c>
      <c r="BX15" s="78">
        <f>SUM(T15,AV15)</f>
        <v>158662</v>
      </c>
      <c r="BY15" s="78">
        <f>SUM(U15,AW15)</f>
        <v>21664</v>
      </c>
      <c r="BZ15" s="78">
        <f>SUM(V15,AX15)</f>
        <v>0</v>
      </c>
      <c r="CA15" s="78">
        <f>SUM(W15,AY15)</f>
        <v>406489</v>
      </c>
      <c r="CB15" s="78">
        <f>SUM(X15,AZ15)</f>
        <v>304136</v>
      </c>
      <c r="CC15" s="78">
        <f>SUM(Y15,BA15)</f>
        <v>1117</v>
      </c>
      <c r="CD15" s="78">
        <f>SUM(Z15,BB15)</f>
        <v>28985</v>
      </c>
      <c r="CE15" s="78">
        <f>SUM(AA15,BC15)</f>
        <v>72251</v>
      </c>
      <c r="CF15" s="79">
        <f>SUM(AB15,BD15)</f>
        <v>306158</v>
      </c>
      <c r="CG15" s="78">
        <f>SUM(AC15,BE15)</f>
        <v>0</v>
      </c>
      <c r="CH15" s="78">
        <f>SUM(AD15,BF15)</f>
        <v>30901</v>
      </c>
      <c r="CI15" s="78">
        <f>SUM(AE15,BG15)</f>
        <v>2802186</v>
      </c>
    </row>
    <row r="16" spans="1:87" s="51" customFormat="1" ht="12" customHeight="1">
      <c r="A16" s="55" t="s">
        <v>199</v>
      </c>
      <c r="B16" s="56" t="s">
        <v>340</v>
      </c>
      <c r="C16" s="55" t="s">
        <v>341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325812</v>
      </c>
      <c r="M16" s="78">
        <f>+SUM(N16:Q16)</f>
        <v>75830</v>
      </c>
      <c r="N16" s="78">
        <v>12000</v>
      </c>
      <c r="O16" s="78">
        <v>0</v>
      </c>
      <c r="P16" s="78">
        <v>63830</v>
      </c>
      <c r="Q16" s="78">
        <v>0</v>
      </c>
      <c r="R16" s="78">
        <f>+SUM(S16:U16)</f>
        <v>133437</v>
      </c>
      <c r="S16" s="78">
        <v>16035</v>
      </c>
      <c r="T16" s="78">
        <v>96327</v>
      </c>
      <c r="U16" s="78">
        <v>21075</v>
      </c>
      <c r="V16" s="78">
        <v>0</v>
      </c>
      <c r="W16" s="78">
        <f>+SUM(X16:AA16)</f>
        <v>116545</v>
      </c>
      <c r="X16" s="78">
        <v>80127</v>
      </c>
      <c r="Y16" s="78">
        <v>36418</v>
      </c>
      <c r="Z16" s="78">
        <v>0</v>
      </c>
      <c r="AA16" s="78">
        <v>0</v>
      </c>
      <c r="AB16" s="79">
        <v>0</v>
      </c>
      <c r="AC16" s="78">
        <v>0</v>
      </c>
      <c r="AD16" s="78">
        <v>0</v>
      </c>
      <c r="AE16" s="78">
        <f>+SUM(D16,L16,AD16)</f>
        <v>325812</v>
      </c>
      <c r="AF16" s="78">
        <f>+SUM(AG16,AL16)</f>
        <v>4131</v>
      </c>
      <c r="AG16" s="78">
        <f>+SUM(AH16:AK16)</f>
        <v>4131</v>
      </c>
      <c r="AH16" s="78">
        <v>0</v>
      </c>
      <c r="AI16" s="78">
        <v>4131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75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>+SUM(AZ16:BC16)</f>
        <v>75</v>
      </c>
      <c r="AZ16" s="78">
        <v>0</v>
      </c>
      <c r="BA16" s="78">
        <v>0</v>
      </c>
      <c r="BB16" s="78">
        <v>0</v>
      </c>
      <c r="BC16" s="78">
        <v>75</v>
      </c>
      <c r="BD16" s="79">
        <v>90479</v>
      </c>
      <c r="BE16" s="78"/>
      <c r="BF16" s="78">
        <v>16</v>
      </c>
      <c r="BG16" s="78">
        <f>+SUM(BF16,AN16,AF16)</f>
        <v>4222</v>
      </c>
      <c r="BH16" s="78">
        <f>SUM(D16,AF16)</f>
        <v>4131</v>
      </c>
      <c r="BI16" s="78">
        <f>SUM(E16,AG16)</f>
        <v>4131</v>
      </c>
      <c r="BJ16" s="78">
        <f>SUM(F16,AH16)</f>
        <v>0</v>
      </c>
      <c r="BK16" s="78">
        <f>SUM(G16,AI16)</f>
        <v>4131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325887</v>
      </c>
      <c r="BQ16" s="78">
        <f>SUM(M16,AO16)</f>
        <v>75830</v>
      </c>
      <c r="BR16" s="78">
        <f>SUM(N16,AP16)</f>
        <v>12000</v>
      </c>
      <c r="BS16" s="78">
        <f>SUM(O16,AQ16)</f>
        <v>0</v>
      </c>
      <c r="BT16" s="78">
        <f>SUM(P16,AR16)</f>
        <v>63830</v>
      </c>
      <c r="BU16" s="78">
        <f>SUM(Q16,AS16)</f>
        <v>0</v>
      </c>
      <c r="BV16" s="78">
        <f>SUM(R16,AT16)</f>
        <v>133437</v>
      </c>
      <c r="BW16" s="78">
        <f>SUM(S16,AU16)</f>
        <v>16035</v>
      </c>
      <c r="BX16" s="78">
        <f>SUM(T16,AV16)</f>
        <v>96327</v>
      </c>
      <c r="BY16" s="78">
        <f>SUM(U16,AW16)</f>
        <v>21075</v>
      </c>
      <c r="BZ16" s="78">
        <f>SUM(V16,AX16)</f>
        <v>0</v>
      </c>
      <c r="CA16" s="78">
        <f>SUM(W16,AY16)</f>
        <v>116620</v>
      </c>
      <c r="CB16" s="78">
        <f>SUM(X16,AZ16)</f>
        <v>80127</v>
      </c>
      <c r="CC16" s="78">
        <f>SUM(Y16,BA16)</f>
        <v>36418</v>
      </c>
      <c r="CD16" s="78">
        <f>SUM(Z16,BB16)</f>
        <v>0</v>
      </c>
      <c r="CE16" s="78">
        <f>SUM(AA16,BC16)</f>
        <v>75</v>
      </c>
      <c r="CF16" s="79">
        <f>SUM(AB16,BD16)</f>
        <v>90479</v>
      </c>
      <c r="CG16" s="78">
        <f>SUM(AC16,BE16)</f>
        <v>0</v>
      </c>
      <c r="CH16" s="78">
        <f>SUM(AD16,BF16)</f>
        <v>16</v>
      </c>
      <c r="CI16" s="78">
        <f>SUM(AE16,BG16)</f>
        <v>330034</v>
      </c>
    </row>
    <row r="17" spans="1:87" s="51" customFormat="1" ht="12" customHeight="1">
      <c r="A17" s="55" t="s">
        <v>199</v>
      </c>
      <c r="B17" s="56" t="s">
        <v>342</v>
      </c>
      <c r="C17" s="55" t="s">
        <v>343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>+SUM(M17,R17,V17,W17,AC17)</f>
        <v>240187</v>
      </c>
      <c r="M17" s="78">
        <f>+SUM(N17:Q17)</f>
        <v>43494</v>
      </c>
      <c r="N17" s="78">
        <v>43494</v>
      </c>
      <c r="O17" s="78">
        <v>0</v>
      </c>
      <c r="P17" s="78">
        <v>0</v>
      </c>
      <c r="Q17" s="78">
        <v>0</v>
      </c>
      <c r="R17" s="78">
        <f>+SUM(S17:U17)</f>
        <v>24658</v>
      </c>
      <c r="S17" s="78">
        <v>470</v>
      </c>
      <c r="T17" s="78">
        <v>0</v>
      </c>
      <c r="U17" s="78">
        <v>24188</v>
      </c>
      <c r="V17" s="78">
        <v>0</v>
      </c>
      <c r="W17" s="78">
        <f>+SUM(X17:AA17)</f>
        <v>172035</v>
      </c>
      <c r="X17" s="78">
        <v>162211</v>
      </c>
      <c r="Y17" s="78">
        <v>0</v>
      </c>
      <c r="Z17" s="78">
        <v>9824</v>
      </c>
      <c r="AA17" s="78">
        <v>0</v>
      </c>
      <c r="AB17" s="79">
        <v>346811</v>
      </c>
      <c r="AC17" s="78">
        <v>0</v>
      </c>
      <c r="AD17" s="78">
        <v>0</v>
      </c>
      <c r="AE17" s="78">
        <f>+SUM(D17,L17,AD17)</f>
        <v>240187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16455</v>
      </c>
      <c r="AO17" s="78">
        <f>+SUM(AP17:AS17)</f>
        <v>14498</v>
      </c>
      <c r="AP17" s="78">
        <v>14498</v>
      </c>
      <c r="AQ17" s="78">
        <v>0</v>
      </c>
      <c r="AR17" s="78">
        <v>0</v>
      </c>
      <c r="AS17" s="78">
        <v>0</v>
      </c>
      <c r="AT17" s="78">
        <f>+SUM(AU17:AW17)</f>
        <v>1392</v>
      </c>
      <c r="AU17" s="78">
        <v>0</v>
      </c>
      <c r="AV17" s="78">
        <v>0</v>
      </c>
      <c r="AW17" s="78">
        <v>1392</v>
      </c>
      <c r="AX17" s="78">
        <v>0</v>
      </c>
      <c r="AY17" s="78">
        <f>+SUM(AZ17:BC17)</f>
        <v>565</v>
      </c>
      <c r="AZ17" s="78">
        <v>0</v>
      </c>
      <c r="BA17" s="78">
        <v>0</v>
      </c>
      <c r="BB17" s="78">
        <v>565</v>
      </c>
      <c r="BC17" s="78">
        <v>0</v>
      </c>
      <c r="BD17" s="79">
        <v>227680</v>
      </c>
      <c r="BE17" s="78">
        <v>0</v>
      </c>
      <c r="BF17" s="78">
        <v>0</v>
      </c>
      <c r="BG17" s="78">
        <f>+SUM(BF17,AN17,AF17)</f>
        <v>16455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0</v>
      </c>
      <c r="BP17" s="78">
        <f>SUM(L17,AN17)</f>
        <v>256642</v>
      </c>
      <c r="BQ17" s="78">
        <f>SUM(M17,AO17)</f>
        <v>57992</v>
      </c>
      <c r="BR17" s="78">
        <f>SUM(N17,AP17)</f>
        <v>57992</v>
      </c>
      <c r="BS17" s="78">
        <f>SUM(O17,AQ17)</f>
        <v>0</v>
      </c>
      <c r="BT17" s="78">
        <f>SUM(P17,AR17)</f>
        <v>0</v>
      </c>
      <c r="BU17" s="78">
        <f>SUM(Q17,AS17)</f>
        <v>0</v>
      </c>
      <c r="BV17" s="78">
        <f>SUM(R17,AT17)</f>
        <v>26050</v>
      </c>
      <c r="BW17" s="78">
        <f>SUM(S17,AU17)</f>
        <v>470</v>
      </c>
      <c r="BX17" s="78">
        <f>SUM(T17,AV17)</f>
        <v>0</v>
      </c>
      <c r="BY17" s="78">
        <f>SUM(U17,AW17)</f>
        <v>25580</v>
      </c>
      <c r="BZ17" s="78">
        <f>SUM(V17,AX17)</f>
        <v>0</v>
      </c>
      <c r="CA17" s="78">
        <f>SUM(W17,AY17)</f>
        <v>172600</v>
      </c>
      <c r="CB17" s="78">
        <f>SUM(X17,AZ17)</f>
        <v>162211</v>
      </c>
      <c r="CC17" s="78">
        <f>SUM(Y17,BA17)</f>
        <v>0</v>
      </c>
      <c r="CD17" s="78">
        <f>SUM(Z17,BB17)</f>
        <v>10389</v>
      </c>
      <c r="CE17" s="78">
        <f>SUM(AA17,BC17)</f>
        <v>0</v>
      </c>
      <c r="CF17" s="79">
        <f>SUM(AB17,BD17)</f>
        <v>574491</v>
      </c>
      <c r="CG17" s="78">
        <f>SUM(AC17,BE17)</f>
        <v>0</v>
      </c>
      <c r="CH17" s="78">
        <f>SUM(AD17,BF17)</f>
        <v>0</v>
      </c>
      <c r="CI17" s="78">
        <f>SUM(AE17,BG17)</f>
        <v>256642</v>
      </c>
    </row>
    <row r="18" spans="1:87" s="51" customFormat="1" ht="12" customHeight="1">
      <c r="A18" s="55" t="s">
        <v>199</v>
      </c>
      <c r="B18" s="56" t="s">
        <v>344</v>
      </c>
      <c r="C18" s="55" t="s">
        <v>345</v>
      </c>
      <c r="D18" s="78">
        <f>+SUM(E18,J18)</f>
        <v>91081</v>
      </c>
      <c r="E18" s="78">
        <f>+SUM(F18:I18)</f>
        <v>80989</v>
      </c>
      <c r="F18" s="78">
        <v>0</v>
      </c>
      <c r="G18" s="78">
        <v>80989</v>
      </c>
      <c r="H18" s="78">
        <v>0</v>
      </c>
      <c r="I18" s="78">
        <v>0</v>
      </c>
      <c r="J18" s="78">
        <v>10092</v>
      </c>
      <c r="K18" s="79">
        <v>0</v>
      </c>
      <c r="L18" s="78">
        <f>+SUM(M18,R18,V18,W18,AC18)</f>
        <v>313066</v>
      </c>
      <c r="M18" s="78">
        <f>+SUM(N18:Q18)</f>
        <v>93428</v>
      </c>
      <c r="N18" s="78">
        <v>73955</v>
      </c>
      <c r="O18" s="78">
        <v>0</v>
      </c>
      <c r="P18" s="78">
        <v>16795</v>
      </c>
      <c r="Q18" s="78">
        <v>2678</v>
      </c>
      <c r="R18" s="78">
        <f>+SUM(S18:U18)</f>
        <v>75993</v>
      </c>
      <c r="S18" s="78">
        <v>9312</v>
      </c>
      <c r="T18" s="78">
        <v>60837</v>
      </c>
      <c r="U18" s="78">
        <v>5844</v>
      </c>
      <c r="V18" s="78">
        <v>0</v>
      </c>
      <c r="W18" s="78">
        <f>+SUM(X18:AA18)</f>
        <v>143645</v>
      </c>
      <c r="X18" s="78">
        <v>74487</v>
      </c>
      <c r="Y18" s="78">
        <v>63429</v>
      </c>
      <c r="Z18" s="78">
        <v>5693</v>
      </c>
      <c r="AA18" s="78">
        <v>36</v>
      </c>
      <c r="AB18" s="79">
        <v>55253</v>
      </c>
      <c r="AC18" s="78">
        <v>0</v>
      </c>
      <c r="AD18" s="78">
        <v>932</v>
      </c>
      <c r="AE18" s="78">
        <f>+SUM(D18,L18,AD18)</f>
        <v>405079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0</v>
      </c>
      <c r="AO18" s="78">
        <f>+SUM(AP18:AS18)</f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>+SUM(AU18:AW18)</f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>+SUM(AZ18:BC18)</f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110926</v>
      </c>
      <c r="BE18" s="78">
        <v>0</v>
      </c>
      <c r="BF18" s="78">
        <v>0</v>
      </c>
      <c r="BG18" s="78">
        <f>+SUM(BF18,AN18,AF18)</f>
        <v>0</v>
      </c>
      <c r="BH18" s="78">
        <f>SUM(D18,AF18)</f>
        <v>91081</v>
      </c>
      <c r="BI18" s="78">
        <f>SUM(E18,AG18)</f>
        <v>80989</v>
      </c>
      <c r="BJ18" s="78">
        <f>SUM(F18,AH18)</f>
        <v>0</v>
      </c>
      <c r="BK18" s="78">
        <f>SUM(G18,AI18)</f>
        <v>80989</v>
      </c>
      <c r="BL18" s="78">
        <f>SUM(H18,AJ18)</f>
        <v>0</v>
      </c>
      <c r="BM18" s="78">
        <f>SUM(I18,AK18)</f>
        <v>0</v>
      </c>
      <c r="BN18" s="78">
        <f>SUM(J18,AL18)</f>
        <v>10092</v>
      </c>
      <c r="BO18" s="79">
        <f>SUM(K18,AM18)</f>
        <v>0</v>
      </c>
      <c r="BP18" s="78">
        <f>SUM(L18,AN18)</f>
        <v>313066</v>
      </c>
      <c r="BQ18" s="78">
        <f>SUM(M18,AO18)</f>
        <v>93428</v>
      </c>
      <c r="BR18" s="78">
        <f>SUM(N18,AP18)</f>
        <v>73955</v>
      </c>
      <c r="BS18" s="78">
        <f>SUM(O18,AQ18)</f>
        <v>0</v>
      </c>
      <c r="BT18" s="78">
        <f>SUM(P18,AR18)</f>
        <v>16795</v>
      </c>
      <c r="BU18" s="78">
        <f>SUM(Q18,AS18)</f>
        <v>2678</v>
      </c>
      <c r="BV18" s="78">
        <f>SUM(R18,AT18)</f>
        <v>75993</v>
      </c>
      <c r="BW18" s="78">
        <f>SUM(S18,AU18)</f>
        <v>9312</v>
      </c>
      <c r="BX18" s="78">
        <f>SUM(T18,AV18)</f>
        <v>60837</v>
      </c>
      <c r="BY18" s="78">
        <f>SUM(U18,AW18)</f>
        <v>5844</v>
      </c>
      <c r="BZ18" s="78">
        <f>SUM(V18,AX18)</f>
        <v>0</v>
      </c>
      <c r="CA18" s="78">
        <f>SUM(W18,AY18)</f>
        <v>143645</v>
      </c>
      <c r="CB18" s="78">
        <f>SUM(X18,AZ18)</f>
        <v>74487</v>
      </c>
      <c r="CC18" s="78">
        <f>SUM(Y18,BA18)</f>
        <v>63429</v>
      </c>
      <c r="CD18" s="78">
        <f>SUM(Z18,BB18)</f>
        <v>5693</v>
      </c>
      <c r="CE18" s="78">
        <f>SUM(AA18,BC18)</f>
        <v>36</v>
      </c>
      <c r="CF18" s="79">
        <f>SUM(AB18,BD18)</f>
        <v>166179</v>
      </c>
      <c r="CG18" s="78">
        <f>SUM(AC18,BE18)</f>
        <v>0</v>
      </c>
      <c r="CH18" s="78">
        <f>SUM(AD18,BF18)</f>
        <v>932</v>
      </c>
      <c r="CI18" s="78">
        <f>SUM(AE18,BG18)</f>
        <v>405079</v>
      </c>
    </row>
    <row r="19" spans="1:87" s="51" customFormat="1" ht="12" customHeight="1">
      <c r="A19" s="55" t="s">
        <v>199</v>
      </c>
      <c r="B19" s="56" t="s">
        <v>346</v>
      </c>
      <c r="C19" s="55" t="s">
        <v>347</v>
      </c>
      <c r="D19" s="78">
        <f>+SUM(E19,J19)</f>
        <v>85320</v>
      </c>
      <c r="E19" s="78">
        <f>+SUM(F19:I19)</f>
        <v>85320</v>
      </c>
      <c r="F19" s="78">
        <v>0</v>
      </c>
      <c r="G19" s="78">
        <v>85320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243727</v>
      </c>
      <c r="M19" s="78">
        <f>+SUM(N19:Q19)</f>
        <v>14075</v>
      </c>
      <c r="N19" s="78">
        <v>14075</v>
      </c>
      <c r="O19" s="78">
        <v>0</v>
      </c>
      <c r="P19" s="78">
        <v>0</v>
      </c>
      <c r="Q19" s="78">
        <v>0</v>
      </c>
      <c r="R19" s="78">
        <f>+SUM(S19:U19)</f>
        <v>59256</v>
      </c>
      <c r="S19" s="78">
        <v>1853</v>
      </c>
      <c r="T19" s="78">
        <v>46589</v>
      </c>
      <c r="U19" s="78">
        <v>10814</v>
      </c>
      <c r="V19" s="78">
        <v>0</v>
      </c>
      <c r="W19" s="78">
        <f>+SUM(X19:AA19)</f>
        <v>170396</v>
      </c>
      <c r="X19" s="78">
        <v>116038</v>
      </c>
      <c r="Y19" s="78">
        <v>32305</v>
      </c>
      <c r="Z19" s="78">
        <v>15665</v>
      </c>
      <c r="AA19" s="78">
        <v>6388</v>
      </c>
      <c r="AB19" s="79">
        <v>0</v>
      </c>
      <c r="AC19" s="78">
        <v>0</v>
      </c>
      <c r="AD19" s="78">
        <v>2328</v>
      </c>
      <c r="AE19" s="78">
        <f>+SUM(D19,L19,AD19)</f>
        <v>331375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474</v>
      </c>
      <c r="AO19" s="78">
        <f>+SUM(AP19:AS19)</f>
        <v>474</v>
      </c>
      <c r="AP19" s="78">
        <v>474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81414</v>
      </c>
      <c r="BE19" s="78">
        <v>0</v>
      </c>
      <c r="BF19" s="78">
        <v>0</v>
      </c>
      <c r="BG19" s="78">
        <f>+SUM(BF19,AN19,AF19)</f>
        <v>474</v>
      </c>
      <c r="BH19" s="78">
        <f>SUM(D19,AF19)</f>
        <v>85320</v>
      </c>
      <c r="BI19" s="78">
        <f>SUM(E19,AG19)</f>
        <v>85320</v>
      </c>
      <c r="BJ19" s="78">
        <f>SUM(F19,AH19)</f>
        <v>0</v>
      </c>
      <c r="BK19" s="78">
        <f>SUM(G19,AI19)</f>
        <v>85320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244201</v>
      </c>
      <c r="BQ19" s="78">
        <f>SUM(M19,AO19)</f>
        <v>14549</v>
      </c>
      <c r="BR19" s="78">
        <f>SUM(N19,AP19)</f>
        <v>14549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59256</v>
      </c>
      <c r="BW19" s="78">
        <f>SUM(S19,AU19)</f>
        <v>1853</v>
      </c>
      <c r="BX19" s="78">
        <f>SUM(T19,AV19)</f>
        <v>46589</v>
      </c>
      <c r="BY19" s="78">
        <f>SUM(U19,AW19)</f>
        <v>10814</v>
      </c>
      <c r="BZ19" s="78">
        <f>SUM(V19,AX19)</f>
        <v>0</v>
      </c>
      <c r="CA19" s="78">
        <f>SUM(W19,AY19)</f>
        <v>170396</v>
      </c>
      <c r="CB19" s="78">
        <f>SUM(X19,AZ19)</f>
        <v>116038</v>
      </c>
      <c r="CC19" s="78">
        <f>SUM(Y19,BA19)</f>
        <v>32305</v>
      </c>
      <c r="CD19" s="78">
        <f>SUM(Z19,BB19)</f>
        <v>15665</v>
      </c>
      <c r="CE19" s="78">
        <f>SUM(AA19,BC19)</f>
        <v>6388</v>
      </c>
      <c r="CF19" s="79">
        <f>SUM(AB19,BD19)</f>
        <v>81414</v>
      </c>
      <c r="CG19" s="78">
        <f>SUM(AC19,BE19)</f>
        <v>0</v>
      </c>
      <c r="CH19" s="78">
        <f>SUM(AD19,BF19)</f>
        <v>2328</v>
      </c>
      <c r="CI19" s="78">
        <f>SUM(AE19,BG19)</f>
        <v>331849</v>
      </c>
    </row>
    <row r="20" spans="1:87" s="51" customFormat="1" ht="12" customHeight="1">
      <c r="A20" s="55" t="s">
        <v>199</v>
      </c>
      <c r="B20" s="56" t="s">
        <v>348</v>
      </c>
      <c r="C20" s="55" t="s">
        <v>349</v>
      </c>
      <c r="D20" s="78">
        <f>+SUM(E20,J20)</f>
        <v>184418</v>
      </c>
      <c r="E20" s="78">
        <f>+SUM(F20:I20)</f>
        <v>184418</v>
      </c>
      <c r="F20" s="78">
        <v>0</v>
      </c>
      <c r="G20" s="78">
        <v>62662</v>
      </c>
      <c r="H20" s="78">
        <v>121756</v>
      </c>
      <c r="I20" s="78">
        <v>0</v>
      </c>
      <c r="J20" s="78">
        <v>0</v>
      </c>
      <c r="K20" s="79">
        <v>0</v>
      </c>
      <c r="L20" s="78">
        <f>+SUM(M20,R20,V20,W20,AC20)</f>
        <v>505797</v>
      </c>
      <c r="M20" s="78">
        <f>+SUM(N20:Q20)</f>
        <v>26805</v>
      </c>
      <c r="N20" s="78">
        <v>26805</v>
      </c>
      <c r="O20" s="78">
        <v>0</v>
      </c>
      <c r="P20" s="78">
        <v>0</v>
      </c>
      <c r="Q20" s="78">
        <v>0</v>
      </c>
      <c r="R20" s="78">
        <f>+SUM(S20:U20)</f>
        <v>160743</v>
      </c>
      <c r="S20" s="78">
        <v>0</v>
      </c>
      <c r="T20" s="78">
        <v>97123</v>
      </c>
      <c r="U20" s="78">
        <v>63620</v>
      </c>
      <c r="V20" s="78">
        <v>0</v>
      </c>
      <c r="W20" s="78">
        <f>+SUM(X20:AA20)</f>
        <v>318249</v>
      </c>
      <c r="X20" s="78">
        <v>66864</v>
      </c>
      <c r="Y20" s="78">
        <v>208415</v>
      </c>
      <c r="Z20" s="78">
        <v>41516</v>
      </c>
      <c r="AA20" s="78">
        <v>1454</v>
      </c>
      <c r="AB20" s="79">
        <v>0</v>
      </c>
      <c r="AC20" s="78">
        <v>0</v>
      </c>
      <c r="AD20" s="78">
        <v>4235</v>
      </c>
      <c r="AE20" s="78">
        <f>+SUM(D20,L20,AD20)</f>
        <v>694450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129069</v>
      </c>
      <c r="AO20" s="78">
        <f>+SUM(AP20:AS20)</f>
        <v>13157</v>
      </c>
      <c r="AP20" s="78">
        <v>13157</v>
      </c>
      <c r="AQ20" s="78">
        <v>0</v>
      </c>
      <c r="AR20" s="78">
        <v>0</v>
      </c>
      <c r="AS20" s="78">
        <v>0</v>
      </c>
      <c r="AT20" s="78">
        <f>+SUM(AU20:AW20)</f>
        <v>47872</v>
      </c>
      <c r="AU20" s="78">
        <v>0</v>
      </c>
      <c r="AV20" s="78">
        <v>47872</v>
      </c>
      <c r="AW20" s="78">
        <v>0</v>
      </c>
      <c r="AX20" s="78">
        <v>0</v>
      </c>
      <c r="AY20" s="78">
        <f>+SUM(AZ20:BC20)</f>
        <v>68040</v>
      </c>
      <c r="AZ20" s="78">
        <v>0</v>
      </c>
      <c r="BA20" s="78">
        <v>68040</v>
      </c>
      <c r="BB20" s="78">
        <v>0</v>
      </c>
      <c r="BC20" s="78">
        <v>0</v>
      </c>
      <c r="BD20" s="79">
        <v>0</v>
      </c>
      <c r="BE20" s="78">
        <v>0</v>
      </c>
      <c r="BF20" s="78">
        <v>0</v>
      </c>
      <c r="BG20" s="78">
        <f>+SUM(BF20,AN20,AF20)</f>
        <v>129069</v>
      </c>
      <c r="BH20" s="78">
        <f>SUM(D20,AF20)</f>
        <v>184418</v>
      </c>
      <c r="BI20" s="78">
        <f>SUM(E20,AG20)</f>
        <v>184418</v>
      </c>
      <c r="BJ20" s="78">
        <f>SUM(F20,AH20)</f>
        <v>0</v>
      </c>
      <c r="BK20" s="78">
        <f>SUM(G20,AI20)</f>
        <v>62662</v>
      </c>
      <c r="BL20" s="78">
        <f>SUM(H20,AJ20)</f>
        <v>121756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634866</v>
      </c>
      <c r="BQ20" s="78">
        <f>SUM(M20,AO20)</f>
        <v>39962</v>
      </c>
      <c r="BR20" s="78">
        <f>SUM(N20,AP20)</f>
        <v>39962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208615</v>
      </c>
      <c r="BW20" s="78">
        <f>SUM(S20,AU20)</f>
        <v>0</v>
      </c>
      <c r="BX20" s="78">
        <f>SUM(T20,AV20)</f>
        <v>144995</v>
      </c>
      <c r="BY20" s="78">
        <f>SUM(U20,AW20)</f>
        <v>63620</v>
      </c>
      <c r="BZ20" s="78">
        <f>SUM(V20,AX20)</f>
        <v>0</v>
      </c>
      <c r="CA20" s="78">
        <f>SUM(W20,AY20)</f>
        <v>386289</v>
      </c>
      <c r="CB20" s="78">
        <f>SUM(X20,AZ20)</f>
        <v>66864</v>
      </c>
      <c r="CC20" s="78">
        <f>SUM(Y20,BA20)</f>
        <v>276455</v>
      </c>
      <c r="CD20" s="78">
        <f>SUM(Z20,BB20)</f>
        <v>41516</v>
      </c>
      <c r="CE20" s="78">
        <f>SUM(AA20,BC20)</f>
        <v>1454</v>
      </c>
      <c r="CF20" s="79">
        <f>SUM(AB20,BD20)</f>
        <v>0</v>
      </c>
      <c r="CG20" s="78">
        <f>SUM(AC20,BE20)</f>
        <v>0</v>
      </c>
      <c r="CH20" s="78">
        <f>SUM(AD20,BF20)</f>
        <v>4235</v>
      </c>
      <c r="CI20" s="78">
        <f>SUM(AE20,BG20)</f>
        <v>823519</v>
      </c>
    </row>
    <row r="21" spans="1:87" s="51" customFormat="1" ht="12" customHeight="1">
      <c r="A21" s="55" t="s">
        <v>199</v>
      </c>
      <c r="B21" s="56" t="s">
        <v>350</v>
      </c>
      <c r="C21" s="55" t="s">
        <v>351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>+SUM(M21,R21,V21,W21,AC21)</f>
        <v>12426</v>
      </c>
      <c r="M21" s="78">
        <f>+SUM(N21:Q21)</f>
        <v>10695</v>
      </c>
      <c r="N21" s="78">
        <v>10695</v>
      </c>
      <c r="O21" s="78">
        <v>0</v>
      </c>
      <c r="P21" s="78">
        <v>0</v>
      </c>
      <c r="Q21" s="78">
        <v>0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1731</v>
      </c>
      <c r="X21" s="78">
        <v>296</v>
      </c>
      <c r="Y21" s="78">
        <v>630</v>
      </c>
      <c r="Z21" s="78">
        <v>805</v>
      </c>
      <c r="AA21" s="78">
        <v>0</v>
      </c>
      <c r="AB21" s="79">
        <v>83814</v>
      </c>
      <c r="AC21" s="78">
        <v>0</v>
      </c>
      <c r="AD21" s="78">
        <v>876</v>
      </c>
      <c r="AE21" s="78">
        <f>+SUM(D21,L21,AD21)</f>
        <v>13302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0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30816</v>
      </c>
      <c r="BE21" s="78">
        <v>0</v>
      </c>
      <c r="BF21" s="78">
        <v>0</v>
      </c>
      <c r="BG21" s="78">
        <f>+SUM(BF21,AN21,AF21)</f>
        <v>0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0</v>
      </c>
      <c r="BP21" s="78">
        <f>SUM(L21,AN21)</f>
        <v>12426</v>
      </c>
      <c r="BQ21" s="78">
        <f>SUM(M21,AO21)</f>
        <v>10695</v>
      </c>
      <c r="BR21" s="78">
        <f>SUM(N21,AP21)</f>
        <v>10695</v>
      </c>
      <c r="BS21" s="78">
        <f>SUM(O21,AQ21)</f>
        <v>0</v>
      </c>
      <c r="BT21" s="78">
        <f>SUM(P21,AR21)</f>
        <v>0</v>
      </c>
      <c r="BU21" s="78">
        <f>SUM(Q21,AS21)</f>
        <v>0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1731</v>
      </c>
      <c r="CB21" s="78">
        <f>SUM(X21,AZ21)</f>
        <v>296</v>
      </c>
      <c r="CC21" s="78">
        <f>SUM(Y21,BA21)</f>
        <v>630</v>
      </c>
      <c r="CD21" s="78">
        <f>SUM(Z21,BB21)</f>
        <v>805</v>
      </c>
      <c r="CE21" s="78">
        <f>SUM(AA21,BC21)</f>
        <v>0</v>
      </c>
      <c r="CF21" s="79">
        <f>SUM(AB21,BD21)</f>
        <v>114630</v>
      </c>
      <c r="CG21" s="78">
        <f>SUM(AC21,BE21)</f>
        <v>0</v>
      </c>
      <c r="CH21" s="78">
        <f>SUM(AD21,BF21)</f>
        <v>876</v>
      </c>
      <c r="CI21" s="78">
        <f>SUM(AE21,BG21)</f>
        <v>13302</v>
      </c>
    </row>
    <row r="22" spans="1:87" s="51" customFormat="1" ht="12" customHeight="1">
      <c r="A22" s="55" t="s">
        <v>199</v>
      </c>
      <c r="B22" s="56" t="s">
        <v>352</v>
      </c>
      <c r="C22" s="55" t="s">
        <v>353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>+SUM(M22,R22,V22,W22,AC22)</f>
        <v>31037</v>
      </c>
      <c r="M22" s="78">
        <f>+SUM(N22:Q22)</f>
        <v>0</v>
      </c>
      <c r="N22" s="78">
        <v>0</v>
      </c>
      <c r="O22" s="78">
        <v>0</v>
      </c>
      <c r="P22" s="78">
        <v>0</v>
      </c>
      <c r="Q22" s="78">
        <v>0</v>
      </c>
      <c r="R22" s="78">
        <f>+SUM(S22:U22)</f>
        <v>0</v>
      </c>
      <c r="S22" s="78">
        <v>0</v>
      </c>
      <c r="T22" s="78">
        <v>0</v>
      </c>
      <c r="U22" s="78">
        <v>0</v>
      </c>
      <c r="V22" s="78">
        <v>0</v>
      </c>
      <c r="W22" s="78">
        <f>+SUM(X22:AA22)</f>
        <v>31037</v>
      </c>
      <c r="X22" s="78">
        <v>14526</v>
      </c>
      <c r="Y22" s="78">
        <v>0</v>
      </c>
      <c r="Z22" s="78">
        <v>0</v>
      </c>
      <c r="AA22" s="78">
        <v>16511</v>
      </c>
      <c r="AB22" s="79">
        <v>3313</v>
      </c>
      <c r="AC22" s="78">
        <v>0</v>
      </c>
      <c r="AD22" s="78">
        <v>0</v>
      </c>
      <c r="AE22" s="78">
        <f>+SUM(D22,L22,AD22)</f>
        <v>31037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0</v>
      </c>
      <c r="AO22" s="78">
        <f>+SUM(AP22:AS22)</f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6729</v>
      </c>
      <c r="BE22" s="78">
        <v>0</v>
      </c>
      <c r="BF22" s="78">
        <v>0</v>
      </c>
      <c r="BG22" s="78">
        <f>+SUM(BF22,AN22,AF22)</f>
        <v>0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0</v>
      </c>
      <c r="BP22" s="78">
        <f>SUM(L22,AN22)</f>
        <v>31037</v>
      </c>
      <c r="BQ22" s="78">
        <f>SUM(M22,AO22)</f>
        <v>0</v>
      </c>
      <c r="BR22" s="78">
        <f>SUM(N22,AP22)</f>
        <v>0</v>
      </c>
      <c r="BS22" s="78">
        <f>SUM(O22,AQ22)</f>
        <v>0</v>
      </c>
      <c r="BT22" s="78">
        <f>SUM(P22,AR22)</f>
        <v>0</v>
      </c>
      <c r="BU22" s="78">
        <f>SUM(Q22,AS22)</f>
        <v>0</v>
      </c>
      <c r="BV22" s="78">
        <f>SUM(R22,AT22)</f>
        <v>0</v>
      </c>
      <c r="BW22" s="78">
        <f>SUM(S22,AU22)</f>
        <v>0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31037</v>
      </c>
      <c r="CB22" s="78">
        <f>SUM(X22,AZ22)</f>
        <v>14526</v>
      </c>
      <c r="CC22" s="78">
        <f>SUM(Y22,BA22)</f>
        <v>0</v>
      </c>
      <c r="CD22" s="78">
        <f>SUM(Z22,BB22)</f>
        <v>0</v>
      </c>
      <c r="CE22" s="78">
        <f>SUM(AA22,BC22)</f>
        <v>16511</v>
      </c>
      <c r="CF22" s="79">
        <f>SUM(AB22,BD22)</f>
        <v>10042</v>
      </c>
      <c r="CG22" s="78">
        <f>SUM(AC22,BE22)</f>
        <v>0</v>
      </c>
      <c r="CH22" s="78">
        <f>SUM(AD22,BF22)</f>
        <v>0</v>
      </c>
      <c r="CI22" s="78">
        <f>SUM(AE22,BG22)</f>
        <v>31037</v>
      </c>
    </row>
    <row r="23" spans="1:87" s="51" customFormat="1" ht="12" customHeight="1">
      <c r="A23" s="55" t="s">
        <v>334</v>
      </c>
      <c r="B23" s="56" t="s">
        <v>354</v>
      </c>
      <c r="C23" s="55" t="s">
        <v>355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>+SUM(M23,R23,V23,W23,AC23)</f>
        <v>18756</v>
      </c>
      <c r="M23" s="78">
        <f>+SUM(N23:Q23)</f>
        <v>281</v>
      </c>
      <c r="N23" s="78">
        <v>0</v>
      </c>
      <c r="O23" s="78">
        <v>0</v>
      </c>
      <c r="P23" s="78">
        <v>0</v>
      </c>
      <c r="Q23" s="78">
        <v>281</v>
      </c>
      <c r="R23" s="78">
        <f>+SUM(S23:U23)</f>
        <v>3544</v>
      </c>
      <c r="S23" s="78">
        <v>2562</v>
      </c>
      <c r="T23" s="78">
        <v>0</v>
      </c>
      <c r="U23" s="78">
        <v>982</v>
      </c>
      <c r="V23" s="78">
        <v>0</v>
      </c>
      <c r="W23" s="78">
        <f>+SUM(X23:AA23)</f>
        <v>14931</v>
      </c>
      <c r="X23" s="78">
        <v>11814</v>
      </c>
      <c r="Y23" s="78">
        <v>0</v>
      </c>
      <c r="Z23" s="78">
        <v>3117</v>
      </c>
      <c r="AA23" s="78">
        <v>0</v>
      </c>
      <c r="AB23" s="79">
        <v>21588</v>
      </c>
      <c r="AC23" s="78">
        <v>0</v>
      </c>
      <c r="AD23" s="78">
        <v>0</v>
      </c>
      <c r="AE23" s="78">
        <f>+SUM(D23,L23,AD23)</f>
        <v>18756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0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7960</v>
      </c>
      <c r="BE23" s="78">
        <v>0</v>
      </c>
      <c r="BF23" s="78">
        <v>0</v>
      </c>
      <c r="BG23" s="78">
        <f>+SUM(BF23,AN23,AF23)</f>
        <v>0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0</v>
      </c>
      <c r="BP23" s="78">
        <f>SUM(L23,AN23)</f>
        <v>18756</v>
      </c>
      <c r="BQ23" s="78">
        <f>SUM(M23,AO23)</f>
        <v>281</v>
      </c>
      <c r="BR23" s="78">
        <f>SUM(N23,AP23)</f>
        <v>0</v>
      </c>
      <c r="BS23" s="78">
        <f>SUM(O23,AQ23)</f>
        <v>0</v>
      </c>
      <c r="BT23" s="78">
        <f>SUM(P23,AR23)</f>
        <v>0</v>
      </c>
      <c r="BU23" s="78">
        <f>SUM(Q23,AS23)</f>
        <v>281</v>
      </c>
      <c r="BV23" s="78">
        <f>SUM(R23,AT23)</f>
        <v>3544</v>
      </c>
      <c r="BW23" s="78">
        <f>SUM(S23,AU23)</f>
        <v>2562</v>
      </c>
      <c r="BX23" s="78">
        <f>SUM(T23,AV23)</f>
        <v>0</v>
      </c>
      <c r="BY23" s="78">
        <f>SUM(U23,AW23)</f>
        <v>982</v>
      </c>
      <c r="BZ23" s="78">
        <f>SUM(V23,AX23)</f>
        <v>0</v>
      </c>
      <c r="CA23" s="78">
        <f>SUM(W23,AY23)</f>
        <v>14931</v>
      </c>
      <c r="CB23" s="78">
        <f>SUM(X23,AZ23)</f>
        <v>11814</v>
      </c>
      <c r="CC23" s="78">
        <f>SUM(Y23,BA23)</f>
        <v>0</v>
      </c>
      <c r="CD23" s="78">
        <f>SUM(Z23,BB23)</f>
        <v>3117</v>
      </c>
      <c r="CE23" s="78">
        <f>SUM(AA23,BC23)</f>
        <v>0</v>
      </c>
      <c r="CF23" s="79">
        <f>SUM(AB23,BD23)</f>
        <v>29548</v>
      </c>
      <c r="CG23" s="78">
        <f>SUM(AC23,BE23)</f>
        <v>0</v>
      </c>
      <c r="CH23" s="78">
        <f>SUM(AD23,BF23)</f>
        <v>0</v>
      </c>
      <c r="CI23" s="78">
        <f>SUM(AE23,BG23)</f>
        <v>18756</v>
      </c>
    </row>
    <row r="24" spans="1:87" s="51" customFormat="1" ht="12" customHeight="1">
      <c r="A24" s="55" t="s">
        <v>334</v>
      </c>
      <c r="B24" s="56" t="s">
        <v>356</v>
      </c>
      <c r="C24" s="55" t="s">
        <v>357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/>
      <c r="J24" s="78">
        <v>0</v>
      </c>
      <c r="K24" s="79">
        <v>0</v>
      </c>
      <c r="L24" s="78">
        <f>+SUM(M24,R24,V24,W24,AC24)</f>
        <v>62773</v>
      </c>
      <c r="M24" s="78">
        <f>+SUM(N24:Q24)</f>
        <v>30738</v>
      </c>
      <c r="N24" s="78">
        <v>30738</v>
      </c>
      <c r="O24" s="78">
        <v>0</v>
      </c>
      <c r="P24" s="78">
        <v>0</v>
      </c>
      <c r="Q24" s="78">
        <v>0</v>
      </c>
      <c r="R24" s="78">
        <f>+SUM(S24:U24)</f>
        <v>3015</v>
      </c>
      <c r="S24" s="78">
        <v>0</v>
      </c>
      <c r="T24" s="78">
        <v>243</v>
      </c>
      <c r="U24" s="78">
        <v>2772</v>
      </c>
      <c r="V24" s="78">
        <v>0</v>
      </c>
      <c r="W24" s="78">
        <f>+SUM(X24:AA24)</f>
        <v>24752</v>
      </c>
      <c r="X24" s="78">
        <v>18345</v>
      </c>
      <c r="Y24" s="78">
        <v>1437</v>
      </c>
      <c r="Z24" s="78">
        <v>4970</v>
      </c>
      <c r="AA24" s="78">
        <v>0</v>
      </c>
      <c r="AB24" s="79">
        <v>118693</v>
      </c>
      <c r="AC24" s="78">
        <v>4268</v>
      </c>
      <c r="AD24" s="78">
        <v>182385</v>
      </c>
      <c r="AE24" s="78">
        <f>+SUM(D24,L24,AD24)</f>
        <v>245158</v>
      </c>
      <c r="AF24" s="78">
        <f>+SUM(AG24,AL24)</f>
        <v>9350</v>
      </c>
      <c r="AG24" s="78">
        <f>+SUM(AH24:AK24)</f>
        <v>9350</v>
      </c>
      <c r="AH24" s="78">
        <v>0</v>
      </c>
      <c r="AI24" s="78">
        <v>0</v>
      </c>
      <c r="AJ24" s="78">
        <v>0</v>
      </c>
      <c r="AK24" s="78">
        <v>9350</v>
      </c>
      <c r="AL24" s="78">
        <v>0</v>
      </c>
      <c r="AM24" s="79">
        <v>0</v>
      </c>
      <c r="AN24" s="78">
        <f>+SUM(AO24,AT24,AX24,AY24,BE24)</f>
        <v>0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44250</v>
      </c>
      <c r="BE24" s="78">
        <v>0</v>
      </c>
      <c r="BF24" s="78">
        <v>0</v>
      </c>
      <c r="BG24" s="78">
        <f>+SUM(BF24,AN24,AF24)</f>
        <v>9350</v>
      </c>
      <c r="BH24" s="78">
        <f>SUM(D24,AF24)</f>
        <v>9350</v>
      </c>
      <c r="BI24" s="78">
        <f>SUM(E24,AG24)</f>
        <v>9350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9350</v>
      </c>
      <c r="BN24" s="78">
        <f>SUM(J24,AL24)</f>
        <v>0</v>
      </c>
      <c r="BO24" s="79">
        <f>SUM(K24,AM24)</f>
        <v>0</v>
      </c>
      <c r="BP24" s="78">
        <f>SUM(L24,AN24)</f>
        <v>62773</v>
      </c>
      <c r="BQ24" s="78">
        <f>SUM(M24,AO24)</f>
        <v>30738</v>
      </c>
      <c r="BR24" s="78">
        <f>SUM(N24,AP24)</f>
        <v>30738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3015</v>
      </c>
      <c r="BW24" s="78">
        <f>SUM(S24,AU24)</f>
        <v>0</v>
      </c>
      <c r="BX24" s="78">
        <f>SUM(T24,AV24)</f>
        <v>243</v>
      </c>
      <c r="BY24" s="78">
        <f>SUM(U24,AW24)</f>
        <v>2772</v>
      </c>
      <c r="BZ24" s="78">
        <f>SUM(V24,AX24)</f>
        <v>0</v>
      </c>
      <c r="CA24" s="78">
        <f>SUM(W24,AY24)</f>
        <v>24752</v>
      </c>
      <c r="CB24" s="78">
        <f>SUM(X24,AZ24)</f>
        <v>18345</v>
      </c>
      <c r="CC24" s="78">
        <f>SUM(Y24,BA24)</f>
        <v>1437</v>
      </c>
      <c r="CD24" s="78">
        <f>SUM(Z24,BB24)</f>
        <v>4970</v>
      </c>
      <c r="CE24" s="78">
        <f>SUM(AA24,BC24)</f>
        <v>0</v>
      </c>
      <c r="CF24" s="79">
        <f>SUM(AB24,BD24)</f>
        <v>162943</v>
      </c>
      <c r="CG24" s="78">
        <f>SUM(AC24,BE24)</f>
        <v>4268</v>
      </c>
      <c r="CH24" s="78">
        <f>SUM(AD24,BF24)</f>
        <v>182385</v>
      </c>
      <c r="CI24" s="78">
        <f>SUM(AE24,BG24)</f>
        <v>254508</v>
      </c>
    </row>
    <row r="25" spans="1:87" s="51" customFormat="1" ht="12" customHeight="1">
      <c r="A25" s="55" t="s">
        <v>334</v>
      </c>
      <c r="B25" s="56" t="s">
        <v>358</v>
      </c>
      <c r="C25" s="55" t="s">
        <v>359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36887</v>
      </c>
      <c r="L25" s="78">
        <f>+SUM(M25,R25,V25,W25,AC25)</f>
        <v>12786</v>
      </c>
      <c r="M25" s="78">
        <f>+SUM(N25:Q25)</f>
        <v>0</v>
      </c>
      <c r="N25" s="78">
        <v>0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12786</v>
      </c>
      <c r="X25" s="78">
        <v>9131</v>
      </c>
      <c r="Y25" s="78">
        <v>3655</v>
      </c>
      <c r="Z25" s="78">
        <v>0</v>
      </c>
      <c r="AA25" s="78">
        <v>0</v>
      </c>
      <c r="AB25" s="79">
        <v>24736</v>
      </c>
      <c r="AC25" s="78">
        <v>0</v>
      </c>
      <c r="AD25" s="78">
        <v>0</v>
      </c>
      <c r="AE25" s="78">
        <f>+SUM(D25,L25,AD25)</f>
        <v>12786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0</v>
      </c>
      <c r="AO25" s="78">
        <f>+SUM(AP25:AS25)</f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19045</v>
      </c>
      <c r="BE25" s="78">
        <v>0</v>
      </c>
      <c r="BF25" s="78">
        <v>0</v>
      </c>
      <c r="BG25" s="78">
        <f>+SUM(BF25,AN25,AF25)</f>
        <v>0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36887</v>
      </c>
      <c r="BP25" s="78">
        <f>SUM(L25,AN25)</f>
        <v>12786</v>
      </c>
      <c r="BQ25" s="78">
        <f>SUM(M25,AO25)</f>
        <v>0</v>
      </c>
      <c r="BR25" s="78">
        <f>SUM(N25,AP25)</f>
        <v>0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12786</v>
      </c>
      <c r="CB25" s="78">
        <f>SUM(X25,AZ25)</f>
        <v>9131</v>
      </c>
      <c r="CC25" s="78">
        <f>SUM(Y25,BA25)</f>
        <v>3655</v>
      </c>
      <c r="CD25" s="78">
        <f>SUM(Z25,BB25)</f>
        <v>0</v>
      </c>
      <c r="CE25" s="78">
        <f>SUM(AA25,BC25)</f>
        <v>0</v>
      </c>
      <c r="CF25" s="79">
        <f>SUM(AB25,BD25)</f>
        <v>43781</v>
      </c>
      <c r="CG25" s="78">
        <f>SUM(AC25,BE25)</f>
        <v>0</v>
      </c>
      <c r="CH25" s="78">
        <f>SUM(AD25,BF25)</f>
        <v>0</v>
      </c>
      <c r="CI25" s="78">
        <f>SUM(AE25,BG25)</f>
        <v>12786</v>
      </c>
    </row>
    <row r="26" spans="1:87" s="51" customFormat="1" ht="12" customHeight="1">
      <c r="A26" s="55" t="s">
        <v>334</v>
      </c>
      <c r="B26" s="56" t="s">
        <v>360</v>
      </c>
      <c r="C26" s="55" t="s">
        <v>361</v>
      </c>
      <c r="D26" s="78">
        <f>+SUM(E26,J26)</f>
        <v>1173</v>
      </c>
      <c r="E26" s="78">
        <f>+SUM(F26:I26)</f>
        <v>1173</v>
      </c>
      <c r="F26" s="78">
        <v>0</v>
      </c>
      <c r="G26" s="78">
        <v>0</v>
      </c>
      <c r="H26" s="78">
        <v>1173</v>
      </c>
      <c r="I26" s="78">
        <v>0</v>
      </c>
      <c r="J26" s="78">
        <v>0</v>
      </c>
      <c r="K26" s="79">
        <v>0</v>
      </c>
      <c r="L26" s="78">
        <f>+SUM(M26,R26,V26,W26,AC26)</f>
        <v>59606</v>
      </c>
      <c r="M26" s="78">
        <f>+SUM(N26:Q26)</f>
        <v>8213</v>
      </c>
      <c r="N26" s="78">
        <v>8213</v>
      </c>
      <c r="O26" s="78">
        <v>0</v>
      </c>
      <c r="P26" s="78">
        <v>0</v>
      </c>
      <c r="Q26" s="78">
        <v>0</v>
      </c>
      <c r="R26" s="78">
        <f>+SUM(S26:U26)</f>
        <v>4854</v>
      </c>
      <c r="S26" s="78">
        <v>0</v>
      </c>
      <c r="T26" s="78">
        <v>187</v>
      </c>
      <c r="U26" s="78">
        <v>4667</v>
      </c>
      <c r="V26" s="78">
        <v>0</v>
      </c>
      <c r="W26" s="78">
        <f>+SUM(X26:AA26)</f>
        <v>46539</v>
      </c>
      <c r="X26" s="78">
        <v>44972</v>
      </c>
      <c r="Y26" s="78">
        <v>33</v>
      </c>
      <c r="Z26" s="78">
        <v>1534</v>
      </c>
      <c r="AA26" s="78">
        <v>0</v>
      </c>
      <c r="AB26" s="79">
        <v>58365</v>
      </c>
      <c r="AC26" s="78">
        <v>0</v>
      </c>
      <c r="AD26" s="78">
        <v>23087</v>
      </c>
      <c r="AE26" s="78">
        <f>+SUM(D26,L26,AD26)</f>
        <v>83866</v>
      </c>
      <c r="AF26" s="78">
        <f>+SUM(AG26,AL26)</f>
        <v>7671</v>
      </c>
      <c r="AG26" s="78">
        <f>+SUM(AH26:AK26)</f>
        <v>6699</v>
      </c>
      <c r="AH26" s="78">
        <v>0</v>
      </c>
      <c r="AI26" s="78">
        <v>6699</v>
      </c>
      <c r="AJ26" s="78">
        <v>0</v>
      </c>
      <c r="AK26" s="78">
        <v>0</v>
      </c>
      <c r="AL26" s="78">
        <v>972</v>
      </c>
      <c r="AM26" s="79">
        <v>0</v>
      </c>
      <c r="AN26" s="78">
        <f>+SUM(AO26,AT26,AX26,AY26,BE26)</f>
        <v>52066</v>
      </c>
      <c r="AO26" s="78">
        <f>+SUM(AP26:AS26)</f>
        <v>16072</v>
      </c>
      <c r="AP26" s="78">
        <v>16072</v>
      </c>
      <c r="AQ26" s="78">
        <v>0</v>
      </c>
      <c r="AR26" s="78">
        <v>0</v>
      </c>
      <c r="AS26" s="78">
        <v>0</v>
      </c>
      <c r="AT26" s="78">
        <f>+SUM(AU26:AW26)</f>
        <v>30837</v>
      </c>
      <c r="AU26" s="78">
        <v>0</v>
      </c>
      <c r="AV26" s="78">
        <v>0</v>
      </c>
      <c r="AW26" s="78">
        <v>30837</v>
      </c>
      <c r="AX26" s="78">
        <v>0</v>
      </c>
      <c r="AY26" s="78">
        <f>+SUM(AZ26:BC26)</f>
        <v>5157</v>
      </c>
      <c r="AZ26" s="78">
        <v>0</v>
      </c>
      <c r="BA26" s="78">
        <v>5157</v>
      </c>
      <c r="BB26" s="78">
        <v>0</v>
      </c>
      <c r="BC26" s="78">
        <v>0</v>
      </c>
      <c r="BD26" s="79">
        <v>0</v>
      </c>
      <c r="BE26" s="78">
        <v>0</v>
      </c>
      <c r="BF26" s="78">
        <v>0</v>
      </c>
      <c r="BG26" s="78">
        <f>+SUM(BF26,AN26,AF26)</f>
        <v>59737</v>
      </c>
      <c r="BH26" s="78">
        <f>SUM(D26,AF26)</f>
        <v>8844</v>
      </c>
      <c r="BI26" s="78">
        <f>SUM(E26,AG26)</f>
        <v>7872</v>
      </c>
      <c r="BJ26" s="78">
        <f>SUM(F26,AH26)</f>
        <v>0</v>
      </c>
      <c r="BK26" s="78">
        <f>SUM(G26,AI26)</f>
        <v>6699</v>
      </c>
      <c r="BL26" s="78">
        <f>SUM(H26,AJ26)</f>
        <v>1173</v>
      </c>
      <c r="BM26" s="78">
        <f>SUM(I26,AK26)</f>
        <v>0</v>
      </c>
      <c r="BN26" s="78">
        <f>SUM(J26,AL26)</f>
        <v>972</v>
      </c>
      <c r="BO26" s="79">
        <f>SUM(K26,AM26)</f>
        <v>0</v>
      </c>
      <c r="BP26" s="78">
        <f>SUM(L26,AN26)</f>
        <v>111672</v>
      </c>
      <c r="BQ26" s="78">
        <f>SUM(M26,AO26)</f>
        <v>24285</v>
      </c>
      <c r="BR26" s="78">
        <f>SUM(N26,AP26)</f>
        <v>24285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35691</v>
      </c>
      <c r="BW26" s="78">
        <f>SUM(S26,AU26)</f>
        <v>0</v>
      </c>
      <c r="BX26" s="78">
        <f>SUM(T26,AV26)</f>
        <v>187</v>
      </c>
      <c r="BY26" s="78">
        <f>SUM(U26,AW26)</f>
        <v>35504</v>
      </c>
      <c r="BZ26" s="78">
        <f>SUM(V26,AX26)</f>
        <v>0</v>
      </c>
      <c r="CA26" s="78">
        <f>SUM(W26,AY26)</f>
        <v>51696</v>
      </c>
      <c r="CB26" s="78">
        <f>SUM(X26,AZ26)</f>
        <v>44972</v>
      </c>
      <c r="CC26" s="78">
        <f>SUM(Y26,BA26)</f>
        <v>5190</v>
      </c>
      <c r="CD26" s="78">
        <f>SUM(Z26,BB26)</f>
        <v>1534</v>
      </c>
      <c r="CE26" s="78">
        <f>SUM(AA26,BC26)</f>
        <v>0</v>
      </c>
      <c r="CF26" s="79">
        <f>SUM(AB26,BD26)</f>
        <v>58365</v>
      </c>
      <c r="CG26" s="78">
        <f>SUM(AC26,BE26)</f>
        <v>0</v>
      </c>
      <c r="CH26" s="78">
        <f>SUM(AD26,BF26)</f>
        <v>23087</v>
      </c>
      <c r="CI26" s="78">
        <f>SUM(AE26,BG26)</f>
        <v>143603</v>
      </c>
    </row>
    <row r="27" spans="1:87" s="51" customFormat="1" ht="12" customHeight="1">
      <c r="A27" s="55" t="s">
        <v>334</v>
      </c>
      <c r="B27" s="56" t="s">
        <v>362</v>
      </c>
      <c r="C27" s="55" t="s">
        <v>363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31680</v>
      </c>
      <c r="M27" s="78">
        <f>+SUM(N27:Q27)</f>
        <v>8928</v>
      </c>
      <c r="N27" s="78">
        <v>7940</v>
      </c>
      <c r="O27" s="78">
        <v>0</v>
      </c>
      <c r="P27" s="78">
        <v>494</v>
      </c>
      <c r="Q27" s="78">
        <v>494</v>
      </c>
      <c r="R27" s="78">
        <f>+SUM(S27:U27)</f>
        <v>3309</v>
      </c>
      <c r="S27" s="78">
        <v>0</v>
      </c>
      <c r="T27" s="78">
        <v>496</v>
      </c>
      <c r="U27" s="78">
        <v>2813</v>
      </c>
      <c r="V27" s="78">
        <v>0</v>
      </c>
      <c r="W27" s="78">
        <f>+SUM(X27:AA27)</f>
        <v>19443</v>
      </c>
      <c r="X27" s="78">
        <v>17898</v>
      </c>
      <c r="Y27" s="78">
        <v>0</v>
      </c>
      <c r="Z27" s="78">
        <v>1545</v>
      </c>
      <c r="AA27" s="78">
        <v>0</v>
      </c>
      <c r="AB27" s="79">
        <v>40113</v>
      </c>
      <c r="AC27" s="78">
        <v>0</v>
      </c>
      <c r="AD27" s="78">
        <v>35</v>
      </c>
      <c r="AE27" s="78">
        <f>+SUM(D27,L27,AD27)</f>
        <v>31715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0</v>
      </c>
      <c r="AO27" s="78">
        <f>+SUM(AP27:AS27)</f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12797</v>
      </c>
      <c r="BE27" s="78">
        <v>0</v>
      </c>
      <c r="BF27" s="78">
        <v>0</v>
      </c>
      <c r="BG27" s="78">
        <f>+SUM(BF27,AN27,AF27)</f>
        <v>0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0</v>
      </c>
      <c r="BP27" s="78">
        <f>SUM(L27,AN27)</f>
        <v>31680</v>
      </c>
      <c r="BQ27" s="78">
        <f>SUM(M27,AO27)</f>
        <v>8928</v>
      </c>
      <c r="BR27" s="78">
        <f>SUM(N27,AP27)</f>
        <v>7940</v>
      </c>
      <c r="BS27" s="78">
        <f>SUM(O27,AQ27)</f>
        <v>0</v>
      </c>
      <c r="BT27" s="78">
        <f>SUM(P27,AR27)</f>
        <v>494</v>
      </c>
      <c r="BU27" s="78">
        <f>SUM(Q27,AS27)</f>
        <v>494</v>
      </c>
      <c r="BV27" s="78">
        <f>SUM(R27,AT27)</f>
        <v>3309</v>
      </c>
      <c r="BW27" s="78">
        <f>SUM(S27,AU27)</f>
        <v>0</v>
      </c>
      <c r="BX27" s="78">
        <f>SUM(T27,AV27)</f>
        <v>496</v>
      </c>
      <c r="BY27" s="78">
        <f>SUM(U27,AW27)</f>
        <v>2813</v>
      </c>
      <c r="BZ27" s="78">
        <f>SUM(V27,AX27)</f>
        <v>0</v>
      </c>
      <c r="CA27" s="78">
        <f>SUM(W27,AY27)</f>
        <v>19443</v>
      </c>
      <c r="CB27" s="78">
        <f>SUM(X27,AZ27)</f>
        <v>17898</v>
      </c>
      <c r="CC27" s="78">
        <f>SUM(Y27,BA27)</f>
        <v>0</v>
      </c>
      <c r="CD27" s="78">
        <f>SUM(Z27,BB27)</f>
        <v>1545</v>
      </c>
      <c r="CE27" s="78">
        <f>SUM(AA27,BC27)</f>
        <v>0</v>
      </c>
      <c r="CF27" s="79">
        <f>SUM(AB27,BD27)</f>
        <v>52910</v>
      </c>
      <c r="CG27" s="78">
        <f>SUM(AC27,BE27)</f>
        <v>0</v>
      </c>
      <c r="CH27" s="78">
        <f>SUM(AD27,BF27)</f>
        <v>35</v>
      </c>
      <c r="CI27" s="78">
        <f>SUM(AE27,BG27)</f>
        <v>31715</v>
      </c>
    </row>
    <row r="28" spans="1:87" s="51" customFormat="1" ht="12" customHeight="1">
      <c r="A28" s="55" t="s">
        <v>334</v>
      </c>
      <c r="B28" s="56" t="s">
        <v>364</v>
      </c>
      <c r="C28" s="55" t="s">
        <v>365</v>
      </c>
      <c r="D28" s="78">
        <f>+SUM(E28,J28)</f>
        <v>794</v>
      </c>
      <c r="E28" s="78">
        <f>+SUM(F28:I28)</f>
        <v>794</v>
      </c>
      <c r="F28" s="78">
        <v>0</v>
      </c>
      <c r="G28" s="78">
        <v>0</v>
      </c>
      <c r="H28" s="78">
        <v>794</v>
      </c>
      <c r="I28" s="78">
        <v>0</v>
      </c>
      <c r="J28" s="78">
        <v>0</v>
      </c>
      <c r="K28" s="79">
        <v>0</v>
      </c>
      <c r="L28" s="78">
        <f>+SUM(M28,R28,V28,W28,AC28)</f>
        <v>22734</v>
      </c>
      <c r="M28" s="78">
        <f>+SUM(N28:Q28)</f>
        <v>6788</v>
      </c>
      <c r="N28" s="78">
        <v>6788</v>
      </c>
      <c r="O28" s="78">
        <v>0</v>
      </c>
      <c r="P28" s="78">
        <v>0</v>
      </c>
      <c r="Q28" s="78">
        <v>0</v>
      </c>
      <c r="R28" s="78">
        <f>+SUM(S28:U28)</f>
        <v>3684</v>
      </c>
      <c r="S28" s="78">
        <v>0</v>
      </c>
      <c r="T28" s="78">
        <v>0</v>
      </c>
      <c r="U28" s="78">
        <v>3684</v>
      </c>
      <c r="V28" s="78">
        <v>0</v>
      </c>
      <c r="W28" s="78">
        <f>+SUM(X28:AA28)</f>
        <v>12262</v>
      </c>
      <c r="X28" s="78">
        <v>11820</v>
      </c>
      <c r="Y28" s="78">
        <v>0</v>
      </c>
      <c r="Z28" s="78">
        <v>442</v>
      </c>
      <c r="AA28" s="78">
        <v>0</v>
      </c>
      <c r="AB28" s="79">
        <v>37298</v>
      </c>
      <c r="AC28" s="78">
        <v>0</v>
      </c>
      <c r="AD28" s="78">
        <v>0</v>
      </c>
      <c r="AE28" s="78">
        <f>+SUM(D28,L28,AD28)</f>
        <v>23528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10858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794</v>
      </c>
      <c r="BI28" s="78">
        <f>SUM(E28,AG28)</f>
        <v>794</v>
      </c>
      <c r="BJ28" s="78">
        <f>SUM(F28,AH28)</f>
        <v>0</v>
      </c>
      <c r="BK28" s="78">
        <f>SUM(G28,AI28)</f>
        <v>0</v>
      </c>
      <c r="BL28" s="78">
        <f>SUM(H28,AJ28)</f>
        <v>794</v>
      </c>
      <c r="BM28" s="78">
        <f>SUM(I28,AK28)</f>
        <v>0</v>
      </c>
      <c r="BN28" s="78">
        <f>SUM(J28,AL28)</f>
        <v>0</v>
      </c>
      <c r="BO28" s="79">
        <f>SUM(K28,AM28)</f>
        <v>0</v>
      </c>
      <c r="BP28" s="78">
        <f>SUM(L28,AN28)</f>
        <v>22734</v>
      </c>
      <c r="BQ28" s="78">
        <f>SUM(M28,AO28)</f>
        <v>6788</v>
      </c>
      <c r="BR28" s="78">
        <f>SUM(N28,AP28)</f>
        <v>6788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3684</v>
      </c>
      <c r="BW28" s="78">
        <f>SUM(S28,AU28)</f>
        <v>0</v>
      </c>
      <c r="BX28" s="78">
        <f>SUM(T28,AV28)</f>
        <v>0</v>
      </c>
      <c r="BY28" s="78">
        <f>SUM(U28,AW28)</f>
        <v>3684</v>
      </c>
      <c r="BZ28" s="78">
        <f>SUM(V28,AX28)</f>
        <v>0</v>
      </c>
      <c r="CA28" s="78">
        <f>SUM(W28,AY28)</f>
        <v>12262</v>
      </c>
      <c r="CB28" s="78">
        <f>SUM(X28,AZ28)</f>
        <v>11820</v>
      </c>
      <c r="CC28" s="78">
        <f>SUM(Y28,BA28)</f>
        <v>0</v>
      </c>
      <c r="CD28" s="78">
        <f>SUM(Z28,BB28)</f>
        <v>442</v>
      </c>
      <c r="CE28" s="78">
        <f>SUM(AA28,BC28)</f>
        <v>0</v>
      </c>
      <c r="CF28" s="79">
        <f>SUM(AB28,BD28)</f>
        <v>48156</v>
      </c>
      <c r="CG28" s="78">
        <f>SUM(AC28,BE28)</f>
        <v>0</v>
      </c>
      <c r="CH28" s="78">
        <f>SUM(AD28,BF28)</f>
        <v>0</v>
      </c>
      <c r="CI28" s="78">
        <f>SUM(AE28,BG28)</f>
        <v>23528</v>
      </c>
    </row>
    <row r="29" spans="1:87" s="51" customFormat="1" ht="12" customHeight="1">
      <c r="A29" s="55" t="s">
        <v>334</v>
      </c>
      <c r="B29" s="56" t="s">
        <v>366</v>
      </c>
      <c r="C29" s="55" t="s">
        <v>367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32683</v>
      </c>
      <c r="M29" s="78">
        <f>+SUM(N29:Q29)</f>
        <v>8301</v>
      </c>
      <c r="N29" s="78">
        <v>8301</v>
      </c>
      <c r="O29" s="78">
        <v>0</v>
      </c>
      <c r="P29" s="78">
        <v>0</v>
      </c>
      <c r="Q29" s="78">
        <v>0</v>
      </c>
      <c r="R29" s="78">
        <f>+SUM(S29:U29)</f>
        <v>0</v>
      </c>
      <c r="S29" s="78">
        <v>0</v>
      </c>
      <c r="T29" s="78">
        <v>0</v>
      </c>
      <c r="U29" s="78">
        <v>0</v>
      </c>
      <c r="V29" s="78">
        <v>0</v>
      </c>
      <c r="W29" s="78">
        <f>+SUM(X29:AA29)</f>
        <v>24382</v>
      </c>
      <c r="X29" s="78">
        <v>16507</v>
      </c>
      <c r="Y29" s="78">
        <v>0</v>
      </c>
      <c r="Z29" s="78">
        <v>6354</v>
      </c>
      <c r="AA29" s="78">
        <v>1521</v>
      </c>
      <c r="AB29" s="79">
        <v>27460</v>
      </c>
      <c r="AC29" s="78">
        <v>0</v>
      </c>
      <c r="AD29" s="78">
        <v>4923</v>
      </c>
      <c r="AE29" s="78">
        <f>+SUM(D29,L29,AD29)</f>
        <v>37606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0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32683</v>
      </c>
      <c r="BQ29" s="78">
        <f>SUM(M29,AO29)</f>
        <v>8301</v>
      </c>
      <c r="BR29" s="78">
        <f>SUM(N29,AP29)</f>
        <v>8301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0</v>
      </c>
      <c r="BW29" s="78">
        <f>SUM(S29,AU29)</f>
        <v>0</v>
      </c>
      <c r="BX29" s="78">
        <f>SUM(T29,AV29)</f>
        <v>0</v>
      </c>
      <c r="BY29" s="78">
        <f>SUM(U29,AW29)</f>
        <v>0</v>
      </c>
      <c r="BZ29" s="78">
        <f>SUM(V29,AX29)</f>
        <v>0</v>
      </c>
      <c r="CA29" s="78">
        <f>SUM(W29,AY29)</f>
        <v>24382</v>
      </c>
      <c r="CB29" s="78">
        <f>SUM(X29,AZ29)</f>
        <v>16507</v>
      </c>
      <c r="CC29" s="78">
        <f>SUM(Y29,BA29)</f>
        <v>0</v>
      </c>
      <c r="CD29" s="78">
        <f>SUM(Z29,BB29)</f>
        <v>6354</v>
      </c>
      <c r="CE29" s="78">
        <f>SUM(AA29,BC29)</f>
        <v>1521</v>
      </c>
      <c r="CF29" s="79">
        <f>SUM(AB29,BD29)</f>
        <v>27460</v>
      </c>
      <c r="CG29" s="78">
        <f>SUM(AC29,BE29)</f>
        <v>0</v>
      </c>
      <c r="CH29" s="78">
        <f>SUM(AD29,BF29)</f>
        <v>4923</v>
      </c>
      <c r="CI29" s="78">
        <f>SUM(AE29,BG29)</f>
        <v>37606</v>
      </c>
    </row>
    <row r="30" spans="1:87" s="51" customFormat="1" ht="12" customHeight="1">
      <c r="A30" s="55" t="s">
        <v>334</v>
      </c>
      <c r="B30" s="56" t="s">
        <v>368</v>
      </c>
      <c r="C30" s="55" t="s">
        <v>369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68900</v>
      </c>
      <c r="M30" s="78">
        <f>+SUM(N30:Q30)</f>
        <v>0</v>
      </c>
      <c r="N30" s="78">
        <v>0</v>
      </c>
      <c r="O30" s="78">
        <v>0</v>
      </c>
      <c r="P30" s="78">
        <v>0</v>
      </c>
      <c r="Q30" s="78">
        <v>0</v>
      </c>
      <c r="R30" s="78">
        <f>+SUM(S30:U30)</f>
        <v>3967</v>
      </c>
      <c r="S30" s="78">
        <v>0</v>
      </c>
      <c r="T30" s="78">
        <v>0</v>
      </c>
      <c r="U30" s="78">
        <v>3967</v>
      </c>
      <c r="V30" s="78">
        <v>0</v>
      </c>
      <c r="W30" s="78">
        <f>+SUM(X30:AA30)</f>
        <v>64933</v>
      </c>
      <c r="X30" s="78">
        <v>64933</v>
      </c>
      <c r="Y30" s="78">
        <v>0</v>
      </c>
      <c r="Z30" s="78">
        <v>0</v>
      </c>
      <c r="AA30" s="78">
        <v>0</v>
      </c>
      <c r="AB30" s="79">
        <v>84738</v>
      </c>
      <c r="AC30" s="78">
        <v>0</v>
      </c>
      <c r="AD30" s="78">
        <v>10880</v>
      </c>
      <c r="AE30" s="78">
        <f>+SUM(D30,L30,AD30)</f>
        <v>79780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0</v>
      </c>
      <c r="AO30" s="78">
        <f>+SUM(AP30:AS30)</f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58479</v>
      </c>
      <c r="BE30" s="78">
        <v>0</v>
      </c>
      <c r="BF30" s="78">
        <v>0</v>
      </c>
      <c r="BG30" s="78">
        <f>+SUM(BF30,AN30,AF30)</f>
        <v>0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0</v>
      </c>
      <c r="BP30" s="78">
        <f>SUM(L30,AN30)</f>
        <v>68900</v>
      </c>
      <c r="BQ30" s="78">
        <f>SUM(M30,AO30)</f>
        <v>0</v>
      </c>
      <c r="BR30" s="78">
        <f>SUM(N30,AP30)</f>
        <v>0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3967</v>
      </c>
      <c r="BW30" s="78">
        <f>SUM(S30,AU30)</f>
        <v>0</v>
      </c>
      <c r="BX30" s="78">
        <f>SUM(T30,AV30)</f>
        <v>0</v>
      </c>
      <c r="BY30" s="78">
        <f>SUM(U30,AW30)</f>
        <v>3967</v>
      </c>
      <c r="BZ30" s="78">
        <f>SUM(V30,AX30)</f>
        <v>0</v>
      </c>
      <c r="CA30" s="78">
        <f>SUM(W30,AY30)</f>
        <v>64933</v>
      </c>
      <c r="CB30" s="78">
        <f>SUM(X30,AZ30)</f>
        <v>64933</v>
      </c>
      <c r="CC30" s="78">
        <f>SUM(Y30,BA30)</f>
        <v>0</v>
      </c>
      <c r="CD30" s="78">
        <f>SUM(Z30,BB30)</f>
        <v>0</v>
      </c>
      <c r="CE30" s="78">
        <f>SUM(AA30,BC30)</f>
        <v>0</v>
      </c>
      <c r="CF30" s="79">
        <f>SUM(AB30,BD30)</f>
        <v>143217</v>
      </c>
      <c r="CG30" s="78">
        <f>SUM(AC30,BE30)</f>
        <v>0</v>
      </c>
      <c r="CH30" s="78">
        <f>SUM(AD30,BF30)</f>
        <v>10880</v>
      </c>
      <c r="CI30" s="78">
        <f>SUM(AE30,BG30)</f>
        <v>79780</v>
      </c>
    </row>
    <row r="31" spans="1:87" s="51" customFormat="1" ht="12" customHeight="1">
      <c r="A31" s="55" t="s">
        <v>334</v>
      </c>
      <c r="B31" s="56" t="s">
        <v>370</v>
      </c>
      <c r="C31" s="55" t="s">
        <v>371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7674</v>
      </c>
      <c r="L31" s="78">
        <f>+SUM(M31,R31,V31,W31,AC31)</f>
        <v>51344</v>
      </c>
      <c r="M31" s="78">
        <f>+SUM(N31:Q31)</f>
        <v>800</v>
      </c>
      <c r="N31" s="78">
        <v>800</v>
      </c>
      <c r="O31" s="78">
        <v>0</v>
      </c>
      <c r="P31" s="78">
        <v>0</v>
      </c>
      <c r="Q31" s="78">
        <v>0</v>
      </c>
      <c r="R31" s="78">
        <f>+SUM(S31:U31)</f>
        <v>0</v>
      </c>
      <c r="S31" s="78">
        <v>0</v>
      </c>
      <c r="T31" s="78">
        <v>0</v>
      </c>
      <c r="U31" s="78">
        <v>0</v>
      </c>
      <c r="V31" s="78">
        <v>0</v>
      </c>
      <c r="W31" s="78">
        <f>+SUM(X31:AA31)</f>
        <v>50544</v>
      </c>
      <c r="X31" s="78">
        <v>50544</v>
      </c>
      <c r="Y31" s="78">
        <v>0</v>
      </c>
      <c r="Z31" s="78">
        <v>0</v>
      </c>
      <c r="AA31" s="78">
        <v>0</v>
      </c>
      <c r="AB31" s="79">
        <v>72015</v>
      </c>
      <c r="AC31" s="78">
        <v>0</v>
      </c>
      <c r="AD31" s="78">
        <v>0</v>
      </c>
      <c r="AE31" s="78">
        <f>+SUM(D31,L31,AD31)</f>
        <v>51344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0</v>
      </c>
      <c r="AO31" s="78">
        <f>+SUM(AP31:AS31)</f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59604</v>
      </c>
      <c r="BE31" s="78">
        <v>0</v>
      </c>
      <c r="BF31" s="78">
        <v>0</v>
      </c>
      <c r="BG31" s="78">
        <f>+SUM(BF31,AN31,AF31)</f>
        <v>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7674</v>
      </c>
      <c r="BP31" s="78">
        <f>SUM(L31,AN31)</f>
        <v>51344</v>
      </c>
      <c r="BQ31" s="78">
        <f>SUM(M31,AO31)</f>
        <v>800</v>
      </c>
      <c r="BR31" s="78">
        <f>SUM(N31,AP31)</f>
        <v>800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0</v>
      </c>
      <c r="BW31" s="78">
        <f>SUM(S31,AU31)</f>
        <v>0</v>
      </c>
      <c r="BX31" s="78">
        <f>SUM(T31,AV31)</f>
        <v>0</v>
      </c>
      <c r="BY31" s="78">
        <f>SUM(U31,AW31)</f>
        <v>0</v>
      </c>
      <c r="BZ31" s="78">
        <f>SUM(V31,AX31)</f>
        <v>0</v>
      </c>
      <c r="CA31" s="78">
        <f>SUM(W31,AY31)</f>
        <v>50544</v>
      </c>
      <c r="CB31" s="78">
        <f>SUM(X31,AZ31)</f>
        <v>50544</v>
      </c>
      <c r="CC31" s="78">
        <f>SUM(Y31,BA31)</f>
        <v>0</v>
      </c>
      <c r="CD31" s="78">
        <f>SUM(Z31,BB31)</f>
        <v>0</v>
      </c>
      <c r="CE31" s="78">
        <f>SUM(AA31,BC31)</f>
        <v>0</v>
      </c>
      <c r="CF31" s="79">
        <f>SUM(AB31,BD31)</f>
        <v>131619</v>
      </c>
      <c r="CG31" s="78">
        <f>SUM(AC31,BE31)</f>
        <v>0</v>
      </c>
      <c r="CH31" s="78">
        <f>SUM(AD31,BF31)</f>
        <v>0</v>
      </c>
      <c r="CI31" s="78">
        <f>SUM(AE31,BG31)</f>
        <v>51344</v>
      </c>
    </row>
    <row r="32" spans="1:87" s="51" customFormat="1" ht="12" customHeight="1">
      <c r="A32" s="55" t="s">
        <v>334</v>
      </c>
      <c r="B32" s="56" t="s">
        <v>372</v>
      </c>
      <c r="C32" s="55" t="s">
        <v>373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1274</v>
      </c>
      <c r="L32" s="78">
        <f>+SUM(M32,R32,V32,W32,AC32)</f>
        <v>14527</v>
      </c>
      <c r="M32" s="78">
        <f>+SUM(N32:Q32)</f>
        <v>0</v>
      </c>
      <c r="N32" s="78">
        <v>0</v>
      </c>
      <c r="O32" s="78">
        <v>0</v>
      </c>
      <c r="P32" s="78">
        <v>0</v>
      </c>
      <c r="Q32" s="78">
        <v>0</v>
      </c>
      <c r="R32" s="78">
        <f>+SUM(S32:U32)</f>
        <v>0</v>
      </c>
      <c r="S32" s="78">
        <v>0</v>
      </c>
      <c r="T32" s="78">
        <v>0</v>
      </c>
      <c r="U32" s="78">
        <v>0</v>
      </c>
      <c r="V32" s="78">
        <v>0</v>
      </c>
      <c r="W32" s="78">
        <f>+SUM(X32:AA32)</f>
        <v>14527</v>
      </c>
      <c r="X32" s="78">
        <v>14527</v>
      </c>
      <c r="Y32" s="78">
        <v>0</v>
      </c>
      <c r="Z32" s="78">
        <v>0</v>
      </c>
      <c r="AA32" s="78">
        <v>0</v>
      </c>
      <c r="AB32" s="79">
        <v>10851</v>
      </c>
      <c r="AC32" s="78">
        <v>0</v>
      </c>
      <c r="AD32" s="78">
        <v>0</v>
      </c>
      <c r="AE32" s="78">
        <f>+SUM(D32,L32,AD32)</f>
        <v>14527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13974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f>SUM(K32,AM32)</f>
        <v>1274</v>
      </c>
      <c r="BP32" s="78">
        <f>SUM(L32,AN32)</f>
        <v>14527</v>
      </c>
      <c r="BQ32" s="78">
        <f>SUM(M32,AO32)</f>
        <v>0</v>
      </c>
      <c r="BR32" s="78">
        <f>SUM(N32,AP32)</f>
        <v>0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0</v>
      </c>
      <c r="BW32" s="78">
        <f>SUM(S32,AU32)</f>
        <v>0</v>
      </c>
      <c r="BX32" s="78">
        <f>SUM(T32,AV32)</f>
        <v>0</v>
      </c>
      <c r="BY32" s="78">
        <f>SUM(U32,AW32)</f>
        <v>0</v>
      </c>
      <c r="BZ32" s="78">
        <f>SUM(V32,AX32)</f>
        <v>0</v>
      </c>
      <c r="CA32" s="78">
        <f>SUM(W32,AY32)</f>
        <v>14527</v>
      </c>
      <c r="CB32" s="78">
        <f>SUM(X32,AZ32)</f>
        <v>14527</v>
      </c>
      <c r="CC32" s="78">
        <f>SUM(Y32,BA32)</f>
        <v>0</v>
      </c>
      <c r="CD32" s="78">
        <f>SUM(Z32,BB32)</f>
        <v>0</v>
      </c>
      <c r="CE32" s="78">
        <f>SUM(AA32,BC32)</f>
        <v>0</v>
      </c>
      <c r="CF32" s="79">
        <f>SUM(AB32,BD32)</f>
        <v>24825</v>
      </c>
      <c r="CG32" s="78">
        <f>SUM(AC32,BE32)</f>
        <v>0</v>
      </c>
      <c r="CH32" s="78">
        <f>SUM(AD32,BF32)</f>
        <v>0</v>
      </c>
      <c r="CI32" s="78">
        <f>SUM(AE32,BG32)</f>
        <v>14527</v>
      </c>
    </row>
    <row r="33" spans="1:87" s="51" customFormat="1" ht="12" customHeight="1">
      <c r="A33" s="55" t="s">
        <v>334</v>
      </c>
      <c r="B33" s="56" t="s">
        <v>374</v>
      </c>
      <c r="C33" s="55" t="s">
        <v>375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0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0</v>
      </c>
      <c r="AC33" s="78">
        <v>0</v>
      </c>
      <c r="AD33" s="78">
        <v>0</v>
      </c>
      <c r="AE33" s="78">
        <f>+SUM(D33,L33,AD33)</f>
        <v>0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183566</v>
      </c>
      <c r="AO33" s="78">
        <f>+SUM(AP33:AS33)</f>
        <v>38645</v>
      </c>
      <c r="AP33" s="78">
        <v>38645</v>
      </c>
      <c r="AQ33" s="78">
        <v>0</v>
      </c>
      <c r="AR33" s="78">
        <v>0</v>
      </c>
      <c r="AS33" s="78">
        <v>0</v>
      </c>
      <c r="AT33" s="78">
        <f>+SUM(AU33:AW33)</f>
        <v>142725</v>
      </c>
      <c r="AU33" s="78">
        <v>0</v>
      </c>
      <c r="AV33" s="78">
        <v>142304</v>
      </c>
      <c r="AW33" s="78">
        <v>421</v>
      </c>
      <c r="AX33" s="78">
        <v>0</v>
      </c>
      <c r="AY33" s="78">
        <f>+SUM(AZ33:BC33)</f>
        <v>2196</v>
      </c>
      <c r="AZ33" s="78">
        <v>2196</v>
      </c>
      <c r="BA33" s="78">
        <v>0</v>
      </c>
      <c r="BB33" s="78">
        <v>0</v>
      </c>
      <c r="BC33" s="78">
        <v>0</v>
      </c>
      <c r="BD33" s="79">
        <v>0</v>
      </c>
      <c r="BE33" s="78">
        <v>0</v>
      </c>
      <c r="BF33" s="78">
        <v>0</v>
      </c>
      <c r="BG33" s="78">
        <f>+SUM(BF33,AN33,AF33)</f>
        <v>183566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v>0</v>
      </c>
      <c r="BP33" s="78">
        <f>SUM(L33,AN33)</f>
        <v>183566</v>
      </c>
      <c r="BQ33" s="78">
        <f>SUM(M33,AO33)</f>
        <v>38645</v>
      </c>
      <c r="BR33" s="78">
        <f>SUM(N33,AP33)</f>
        <v>38645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142725</v>
      </c>
      <c r="BW33" s="78">
        <f>SUM(S33,AU33)</f>
        <v>0</v>
      </c>
      <c r="BX33" s="78">
        <f>SUM(T33,AV33)</f>
        <v>142304</v>
      </c>
      <c r="BY33" s="78">
        <f>SUM(U33,AW33)</f>
        <v>421</v>
      </c>
      <c r="BZ33" s="78">
        <f>SUM(V33,AX33)</f>
        <v>0</v>
      </c>
      <c r="CA33" s="78">
        <f>SUM(W33,AY33)</f>
        <v>2196</v>
      </c>
      <c r="CB33" s="78">
        <f>SUM(X33,AZ33)</f>
        <v>2196</v>
      </c>
      <c r="CC33" s="78">
        <f>SUM(Y33,BA33)</f>
        <v>0</v>
      </c>
      <c r="CD33" s="78">
        <f>SUM(Z33,BB33)</f>
        <v>0</v>
      </c>
      <c r="CE33" s="78">
        <f>SUM(AA33,BC33)</f>
        <v>0</v>
      </c>
      <c r="CF33" s="79">
        <v>0</v>
      </c>
      <c r="CG33" s="78">
        <f>SUM(AC33,BE33)</f>
        <v>0</v>
      </c>
      <c r="CH33" s="78">
        <f>SUM(AD33,BF33)</f>
        <v>0</v>
      </c>
      <c r="CI33" s="78">
        <f>SUM(AE33,BG33)</f>
        <v>183566</v>
      </c>
    </row>
    <row r="34" spans="1:87" s="51" customFormat="1" ht="12" customHeight="1">
      <c r="A34" s="55" t="s">
        <v>334</v>
      </c>
      <c r="B34" s="56" t="s">
        <v>376</v>
      </c>
      <c r="C34" s="55" t="s">
        <v>377</v>
      </c>
      <c r="D34" s="78">
        <f>+SUM(E34,J34)</f>
        <v>1164</v>
      </c>
      <c r="E34" s="78">
        <f>+SUM(F34:I34)</f>
        <v>1164</v>
      </c>
      <c r="F34" s="78">
        <v>0</v>
      </c>
      <c r="G34" s="78">
        <v>0</v>
      </c>
      <c r="H34" s="78">
        <v>1164</v>
      </c>
      <c r="I34" s="78">
        <v>0</v>
      </c>
      <c r="J34" s="78">
        <v>0</v>
      </c>
      <c r="K34" s="79">
        <v>0</v>
      </c>
      <c r="L34" s="78">
        <f>+SUM(M34,R34,V34,W34,AC34)</f>
        <v>58094</v>
      </c>
      <c r="M34" s="78">
        <f>+SUM(N34:Q34)</f>
        <v>40890</v>
      </c>
      <c r="N34" s="78">
        <v>0</v>
      </c>
      <c r="O34" s="78">
        <v>38947</v>
      </c>
      <c r="P34" s="78">
        <v>0</v>
      </c>
      <c r="Q34" s="78">
        <v>1943</v>
      </c>
      <c r="R34" s="78">
        <f>+SUM(S34:U34)</f>
        <v>10315</v>
      </c>
      <c r="S34" s="78">
        <v>0</v>
      </c>
      <c r="T34" s="78">
        <v>0</v>
      </c>
      <c r="U34" s="78">
        <v>10315</v>
      </c>
      <c r="V34" s="78">
        <v>0</v>
      </c>
      <c r="W34" s="78">
        <f>+SUM(X34:AA34)</f>
        <v>6889</v>
      </c>
      <c r="X34" s="78">
        <v>0</v>
      </c>
      <c r="Y34" s="78">
        <v>0</v>
      </c>
      <c r="Z34" s="78">
        <v>6889</v>
      </c>
      <c r="AA34" s="78">
        <v>0</v>
      </c>
      <c r="AB34" s="79">
        <v>0</v>
      </c>
      <c r="AC34" s="78">
        <v>0</v>
      </c>
      <c r="AD34" s="78">
        <v>0</v>
      </c>
      <c r="AE34" s="78">
        <f>+SUM(D34,L34,AD34)</f>
        <v>59258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0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1164</v>
      </c>
      <c r="BI34" s="78">
        <f>SUM(E34,AG34)</f>
        <v>1164</v>
      </c>
      <c r="BJ34" s="78">
        <f>SUM(F34,AH34)</f>
        <v>0</v>
      </c>
      <c r="BK34" s="78">
        <f>SUM(G34,AI34)</f>
        <v>0</v>
      </c>
      <c r="BL34" s="78">
        <f>SUM(H34,AJ34)</f>
        <v>1164</v>
      </c>
      <c r="BM34" s="78">
        <f>SUM(I34,AK34)</f>
        <v>0</v>
      </c>
      <c r="BN34" s="78">
        <f>SUM(J34,AL34)</f>
        <v>0</v>
      </c>
      <c r="BO34" s="79">
        <v>0</v>
      </c>
      <c r="BP34" s="78">
        <f>SUM(L34,AN34)</f>
        <v>58094</v>
      </c>
      <c r="BQ34" s="78">
        <f>SUM(M34,AO34)</f>
        <v>40890</v>
      </c>
      <c r="BR34" s="78">
        <f>SUM(N34,AP34)</f>
        <v>0</v>
      </c>
      <c r="BS34" s="78">
        <f>SUM(O34,AQ34)</f>
        <v>38947</v>
      </c>
      <c r="BT34" s="78">
        <f>SUM(P34,AR34)</f>
        <v>0</v>
      </c>
      <c r="BU34" s="78">
        <f>SUM(Q34,AS34)</f>
        <v>1943</v>
      </c>
      <c r="BV34" s="78">
        <f>SUM(R34,AT34)</f>
        <v>10315</v>
      </c>
      <c r="BW34" s="78">
        <f>SUM(S34,AU34)</f>
        <v>0</v>
      </c>
      <c r="BX34" s="78">
        <f>SUM(T34,AV34)</f>
        <v>0</v>
      </c>
      <c r="BY34" s="78">
        <f>SUM(U34,AW34)</f>
        <v>10315</v>
      </c>
      <c r="BZ34" s="78">
        <f>SUM(V34,AX34)</f>
        <v>0</v>
      </c>
      <c r="CA34" s="78">
        <f>SUM(W34,AY34)</f>
        <v>6889</v>
      </c>
      <c r="CB34" s="78">
        <f>SUM(X34,AZ34)</f>
        <v>0</v>
      </c>
      <c r="CC34" s="78">
        <f>SUM(Y34,BA34)</f>
        <v>0</v>
      </c>
      <c r="CD34" s="78">
        <f>SUM(Z34,BB34)</f>
        <v>6889</v>
      </c>
      <c r="CE34" s="78">
        <f>SUM(AA34,BC34)</f>
        <v>0</v>
      </c>
      <c r="CF34" s="79">
        <v>0</v>
      </c>
      <c r="CG34" s="78">
        <f>SUM(AC34,BE34)</f>
        <v>0</v>
      </c>
      <c r="CH34" s="78">
        <f>SUM(AD34,BF34)</f>
        <v>0</v>
      </c>
      <c r="CI34" s="78">
        <f>SUM(AE34,BG34)</f>
        <v>59258</v>
      </c>
    </row>
    <row r="35" spans="1:87" s="51" customFormat="1" ht="12" customHeight="1">
      <c r="A35" s="55" t="s">
        <v>334</v>
      </c>
      <c r="B35" s="56" t="s">
        <v>378</v>
      </c>
      <c r="C35" s="55" t="s">
        <v>379</v>
      </c>
      <c r="D35" s="78">
        <f>+SUM(E35,J35)</f>
        <v>110888</v>
      </c>
      <c r="E35" s="78">
        <f>+SUM(F35:I35)</f>
        <v>104221</v>
      </c>
      <c r="F35" s="78">
        <v>0</v>
      </c>
      <c r="G35" s="78">
        <v>78057</v>
      </c>
      <c r="H35" s="78">
        <v>0</v>
      </c>
      <c r="I35" s="78">
        <v>26164</v>
      </c>
      <c r="J35" s="78">
        <v>6667</v>
      </c>
      <c r="K35" s="79">
        <v>0</v>
      </c>
      <c r="L35" s="78">
        <f>+SUM(M35,R35,V35,W35,AC35)</f>
        <v>430787</v>
      </c>
      <c r="M35" s="78">
        <f>+SUM(N35:Q35)</f>
        <v>105904</v>
      </c>
      <c r="N35" s="78">
        <v>21434</v>
      </c>
      <c r="O35" s="78">
        <v>0</v>
      </c>
      <c r="P35" s="78">
        <v>66904</v>
      </c>
      <c r="Q35" s="78">
        <v>17566</v>
      </c>
      <c r="R35" s="78">
        <f>+SUM(S35:U35)</f>
        <v>230129</v>
      </c>
      <c r="S35" s="78">
        <v>0</v>
      </c>
      <c r="T35" s="78">
        <v>172065</v>
      </c>
      <c r="U35" s="78">
        <v>58064</v>
      </c>
      <c r="V35" s="78">
        <v>0</v>
      </c>
      <c r="W35" s="78">
        <f>+SUM(X35:AA35)</f>
        <v>91310</v>
      </c>
      <c r="X35" s="78">
        <v>0</v>
      </c>
      <c r="Y35" s="78">
        <v>84166</v>
      </c>
      <c r="Z35" s="78">
        <v>0</v>
      </c>
      <c r="AA35" s="78">
        <v>7144</v>
      </c>
      <c r="AB35" s="79">
        <v>0</v>
      </c>
      <c r="AC35" s="78">
        <v>3444</v>
      </c>
      <c r="AD35" s="78">
        <v>0</v>
      </c>
      <c r="AE35" s="78">
        <f>+SUM(D35,L35,AD35)</f>
        <v>541675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297865</v>
      </c>
      <c r="AO35" s="78">
        <f>+SUM(AP35:AS35)</f>
        <v>61569</v>
      </c>
      <c r="AP35" s="78">
        <v>9782</v>
      </c>
      <c r="AQ35" s="78">
        <v>0</v>
      </c>
      <c r="AR35" s="78">
        <v>51787</v>
      </c>
      <c r="AS35" s="78">
        <v>0</v>
      </c>
      <c r="AT35" s="78">
        <f>+SUM(AU35:AW35)</f>
        <v>221469</v>
      </c>
      <c r="AU35" s="78">
        <v>0</v>
      </c>
      <c r="AV35" s="78">
        <v>221469</v>
      </c>
      <c r="AW35" s="78">
        <v>0</v>
      </c>
      <c r="AX35" s="78">
        <v>0</v>
      </c>
      <c r="AY35" s="78">
        <f>+SUM(AZ35:BC35)</f>
        <v>14248</v>
      </c>
      <c r="AZ35" s="78">
        <v>0</v>
      </c>
      <c r="BA35" s="78">
        <v>2181</v>
      </c>
      <c r="BB35" s="78">
        <v>0</v>
      </c>
      <c r="BC35" s="78">
        <v>12067</v>
      </c>
      <c r="BD35" s="79">
        <v>0</v>
      </c>
      <c r="BE35" s="78">
        <v>579</v>
      </c>
      <c r="BF35" s="78">
        <v>0</v>
      </c>
      <c r="BG35" s="78">
        <f>+SUM(BF35,AN35,AF35)</f>
        <v>297865</v>
      </c>
      <c r="BH35" s="78">
        <f>SUM(D35,AF35)</f>
        <v>110888</v>
      </c>
      <c r="BI35" s="78">
        <f>SUM(E35,AG35)</f>
        <v>104221</v>
      </c>
      <c r="BJ35" s="78">
        <f>SUM(F35,AH35)</f>
        <v>0</v>
      </c>
      <c r="BK35" s="78">
        <f>SUM(G35,AI35)</f>
        <v>78057</v>
      </c>
      <c r="BL35" s="78">
        <f>SUM(H35,AJ35)</f>
        <v>0</v>
      </c>
      <c r="BM35" s="78">
        <f>SUM(I35,AK35)</f>
        <v>26164</v>
      </c>
      <c r="BN35" s="78">
        <f>SUM(J35,AL35)</f>
        <v>6667</v>
      </c>
      <c r="BO35" s="79">
        <v>0</v>
      </c>
      <c r="BP35" s="78">
        <f>SUM(L35,AN35)</f>
        <v>728652</v>
      </c>
      <c r="BQ35" s="78">
        <f>SUM(M35,AO35)</f>
        <v>167473</v>
      </c>
      <c r="BR35" s="78">
        <f>SUM(N35,AP35)</f>
        <v>31216</v>
      </c>
      <c r="BS35" s="78">
        <f>SUM(O35,AQ35)</f>
        <v>0</v>
      </c>
      <c r="BT35" s="78">
        <f>SUM(P35,AR35)</f>
        <v>118691</v>
      </c>
      <c r="BU35" s="78">
        <f>SUM(Q35,AS35)</f>
        <v>17566</v>
      </c>
      <c r="BV35" s="78">
        <f>SUM(R35,AT35)</f>
        <v>451598</v>
      </c>
      <c r="BW35" s="78">
        <f>SUM(S35,AU35)</f>
        <v>0</v>
      </c>
      <c r="BX35" s="78">
        <f>SUM(T35,AV35)</f>
        <v>393534</v>
      </c>
      <c r="BY35" s="78">
        <f>SUM(U35,AW35)</f>
        <v>58064</v>
      </c>
      <c r="BZ35" s="78">
        <f>SUM(V35,AX35)</f>
        <v>0</v>
      </c>
      <c r="CA35" s="78">
        <f>SUM(W35,AY35)</f>
        <v>105558</v>
      </c>
      <c r="CB35" s="78">
        <f>SUM(X35,AZ35)</f>
        <v>0</v>
      </c>
      <c r="CC35" s="78">
        <f>SUM(Y35,BA35)</f>
        <v>86347</v>
      </c>
      <c r="CD35" s="78">
        <f>SUM(Z35,BB35)</f>
        <v>0</v>
      </c>
      <c r="CE35" s="78">
        <f>SUM(AA35,BC35)</f>
        <v>19211</v>
      </c>
      <c r="CF35" s="79">
        <v>0</v>
      </c>
      <c r="CG35" s="78">
        <f>SUM(AC35,BE35)</f>
        <v>4023</v>
      </c>
      <c r="CH35" s="78">
        <f>SUM(AD35,BF35)</f>
        <v>0</v>
      </c>
      <c r="CI35" s="78">
        <f>SUM(AE35,BG35)</f>
        <v>839540</v>
      </c>
    </row>
    <row r="36" spans="1:87" s="51" customFormat="1" ht="12" customHeight="1">
      <c r="A36" s="55" t="s">
        <v>334</v>
      </c>
      <c r="B36" s="56" t="s">
        <v>380</v>
      </c>
      <c r="C36" s="55" t="s">
        <v>381</v>
      </c>
      <c r="D36" s="78">
        <f>+SUM(E36,J36)</f>
        <v>0</v>
      </c>
      <c r="E36" s="78">
        <f>+SUM(F36:I36)</f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>+SUM(M36,R36,V36,W36,AC36)</f>
        <v>585192</v>
      </c>
      <c r="M36" s="78">
        <f>+SUM(N36:Q36)</f>
        <v>0</v>
      </c>
      <c r="N36" s="78">
        <v>0</v>
      </c>
      <c r="O36" s="78">
        <v>0</v>
      </c>
      <c r="P36" s="78">
        <v>0</v>
      </c>
      <c r="Q36" s="78">
        <v>0</v>
      </c>
      <c r="R36" s="78">
        <f>+SUM(S36:U36)</f>
        <v>44623</v>
      </c>
      <c r="S36" s="78">
        <v>0</v>
      </c>
      <c r="T36" s="78">
        <v>44623</v>
      </c>
      <c r="U36" s="78">
        <v>0</v>
      </c>
      <c r="V36" s="78">
        <v>0</v>
      </c>
      <c r="W36" s="78">
        <f>+SUM(X36:AA36)</f>
        <v>540569</v>
      </c>
      <c r="X36" s="78">
        <v>0</v>
      </c>
      <c r="Y36" s="78">
        <v>540569</v>
      </c>
      <c r="Z36" s="78">
        <v>0</v>
      </c>
      <c r="AA36" s="78">
        <v>0</v>
      </c>
      <c r="AB36" s="79">
        <v>0</v>
      </c>
      <c r="AC36" s="78">
        <v>0</v>
      </c>
      <c r="AD36" s="78">
        <v>0</v>
      </c>
      <c r="AE36" s="78">
        <f>+SUM(D36,L36,AD36)</f>
        <v>585192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297660</v>
      </c>
      <c r="AO36" s="78">
        <f>+SUM(AP36:AS36)</f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>+SUM(AU36:AW36)</f>
        <v>40069</v>
      </c>
      <c r="AU36" s="78">
        <v>0</v>
      </c>
      <c r="AV36" s="78">
        <v>40069</v>
      </c>
      <c r="AW36" s="78">
        <v>0</v>
      </c>
      <c r="AX36" s="78">
        <v>0</v>
      </c>
      <c r="AY36" s="78">
        <f>+SUM(AZ36:BC36)</f>
        <v>257591</v>
      </c>
      <c r="AZ36" s="78">
        <v>0</v>
      </c>
      <c r="BA36" s="78">
        <v>257591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>+SUM(BF36,AN36,AF36)</f>
        <v>297660</v>
      </c>
      <c r="BH36" s="78">
        <f>SUM(D36,AF36)</f>
        <v>0</v>
      </c>
      <c r="BI36" s="78">
        <f>SUM(E36,AG36)</f>
        <v>0</v>
      </c>
      <c r="BJ36" s="78">
        <f>SUM(F36,AH36)</f>
        <v>0</v>
      </c>
      <c r="BK36" s="78">
        <f>SUM(G36,AI36)</f>
        <v>0</v>
      </c>
      <c r="BL36" s="78">
        <f>SUM(H36,AJ36)</f>
        <v>0</v>
      </c>
      <c r="BM36" s="78">
        <f>SUM(I36,AK36)</f>
        <v>0</v>
      </c>
      <c r="BN36" s="78">
        <f>SUM(J36,AL36)</f>
        <v>0</v>
      </c>
      <c r="BO36" s="79">
        <v>0</v>
      </c>
      <c r="BP36" s="78">
        <f>SUM(L36,AN36)</f>
        <v>882852</v>
      </c>
      <c r="BQ36" s="78">
        <f>SUM(M36,AO36)</f>
        <v>0</v>
      </c>
      <c r="BR36" s="78">
        <f>SUM(N36,AP36)</f>
        <v>0</v>
      </c>
      <c r="BS36" s="78">
        <f>SUM(O36,AQ36)</f>
        <v>0</v>
      </c>
      <c r="BT36" s="78">
        <f>SUM(P36,AR36)</f>
        <v>0</v>
      </c>
      <c r="BU36" s="78">
        <f>SUM(Q36,AS36)</f>
        <v>0</v>
      </c>
      <c r="BV36" s="78">
        <f>SUM(R36,AT36)</f>
        <v>84692</v>
      </c>
      <c r="BW36" s="78">
        <f>SUM(S36,AU36)</f>
        <v>0</v>
      </c>
      <c r="BX36" s="78">
        <f>SUM(T36,AV36)</f>
        <v>84692</v>
      </c>
      <c r="BY36" s="78">
        <f>SUM(U36,AW36)</f>
        <v>0</v>
      </c>
      <c r="BZ36" s="78">
        <f>SUM(V36,AX36)</f>
        <v>0</v>
      </c>
      <c r="CA36" s="78">
        <f>SUM(W36,AY36)</f>
        <v>798160</v>
      </c>
      <c r="CB36" s="78">
        <f>SUM(X36,AZ36)</f>
        <v>0</v>
      </c>
      <c r="CC36" s="78">
        <f>SUM(Y36,BA36)</f>
        <v>798160</v>
      </c>
      <c r="CD36" s="78">
        <f>SUM(Z36,BB36)</f>
        <v>0</v>
      </c>
      <c r="CE36" s="78">
        <f>SUM(AA36,BC36)</f>
        <v>0</v>
      </c>
      <c r="CF36" s="79">
        <v>0</v>
      </c>
      <c r="CG36" s="78">
        <f>SUM(AC36,BE36)</f>
        <v>0</v>
      </c>
      <c r="CH36" s="78">
        <f>SUM(AD36,BF36)</f>
        <v>0</v>
      </c>
      <c r="CI36" s="78">
        <f>SUM(AE36,BG36)</f>
        <v>882852</v>
      </c>
    </row>
    <row r="37" spans="1:87" s="51" customFormat="1" ht="12" customHeight="1">
      <c r="A37" s="55" t="s">
        <v>334</v>
      </c>
      <c r="B37" s="56" t="s">
        <v>382</v>
      </c>
      <c r="C37" s="55" t="s">
        <v>383</v>
      </c>
      <c r="D37" s="78">
        <f>+SUM(E37,J37)</f>
        <v>0</v>
      </c>
      <c r="E37" s="78">
        <f>+SUM(F37:I37)</f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>+SUM(M37,R37,V37,W37,AC37)</f>
        <v>0</v>
      </c>
      <c r="M37" s="78">
        <f>+SUM(N37:Q37)</f>
        <v>0</v>
      </c>
      <c r="N37" s="78">
        <v>0</v>
      </c>
      <c r="O37" s="78">
        <v>0</v>
      </c>
      <c r="P37" s="78">
        <v>0</v>
      </c>
      <c r="Q37" s="78">
        <v>0</v>
      </c>
      <c r="R37" s="78">
        <f>+SUM(S37:U37)</f>
        <v>0</v>
      </c>
      <c r="S37" s="78">
        <v>0</v>
      </c>
      <c r="T37" s="78">
        <v>0</v>
      </c>
      <c r="U37" s="78">
        <v>0</v>
      </c>
      <c r="V37" s="78">
        <v>0</v>
      </c>
      <c r="W37" s="78">
        <f>+SUM(X37:AA37)</f>
        <v>0</v>
      </c>
      <c r="X37" s="78">
        <v>0</v>
      </c>
      <c r="Y37" s="78">
        <v>0</v>
      </c>
      <c r="Z37" s="78">
        <v>0</v>
      </c>
      <c r="AA37" s="78">
        <v>0</v>
      </c>
      <c r="AB37" s="79">
        <v>0</v>
      </c>
      <c r="AC37" s="78">
        <v>0</v>
      </c>
      <c r="AD37" s="78">
        <v>0</v>
      </c>
      <c r="AE37" s="78">
        <f>+SUM(D37,L37,AD37)</f>
        <v>0</v>
      </c>
      <c r="AF37" s="78">
        <f>+SUM(AG37,AL37)</f>
        <v>0</v>
      </c>
      <c r="AG37" s="78">
        <f>+SUM(AH37:AK37)</f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>+SUM(AO37,AT37,AX37,AY37,BE37)</f>
        <v>412023</v>
      </c>
      <c r="AO37" s="78">
        <f>+SUM(AP37:AS37)</f>
        <v>69654</v>
      </c>
      <c r="AP37" s="78">
        <v>69654</v>
      </c>
      <c r="AQ37" s="78">
        <v>0</v>
      </c>
      <c r="AR37" s="78">
        <v>0</v>
      </c>
      <c r="AS37" s="78">
        <v>0</v>
      </c>
      <c r="AT37" s="78">
        <f>+SUM(AU37:AW37)</f>
        <v>327828</v>
      </c>
      <c r="AU37" s="78">
        <v>0</v>
      </c>
      <c r="AV37" s="78">
        <v>320559</v>
      </c>
      <c r="AW37" s="78">
        <v>7269</v>
      </c>
      <c r="AX37" s="78">
        <v>0</v>
      </c>
      <c r="AY37" s="78">
        <f>+SUM(AZ37:BC37)</f>
        <v>14541</v>
      </c>
      <c r="AZ37" s="78">
        <v>0</v>
      </c>
      <c r="BA37" s="78">
        <v>12757</v>
      </c>
      <c r="BB37" s="78">
        <v>1784</v>
      </c>
      <c r="BC37" s="78">
        <v>0</v>
      </c>
      <c r="BD37" s="79">
        <v>0</v>
      </c>
      <c r="BE37" s="78">
        <v>0</v>
      </c>
      <c r="BF37" s="78">
        <v>0</v>
      </c>
      <c r="BG37" s="78">
        <f>+SUM(BF37,AN37,AF37)</f>
        <v>412023</v>
      </c>
      <c r="BH37" s="78">
        <f>SUM(D37,AF37)</f>
        <v>0</v>
      </c>
      <c r="BI37" s="78">
        <f>SUM(E37,AG37)</f>
        <v>0</v>
      </c>
      <c r="BJ37" s="78">
        <f>SUM(F37,AH37)</f>
        <v>0</v>
      </c>
      <c r="BK37" s="78">
        <f>SUM(G37,AI37)</f>
        <v>0</v>
      </c>
      <c r="BL37" s="78">
        <f>SUM(H37,AJ37)</f>
        <v>0</v>
      </c>
      <c r="BM37" s="78">
        <f>SUM(I37,AK37)</f>
        <v>0</v>
      </c>
      <c r="BN37" s="78">
        <f>SUM(J37,AL37)</f>
        <v>0</v>
      </c>
      <c r="BO37" s="79">
        <v>0</v>
      </c>
      <c r="BP37" s="78">
        <f>SUM(L37,AN37)</f>
        <v>412023</v>
      </c>
      <c r="BQ37" s="78">
        <f>SUM(M37,AO37)</f>
        <v>69654</v>
      </c>
      <c r="BR37" s="78">
        <f>SUM(N37,AP37)</f>
        <v>69654</v>
      </c>
      <c r="BS37" s="78">
        <f>SUM(O37,AQ37)</f>
        <v>0</v>
      </c>
      <c r="BT37" s="78">
        <f>SUM(P37,AR37)</f>
        <v>0</v>
      </c>
      <c r="BU37" s="78">
        <f>SUM(Q37,AS37)</f>
        <v>0</v>
      </c>
      <c r="BV37" s="78">
        <f>SUM(R37,AT37)</f>
        <v>327828</v>
      </c>
      <c r="BW37" s="78">
        <f>SUM(S37,AU37)</f>
        <v>0</v>
      </c>
      <c r="BX37" s="78">
        <f>SUM(T37,AV37)</f>
        <v>320559</v>
      </c>
      <c r="BY37" s="78">
        <f>SUM(U37,AW37)</f>
        <v>7269</v>
      </c>
      <c r="BZ37" s="78">
        <f>SUM(V37,AX37)</f>
        <v>0</v>
      </c>
      <c r="CA37" s="78">
        <f>SUM(W37,AY37)</f>
        <v>14541</v>
      </c>
      <c r="CB37" s="78">
        <f>SUM(X37,AZ37)</f>
        <v>0</v>
      </c>
      <c r="CC37" s="78">
        <f>SUM(Y37,BA37)</f>
        <v>12757</v>
      </c>
      <c r="CD37" s="78">
        <f>SUM(Z37,BB37)</f>
        <v>1784</v>
      </c>
      <c r="CE37" s="78">
        <f>SUM(AA37,BC37)</f>
        <v>0</v>
      </c>
      <c r="CF37" s="79">
        <v>0</v>
      </c>
      <c r="CG37" s="78">
        <f>SUM(AC37,BE37)</f>
        <v>0</v>
      </c>
      <c r="CH37" s="78">
        <f>SUM(AD37,BF37)</f>
        <v>0</v>
      </c>
      <c r="CI37" s="78">
        <f>SUM(AE37,BG37)</f>
        <v>412023</v>
      </c>
    </row>
    <row r="38" spans="1:87" s="51" customFormat="1" ht="12" customHeight="1">
      <c r="A38" s="55" t="s">
        <v>334</v>
      </c>
      <c r="B38" s="56" t="s">
        <v>384</v>
      </c>
      <c r="C38" s="55" t="s">
        <v>385</v>
      </c>
      <c r="D38" s="78">
        <f>+SUM(E38,J38)</f>
        <v>0</v>
      </c>
      <c r="E38" s="78">
        <f>+SUM(F38:I38)</f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>+SUM(M38,R38,V38,W38,AC38)</f>
        <v>978894</v>
      </c>
      <c r="M38" s="78">
        <f>+SUM(N38:Q38)</f>
        <v>18343</v>
      </c>
      <c r="N38" s="78">
        <v>0</v>
      </c>
      <c r="O38" s="78">
        <v>0</v>
      </c>
      <c r="P38" s="78">
        <v>18343</v>
      </c>
      <c r="Q38" s="78">
        <v>0</v>
      </c>
      <c r="R38" s="78">
        <f>+SUM(S38:U38)</f>
        <v>769123</v>
      </c>
      <c r="S38" s="78">
        <v>0</v>
      </c>
      <c r="T38" s="78">
        <v>769123</v>
      </c>
      <c r="U38" s="78">
        <v>0</v>
      </c>
      <c r="V38" s="78">
        <v>0</v>
      </c>
      <c r="W38" s="78">
        <f>+SUM(X38:AA38)</f>
        <v>191428</v>
      </c>
      <c r="X38" s="78">
        <v>0</v>
      </c>
      <c r="Y38" s="78">
        <v>191428</v>
      </c>
      <c r="Z38" s="78">
        <v>0</v>
      </c>
      <c r="AA38" s="78">
        <v>0</v>
      </c>
      <c r="AB38" s="79">
        <v>0</v>
      </c>
      <c r="AC38" s="78">
        <v>0</v>
      </c>
      <c r="AD38" s="78">
        <v>43158</v>
      </c>
      <c r="AE38" s="78">
        <f>+SUM(D38,L38,AD38)</f>
        <v>1022052</v>
      </c>
      <c r="AF38" s="78">
        <f>+SUM(AG38,AL38)</f>
        <v>0</v>
      </c>
      <c r="AG38" s="78">
        <f>+SUM(AH38:AK38)</f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>+SUM(AO38,AT38,AX38,AY38,BE38)</f>
        <v>266763</v>
      </c>
      <c r="AO38" s="78">
        <f>+SUM(AP38:AS38)</f>
        <v>1291</v>
      </c>
      <c r="AP38" s="78">
        <v>0</v>
      </c>
      <c r="AQ38" s="78">
        <v>0</v>
      </c>
      <c r="AR38" s="78">
        <v>1291</v>
      </c>
      <c r="AS38" s="78">
        <v>0</v>
      </c>
      <c r="AT38" s="78">
        <f>+SUM(AU38:AW38)</f>
        <v>123063</v>
      </c>
      <c r="AU38" s="78">
        <v>0</v>
      </c>
      <c r="AV38" s="78">
        <v>123063</v>
      </c>
      <c r="AW38" s="78">
        <v>0</v>
      </c>
      <c r="AX38" s="78">
        <v>0</v>
      </c>
      <c r="AY38" s="78">
        <f>+SUM(AZ38:BC38)</f>
        <v>142409</v>
      </c>
      <c r="AZ38" s="78">
        <v>0</v>
      </c>
      <c r="BA38" s="78">
        <v>142409</v>
      </c>
      <c r="BB38" s="78">
        <v>0</v>
      </c>
      <c r="BC38" s="78">
        <v>0</v>
      </c>
      <c r="BD38" s="79">
        <v>0</v>
      </c>
      <c r="BE38" s="78">
        <v>0</v>
      </c>
      <c r="BF38" s="78">
        <v>3971</v>
      </c>
      <c r="BG38" s="78">
        <f>+SUM(BF38,AN38,AF38)</f>
        <v>270734</v>
      </c>
      <c r="BH38" s="78">
        <f>SUM(D38,AF38)</f>
        <v>0</v>
      </c>
      <c r="BI38" s="78">
        <f>SUM(E38,AG38)</f>
        <v>0</v>
      </c>
      <c r="BJ38" s="78">
        <f>SUM(F38,AH38)</f>
        <v>0</v>
      </c>
      <c r="BK38" s="78">
        <f>SUM(G38,AI38)</f>
        <v>0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v>0</v>
      </c>
      <c r="BP38" s="78">
        <f>SUM(L38,AN38)</f>
        <v>1245657</v>
      </c>
      <c r="BQ38" s="78">
        <f>SUM(M38,AO38)</f>
        <v>19634</v>
      </c>
      <c r="BR38" s="78">
        <f>SUM(N38,AP38)</f>
        <v>0</v>
      </c>
      <c r="BS38" s="78">
        <f>SUM(O38,AQ38)</f>
        <v>0</v>
      </c>
      <c r="BT38" s="78">
        <f>SUM(P38,AR38)</f>
        <v>19634</v>
      </c>
      <c r="BU38" s="78">
        <f>SUM(Q38,AS38)</f>
        <v>0</v>
      </c>
      <c r="BV38" s="78">
        <f>SUM(R38,AT38)</f>
        <v>892186</v>
      </c>
      <c r="BW38" s="78">
        <f>SUM(S38,AU38)</f>
        <v>0</v>
      </c>
      <c r="BX38" s="78">
        <f>SUM(T38,AV38)</f>
        <v>892186</v>
      </c>
      <c r="BY38" s="78">
        <f>SUM(U38,AW38)</f>
        <v>0</v>
      </c>
      <c r="BZ38" s="78">
        <f>SUM(V38,AX38)</f>
        <v>0</v>
      </c>
      <c r="CA38" s="78">
        <f>SUM(W38,AY38)</f>
        <v>333837</v>
      </c>
      <c r="CB38" s="78">
        <f>SUM(X38,AZ38)</f>
        <v>0</v>
      </c>
      <c r="CC38" s="78">
        <f>SUM(Y38,BA38)</f>
        <v>333837</v>
      </c>
      <c r="CD38" s="78">
        <f>SUM(Z38,BB38)</f>
        <v>0</v>
      </c>
      <c r="CE38" s="78">
        <f>SUM(AA38,BC38)</f>
        <v>0</v>
      </c>
      <c r="CF38" s="79">
        <v>0</v>
      </c>
      <c r="CG38" s="78">
        <f>SUM(AC38,BE38)</f>
        <v>0</v>
      </c>
      <c r="CH38" s="78">
        <f>SUM(AD38,BF38)</f>
        <v>47129</v>
      </c>
      <c r="CI38" s="78">
        <f>SUM(AE38,BG38)</f>
        <v>1292786</v>
      </c>
    </row>
    <row r="39" spans="1:87" s="51" customFormat="1" ht="12" customHeight="1">
      <c r="A39" s="55" t="s">
        <v>334</v>
      </c>
      <c r="B39" s="56" t="s">
        <v>386</v>
      </c>
      <c r="C39" s="55" t="s">
        <v>387</v>
      </c>
      <c r="D39" s="78">
        <f>+SUM(E39,J39)</f>
        <v>0</v>
      </c>
      <c r="E39" s="78">
        <f>+SUM(F39:I39)</f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>+SUM(M39,R39,V39,W39,AC39)</f>
        <v>591501</v>
      </c>
      <c r="M39" s="78">
        <f>+SUM(N39:Q39)</f>
        <v>0</v>
      </c>
      <c r="N39" s="78">
        <v>0</v>
      </c>
      <c r="O39" s="78">
        <v>0</v>
      </c>
      <c r="P39" s="78">
        <v>0</v>
      </c>
      <c r="Q39" s="78">
        <v>0</v>
      </c>
      <c r="R39" s="78">
        <f>+SUM(S39:U39)</f>
        <v>439706</v>
      </c>
      <c r="S39" s="78">
        <v>0</v>
      </c>
      <c r="T39" s="78">
        <v>439706</v>
      </c>
      <c r="U39" s="78">
        <v>0</v>
      </c>
      <c r="V39" s="78">
        <v>0</v>
      </c>
      <c r="W39" s="78">
        <f>+SUM(X39:AA39)</f>
        <v>151795</v>
      </c>
      <c r="X39" s="78">
        <v>109710</v>
      </c>
      <c r="Y39" s="78">
        <v>22278</v>
      </c>
      <c r="Z39" s="78">
        <v>19807</v>
      </c>
      <c r="AA39" s="78">
        <v>0</v>
      </c>
      <c r="AB39" s="79">
        <v>0</v>
      </c>
      <c r="AC39" s="78">
        <v>0</v>
      </c>
      <c r="AD39" s="78">
        <v>0</v>
      </c>
      <c r="AE39" s="78">
        <f>+SUM(D39,L39,AD39)</f>
        <v>591501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>+SUM(AO39,AT39,AX39,AY39,BE39)</f>
        <v>206342</v>
      </c>
      <c r="AO39" s="78">
        <f>+SUM(AP39:AS39)</f>
        <v>36619</v>
      </c>
      <c r="AP39" s="78">
        <v>36619</v>
      </c>
      <c r="AQ39" s="78">
        <v>0</v>
      </c>
      <c r="AR39" s="78">
        <v>0</v>
      </c>
      <c r="AS39" s="78">
        <v>0</v>
      </c>
      <c r="AT39" s="78">
        <f>+SUM(AU39:AW39)</f>
        <v>143959</v>
      </c>
      <c r="AU39" s="78">
        <v>0</v>
      </c>
      <c r="AV39" s="78">
        <v>143959</v>
      </c>
      <c r="AW39" s="78">
        <v>0</v>
      </c>
      <c r="AX39" s="78">
        <v>0</v>
      </c>
      <c r="AY39" s="78">
        <f>+SUM(AZ39:BC39)</f>
        <v>25764</v>
      </c>
      <c r="AZ39" s="78">
        <v>0</v>
      </c>
      <c r="BA39" s="78">
        <v>24709</v>
      </c>
      <c r="BB39" s="78">
        <v>1055</v>
      </c>
      <c r="BC39" s="78">
        <v>0</v>
      </c>
      <c r="BD39" s="79">
        <v>0</v>
      </c>
      <c r="BE39" s="78">
        <v>0</v>
      </c>
      <c r="BF39" s="78">
        <v>0</v>
      </c>
      <c r="BG39" s="78">
        <f>+SUM(BF39,AN39,AF39)</f>
        <v>206342</v>
      </c>
      <c r="BH39" s="78">
        <f>SUM(D39,AF39)</f>
        <v>0</v>
      </c>
      <c r="BI39" s="78">
        <f>SUM(E39,AG39)</f>
        <v>0</v>
      </c>
      <c r="BJ39" s="78">
        <f>SUM(F39,AH39)</f>
        <v>0</v>
      </c>
      <c r="BK39" s="78">
        <f>SUM(G39,AI39)</f>
        <v>0</v>
      </c>
      <c r="BL39" s="78">
        <f>SUM(H39,AJ39)</f>
        <v>0</v>
      </c>
      <c r="BM39" s="78">
        <f>SUM(I39,AK39)</f>
        <v>0</v>
      </c>
      <c r="BN39" s="78">
        <f>SUM(J39,AL39)</f>
        <v>0</v>
      </c>
      <c r="BO39" s="79">
        <v>0</v>
      </c>
      <c r="BP39" s="78">
        <f>SUM(L39,AN39)</f>
        <v>797843</v>
      </c>
      <c r="BQ39" s="78">
        <f>SUM(M39,AO39)</f>
        <v>36619</v>
      </c>
      <c r="BR39" s="78">
        <f>SUM(N39,AP39)</f>
        <v>36619</v>
      </c>
      <c r="BS39" s="78">
        <f>SUM(O39,AQ39)</f>
        <v>0</v>
      </c>
      <c r="BT39" s="78">
        <f>SUM(P39,AR39)</f>
        <v>0</v>
      </c>
      <c r="BU39" s="78">
        <f>SUM(Q39,AS39)</f>
        <v>0</v>
      </c>
      <c r="BV39" s="78">
        <f>SUM(R39,AT39)</f>
        <v>583665</v>
      </c>
      <c r="BW39" s="78">
        <f>SUM(S39,AU39)</f>
        <v>0</v>
      </c>
      <c r="BX39" s="78">
        <f>SUM(T39,AV39)</f>
        <v>583665</v>
      </c>
      <c r="BY39" s="78">
        <f>SUM(U39,AW39)</f>
        <v>0</v>
      </c>
      <c r="BZ39" s="78">
        <f>SUM(V39,AX39)</f>
        <v>0</v>
      </c>
      <c r="CA39" s="78">
        <f>SUM(W39,AY39)</f>
        <v>177559</v>
      </c>
      <c r="CB39" s="78">
        <f>SUM(X39,AZ39)</f>
        <v>109710</v>
      </c>
      <c r="CC39" s="78">
        <f>SUM(Y39,BA39)</f>
        <v>46987</v>
      </c>
      <c r="CD39" s="78">
        <f>SUM(Z39,BB39)</f>
        <v>20862</v>
      </c>
      <c r="CE39" s="78">
        <f>SUM(AA39,BC39)</f>
        <v>0</v>
      </c>
      <c r="CF39" s="79">
        <v>0</v>
      </c>
      <c r="CG39" s="78">
        <f>SUM(AC39,BE39)</f>
        <v>0</v>
      </c>
      <c r="CH39" s="78">
        <f>SUM(AD39,BF39)</f>
        <v>0</v>
      </c>
      <c r="CI39" s="78">
        <f>SUM(AE39,BG39)</f>
        <v>797843</v>
      </c>
    </row>
    <row r="40" spans="1:87" s="51" customFormat="1" ht="12" customHeight="1">
      <c r="A40" s="55" t="s">
        <v>334</v>
      </c>
      <c r="B40" s="56" t="s">
        <v>388</v>
      </c>
      <c r="C40" s="55" t="s">
        <v>389</v>
      </c>
      <c r="D40" s="78">
        <f>+SUM(E40,J40)</f>
        <v>0</v>
      </c>
      <c r="E40" s="78">
        <f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>+SUM(M40,R40,V40,W40,AC40)</f>
        <v>0</v>
      </c>
      <c r="M40" s="78">
        <f>+SUM(N40:Q40)</f>
        <v>0</v>
      </c>
      <c r="N40" s="78">
        <v>0</v>
      </c>
      <c r="O40" s="78">
        <v>0</v>
      </c>
      <c r="P40" s="78">
        <v>0</v>
      </c>
      <c r="Q40" s="78">
        <v>0</v>
      </c>
      <c r="R40" s="78">
        <f>+SUM(S40:U40)</f>
        <v>0</v>
      </c>
      <c r="S40" s="78">
        <v>0</v>
      </c>
      <c r="T40" s="78">
        <v>0</v>
      </c>
      <c r="U40" s="78">
        <v>0</v>
      </c>
      <c r="V40" s="78">
        <v>0</v>
      </c>
      <c r="W40" s="78">
        <f>+SUM(X40:AA40)</f>
        <v>0</v>
      </c>
      <c r="X40" s="78">
        <v>0</v>
      </c>
      <c r="Y40" s="78">
        <v>0</v>
      </c>
      <c r="Z40" s="78">
        <v>0</v>
      </c>
      <c r="AA40" s="78">
        <v>0</v>
      </c>
      <c r="AB40" s="79">
        <v>0</v>
      </c>
      <c r="AC40" s="78">
        <v>0</v>
      </c>
      <c r="AD40" s="78">
        <v>0</v>
      </c>
      <c r="AE40" s="78">
        <f>+SUM(D40,L40,AD40)</f>
        <v>0</v>
      </c>
      <c r="AF40" s="78">
        <f>+SUM(AG40,AL40)</f>
        <v>0</v>
      </c>
      <c r="AG40" s="78">
        <f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>+SUM(AO40,AT40,AX40,AY40,BE40)</f>
        <v>238101</v>
      </c>
      <c r="AO40" s="78">
        <f>+SUM(AP40:AS40)</f>
        <v>64357</v>
      </c>
      <c r="AP40" s="78">
        <v>64357</v>
      </c>
      <c r="AQ40" s="78">
        <v>0</v>
      </c>
      <c r="AR40" s="78">
        <v>0</v>
      </c>
      <c r="AS40" s="78">
        <v>0</v>
      </c>
      <c r="AT40" s="78">
        <f>+SUM(AU40:AW40)</f>
        <v>134707</v>
      </c>
      <c r="AU40" s="78">
        <v>0</v>
      </c>
      <c r="AV40" s="78">
        <v>134707</v>
      </c>
      <c r="AW40" s="78">
        <v>0</v>
      </c>
      <c r="AX40" s="78">
        <v>0</v>
      </c>
      <c r="AY40" s="78">
        <f>+SUM(AZ40:BC40)</f>
        <v>39037</v>
      </c>
      <c r="AZ40" s="78">
        <v>0</v>
      </c>
      <c r="BA40" s="78">
        <v>39037</v>
      </c>
      <c r="BB40" s="78">
        <v>0</v>
      </c>
      <c r="BC40" s="78">
        <v>0</v>
      </c>
      <c r="BD40" s="79">
        <v>0</v>
      </c>
      <c r="BE40" s="78">
        <v>0</v>
      </c>
      <c r="BF40" s="78">
        <v>3957</v>
      </c>
      <c r="BG40" s="78">
        <f>+SUM(BF40,AN40,AF40)</f>
        <v>242058</v>
      </c>
      <c r="BH40" s="78">
        <f>SUM(D40,AF40)</f>
        <v>0</v>
      </c>
      <c r="BI40" s="78">
        <f>SUM(E40,AG40)</f>
        <v>0</v>
      </c>
      <c r="BJ40" s="78">
        <f>SUM(F40,AH40)</f>
        <v>0</v>
      </c>
      <c r="BK40" s="78">
        <f>SUM(G40,AI40)</f>
        <v>0</v>
      </c>
      <c r="BL40" s="78">
        <f>SUM(H40,AJ40)</f>
        <v>0</v>
      </c>
      <c r="BM40" s="78">
        <f>SUM(I40,AK40)</f>
        <v>0</v>
      </c>
      <c r="BN40" s="78">
        <f>SUM(J40,AL40)</f>
        <v>0</v>
      </c>
      <c r="BO40" s="79">
        <v>0</v>
      </c>
      <c r="BP40" s="78">
        <f>SUM(L40,AN40)</f>
        <v>238101</v>
      </c>
      <c r="BQ40" s="78">
        <f>SUM(M40,AO40)</f>
        <v>64357</v>
      </c>
      <c r="BR40" s="78">
        <f>SUM(N40,AP40)</f>
        <v>64357</v>
      </c>
      <c r="BS40" s="78">
        <f>SUM(O40,AQ40)</f>
        <v>0</v>
      </c>
      <c r="BT40" s="78">
        <f>SUM(P40,AR40)</f>
        <v>0</v>
      </c>
      <c r="BU40" s="78">
        <f>SUM(Q40,AS40)</f>
        <v>0</v>
      </c>
      <c r="BV40" s="78">
        <f>SUM(R40,AT40)</f>
        <v>134707</v>
      </c>
      <c r="BW40" s="78">
        <f>SUM(S40,AU40)</f>
        <v>0</v>
      </c>
      <c r="BX40" s="78">
        <f>SUM(T40,AV40)</f>
        <v>134707</v>
      </c>
      <c r="BY40" s="78">
        <f>SUM(U40,AW40)</f>
        <v>0</v>
      </c>
      <c r="BZ40" s="78">
        <f>SUM(V40,AX40)</f>
        <v>0</v>
      </c>
      <c r="CA40" s="78">
        <f>SUM(W40,AY40)</f>
        <v>39037</v>
      </c>
      <c r="CB40" s="78">
        <f>SUM(X40,AZ40)</f>
        <v>0</v>
      </c>
      <c r="CC40" s="78">
        <f>SUM(Y40,BA40)</f>
        <v>39037</v>
      </c>
      <c r="CD40" s="78">
        <f>SUM(Z40,BB40)</f>
        <v>0</v>
      </c>
      <c r="CE40" s="78">
        <f>SUM(AA40,BC40)</f>
        <v>0</v>
      </c>
      <c r="CF40" s="79">
        <v>0</v>
      </c>
      <c r="CG40" s="78">
        <f>SUM(AC40,BE40)</f>
        <v>0</v>
      </c>
      <c r="CH40" s="78">
        <f>SUM(AD40,BF40)</f>
        <v>3957</v>
      </c>
      <c r="CI40" s="78">
        <f>SUM(AE40,BG40)</f>
        <v>242058</v>
      </c>
    </row>
    <row r="41" spans="1:87" s="51" customFormat="1" ht="12" customHeight="1">
      <c r="A41" s="55" t="s">
        <v>334</v>
      </c>
      <c r="B41" s="56" t="s">
        <v>390</v>
      </c>
      <c r="C41" s="55" t="s">
        <v>391</v>
      </c>
      <c r="D41" s="78">
        <f>+SUM(E41,J41)</f>
        <v>0</v>
      </c>
      <c r="E41" s="78">
        <f>+SUM(F41:I41)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>+SUM(M41,R41,V41,W41,AC41)</f>
        <v>0</v>
      </c>
      <c r="M41" s="78">
        <f>+SUM(N41:Q41)</f>
        <v>0</v>
      </c>
      <c r="N41" s="78">
        <v>0</v>
      </c>
      <c r="O41" s="78">
        <v>0</v>
      </c>
      <c r="P41" s="78">
        <v>0</v>
      </c>
      <c r="Q41" s="78">
        <v>0</v>
      </c>
      <c r="R41" s="78">
        <f>+SUM(S41:U41)</f>
        <v>0</v>
      </c>
      <c r="S41" s="78">
        <v>0</v>
      </c>
      <c r="T41" s="78">
        <v>0</v>
      </c>
      <c r="U41" s="78">
        <v>0</v>
      </c>
      <c r="V41" s="78">
        <v>0</v>
      </c>
      <c r="W41" s="78">
        <f>+SUM(X41:AA41)</f>
        <v>0</v>
      </c>
      <c r="X41" s="78">
        <v>0</v>
      </c>
      <c r="Y41" s="78">
        <v>0</v>
      </c>
      <c r="Z41" s="78">
        <v>0</v>
      </c>
      <c r="AA41" s="78">
        <v>0</v>
      </c>
      <c r="AB41" s="79">
        <v>0</v>
      </c>
      <c r="AC41" s="78">
        <v>0</v>
      </c>
      <c r="AD41" s="78">
        <v>0</v>
      </c>
      <c r="AE41" s="78">
        <f>+SUM(D41,L41,AD41)</f>
        <v>0</v>
      </c>
      <c r="AF41" s="78">
        <f>+SUM(AG41,AL41)</f>
        <v>0</v>
      </c>
      <c r="AG41" s="78">
        <f>+SUM(AH41:AK41)</f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>+SUM(AO41,AT41,AX41,AY41,BE41)</f>
        <v>27750</v>
      </c>
      <c r="AO41" s="78">
        <f>+SUM(AP41:AS41)</f>
        <v>11729</v>
      </c>
      <c r="AP41" s="78">
        <v>11618</v>
      </c>
      <c r="AQ41" s="78">
        <v>0</v>
      </c>
      <c r="AR41" s="78">
        <v>111</v>
      </c>
      <c r="AS41" s="78">
        <v>0</v>
      </c>
      <c r="AT41" s="78">
        <f>+SUM(AU41:AW41)</f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>+SUM(AZ41:BC41)</f>
        <v>16021</v>
      </c>
      <c r="AZ41" s="78">
        <v>0</v>
      </c>
      <c r="BA41" s="78">
        <v>16021</v>
      </c>
      <c r="BB41" s="78">
        <v>0</v>
      </c>
      <c r="BC41" s="78">
        <v>0</v>
      </c>
      <c r="BD41" s="79">
        <v>0</v>
      </c>
      <c r="BE41" s="78">
        <v>0</v>
      </c>
      <c r="BF41" s="78">
        <v>10510</v>
      </c>
      <c r="BG41" s="78">
        <f>+SUM(BF41,AN41,AF41)</f>
        <v>38260</v>
      </c>
      <c r="BH41" s="78">
        <f>SUM(D41,AF41)</f>
        <v>0</v>
      </c>
      <c r="BI41" s="78">
        <f>SUM(E41,AG41)</f>
        <v>0</v>
      </c>
      <c r="BJ41" s="78">
        <f>SUM(F41,AH41)</f>
        <v>0</v>
      </c>
      <c r="BK41" s="78">
        <f>SUM(G41,AI41)</f>
        <v>0</v>
      </c>
      <c r="BL41" s="78">
        <f>SUM(H41,AJ41)</f>
        <v>0</v>
      </c>
      <c r="BM41" s="78">
        <f>SUM(I41,AK41)</f>
        <v>0</v>
      </c>
      <c r="BN41" s="78">
        <f>SUM(J41,AL41)</f>
        <v>0</v>
      </c>
      <c r="BO41" s="79">
        <v>0</v>
      </c>
      <c r="BP41" s="78">
        <f>SUM(L41,AN41)</f>
        <v>27750</v>
      </c>
      <c r="BQ41" s="78">
        <f>SUM(M41,AO41)</f>
        <v>11729</v>
      </c>
      <c r="BR41" s="78">
        <f>SUM(N41,AP41)</f>
        <v>11618</v>
      </c>
      <c r="BS41" s="78">
        <f>SUM(O41,AQ41)</f>
        <v>0</v>
      </c>
      <c r="BT41" s="78">
        <f>SUM(P41,AR41)</f>
        <v>111</v>
      </c>
      <c r="BU41" s="78">
        <f>SUM(Q41,AS41)</f>
        <v>0</v>
      </c>
      <c r="BV41" s="78">
        <f>SUM(R41,AT41)</f>
        <v>0</v>
      </c>
      <c r="BW41" s="78">
        <f>SUM(S41,AU41)</f>
        <v>0</v>
      </c>
      <c r="BX41" s="78">
        <f>SUM(T41,AV41)</f>
        <v>0</v>
      </c>
      <c r="BY41" s="78">
        <f>SUM(U41,AW41)</f>
        <v>0</v>
      </c>
      <c r="BZ41" s="78">
        <f>SUM(V41,AX41)</f>
        <v>0</v>
      </c>
      <c r="CA41" s="78">
        <f>SUM(W41,AY41)</f>
        <v>16021</v>
      </c>
      <c r="CB41" s="78">
        <f>SUM(X41,AZ41)</f>
        <v>0</v>
      </c>
      <c r="CC41" s="78">
        <f>SUM(Y41,BA41)</f>
        <v>16021</v>
      </c>
      <c r="CD41" s="78">
        <f>SUM(Z41,BB41)</f>
        <v>0</v>
      </c>
      <c r="CE41" s="78">
        <f>SUM(AA41,BC41)</f>
        <v>0</v>
      </c>
      <c r="CF41" s="79">
        <v>0</v>
      </c>
      <c r="CG41" s="78">
        <f>SUM(AC41,BE41)</f>
        <v>0</v>
      </c>
      <c r="CH41" s="78">
        <f>SUM(AD41,BF41)</f>
        <v>10510</v>
      </c>
      <c r="CI41" s="78">
        <f>SUM(AE41,BG41)</f>
        <v>38260</v>
      </c>
    </row>
    <row r="42" spans="1:87" s="51" customFormat="1" ht="12" customHeight="1">
      <c r="A42" s="55" t="s">
        <v>334</v>
      </c>
      <c r="B42" s="56" t="s">
        <v>392</v>
      </c>
      <c r="C42" s="55" t="s">
        <v>393</v>
      </c>
      <c r="D42" s="78">
        <f>+SUM(E42,J42)</f>
        <v>0</v>
      </c>
      <c r="E42" s="78">
        <f>+SUM(F42:I42)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>+SUM(M42,R42,V42,W42,AC42)</f>
        <v>402508</v>
      </c>
      <c r="M42" s="78">
        <f>+SUM(N42:Q42)</f>
        <v>34924</v>
      </c>
      <c r="N42" s="78">
        <v>34924</v>
      </c>
      <c r="O42" s="78">
        <v>0</v>
      </c>
      <c r="P42" s="78">
        <v>0</v>
      </c>
      <c r="Q42" s="78">
        <v>0</v>
      </c>
      <c r="R42" s="78">
        <f>+SUM(S42:U42)</f>
        <v>216600</v>
      </c>
      <c r="S42" s="78">
        <v>0</v>
      </c>
      <c r="T42" s="78">
        <v>216600</v>
      </c>
      <c r="U42" s="78">
        <v>0</v>
      </c>
      <c r="V42" s="78">
        <v>0</v>
      </c>
      <c r="W42" s="78">
        <f>+SUM(X42:AA42)</f>
        <v>150984</v>
      </c>
      <c r="X42" s="78">
        <v>0</v>
      </c>
      <c r="Y42" s="78">
        <v>150984</v>
      </c>
      <c r="Z42" s="78">
        <v>0</v>
      </c>
      <c r="AA42" s="78">
        <v>0</v>
      </c>
      <c r="AB42" s="79">
        <v>0</v>
      </c>
      <c r="AC42" s="78">
        <v>0</v>
      </c>
      <c r="AD42" s="78">
        <v>1978</v>
      </c>
      <c r="AE42" s="78">
        <f>+SUM(D42,L42,AD42)</f>
        <v>404486</v>
      </c>
      <c r="AF42" s="78">
        <f>+SUM(AG42,AL42)</f>
        <v>0</v>
      </c>
      <c r="AG42" s="78">
        <f>+SUM(AH42:AK42)</f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>+SUM(AO42,AT42,AX42,AY42,BE42)</f>
        <v>0</v>
      </c>
      <c r="AO42" s="78">
        <f>+SUM(AP42:AS42)</f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f>+SUM(AU42:AW42)</f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>+SUM(AZ42:BC42)</f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0</v>
      </c>
      <c r="BE42" s="78">
        <v>0</v>
      </c>
      <c r="BF42" s="78">
        <v>0</v>
      </c>
      <c r="BG42" s="78">
        <f>+SUM(BF42,AN42,AF42)</f>
        <v>0</v>
      </c>
      <c r="BH42" s="78">
        <f>SUM(D42,AF42)</f>
        <v>0</v>
      </c>
      <c r="BI42" s="78">
        <f>SUM(E42,AG42)</f>
        <v>0</v>
      </c>
      <c r="BJ42" s="78">
        <f>SUM(F42,AH42)</f>
        <v>0</v>
      </c>
      <c r="BK42" s="78">
        <f>SUM(G42,AI42)</f>
        <v>0</v>
      </c>
      <c r="BL42" s="78">
        <f>SUM(H42,AJ42)</f>
        <v>0</v>
      </c>
      <c r="BM42" s="78">
        <f>SUM(I42,AK42)</f>
        <v>0</v>
      </c>
      <c r="BN42" s="78">
        <f>SUM(J42,AL42)</f>
        <v>0</v>
      </c>
      <c r="BO42" s="79">
        <v>0</v>
      </c>
      <c r="BP42" s="78">
        <f>SUM(L42,AN42)</f>
        <v>402508</v>
      </c>
      <c r="BQ42" s="78">
        <f>SUM(M42,AO42)</f>
        <v>34924</v>
      </c>
      <c r="BR42" s="78">
        <f>SUM(N42,AP42)</f>
        <v>34924</v>
      </c>
      <c r="BS42" s="78">
        <f>SUM(O42,AQ42)</f>
        <v>0</v>
      </c>
      <c r="BT42" s="78">
        <f>SUM(P42,AR42)</f>
        <v>0</v>
      </c>
      <c r="BU42" s="78">
        <f>SUM(Q42,AS42)</f>
        <v>0</v>
      </c>
      <c r="BV42" s="78">
        <f>SUM(R42,AT42)</f>
        <v>216600</v>
      </c>
      <c r="BW42" s="78">
        <f>SUM(S42,AU42)</f>
        <v>0</v>
      </c>
      <c r="BX42" s="78">
        <f>SUM(T42,AV42)</f>
        <v>216600</v>
      </c>
      <c r="BY42" s="78">
        <f>SUM(U42,AW42)</f>
        <v>0</v>
      </c>
      <c r="BZ42" s="78">
        <f>SUM(V42,AX42)</f>
        <v>0</v>
      </c>
      <c r="CA42" s="78">
        <f>SUM(W42,AY42)</f>
        <v>150984</v>
      </c>
      <c r="CB42" s="78">
        <f>SUM(X42,AZ42)</f>
        <v>0</v>
      </c>
      <c r="CC42" s="78">
        <f>SUM(Y42,BA42)</f>
        <v>150984</v>
      </c>
      <c r="CD42" s="78">
        <f>SUM(Z42,BB42)</f>
        <v>0</v>
      </c>
      <c r="CE42" s="78">
        <f>SUM(AA42,BC42)</f>
        <v>0</v>
      </c>
      <c r="CF42" s="79">
        <v>0</v>
      </c>
      <c r="CG42" s="78">
        <f>SUM(AC42,BE42)</f>
        <v>0</v>
      </c>
      <c r="CH42" s="78">
        <f>SUM(AD42,BF42)</f>
        <v>1978</v>
      </c>
      <c r="CI42" s="78">
        <f>SUM(AE42,BG42)</f>
        <v>404486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394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186</v>
      </c>
      <c r="B2" s="153" t="s">
        <v>187</v>
      </c>
      <c r="C2" s="169" t="s">
        <v>395</v>
      </c>
      <c r="D2" s="131" t="s">
        <v>396</v>
      </c>
      <c r="E2" s="132"/>
      <c r="F2" s="132"/>
      <c r="G2" s="132"/>
      <c r="H2" s="132"/>
      <c r="I2" s="132"/>
      <c r="J2" s="131" t="s">
        <v>397</v>
      </c>
      <c r="K2" s="61"/>
      <c r="L2" s="61"/>
      <c r="M2" s="61"/>
      <c r="N2" s="61"/>
      <c r="O2" s="61"/>
      <c r="P2" s="61"/>
      <c r="Q2" s="133"/>
      <c r="R2" s="131" t="s">
        <v>398</v>
      </c>
      <c r="S2" s="61"/>
      <c r="T2" s="61"/>
      <c r="U2" s="61"/>
      <c r="V2" s="61"/>
      <c r="W2" s="61"/>
      <c r="X2" s="61"/>
      <c r="Y2" s="133"/>
      <c r="Z2" s="131" t="s">
        <v>399</v>
      </c>
      <c r="AA2" s="61"/>
      <c r="AB2" s="61"/>
      <c r="AC2" s="61"/>
      <c r="AD2" s="61"/>
      <c r="AE2" s="61"/>
      <c r="AF2" s="61"/>
      <c r="AG2" s="133"/>
      <c r="AH2" s="131" t="s">
        <v>400</v>
      </c>
      <c r="AI2" s="61"/>
      <c r="AJ2" s="61"/>
      <c r="AK2" s="61"/>
      <c r="AL2" s="61"/>
      <c r="AM2" s="61"/>
      <c r="AN2" s="61"/>
      <c r="AO2" s="133"/>
      <c r="AP2" s="131" t="s">
        <v>401</v>
      </c>
      <c r="AQ2" s="61"/>
      <c r="AR2" s="61"/>
      <c r="AS2" s="61"/>
      <c r="AT2" s="61"/>
      <c r="AU2" s="61"/>
      <c r="AV2" s="61"/>
      <c r="AW2" s="133"/>
      <c r="AX2" s="131" t="s">
        <v>402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403</v>
      </c>
      <c r="E4" s="61"/>
      <c r="F4" s="136"/>
      <c r="G4" s="137" t="s">
        <v>404</v>
      </c>
      <c r="H4" s="61"/>
      <c r="I4" s="136"/>
      <c r="J4" s="166" t="s">
        <v>405</v>
      </c>
      <c r="K4" s="163" t="s">
        <v>406</v>
      </c>
      <c r="L4" s="137" t="s">
        <v>403</v>
      </c>
      <c r="M4" s="61"/>
      <c r="N4" s="136"/>
      <c r="O4" s="137" t="s">
        <v>404</v>
      </c>
      <c r="P4" s="61"/>
      <c r="Q4" s="136"/>
      <c r="R4" s="166" t="s">
        <v>405</v>
      </c>
      <c r="S4" s="163" t="s">
        <v>406</v>
      </c>
      <c r="T4" s="137" t="s">
        <v>403</v>
      </c>
      <c r="U4" s="61"/>
      <c r="V4" s="136"/>
      <c r="W4" s="137" t="s">
        <v>404</v>
      </c>
      <c r="X4" s="61"/>
      <c r="Y4" s="136"/>
      <c r="Z4" s="166" t="s">
        <v>405</v>
      </c>
      <c r="AA4" s="163" t="s">
        <v>406</v>
      </c>
      <c r="AB4" s="137" t="s">
        <v>403</v>
      </c>
      <c r="AC4" s="61"/>
      <c r="AD4" s="136"/>
      <c r="AE4" s="137" t="s">
        <v>404</v>
      </c>
      <c r="AF4" s="61"/>
      <c r="AG4" s="136"/>
      <c r="AH4" s="166" t="s">
        <v>405</v>
      </c>
      <c r="AI4" s="163" t="s">
        <v>406</v>
      </c>
      <c r="AJ4" s="137" t="s">
        <v>403</v>
      </c>
      <c r="AK4" s="61"/>
      <c r="AL4" s="136"/>
      <c r="AM4" s="137" t="s">
        <v>404</v>
      </c>
      <c r="AN4" s="61"/>
      <c r="AO4" s="136"/>
      <c r="AP4" s="166" t="s">
        <v>405</v>
      </c>
      <c r="AQ4" s="163" t="s">
        <v>406</v>
      </c>
      <c r="AR4" s="137" t="s">
        <v>403</v>
      </c>
      <c r="AS4" s="61"/>
      <c r="AT4" s="136"/>
      <c r="AU4" s="137" t="s">
        <v>404</v>
      </c>
      <c r="AV4" s="61"/>
      <c r="AW4" s="136"/>
      <c r="AX4" s="166" t="s">
        <v>405</v>
      </c>
      <c r="AY4" s="163" t="s">
        <v>406</v>
      </c>
      <c r="AZ4" s="137" t="s">
        <v>403</v>
      </c>
      <c r="BA4" s="61"/>
      <c r="BB4" s="136"/>
      <c r="BC4" s="137" t="s">
        <v>404</v>
      </c>
      <c r="BD4" s="61"/>
      <c r="BE4" s="136"/>
    </row>
    <row r="5" spans="1:57" s="46" customFormat="1" ht="22.5">
      <c r="A5" s="167"/>
      <c r="B5" s="154"/>
      <c r="C5" s="164"/>
      <c r="D5" s="138" t="s">
        <v>408</v>
      </c>
      <c r="E5" s="139" t="s">
        <v>409</v>
      </c>
      <c r="F5" s="140" t="s">
        <v>82</v>
      </c>
      <c r="G5" s="141" t="s">
        <v>408</v>
      </c>
      <c r="H5" s="139" t="s">
        <v>409</v>
      </c>
      <c r="I5" s="73" t="s">
        <v>82</v>
      </c>
      <c r="J5" s="167"/>
      <c r="K5" s="164"/>
      <c r="L5" s="138" t="s">
        <v>408</v>
      </c>
      <c r="M5" s="139" t="s">
        <v>409</v>
      </c>
      <c r="N5" s="73" t="s">
        <v>411</v>
      </c>
      <c r="O5" s="138" t="s">
        <v>408</v>
      </c>
      <c r="P5" s="139" t="s">
        <v>409</v>
      </c>
      <c r="Q5" s="73" t="s">
        <v>411</v>
      </c>
      <c r="R5" s="167"/>
      <c r="S5" s="164"/>
      <c r="T5" s="138" t="s">
        <v>408</v>
      </c>
      <c r="U5" s="139" t="s">
        <v>409</v>
      </c>
      <c r="V5" s="73" t="s">
        <v>411</v>
      </c>
      <c r="W5" s="138" t="s">
        <v>408</v>
      </c>
      <c r="X5" s="139" t="s">
        <v>409</v>
      </c>
      <c r="Y5" s="73" t="s">
        <v>411</v>
      </c>
      <c r="Z5" s="167"/>
      <c r="AA5" s="164"/>
      <c r="AB5" s="138" t="s">
        <v>408</v>
      </c>
      <c r="AC5" s="139" t="s">
        <v>409</v>
      </c>
      <c r="AD5" s="73" t="s">
        <v>411</v>
      </c>
      <c r="AE5" s="138" t="s">
        <v>408</v>
      </c>
      <c r="AF5" s="139" t="s">
        <v>409</v>
      </c>
      <c r="AG5" s="73" t="s">
        <v>411</v>
      </c>
      <c r="AH5" s="167"/>
      <c r="AI5" s="164"/>
      <c r="AJ5" s="138" t="s">
        <v>408</v>
      </c>
      <c r="AK5" s="139" t="s">
        <v>409</v>
      </c>
      <c r="AL5" s="73" t="s">
        <v>411</v>
      </c>
      <c r="AM5" s="138" t="s">
        <v>408</v>
      </c>
      <c r="AN5" s="139" t="s">
        <v>409</v>
      </c>
      <c r="AO5" s="73" t="s">
        <v>411</v>
      </c>
      <c r="AP5" s="167"/>
      <c r="AQ5" s="164"/>
      <c r="AR5" s="138" t="s">
        <v>408</v>
      </c>
      <c r="AS5" s="139" t="s">
        <v>409</v>
      </c>
      <c r="AT5" s="73" t="s">
        <v>411</v>
      </c>
      <c r="AU5" s="138" t="s">
        <v>408</v>
      </c>
      <c r="AV5" s="139" t="s">
        <v>409</v>
      </c>
      <c r="AW5" s="73" t="s">
        <v>411</v>
      </c>
      <c r="AX5" s="167"/>
      <c r="AY5" s="164"/>
      <c r="AZ5" s="138" t="s">
        <v>408</v>
      </c>
      <c r="BA5" s="139" t="s">
        <v>409</v>
      </c>
      <c r="BB5" s="73" t="s">
        <v>411</v>
      </c>
      <c r="BC5" s="138" t="s">
        <v>408</v>
      </c>
      <c r="BD5" s="139" t="s">
        <v>409</v>
      </c>
      <c r="BE5" s="73" t="s">
        <v>411</v>
      </c>
    </row>
    <row r="6" spans="1:57" s="47" customFormat="1" ht="13.5">
      <c r="A6" s="168"/>
      <c r="B6" s="155"/>
      <c r="C6" s="165"/>
      <c r="D6" s="142" t="s">
        <v>412</v>
      </c>
      <c r="E6" s="143" t="s">
        <v>412</v>
      </c>
      <c r="F6" s="143" t="s">
        <v>412</v>
      </c>
      <c r="G6" s="142" t="s">
        <v>412</v>
      </c>
      <c r="H6" s="143" t="s">
        <v>412</v>
      </c>
      <c r="I6" s="143" t="s">
        <v>412</v>
      </c>
      <c r="J6" s="168"/>
      <c r="K6" s="165"/>
      <c r="L6" s="142" t="s">
        <v>412</v>
      </c>
      <c r="M6" s="143" t="s">
        <v>412</v>
      </c>
      <c r="N6" s="143" t="s">
        <v>412</v>
      </c>
      <c r="O6" s="142" t="s">
        <v>412</v>
      </c>
      <c r="P6" s="143" t="s">
        <v>412</v>
      </c>
      <c r="Q6" s="143" t="s">
        <v>412</v>
      </c>
      <c r="R6" s="168"/>
      <c r="S6" s="165"/>
      <c r="T6" s="142" t="s">
        <v>412</v>
      </c>
      <c r="U6" s="143" t="s">
        <v>412</v>
      </c>
      <c r="V6" s="143" t="s">
        <v>412</v>
      </c>
      <c r="W6" s="142" t="s">
        <v>412</v>
      </c>
      <c r="X6" s="143" t="s">
        <v>412</v>
      </c>
      <c r="Y6" s="143" t="s">
        <v>412</v>
      </c>
      <c r="Z6" s="168"/>
      <c r="AA6" s="165"/>
      <c r="AB6" s="142" t="s">
        <v>412</v>
      </c>
      <c r="AC6" s="143" t="s">
        <v>412</v>
      </c>
      <c r="AD6" s="143" t="s">
        <v>412</v>
      </c>
      <c r="AE6" s="142" t="s">
        <v>412</v>
      </c>
      <c r="AF6" s="143" t="s">
        <v>412</v>
      </c>
      <c r="AG6" s="143" t="s">
        <v>412</v>
      </c>
      <c r="AH6" s="168"/>
      <c r="AI6" s="165"/>
      <c r="AJ6" s="142" t="s">
        <v>412</v>
      </c>
      <c r="AK6" s="143" t="s">
        <v>412</v>
      </c>
      <c r="AL6" s="143" t="s">
        <v>412</v>
      </c>
      <c r="AM6" s="142" t="s">
        <v>412</v>
      </c>
      <c r="AN6" s="143" t="s">
        <v>412</v>
      </c>
      <c r="AO6" s="143" t="s">
        <v>412</v>
      </c>
      <c r="AP6" s="168"/>
      <c r="AQ6" s="165"/>
      <c r="AR6" s="142" t="s">
        <v>412</v>
      </c>
      <c r="AS6" s="143" t="s">
        <v>412</v>
      </c>
      <c r="AT6" s="143" t="s">
        <v>412</v>
      </c>
      <c r="AU6" s="142" t="s">
        <v>412</v>
      </c>
      <c r="AV6" s="143" t="s">
        <v>412</v>
      </c>
      <c r="AW6" s="143" t="s">
        <v>412</v>
      </c>
      <c r="AX6" s="168"/>
      <c r="AY6" s="165"/>
      <c r="AZ6" s="142" t="s">
        <v>412</v>
      </c>
      <c r="BA6" s="143" t="s">
        <v>412</v>
      </c>
      <c r="BB6" s="143" t="s">
        <v>412</v>
      </c>
      <c r="BC6" s="142" t="s">
        <v>412</v>
      </c>
      <c r="BD6" s="143" t="s">
        <v>412</v>
      </c>
      <c r="BE6" s="143" t="s">
        <v>412</v>
      </c>
    </row>
    <row r="7" spans="1:57" s="63" customFormat="1" ht="12" customHeight="1">
      <c r="A7" s="49" t="s">
        <v>164</v>
      </c>
      <c r="B7" s="49">
        <v>5000</v>
      </c>
      <c r="C7" s="49" t="s">
        <v>82</v>
      </c>
      <c r="D7" s="74">
        <f>SUM(D8:D32)</f>
        <v>68729</v>
      </c>
      <c r="E7" s="74">
        <f>SUM(E8:E32)</f>
        <v>2463791</v>
      </c>
      <c r="F7" s="74">
        <f>SUM(F8:F32)</f>
        <v>2532520</v>
      </c>
      <c r="G7" s="74">
        <f>SUM(G8:G32)</f>
        <v>0</v>
      </c>
      <c r="H7" s="74">
        <f>SUM(H8:H32)</f>
        <v>1858077</v>
      </c>
      <c r="I7" s="74">
        <f>SUM(I8:I32)</f>
        <v>1858077</v>
      </c>
      <c r="J7" s="50">
        <f>COUNTIF(J8:J32,"&lt;&gt;")</f>
        <v>21</v>
      </c>
      <c r="K7" s="50">
        <f>COUNTIF(K8:K32,"&lt;&gt;")</f>
        <v>21</v>
      </c>
      <c r="L7" s="74">
        <f>SUM(L8:L32)</f>
        <v>68729</v>
      </c>
      <c r="M7" s="74">
        <f>SUM(M8:M32)</f>
        <v>1767456</v>
      </c>
      <c r="N7" s="74">
        <f>SUM(N8:N32)</f>
        <v>1836185</v>
      </c>
      <c r="O7" s="74">
        <f>SUM(O8:O32)</f>
        <v>0</v>
      </c>
      <c r="P7" s="74">
        <f>SUM(P8:P32)</f>
        <v>1500193</v>
      </c>
      <c r="Q7" s="74">
        <f>SUM(Q8:Q32)</f>
        <v>1500193</v>
      </c>
      <c r="R7" s="50">
        <f>COUNTIF(R8:R32,"&lt;&gt;")</f>
        <v>7</v>
      </c>
      <c r="S7" s="50">
        <f>COUNTIF(S8:S32,"&lt;&gt;")</f>
        <v>7</v>
      </c>
      <c r="T7" s="74">
        <f>SUM(T8:T32)</f>
        <v>0</v>
      </c>
      <c r="U7" s="74">
        <f>SUM(U8:U32)</f>
        <v>696335</v>
      </c>
      <c r="V7" s="74">
        <f>SUM(V8:V32)</f>
        <v>696335</v>
      </c>
      <c r="W7" s="74">
        <f>SUM(W8:W32)</f>
        <v>0</v>
      </c>
      <c r="X7" s="74">
        <f>SUM(X8:X32)</f>
        <v>357884</v>
      </c>
      <c r="Y7" s="74">
        <f>SUM(Y8:Y32)</f>
        <v>357884</v>
      </c>
      <c r="Z7" s="50">
        <f>COUNTIF(Z8:Z32,"&lt;&gt;")</f>
        <v>0</v>
      </c>
      <c r="AA7" s="50">
        <f>COUNTIF(AA8:AA32,"&lt;&gt;")</f>
        <v>0</v>
      </c>
      <c r="AB7" s="74">
        <f>SUM(AB8:AB32)</f>
        <v>0</v>
      </c>
      <c r="AC7" s="74">
        <f>SUM(AC8:AC32)</f>
        <v>0</v>
      </c>
      <c r="AD7" s="74">
        <f>SUM(AD8:AD32)</f>
        <v>0</v>
      </c>
      <c r="AE7" s="74">
        <f>SUM(AE8:AE32)</f>
        <v>0</v>
      </c>
      <c r="AF7" s="74">
        <f>SUM(AF8:AF32)</f>
        <v>0</v>
      </c>
      <c r="AG7" s="74">
        <f>SUM(AG8:AG32)</f>
        <v>0</v>
      </c>
      <c r="AH7" s="50">
        <f>COUNTIF(AH8:AH32,"&lt;&gt;")</f>
        <v>0</v>
      </c>
      <c r="AI7" s="50">
        <f>COUNTIF(AI8:AI32,"&lt;&gt;")</f>
        <v>0</v>
      </c>
      <c r="AJ7" s="74">
        <f>SUM(AJ8:AJ32)</f>
        <v>0</v>
      </c>
      <c r="AK7" s="74">
        <f>SUM(AK8:AK32)</f>
        <v>0</v>
      </c>
      <c r="AL7" s="74">
        <f>SUM(AL8:AL32)</f>
        <v>0</v>
      </c>
      <c r="AM7" s="74">
        <f>SUM(AM8:AM32)</f>
        <v>0</v>
      </c>
      <c r="AN7" s="74">
        <f>SUM(AN8:AN32)</f>
        <v>0</v>
      </c>
      <c r="AO7" s="74">
        <f>SUM(AO8:AO32)</f>
        <v>0</v>
      </c>
      <c r="AP7" s="50">
        <f>COUNTIF(AP8:AP32,"&lt;&gt;")</f>
        <v>0</v>
      </c>
      <c r="AQ7" s="50">
        <f>COUNTIF(AQ8:AQ32,"&lt;&gt;")</f>
        <v>0</v>
      </c>
      <c r="AR7" s="74">
        <f>SUM(AR8:AR32)</f>
        <v>0</v>
      </c>
      <c r="AS7" s="74">
        <f>SUM(AS8:AS32)</f>
        <v>0</v>
      </c>
      <c r="AT7" s="74">
        <f>SUM(AT8:AT32)</f>
        <v>0</v>
      </c>
      <c r="AU7" s="74">
        <f>SUM(AU8:AU32)</f>
        <v>0</v>
      </c>
      <c r="AV7" s="74">
        <f>SUM(AV8:AV32)</f>
        <v>0</v>
      </c>
      <c r="AW7" s="74">
        <f>SUM(AW8:AW32)</f>
        <v>0</v>
      </c>
      <c r="AX7" s="50">
        <f>COUNTIF(AX8:AX32,"&lt;&gt;")</f>
        <v>0</v>
      </c>
      <c r="AY7" s="50">
        <f>COUNTIF(AY8:AY32,"&lt;&gt;")</f>
        <v>0</v>
      </c>
      <c r="AZ7" s="74">
        <f>SUM(AZ8:AZ32)</f>
        <v>0</v>
      </c>
      <c r="BA7" s="74">
        <f>SUM(BA8:BA32)</f>
        <v>0</v>
      </c>
      <c r="BB7" s="74">
        <f>SUM(BB8:BB32)</f>
        <v>0</v>
      </c>
      <c r="BC7" s="74">
        <f>SUM(BC8:BC32)</f>
        <v>0</v>
      </c>
      <c r="BD7" s="74">
        <f>SUM(BD8:BD32)</f>
        <v>0</v>
      </c>
      <c r="BE7" s="74">
        <f>SUM(BE8:BE32)</f>
        <v>0</v>
      </c>
    </row>
    <row r="8" spans="1:57" s="51" customFormat="1" ht="12" customHeight="1">
      <c r="A8" s="52" t="s">
        <v>413</v>
      </c>
      <c r="B8" s="66" t="s">
        <v>414</v>
      </c>
      <c r="C8" s="52" t="s">
        <v>415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/>
      <c r="K8" s="54"/>
      <c r="L8" s="76">
        <v>0</v>
      </c>
      <c r="M8" s="76">
        <v>0</v>
      </c>
      <c r="N8" s="76">
        <f>SUM(L8,+M8)</f>
        <v>0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413</v>
      </c>
      <c r="B9" s="53" t="s">
        <v>416</v>
      </c>
      <c r="C9" s="52" t="s">
        <v>417</v>
      </c>
      <c r="D9" s="76">
        <f>SUM(L9,T9,AB9,AJ9,AR9,AZ9)</f>
        <v>0</v>
      </c>
      <c r="E9" s="76">
        <f>SUM(M9,U9,AC9,AK9,AS9,BA9)</f>
        <v>578883</v>
      </c>
      <c r="F9" s="76">
        <f>SUM(D9:E9)</f>
        <v>578883</v>
      </c>
      <c r="G9" s="76">
        <f>SUM(O9,W9,AE9,AM9,AU9,BC9)</f>
        <v>0</v>
      </c>
      <c r="H9" s="76">
        <f>SUM(P9,X9,AF9,AN9,AV9,BD9)</f>
        <v>252934</v>
      </c>
      <c r="I9" s="76">
        <f>SUM(G9:H9)</f>
        <v>252934</v>
      </c>
      <c r="J9" s="67" t="s">
        <v>418</v>
      </c>
      <c r="K9" s="54" t="s">
        <v>419</v>
      </c>
      <c r="L9" s="76">
        <v>0</v>
      </c>
      <c r="M9" s="76">
        <v>0</v>
      </c>
      <c r="N9" s="76">
        <f>SUM(L9,+M9)</f>
        <v>0</v>
      </c>
      <c r="O9" s="76">
        <v>0</v>
      </c>
      <c r="P9" s="76">
        <v>51357</v>
      </c>
      <c r="Q9" s="76">
        <f>SUM(O9,+P9)</f>
        <v>51357</v>
      </c>
      <c r="R9" s="67" t="s">
        <v>420</v>
      </c>
      <c r="S9" s="54" t="s">
        <v>421</v>
      </c>
      <c r="T9" s="76">
        <v>0</v>
      </c>
      <c r="U9" s="76">
        <v>578883</v>
      </c>
      <c r="V9" s="76">
        <f>+SUM(T9,U9)</f>
        <v>578883</v>
      </c>
      <c r="W9" s="76">
        <v>0</v>
      </c>
      <c r="X9" s="76">
        <v>201577</v>
      </c>
      <c r="Y9" s="76">
        <f>+SUM(W9,X9)</f>
        <v>201577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413</v>
      </c>
      <c r="B10" s="53" t="s">
        <v>422</v>
      </c>
      <c r="C10" s="52" t="s">
        <v>423</v>
      </c>
      <c r="D10" s="76">
        <f>SUM(L10,T10,AB10,AJ10,AR10,AZ10)</f>
        <v>0</v>
      </c>
      <c r="E10" s="76">
        <f>SUM(M10,U10,AC10,AK10,AS10,BA10)</f>
        <v>0</v>
      </c>
      <c r="F10" s="76">
        <f>SUM(D10:E10)</f>
        <v>0</v>
      </c>
      <c r="G10" s="76">
        <f>SUM(O10,W10,AE10,AM10,AU10,BC10)</f>
        <v>0</v>
      </c>
      <c r="H10" s="76">
        <f>SUM(P10,X10,AF10,AN10,AV10,BD10)</f>
        <v>0</v>
      </c>
      <c r="I10" s="76">
        <f>SUM(G10:H10)</f>
        <v>0</v>
      </c>
      <c r="J10" s="67"/>
      <c r="K10" s="54"/>
      <c r="L10" s="76">
        <v>0</v>
      </c>
      <c r="M10" s="76">
        <v>0</v>
      </c>
      <c r="N10" s="76">
        <f>SUM(L10,+M10)</f>
        <v>0</v>
      </c>
      <c r="O10" s="76">
        <v>0</v>
      </c>
      <c r="P10" s="76">
        <v>0</v>
      </c>
      <c r="Q10" s="76">
        <f>SUM(O10,+P10)</f>
        <v>0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413</v>
      </c>
      <c r="B11" s="53" t="s">
        <v>424</v>
      </c>
      <c r="C11" s="52" t="s">
        <v>425</v>
      </c>
      <c r="D11" s="76">
        <f>SUM(L11,T11,AB11,AJ11,AR11,AZ11)</f>
        <v>0</v>
      </c>
      <c r="E11" s="76">
        <f>SUM(M11,U11,AC11,AK11,AS11,BA11)</f>
        <v>0</v>
      </c>
      <c r="F11" s="76">
        <f>SUM(D11:E11)</f>
        <v>0</v>
      </c>
      <c r="G11" s="76">
        <f>SUM(O11,W11,AE11,AM11,AU11,BC11)</f>
        <v>0</v>
      </c>
      <c r="H11" s="76">
        <f>SUM(P11,X11,AF11,AN11,AV11,BD11)</f>
        <v>0</v>
      </c>
      <c r="I11" s="76">
        <f>SUM(G11:H11)</f>
        <v>0</v>
      </c>
      <c r="J11" s="67"/>
      <c r="K11" s="54"/>
      <c r="L11" s="76">
        <v>0</v>
      </c>
      <c r="M11" s="76">
        <v>0</v>
      </c>
      <c r="N11" s="76">
        <f>SUM(L11,+M11)</f>
        <v>0</v>
      </c>
      <c r="O11" s="76">
        <v>0</v>
      </c>
      <c r="P11" s="76">
        <v>0</v>
      </c>
      <c r="Q11" s="76">
        <f>SUM(O11,+P11)</f>
        <v>0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413</v>
      </c>
      <c r="B12" s="56" t="s">
        <v>426</v>
      </c>
      <c r="C12" s="55" t="s">
        <v>427</v>
      </c>
      <c r="D12" s="78">
        <f>SUM(L12,T12,AB12,AJ12,AR12,AZ12)</f>
        <v>0</v>
      </c>
      <c r="E12" s="78">
        <f>SUM(M12,U12,AC12,AK12,AS12,BA12)</f>
        <v>186680</v>
      </c>
      <c r="F12" s="78">
        <f>SUM(D12:E12)</f>
        <v>186680</v>
      </c>
      <c r="G12" s="78">
        <f>SUM(O12,W12,AE12,AM12,AU12,BC12)</f>
        <v>0</v>
      </c>
      <c r="H12" s="78">
        <f>SUM(P12,X12,AF12,AN12,AV12,BD12)</f>
        <v>143510</v>
      </c>
      <c r="I12" s="78">
        <f>SUM(G12:H12)</f>
        <v>143510</v>
      </c>
      <c r="J12" s="56" t="s">
        <v>428</v>
      </c>
      <c r="K12" s="55" t="s">
        <v>429</v>
      </c>
      <c r="L12" s="78">
        <v>0</v>
      </c>
      <c r="M12" s="78">
        <v>186680</v>
      </c>
      <c r="N12" s="78">
        <f>SUM(L12,+M12)</f>
        <v>186680</v>
      </c>
      <c r="O12" s="78">
        <v>0</v>
      </c>
      <c r="P12" s="78">
        <v>0</v>
      </c>
      <c r="Q12" s="78">
        <f>SUM(O12,+P12)</f>
        <v>0</v>
      </c>
      <c r="R12" s="56" t="s">
        <v>430</v>
      </c>
      <c r="S12" s="55" t="s">
        <v>431</v>
      </c>
      <c r="T12" s="78">
        <v>0</v>
      </c>
      <c r="U12" s="78">
        <v>0</v>
      </c>
      <c r="V12" s="78">
        <f>+SUM(T12,U12)</f>
        <v>0</v>
      </c>
      <c r="W12" s="78">
        <v>0</v>
      </c>
      <c r="X12" s="78">
        <v>143510</v>
      </c>
      <c r="Y12" s="78">
        <f>+SUM(W12,X12)</f>
        <v>143510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413</v>
      </c>
      <c r="B13" s="56" t="s">
        <v>432</v>
      </c>
      <c r="C13" s="55" t="s">
        <v>433</v>
      </c>
      <c r="D13" s="78">
        <f>SUM(L13,T13,AB13,AJ13,AR13,AZ13)</f>
        <v>22894</v>
      </c>
      <c r="E13" s="78">
        <f>SUM(M13,U13,AC13,AK13,AS13,BA13)</f>
        <v>245970</v>
      </c>
      <c r="F13" s="78">
        <f>SUM(D13:E13)</f>
        <v>268864</v>
      </c>
      <c r="G13" s="78">
        <f>SUM(O13,W13,AE13,AM13,AU13,BC13)</f>
        <v>0</v>
      </c>
      <c r="H13" s="78">
        <f>SUM(P13,X13,AF13,AN13,AV13,BD13)</f>
        <v>211609</v>
      </c>
      <c r="I13" s="78">
        <f>SUM(G13:H13)</f>
        <v>211609</v>
      </c>
      <c r="J13" s="56" t="s">
        <v>434</v>
      </c>
      <c r="K13" s="55" t="s">
        <v>435</v>
      </c>
      <c r="L13" s="78">
        <v>22894</v>
      </c>
      <c r="M13" s="78">
        <v>245970</v>
      </c>
      <c r="N13" s="78">
        <f>SUM(L13,+M13)</f>
        <v>268864</v>
      </c>
      <c r="O13" s="78">
        <v>0</v>
      </c>
      <c r="P13" s="78">
        <v>211609</v>
      </c>
      <c r="Q13" s="78">
        <f>SUM(O13,+P13)</f>
        <v>211609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413</v>
      </c>
      <c r="B14" s="56" t="s">
        <v>436</v>
      </c>
      <c r="C14" s="55" t="s">
        <v>437</v>
      </c>
      <c r="D14" s="78">
        <f>SUM(L14,T14,AB14,AJ14,AR14,AZ14)</f>
        <v>0</v>
      </c>
      <c r="E14" s="78">
        <f>SUM(M14,U14,AC14,AK14,AS14,BA14)</f>
        <v>467210</v>
      </c>
      <c r="F14" s="78">
        <f>SUM(D14:E14)</f>
        <v>467210</v>
      </c>
      <c r="G14" s="78">
        <f>SUM(O14,W14,AE14,AM14,AU14,BC14)</f>
        <v>0</v>
      </c>
      <c r="H14" s="78">
        <f>SUM(P14,X14,AF14,AN14,AV14,BD14)</f>
        <v>168855</v>
      </c>
      <c r="I14" s="78">
        <f>SUM(G14:H14)</f>
        <v>168855</v>
      </c>
      <c r="J14" s="56" t="s">
        <v>438</v>
      </c>
      <c r="K14" s="55" t="s">
        <v>439</v>
      </c>
      <c r="L14" s="78">
        <v>0</v>
      </c>
      <c r="M14" s="78">
        <v>467210</v>
      </c>
      <c r="N14" s="78">
        <f>SUM(L14,+M14)</f>
        <v>467210</v>
      </c>
      <c r="O14" s="78">
        <v>0</v>
      </c>
      <c r="P14" s="78">
        <v>168855</v>
      </c>
      <c r="Q14" s="78">
        <f>SUM(O14,+P14)</f>
        <v>168855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413</v>
      </c>
      <c r="B15" s="56" t="s">
        <v>440</v>
      </c>
      <c r="C15" s="55" t="s">
        <v>441</v>
      </c>
      <c r="D15" s="78">
        <f>SUM(L15,T15,AB15,AJ15,AR15,AZ15)</f>
        <v>0</v>
      </c>
      <c r="E15" s="78">
        <f>SUM(M15,U15,AC15,AK15,AS15,BA15)</f>
        <v>0</v>
      </c>
      <c r="F15" s="78">
        <f>SUM(D15:E15)</f>
        <v>0</v>
      </c>
      <c r="G15" s="78">
        <f>SUM(O15,W15,AE15,AM15,AU15,BC15)</f>
        <v>0</v>
      </c>
      <c r="H15" s="78">
        <f>SUM(P15,X15,AF15,AN15,AV15,BD15)</f>
        <v>306158</v>
      </c>
      <c r="I15" s="78">
        <f>SUM(G15:H15)</f>
        <v>306158</v>
      </c>
      <c r="J15" s="56" t="s">
        <v>442</v>
      </c>
      <c r="K15" s="55" t="s">
        <v>443</v>
      </c>
      <c r="L15" s="78">
        <v>0</v>
      </c>
      <c r="M15" s="78">
        <v>0</v>
      </c>
      <c r="N15" s="78">
        <f>SUM(L15,+M15)</f>
        <v>0</v>
      </c>
      <c r="O15" s="78">
        <v>0</v>
      </c>
      <c r="P15" s="78">
        <v>306158</v>
      </c>
      <c r="Q15" s="78">
        <f>SUM(O15,+P15)</f>
        <v>306158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413</v>
      </c>
      <c r="B16" s="56" t="s">
        <v>444</v>
      </c>
      <c r="C16" s="55" t="s">
        <v>445</v>
      </c>
      <c r="D16" s="78">
        <f>SUM(L16,T16,AB16,AJ16,AR16,AZ16)</f>
        <v>0</v>
      </c>
      <c r="E16" s="78">
        <f>SUM(M16,U16,AC16,AK16,AS16,BA16)</f>
        <v>0</v>
      </c>
      <c r="F16" s="78">
        <f>SUM(D16:E16)</f>
        <v>0</v>
      </c>
      <c r="G16" s="78">
        <f>SUM(O16,W16,AE16,AM16,AU16,BC16)</f>
        <v>0</v>
      </c>
      <c r="H16" s="78">
        <f>SUM(P16,X16,AF16,AN16,AV16,BD16)</f>
        <v>90479</v>
      </c>
      <c r="I16" s="78">
        <f>SUM(G16:H16)</f>
        <v>90479</v>
      </c>
      <c r="J16" s="56" t="s">
        <v>430</v>
      </c>
      <c r="K16" s="55" t="s">
        <v>446</v>
      </c>
      <c r="L16" s="78">
        <v>0</v>
      </c>
      <c r="M16" s="78">
        <v>0</v>
      </c>
      <c r="N16" s="78">
        <f>SUM(L16,+M16)</f>
        <v>0</v>
      </c>
      <c r="O16" s="78">
        <v>0</v>
      </c>
      <c r="P16" s="78">
        <v>90479</v>
      </c>
      <c r="Q16" s="78">
        <f>SUM(O16,+P16)</f>
        <v>90479</v>
      </c>
      <c r="R16" s="56"/>
      <c r="S16" s="55"/>
      <c r="T16" s="78">
        <v>0</v>
      </c>
      <c r="U16" s="78">
        <v>0</v>
      </c>
      <c r="V16" s="78">
        <f>+SUM(T16,U16)</f>
        <v>0</v>
      </c>
      <c r="W16" s="78">
        <v>0</v>
      </c>
      <c r="X16" s="78">
        <v>0</v>
      </c>
      <c r="Y16" s="78">
        <f>+SUM(W16,X16)</f>
        <v>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413</v>
      </c>
      <c r="B17" s="56" t="s">
        <v>447</v>
      </c>
      <c r="C17" s="55" t="s">
        <v>448</v>
      </c>
      <c r="D17" s="78">
        <f>SUM(L17,T17,AB17,AJ17,AR17,AZ17)</f>
        <v>0</v>
      </c>
      <c r="E17" s="78">
        <f>SUM(M17,U17,AC17,AK17,AS17,BA17)</f>
        <v>346811</v>
      </c>
      <c r="F17" s="78">
        <f>SUM(D17:E17)</f>
        <v>346811</v>
      </c>
      <c r="G17" s="78">
        <f>SUM(O17,W17,AE17,AM17,AU17,BC17)</f>
        <v>0</v>
      </c>
      <c r="H17" s="78">
        <f>SUM(P17,X17,AF17,AN17,AV17,BD17)</f>
        <v>227680</v>
      </c>
      <c r="I17" s="78">
        <f>SUM(G17:H17)</f>
        <v>227680</v>
      </c>
      <c r="J17" s="56" t="s">
        <v>449</v>
      </c>
      <c r="K17" s="55" t="s">
        <v>450</v>
      </c>
      <c r="L17" s="78">
        <v>0</v>
      </c>
      <c r="M17" s="78">
        <v>346811</v>
      </c>
      <c r="N17" s="78">
        <f>SUM(L17,+M17)</f>
        <v>346811</v>
      </c>
      <c r="O17" s="78">
        <v>0</v>
      </c>
      <c r="P17" s="78">
        <v>227680</v>
      </c>
      <c r="Q17" s="78">
        <f>SUM(O17,+P17)</f>
        <v>227680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413</v>
      </c>
      <c r="B18" s="56" t="s">
        <v>451</v>
      </c>
      <c r="C18" s="55" t="s">
        <v>452</v>
      </c>
      <c r="D18" s="78">
        <f>SUM(L18,T18,AB18,AJ18,AR18,AZ18)</f>
        <v>0</v>
      </c>
      <c r="E18" s="78">
        <f>SUM(M18,U18,AC18,AK18,AS18,BA18)</f>
        <v>55253</v>
      </c>
      <c r="F18" s="78">
        <f>SUM(D18:E18)</f>
        <v>55253</v>
      </c>
      <c r="G18" s="78">
        <f>SUM(O18,W18,AE18,AM18,AU18,BC18)</f>
        <v>0</v>
      </c>
      <c r="H18" s="78">
        <f>SUM(P18,X18,AF18,AN18,AV18,BD18)</f>
        <v>110926</v>
      </c>
      <c r="I18" s="78">
        <f>SUM(G18:H18)</f>
        <v>110926</v>
      </c>
      <c r="J18" s="56" t="s">
        <v>418</v>
      </c>
      <c r="K18" s="55" t="s">
        <v>419</v>
      </c>
      <c r="L18" s="78">
        <v>0</v>
      </c>
      <c r="M18" s="78">
        <v>0</v>
      </c>
      <c r="N18" s="78">
        <f>SUM(L18,+M18)</f>
        <v>0</v>
      </c>
      <c r="O18" s="78">
        <v>0</v>
      </c>
      <c r="P18" s="78">
        <v>110926</v>
      </c>
      <c r="Q18" s="78">
        <f>SUM(O18,+P18)</f>
        <v>110926</v>
      </c>
      <c r="R18" s="56" t="s">
        <v>453</v>
      </c>
      <c r="S18" s="55" t="s">
        <v>454</v>
      </c>
      <c r="T18" s="78">
        <v>0</v>
      </c>
      <c r="U18" s="78">
        <v>55253</v>
      </c>
      <c r="V18" s="78">
        <f>+SUM(T18,U18)</f>
        <v>55253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413</v>
      </c>
      <c r="B19" s="56" t="s">
        <v>455</v>
      </c>
      <c r="C19" s="55" t="s">
        <v>456</v>
      </c>
      <c r="D19" s="78">
        <f>SUM(L19,T19,AB19,AJ19,AR19,AZ19)</f>
        <v>0</v>
      </c>
      <c r="E19" s="78">
        <f>SUM(M19,U19,AC19,AK19,AS19,BA19)</f>
        <v>0</v>
      </c>
      <c r="F19" s="78">
        <f>SUM(D19:E19)</f>
        <v>0</v>
      </c>
      <c r="G19" s="78">
        <f>SUM(O19,W19,AE19,AM19,AU19,BC19)</f>
        <v>0</v>
      </c>
      <c r="H19" s="78">
        <f>SUM(P19,X19,AF19,AN19,AV19,BD19)</f>
        <v>81414</v>
      </c>
      <c r="I19" s="78">
        <f>SUM(G19:H19)</f>
        <v>81414</v>
      </c>
      <c r="J19" s="56" t="s">
        <v>442</v>
      </c>
      <c r="K19" s="55" t="s">
        <v>457</v>
      </c>
      <c r="L19" s="78">
        <v>0</v>
      </c>
      <c r="M19" s="78">
        <v>0</v>
      </c>
      <c r="N19" s="78">
        <f>SUM(L19,+M19)</f>
        <v>0</v>
      </c>
      <c r="O19" s="78">
        <v>0</v>
      </c>
      <c r="P19" s="78">
        <v>81414</v>
      </c>
      <c r="Q19" s="78">
        <f>SUM(O19,+P19)</f>
        <v>81414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413</v>
      </c>
      <c r="B20" s="56" t="s">
        <v>458</v>
      </c>
      <c r="C20" s="55" t="s">
        <v>459</v>
      </c>
      <c r="D20" s="78">
        <f>SUM(L20,T20,AB20,AJ20,AR20,AZ20)</f>
        <v>0</v>
      </c>
      <c r="E20" s="78">
        <f>SUM(M20,U20,AC20,AK20,AS20,BA20)</f>
        <v>0</v>
      </c>
      <c r="F20" s="78">
        <f>SUM(D20:E20)</f>
        <v>0</v>
      </c>
      <c r="G20" s="78">
        <f>SUM(O20,W20,AE20,AM20,AU20,BC20)</f>
        <v>0</v>
      </c>
      <c r="H20" s="78">
        <f>SUM(P20,X20,AF20,AN20,AV20,BD20)</f>
        <v>0</v>
      </c>
      <c r="I20" s="78">
        <f>SUM(G20:H20)</f>
        <v>0</v>
      </c>
      <c r="J20" s="56"/>
      <c r="K20" s="55"/>
      <c r="L20" s="78">
        <v>0</v>
      </c>
      <c r="M20" s="78">
        <v>0</v>
      </c>
      <c r="N20" s="78">
        <f>SUM(L20,+M20)</f>
        <v>0</v>
      </c>
      <c r="O20" s="78">
        <v>0</v>
      </c>
      <c r="P20" s="78">
        <v>0</v>
      </c>
      <c r="Q20" s="78">
        <f>SUM(O20,+P20)</f>
        <v>0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413</v>
      </c>
      <c r="B21" s="56" t="s">
        <v>460</v>
      </c>
      <c r="C21" s="55" t="s">
        <v>461</v>
      </c>
      <c r="D21" s="78">
        <f>SUM(L21,T21,AB21,AJ21,AR21,AZ21)</f>
        <v>0</v>
      </c>
      <c r="E21" s="78">
        <f>SUM(M21,U21,AC21,AK21,AS21,BA21)</f>
        <v>83814</v>
      </c>
      <c r="F21" s="78">
        <f>SUM(D21:E21)</f>
        <v>83814</v>
      </c>
      <c r="G21" s="78">
        <f>SUM(O21,W21,AE21,AM21,AU21,BC21)</f>
        <v>0</v>
      </c>
      <c r="H21" s="78">
        <f>SUM(P21,X21,AF21,AN21,AV21,BD21)</f>
        <v>30816</v>
      </c>
      <c r="I21" s="78">
        <f>SUM(G21:H21)</f>
        <v>30816</v>
      </c>
      <c r="J21" s="56" t="s">
        <v>438</v>
      </c>
      <c r="K21" s="55" t="s">
        <v>439</v>
      </c>
      <c r="L21" s="78">
        <v>0</v>
      </c>
      <c r="M21" s="78">
        <v>83814</v>
      </c>
      <c r="N21" s="78">
        <f>SUM(L21,+M21)</f>
        <v>83814</v>
      </c>
      <c r="O21" s="78">
        <v>0</v>
      </c>
      <c r="P21" s="78">
        <v>30816</v>
      </c>
      <c r="Q21" s="78">
        <f>SUM(O21,+P21)</f>
        <v>30816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413</v>
      </c>
      <c r="B22" s="56" t="s">
        <v>462</v>
      </c>
      <c r="C22" s="55" t="s">
        <v>463</v>
      </c>
      <c r="D22" s="78">
        <f>SUM(L22,T22,AB22,AJ22,AR22,AZ22)</f>
        <v>0</v>
      </c>
      <c r="E22" s="78">
        <f>SUM(M22,U22,AC22,AK22,AS22,BA22)</f>
        <v>3313</v>
      </c>
      <c r="F22" s="78">
        <f>SUM(D22:E22)</f>
        <v>3313</v>
      </c>
      <c r="G22" s="78">
        <f>SUM(O22,W22,AE22,AM22,AU22,BC22)</f>
        <v>0</v>
      </c>
      <c r="H22" s="78">
        <f>SUM(P22,X22,AF22,AN22,AV22,BD22)</f>
        <v>6729</v>
      </c>
      <c r="I22" s="78">
        <f>SUM(G22:H22)</f>
        <v>6729</v>
      </c>
      <c r="J22" s="56" t="s">
        <v>418</v>
      </c>
      <c r="K22" s="55" t="s">
        <v>419</v>
      </c>
      <c r="L22" s="78">
        <v>0</v>
      </c>
      <c r="M22" s="78">
        <v>0</v>
      </c>
      <c r="N22" s="78">
        <f>SUM(L22,+M22)</f>
        <v>0</v>
      </c>
      <c r="O22" s="78">
        <v>0</v>
      </c>
      <c r="P22" s="78">
        <v>6729</v>
      </c>
      <c r="Q22" s="78">
        <f>SUM(O22,+P22)</f>
        <v>6729</v>
      </c>
      <c r="R22" s="56" t="s">
        <v>453</v>
      </c>
      <c r="S22" s="55" t="s">
        <v>454</v>
      </c>
      <c r="T22" s="78">
        <v>0</v>
      </c>
      <c r="U22" s="78">
        <v>3313</v>
      </c>
      <c r="V22" s="78">
        <f>+SUM(T22,U22)</f>
        <v>3313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413</v>
      </c>
      <c r="B23" s="56" t="s">
        <v>464</v>
      </c>
      <c r="C23" s="55" t="s">
        <v>465</v>
      </c>
      <c r="D23" s="78">
        <f>SUM(L23,T23,AB23,AJ23,AR23,AZ23)</f>
        <v>0</v>
      </c>
      <c r="E23" s="78">
        <f>SUM(M23,U23,AC23,AK23,AS23,BA23)</f>
        <v>21588</v>
      </c>
      <c r="F23" s="78">
        <f>SUM(D23:E23)</f>
        <v>21588</v>
      </c>
      <c r="G23" s="78">
        <f>SUM(O23,W23,AE23,AM23,AU23,BC23)</f>
        <v>0</v>
      </c>
      <c r="H23" s="78">
        <f>SUM(P23,X23,AF23,AN23,AV23,BD23)</f>
        <v>7960</v>
      </c>
      <c r="I23" s="78">
        <f>SUM(G23:H23)</f>
        <v>7960</v>
      </c>
      <c r="J23" s="56" t="s">
        <v>418</v>
      </c>
      <c r="K23" s="55" t="s">
        <v>419</v>
      </c>
      <c r="L23" s="78">
        <v>0</v>
      </c>
      <c r="M23" s="78">
        <v>0</v>
      </c>
      <c r="N23" s="78">
        <f>SUM(L23,+M23)</f>
        <v>0</v>
      </c>
      <c r="O23" s="78">
        <v>0</v>
      </c>
      <c r="P23" s="78">
        <v>7960</v>
      </c>
      <c r="Q23" s="78">
        <f>SUM(O23,+P23)</f>
        <v>7960</v>
      </c>
      <c r="R23" s="56" t="s">
        <v>420</v>
      </c>
      <c r="S23" s="55" t="s">
        <v>421</v>
      </c>
      <c r="T23" s="78">
        <v>0</v>
      </c>
      <c r="U23" s="78">
        <v>21588</v>
      </c>
      <c r="V23" s="78">
        <f>+SUM(T23,U23)</f>
        <v>21588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413</v>
      </c>
      <c r="B24" s="56" t="s">
        <v>466</v>
      </c>
      <c r="C24" s="55" t="s">
        <v>467</v>
      </c>
      <c r="D24" s="78">
        <f>SUM(L24,T24,AB24,AJ24,AR24,AZ24)</f>
        <v>0</v>
      </c>
      <c r="E24" s="78">
        <f>SUM(M24,U24,AC24,AK24,AS24,BA24)</f>
        <v>118693</v>
      </c>
      <c r="F24" s="78">
        <f>SUM(D24:E24)</f>
        <v>118693</v>
      </c>
      <c r="G24" s="78">
        <f>SUM(O24,W24,AE24,AM24,AU24,BC24)</f>
        <v>0</v>
      </c>
      <c r="H24" s="78">
        <f>SUM(P24,X24,AF24,AN24,AV24,BD24)</f>
        <v>44250</v>
      </c>
      <c r="I24" s="78">
        <f>SUM(G24:H24)</f>
        <v>44250</v>
      </c>
      <c r="J24" s="56" t="s">
        <v>420</v>
      </c>
      <c r="K24" s="55" t="s">
        <v>421</v>
      </c>
      <c r="L24" s="78">
        <v>0</v>
      </c>
      <c r="M24" s="78">
        <v>118693</v>
      </c>
      <c r="N24" s="78">
        <f>SUM(L24,+M24)</f>
        <v>118693</v>
      </c>
      <c r="O24" s="78">
        <v>0</v>
      </c>
      <c r="P24" s="78">
        <v>44250</v>
      </c>
      <c r="Q24" s="78">
        <f>SUM(O24,+P24)</f>
        <v>44250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413</v>
      </c>
      <c r="B25" s="56" t="s">
        <v>468</v>
      </c>
      <c r="C25" s="55" t="s">
        <v>469</v>
      </c>
      <c r="D25" s="78">
        <f>SUM(L25,T25,AB25,AJ25,AR25,AZ25)</f>
        <v>36887</v>
      </c>
      <c r="E25" s="78">
        <f>SUM(M25,U25,AC25,AK25,AS25,BA25)</f>
        <v>24736</v>
      </c>
      <c r="F25" s="78">
        <f>SUM(D25:E25)</f>
        <v>61623</v>
      </c>
      <c r="G25" s="78">
        <f>SUM(O25,W25,AE25,AM25,AU25,BC25)</f>
        <v>0</v>
      </c>
      <c r="H25" s="78">
        <f>SUM(P25,X25,AF25,AN25,AV25,BD25)</f>
        <v>19045</v>
      </c>
      <c r="I25" s="78">
        <f>SUM(G25:H25)</f>
        <v>19045</v>
      </c>
      <c r="J25" s="56" t="s">
        <v>420</v>
      </c>
      <c r="K25" s="55" t="s">
        <v>421</v>
      </c>
      <c r="L25" s="78">
        <v>36887</v>
      </c>
      <c r="M25" s="78">
        <v>24736</v>
      </c>
      <c r="N25" s="78">
        <f>SUM(L25,+M25)</f>
        <v>61623</v>
      </c>
      <c r="O25" s="78">
        <v>0</v>
      </c>
      <c r="P25" s="78">
        <v>19045</v>
      </c>
      <c r="Q25" s="78">
        <f>SUM(O25,+P25)</f>
        <v>19045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413</v>
      </c>
      <c r="B26" s="56" t="s">
        <v>470</v>
      </c>
      <c r="C26" s="55" t="s">
        <v>471</v>
      </c>
      <c r="D26" s="78">
        <f>SUM(L26,T26,AB26,AJ26,AR26,AZ26)</f>
        <v>0</v>
      </c>
      <c r="E26" s="78">
        <f>SUM(M26,U26,AC26,AK26,AS26,BA26)</f>
        <v>58365</v>
      </c>
      <c r="F26" s="78">
        <f>SUM(D26:E26)</f>
        <v>58365</v>
      </c>
      <c r="G26" s="78">
        <f>SUM(O26,W26,AE26,AM26,AU26,BC26)</f>
        <v>0</v>
      </c>
      <c r="H26" s="78">
        <f>SUM(P26,X26,AF26,AN26,AV26,BD26)</f>
        <v>0</v>
      </c>
      <c r="I26" s="78">
        <f>SUM(G26:H26)</f>
        <v>0</v>
      </c>
      <c r="J26" s="56" t="s">
        <v>428</v>
      </c>
      <c r="K26" s="55" t="s">
        <v>472</v>
      </c>
      <c r="L26" s="78">
        <v>0</v>
      </c>
      <c r="M26" s="78">
        <v>58365</v>
      </c>
      <c r="N26" s="78">
        <f>SUM(L26,+M26)</f>
        <v>58365</v>
      </c>
      <c r="O26" s="78">
        <v>0</v>
      </c>
      <c r="P26" s="78">
        <v>0</v>
      </c>
      <c r="Q26" s="78">
        <f>SUM(O26,+P26)</f>
        <v>0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413</v>
      </c>
      <c r="B27" s="56" t="s">
        <v>473</v>
      </c>
      <c r="C27" s="55" t="s">
        <v>474</v>
      </c>
      <c r="D27" s="78">
        <f>SUM(L27,T27,AB27,AJ27,AR27,AZ27)</f>
        <v>0</v>
      </c>
      <c r="E27" s="78">
        <f>SUM(M27,U27,AC27,AK27,AS27,BA27)</f>
        <v>40113</v>
      </c>
      <c r="F27" s="78">
        <f>SUM(D27:E27)</f>
        <v>40113</v>
      </c>
      <c r="G27" s="78">
        <f>SUM(O27,W27,AE27,AM27,AU27,BC27)</f>
        <v>0</v>
      </c>
      <c r="H27" s="78">
        <f>SUM(P27,X27,AF27,AN27,AV27,BD27)</f>
        <v>12797</v>
      </c>
      <c r="I27" s="78">
        <f>SUM(G27:H27)</f>
        <v>12797</v>
      </c>
      <c r="J27" s="56" t="s">
        <v>428</v>
      </c>
      <c r="K27" s="55" t="s">
        <v>472</v>
      </c>
      <c r="L27" s="78">
        <v>0</v>
      </c>
      <c r="M27" s="78">
        <v>40113</v>
      </c>
      <c r="N27" s="78">
        <f>SUM(L27,+M27)</f>
        <v>40113</v>
      </c>
      <c r="O27" s="78">
        <v>0</v>
      </c>
      <c r="P27" s="78">
        <v>0</v>
      </c>
      <c r="Q27" s="78">
        <f>SUM(O27,+P27)</f>
        <v>0</v>
      </c>
      <c r="R27" s="56" t="s">
        <v>475</v>
      </c>
      <c r="S27" s="55" t="s">
        <v>476</v>
      </c>
      <c r="T27" s="78">
        <v>0</v>
      </c>
      <c r="U27" s="78">
        <v>0</v>
      </c>
      <c r="V27" s="78">
        <f>+SUM(T27,U27)</f>
        <v>0</v>
      </c>
      <c r="W27" s="78">
        <v>0</v>
      </c>
      <c r="X27" s="78">
        <v>12797</v>
      </c>
      <c r="Y27" s="78">
        <f>+SUM(W27,X27)</f>
        <v>12797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413</v>
      </c>
      <c r="B28" s="56" t="s">
        <v>477</v>
      </c>
      <c r="C28" s="55" t="s">
        <v>478</v>
      </c>
      <c r="D28" s="78">
        <f>SUM(L28,T28,AB28,AJ28,AR28,AZ28)</f>
        <v>0</v>
      </c>
      <c r="E28" s="78">
        <f>SUM(M28,U28,AC28,AK28,AS28,BA28)</f>
        <v>37298</v>
      </c>
      <c r="F28" s="78">
        <f>SUM(D28:E28)</f>
        <v>37298</v>
      </c>
      <c r="G28" s="78">
        <f>SUM(O28,W28,AE28,AM28,AU28,BC28)</f>
        <v>0</v>
      </c>
      <c r="H28" s="78">
        <f>SUM(P28,X28,AF28,AN28,AV28,BD28)</f>
        <v>10858</v>
      </c>
      <c r="I28" s="78">
        <f>SUM(G28:H28)</f>
        <v>10858</v>
      </c>
      <c r="J28" s="56" t="s">
        <v>475</v>
      </c>
      <c r="K28" s="55" t="s">
        <v>476</v>
      </c>
      <c r="L28" s="78">
        <v>0</v>
      </c>
      <c r="M28" s="78"/>
      <c r="N28" s="78">
        <f>SUM(L28,+M28)</f>
        <v>0</v>
      </c>
      <c r="O28" s="78">
        <v>0</v>
      </c>
      <c r="P28" s="78">
        <v>10858</v>
      </c>
      <c r="Q28" s="78">
        <f>SUM(O28,+P28)</f>
        <v>10858</v>
      </c>
      <c r="R28" s="56" t="s">
        <v>428</v>
      </c>
      <c r="S28" s="55" t="s">
        <v>472</v>
      </c>
      <c r="T28" s="78">
        <v>0</v>
      </c>
      <c r="U28" s="78">
        <v>37298</v>
      </c>
      <c r="V28" s="78">
        <f>+SUM(T28,U28)</f>
        <v>37298</v>
      </c>
      <c r="W28" s="78">
        <v>0</v>
      </c>
      <c r="X28" s="78"/>
      <c r="Y28" s="78">
        <f>+SUM(W28,X28)</f>
        <v>0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413</v>
      </c>
      <c r="B29" s="56" t="s">
        <v>479</v>
      </c>
      <c r="C29" s="55" t="s">
        <v>480</v>
      </c>
      <c r="D29" s="78">
        <f>SUM(L29,T29,AB29,AJ29,AR29,AZ29)</f>
        <v>0</v>
      </c>
      <c r="E29" s="78">
        <f>SUM(M29,U29,AC29,AK29,AS29,BA29)</f>
        <v>27460</v>
      </c>
      <c r="F29" s="78">
        <f>SUM(D29:E29)</f>
        <v>27460</v>
      </c>
      <c r="G29" s="78">
        <f>SUM(O29,W29,AE29,AM29,AU29,BC29)</f>
        <v>0</v>
      </c>
      <c r="H29" s="78">
        <f>SUM(P29,X29,AF29,AN29,AV29,BD29)</f>
        <v>0</v>
      </c>
      <c r="I29" s="78">
        <f>SUM(G29:H29)</f>
        <v>0</v>
      </c>
      <c r="J29" s="56" t="s">
        <v>428</v>
      </c>
      <c r="K29" s="55" t="s">
        <v>472</v>
      </c>
      <c r="L29" s="78">
        <v>0</v>
      </c>
      <c r="M29" s="78">
        <v>27460</v>
      </c>
      <c r="N29" s="78">
        <f>SUM(L29,+M29)</f>
        <v>27460</v>
      </c>
      <c r="O29" s="78">
        <v>0</v>
      </c>
      <c r="P29" s="78">
        <v>0</v>
      </c>
      <c r="Q29" s="78">
        <f>SUM(O29,+P29)</f>
        <v>0</v>
      </c>
      <c r="R29" s="56"/>
      <c r="S29" s="55"/>
      <c r="T29" s="78">
        <v>0</v>
      </c>
      <c r="U29" s="78">
        <v>0</v>
      </c>
      <c r="V29" s="78">
        <f>+SUM(T29,U29)</f>
        <v>0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413</v>
      </c>
      <c r="B30" s="56" t="s">
        <v>481</v>
      </c>
      <c r="C30" s="55" t="s">
        <v>482</v>
      </c>
      <c r="D30" s="78">
        <f>SUM(L30,T30,AB30,AJ30,AR30,AZ30)</f>
        <v>0</v>
      </c>
      <c r="E30" s="78">
        <f>SUM(M30,U30,AC30,AK30,AS30,BA30)</f>
        <v>84738</v>
      </c>
      <c r="F30" s="78">
        <f>SUM(D30:E30)</f>
        <v>84738</v>
      </c>
      <c r="G30" s="78">
        <f>SUM(O30,W30,AE30,AM30,AU30,BC30)</f>
        <v>0</v>
      </c>
      <c r="H30" s="78">
        <f>SUM(P30,X30,AF30,AN30,AV30,BD30)</f>
        <v>58479</v>
      </c>
      <c r="I30" s="78">
        <f>SUM(G30:H30)</f>
        <v>58479</v>
      </c>
      <c r="J30" s="56" t="s">
        <v>449</v>
      </c>
      <c r="K30" s="55" t="s">
        <v>450</v>
      </c>
      <c r="L30" s="78">
        <v>0</v>
      </c>
      <c r="M30" s="78">
        <v>84738</v>
      </c>
      <c r="N30" s="78">
        <f>SUM(L30,+M30)</f>
        <v>84738</v>
      </c>
      <c r="O30" s="78">
        <v>0</v>
      </c>
      <c r="P30" s="78">
        <v>58479</v>
      </c>
      <c r="Q30" s="78">
        <f>SUM(O30,+P30)</f>
        <v>58479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413</v>
      </c>
      <c r="B31" s="56" t="s">
        <v>483</v>
      </c>
      <c r="C31" s="55" t="s">
        <v>484</v>
      </c>
      <c r="D31" s="78">
        <f>SUM(L31,T31,AB31,AJ31,AR31,AZ31)</f>
        <v>7674</v>
      </c>
      <c r="E31" s="78">
        <f>SUM(M31,U31,AC31,AK31,AS31,BA31)</f>
        <v>72015</v>
      </c>
      <c r="F31" s="78">
        <f>SUM(D31:E31)</f>
        <v>79689</v>
      </c>
      <c r="G31" s="78">
        <f>SUM(O31,W31,AE31,AM31,AU31,BC31)</f>
        <v>0</v>
      </c>
      <c r="H31" s="78">
        <f>SUM(P31,X31,AF31,AN31,AV31,BD31)</f>
        <v>59604</v>
      </c>
      <c r="I31" s="78">
        <f>SUM(G31:H31)</f>
        <v>59604</v>
      </c>
      <c r="J31" s="56" t="s">
        <v>434</v>
      </c>
      <c r="K31" s="55" t="s">
        <v>435</v>
      </c>
      <c r="L31" s="78">
        <v>7674</v>
      </c>
      <c r="M31" s="78">
        <v>72015</v>
      </c>
      <c r="N31" s="78">
        <f>SUM(L31,+M31)</f>
        <v>79689</v>
      </c>
      <c r="O31" s="78">
        <v>0</v>
      </c>
      <c r="P31" s="78">
        <v>59604</v>
      </c>
      <c r="Q31" s="78">
        <f>SUM(O31,+P31)</f>
        <v>59604</v>
      </c>
      <c r="R31" s="56"/>
      <c r="S31" s="55"/>
      <c r="T31" s="78">
        <v>0</v>
      </c>
      <c r="U31" s="78">
        <v>0</v>
      </c>
      <c r="V31" s="78">
        <f>+SUM(T31,U31)</f>
        <v>0</v>
      </c>
      <c r="W31" s="78">
        <v>0</v>
      </c>
      <c r="X31" s="78">
        <v>0</v>
      </c>
      <c r="Y31" s="78">
        <f>+SUM(W31,X31)</f>
        <v>0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413</v>
      </c>
      <c r="B32" s="56" t="s">
        <v>485</v>
      </c>
      <c r="C32" s="55" t="s">
        <v>486</v>
      </c>
      <c r="D32" s="78">
        <f>SUM(L32,T32,AB32,AJ32,AR32,AZ32)</f>
        <v>1274</v>
      </c>
      <c r="E32" s="78">
        <f>SUM(M32,U32,AC32,AK32,AS32,BA32)</f>
        <v>10851</v>
      </c>
      <c r="F32" s="78">
        <f>SUM(D32:E32)</f>
        <v>12125</v>
      </c>
      <c r="G32" s="78">
        <f>SUM(O32,W32,AE32,AM32,AU32,BC32)</f>
        <v>0</v>
      </c>
      <c r="H32" s="78">
        <f>SUM(P32,X32,AF32,AN32,AV32,BD32)</f>
        <v>13974</v>
      </c>
      <c r="I32" s="78">
        <f>SUM(G32:H32)</f>
        <v>13974</v>
      </c>
      <c r="J32" s="56" t="s">
        <v>434</v>
      </c>
      <c r="K32" s="55" t="s">
        <v>435</v>
      </c>
      <c r="L32" s="78">
        <v>1274</v>
      </c>
      <c r="M32" s="78">
        <v>10851</v>
      </c>
      <c r="N32" s="78">
        <f>SUM(L32,+M32)</f>
        <v>12125</v>
      </c>
      <c r="O32" s="78">
        <v>0</v>
      </c>
      <c r="P32" s="78">
        <v>13974</v>
      </c>
      <c r="Q32" s="78">
        <f>SUM(O32,+P32)</f>
        <v>13974</v>
      </c>
      <c r="R32" s="56"/>
      <c r="S32" s="55"/>
      <c r="T32" s="78">
        <v>0</v>
      </c>
      <c r="U32" s="78">
        <v>0</v>
      </c>
      <c r="V32" s="78">
        <f>+SUM(T32,U32)</f>
        <v>0</v>
      </c>
      <c r="W32" s="78">
        <v>0</v>
      </c>
      <c r="X32" s="78">
        <v>0</v>
      </c>
      <c r="Y32" s="78">
        <f>+SUM(W32,X32)</f>
        <v>0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487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186</v>
      </c>
      <c r="B2" s="153" t="s">
        <v>187</v>
      </c>
      <c r="C2" s="169" t="s">
        <v>488</v>
      </c>
      <c r="D2" s="171" t="s">
        <v>489</v>
      </c>
      <c r="E2" s="172"/>
      <c r="F2" s="135" t="s">
        <v>490</v>
      </c>
      <c r="G2" s="62"/>
      <c r="H2" s="62"/>
      <c r="I2" s="136"/>
      <c r="J2" s="135" t="s">
        <v>491</v>
      </c>
      <c r="K2" s="62"/>
      <c r="L2" s="62"/>
      <c r="M2" s="136"/>
      <c r="N2" s="135" t="s">
        <v>492</v>
      </c>
      <c r="O2" s="62"/>
      <c r="P2" s="62"/>
      <c r="Q2" s="136"/>
      <c r="R2" s="135" t="s">
        <v>493</v>
      </c>
      <c r="S2" s="62"/>
      <c r="T2" s="62"/>
      <c r="U2" s="136"/>
      <c r="V2" s="135" t="s">
        <v>494</v>
      </c>
      <c r="W2" s="62"/>
      <c r="X2" s="62"/>
      <c r="Y2" s="136"/>
      <c r="Z2" s="135" t="s">
        <v>495</v>
      </c>
      <c r="AA2" s="62"/>
      <c r="AB2" s="62"/>
      <c r="AC2" s="136"/>
      <c r="AD2" s="135" t="s">
        <v>496</v>
      </c>
      <c r="AE2" s="62"/>
      <c r="AF2" s="62"/>
      <c r="AG2" s="136"/>
      <c r="AH2" s="135" t="s">
        <v>497</v>
      </c>
      <c r="AI2" s="62"/>
      <c r="AJ2" s="62"/>
      <c r="AK2" s="136"/>
      <c r="AL2" s="135" t="s">
        <v>498</v>
      </c>
      <c r="AM2" s="62"/>
      <c r="AN2" s="62"/>
      <c r="AO2" s="136"/>
      <c r="AP2" s="135" t="s">
        <v>499</v>
      </c>
      <c r="AQ2" s="62"/>
      <c r="AR2" s="62"/>
      <c r="AS2" s="136"/>
      <c r="AT2" s="135" t="s">
        <v>500</v>
      </c>
      <c r="AU2" s="62"/>
      <c r="AV2" s="62"/>
      <c r="AW2" s="136"/>
      <c r="AX2" s="135" t="s">
        <v>501</v>
      </c>
      <c r="AY2" s="62"/>
      <c r="AZ2" s="62"/>
      <c r="BA2" s="136"/>
      <c r="BB2" s="135" t="s">
        <v>502</v>
      </c>
      <c r="BC2" s="62"/>
      <c r="BD2" s="62"/>
      <c r="BE2" s="136"/>
      <c r="BF2" s="135" t="s">
        <v>503</v>
      </c>
      <c r="BG2" s="62"/>
      <c r="BH2" s="62"/>
      <c r="BI2" s="136"/>
      <c r="BJ2" s="135" t="s">
        <v>504</v>
      </c>
      <c r="BK2" s="62"/>
      <c r="BL2" s="62"/>
      <c r="BM2" s="136"/>
      <c r="BN2" s="135" t="s">
        <v>505</v>
      </c>
      <c r="BO2" s="62"/>
      <c r="BP2" s="62"/>
      <c r="BQ2" s="136"/>
      <c r="BR2" s="135" t="s">
        <v>506</v>
      </c>
      <c r="BS2" s="62"/>
      <c r="BT2" s="62"/>
      <c r="BU2" s="136"/>
      <c r="BV2" s="135" t="s">
        <v>507</v>
      </c>
      <c r="BW2" s="62"/>
      <c r="BX2" s="62"/>
      <c r="BY2" s="136"/>
      <c r="BZ2" s="135" t="s">
        <v>508</v>
      </c>
      <c r="CA2" s="62"/>
      <c r="CB2" s="62"/>
      <c r="CC2" s="136"/>
      <c r="CD2" s="135" t="s">
        <v>509</v>
      </c>
      <c r="CE2" s="62"/>
      <c r="CF2" s="62"/>
      <c r="CG2" s="136"/>
      <c r="CH2" s="135" t="s">
        <v>510</v>
      </c>
      <c r="CI2" s="62"/>
      <c r="CJ2" s="62"/>
      <c r="CK2" s="136"/>
      <c r="CL2" s="135" t="s">
        <v>511</v>
      </c>
      <c r="CM2" s="62"/>
      <c r="CN2" s="62"/>
      <c r="CO2" s="136"/>
      <c r="CP2" s="135" t="s">
        <v>512</v>
      </c>
      <c r="CQ2" s="62"/>
      <c r="CR2" s="62"/>
      <c r="CS2" s="136"/>
      <c r="CT2" s="135" t="s">
        <v>513</v>
      </c>
      <c r="CU2" s="62"/>
      <c r="CV2" s="62"/>
      <c r="CW2" s="136"/>
      <c r="CX2" s="135" t="s">
        <v>514</v>
      </c>
      <c r="CY2" s="62"/>
      <c r="CZ2" s="62"/>
      <c r="DA2" s="136"/>
      <c r="DB2" s="135" t="s">
        <v>515</v>
      </c>
      <c r="DC2" s="62"/>
      <c r="DD2" s="62"/>
      <c r="DE2" s="136"/>
      <c r="DF2" s="135" t="s">
        <v>516</v>
      </c>
      <c r="DG2" s="62"/>
      <c r="DH2" s="62"/>
      <c r="DI2" s="136"/>
      <c r="DJ2" s="135" t="s">
        <v>517</v>
      </c>
      <c r="DK2" s="62"/>
      <c r="DL2" s="62"/>
      <c r="DM2" s="136"/>
      <c r="DN2" s="135" t="s">
        <v>518</v>
      </c>
      <c r="DO2" s="62"/>
      <c r="DP2" s="62"/>
      <c r="DQ2" s="136"/>
      <c r="DR2" s="135" t="s">
        <v>519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520</v>
      </c>
      <c r="E4" s="166" t="s">
        <v>521</v>
      </c>
      <c r="F4" s="175" t="s">
        <v>522</v>
      </c>
      <c r="G4" s="166" t="s">
        <v>395</v>
      </c>
      <c r="H4" s="166" t="s">
        <v>520</v>
      </c>
      <c r="I4" s="166" t="s">
        <v>521</v>
      </c>
      <c r="J4" s="175" t="s">
        <v>522</v>
      </c>
      <c r="K4" s="166" t="s">
        <v>395</v>
      </c>
      <c r="L4" s="166" t="s">
        <v>520</v>
      </c>
      <c r="M4" s="166" t="s">
        <v>521</v>
      </c>
      <c r="N4" s="175" t="s">
        <v>522</v>
      </c>
      <c r="O4" s="166" t="s">
        <v>395</v>
      </c>
      <c r="P4" s="166" t="s">
        <v>520</v>
      </c>
      <c r="Q4" s="166" t="s">
        <v>521</v>
      </c>
      <c r="R4" s="175" t="s">
        <v>522</v>
      </c>
      <c r="S4" s="166" t="s">
        <v>395</v>
      </c>
      <c r="T4" s="166" t="s">
        <v>520</v>
      </c>
      <c r="U4" s="166" t="s">
        <v>521</v>
      </c>
      <c r="V4" s="175" t="s">
        <v>522</v>
      </c>
      <c r="W4" s="166" t="s">
        <v>395</v>
      </c>
      <c r="X4" s="166" t="s">
        <v>520</v>
      </c>
      <c r="Y4" s="166" t="s">
        <v>521</v>
      </c>
      <c r="Z4" s="175" t="s">
        <v>522</v>
      </c>
      <c r="AA4" s="166" t="s">
        <v>395</v>
      </c>
      <c r="AB4" s="166" t="s">
        <v>520</v>
      </c>
      <c r="AC4" s="166" t="s">
        <v>521</v>
      </c>
      <c r="AD4" s="175" t="s">
        <v>522</v>
      </c>
      <c r="AE4" s="166" t="s">
        <v>395</v>
      </c>
      <c r="AF4" s="166" t="s">
        <v>520</v>
      </c>
      <c r="AG4" s="166" t="s">
        <v>521</v>
      </c>
      <c r="AH4" s="175" t="s">
        <v>522</v>
      </c>
      <c r="AI4" s="166" t="s">
        <v>395</v>
      </c>
      <c r="AJ4" s="166" t="s">
        <v>520</v>
      </c>
      <c r="AK4" s="166" t="s">
        <v>521</v>
      </c>
      <c r="AL4" s="175" t="s">
        <v>522</v>
      </c>
      <c r="AM4" s="166" t="s">
        <v>395</v>
      </c>
      <c r="AN4" s="166" t="s">
        <v>520</v>
      </c>
      <c r="AO4" s="166" t="s">
        <v>521</v>
      </c>
      <c r="AP4" s="175" t="s">
        <v>522</v>
      </c>
      <c r="AQ4" s="166" t="s">
        <v>395</v>
      </c>
      <c r="AR4" s="166" t="s">
        <v>520</v>
      </c>
      <c r="AS4" s="166" t="s">
        <v>521</v>
      </c>
      <c r="AT4" s="175" t="s">
        <v>522</v>
      </c>
      <c r="AU4" s="166" t="s">
        <v>395</v>
      </c>
      <c r="AV4" s="166" t="s">
        <v>520</v>
      </c>
      <c r="AW4" s="166" t="s">
        <v>521</v>
      </c>
      <c r="AX4" s="175" t="s">
        <v>522</v>
      </c>
      <c r="AY4" s="166" t="s">
        <v>395</v>
      </c>
      <c r="AZ4" s="166" t="s">
        <v>520</v>
      </c>
      <c r="BA4" s="166" t="s">
        <v>521</v>
      </c>
      <c r="BB4" s="175" t="s">
        <v>522</v>
      </c>
      <c r="BC4" s="166" t="s">
        <v>395</v>
      </c>
      <c r="BD4" s="166" t="s">
        <v>520</v>
      </c>
      <c r="BE4" s="166" t="s">
        <v>521</v>
      </c>
      <c r="BF4" s="175" t="s">
        <v>522</v>
      </c>
      <c r="BG4" s="166" t="s">
        <v>395</v>
      </c>
      <c r="BH4" s="166" t="s">
        <v>520</v>
      </c>
      <c r="BI4" s="166" t="s">
        <v>521</v>
      </c>
      <c r="BJ4" s="175" t="s">
        <v>522</v>
      </c>
      <c r="BK4" s="166" t="s">
        <v>395</v>
      </c>
      <c r="BL4" s="166" t="s">
        <v>520</v>
      </c>
      <c r="BM4" s="166" t="s">
        <v>521</v>
      </c>
      <c r="BN4" s="175" t="s">
        <v>522</v>
      </c>
      <c r="BO4" s="166" t="s">
        <v>395</v>
      </c>
      <c r="BP4" s="166" t="s">
        <v>520</v>
      </c>
      <c r="BQ4" s="166" t="s">
        <v>521</v>
      </c>
      <c r="BR4" s="175" t="s">
        <v>522</v>
      </c>
      <c r="BS4" s="166" t="s">
        <v>395</v>
      </c>
      <c r="BT4" s="166" t="s">
        <v>520</v>
      </c>
      <c r="BU4" s="166" t="s">
        <v>521</v>
      </c>
      <c r="BV4" s="175" t="s">
        <v>522</v>
      </c>
      <c r="BW4" s="166" t="s">
        <v>395</v>
      </c>
      <c r="BX4" s="166" t="s">
        <v>520</v>
      </c>
      <c r="BY4" s="166" t="s">
        <v>521</v>
      </c>
      <c r="BZ4" s="175" t="s">
        <v>522</v>
      </c>
      <c r="CA4" s="166" t="s">
        <v>395</v>
      </c>
      <c r="CB4" s="166" t="s">
        <v>520</v>
      </c>
      <c r="CC4" s="166" t="s">
        <v>521</v>
      </c>
      <c r="CD4" s="175" t="s">
        <v>522</v>
      </c>
      <c r="CE4" s="166" t="s">
        <v>395</v>
      </c>
      <c r="CF4" s="166" t="s">
        <v>520</v>
      </c>
      <c r="CG4" s="166" t="s">
        <v>521</v>
      </c>
      <c r="CH4" s="175" t="s">
        <v>522</v>
      </c>
      <c r="CI4" s="166" t="s">
        <v>395</v>
      </c>
      <c r="CJ4" s="166" t="s">
        <v>520</v>
      </c>
      <c r="CK4" s="166" t="s">
        <v>521</v>
      </c>
      <c r="CL4" s="175" t="s">
        <v>522</v>
      </c>
      <c r="CM4" s="166" t="s">
        <v>395</v>
      </c>
      <c r="CN4" s="166" t="s">
        <v>520</v>
      </c>
      <c r="CO4" s="166" t="s">
        <v>521</v>
      </c>
      <c r="CP4" s="175" t="s">
        <v>522</v>
      </c>
      <c r="CQ4" s="166" t="s">
        <v>395</v>
      </c>
      <c r="CR4" s="166" t="s">
        <v>520</v>
      </c>
      <c r="CS4" s="166" t="s">
        <v>521</v>
      </c>
      <c r="CT4" s="175" t="s">
        <v>522</v>
      </c>
      <c r="CU4" s="166" t="s">
        <v>395</v>
      </c>
      <c r="CV4" s="166" t="s">
        <v>520</v>
      </c>
      <c r="CW4" s="166" t="s">
        <v>521</v>
      </c>
      <c r="CX4" s="175" t="s">
        <v>522</v>
      </c>
      <c r="CY4" s="166" t="s">
        <v>395</v>
      </c>
      <c r="CZ4" s="166" t="s">
        <v>520</v>
      </c>
      <c r="DA4" s="166" t="s">
        <v>521</v>
      </c>
      <c r="DB4" s="175" t="s">
        <v>522</v>
      </c>
      <c r="DC4" s="166" t="s">
        <v>395</v>
      </c>
      <c r="DD4" s="166" t="s">
        <v>520</v>
      </c>
      <c r="DE4" s="166" t="s">
        <v>521</v>
      </c>
      <c r="DF4" s="175" t="s">
        <v>522</v>
      </c>
      <c r="DG4" s="166" t="s">
        <v>395</v>
      </c>
      <c r="DH4" s="166" t="s">
        <v>520</v>
      </c>
      <c r="DI4" s="166" t="s">
        <v>521</v>
      </c>
      <c r="DJ4" s="175" t="s">
        <v>522</v>
      </c>
      <c r="DK4" s="166" t="s">
        <v>395</v>
      </c>
      <c r="DL4" s="166" t="s">
        <v>520</v>
      </c>
      <c r="DM4" s="166" t="s">
        <v>521</v>
      </c>
      <c r="DN4" s="175" t="s">
        <v>522</v>
      </c>
      <c r="DO4" s="166" t="s">
        <v>395</v>
      </c>
      <c r="DP4" s="166" t="s">
        <v>520</v>
      </c>
      <c r="DQ4" s="166" t="s">
        <v>521</v>
      </c>
      <c r="DR4" s="175" t="s">
        <v>522</v>
      </c>
      <c r="DS4" s="166" t="s">
        <v>395</v>
      </c>
      <c r="DT4" s="166" t="s">
        <v>520</v>
      </c>
      <c r="DU4" s="166" t="s">
        <v>521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333</v>
      </c>
      <c r="E6" s="143" t="s">
        <v>333</v>
      </c>
      <c r="F6" s="177"/>
      <c r="G6" s="168"/>
      <c r="H6" s="143" t="s">
        <v>333</v>
      </c>
      <c r="I6" s="143" t="s">
        <v>333</v>
      </c>
      <c r="J6" s="177"/>
      <c r="K6" s="168"/>
      <c r="L6" s="143" t="s">
        <v>333</v>
      </c>
      <c r="M6" s="143" t="s">
        <v>333</v>
      </c>
      <c r="N6" s="177"/>
      <c r="O6" s="168"/>
      <c r="P6" s="143" t="s">
        <v>333</v>
      </c>
      <c r="Q6" s="143" t="s">
        <v>333</v>
      </c>
      <c r="R6" s="177"/>
      <c r="S6" s="168"/>
      <c r="T6" s="143" t="s">
        <v>333</v>
      </c>
      <c r="U6" s="143" t="s">
        <v>333</v>
      </c>
      <c r="V6" s="177"/>
      <c r="W6" s="168"/>
      <c r="X6" s="143" t="s">
        <v>333</v>
      </c>
      <c r="Y6" s="143" t="s">
        <v>333</v>
      </c>
      <c r="Z6" s="177"/>
      <c r="AA6" s="168"/>
      <c r="AB6" s="143" t="s">
        <v>333</v>
      </c>
      <c r="AC6" s="143" t="s">
        <v>333</v>
      </c>
      <c r="AD6" s="177"/>
      <c r="AE6" s="168"/>
      <c r="AF6" s="143" t="s">
        <v>333</v>
      </c>
      <c r="AG6" s="143" t="s">
        <v>333</v>
      </c>
      <c r="AH6" s="177"/>
      <c r="AI6" s="168"/>
      <c r="AJ6" s="143" t="s">
        <v>333</v>
      </c>
      <c r="AK6" s="143" t="s">
        <v>333</v>
      </c>
      <c r="AL6" s="177"/>
      <c r="AM6" s="168"/>
      <c r="AN6" s="143" t="s">
        <v>333</v>
      </c>
      <c r="AO6" s="143" t="s">
        <v>333</v>
      </c>
      <c r="AP6" s="177"/>
      <c r="AQ6" s="168"/>
      <c r="AR6" s="143" t="s">
        <v>333</v>
      </c>
      <c r="AS6" s="143" t="s">
        <v>333</v>
      </c>
      <c r="AT6" s="177"/>
      <c r="AU6" s="168"/>
      <c r="AV6" s="143" t="s">
        <v>333</v>
      </c>
      <c r="AW6" s="143" t="s">
        <v>333</v>
      </c>
      <c r="AX6" s="177"/>
      <c r="AY6" s="168"/>
      <c r="AZ6" s="143" t="s">
        <v>333</v>
      </c>
      <c r="BA6" s="143" t="s">
        <v>333</v>
      </c>
      <c r="BB6" s="177"/>
      <c r="BC6" s="168"/>
      <c r="BD6" s="143" t="s">
        <v>333</v>
      </c>
      <c r="BE6" s="143" t="s">
        <v>333</v>
      </c>
      <c r="BF6" s="177"/>
      <c r="BG6" s="168"/>
      <c r="BH6" s="143" t="s">
        <v>333</v>
      </c>
      <c r="BI6" s="143" t="s">
        <v>333</v>
      </c>
      <c r="BJ6" s="177"/>
      <c r="BK6" s="168"/>
      <c r="BL6" s="143" t="s">
        <v>333</v>
      </c>
      <c r="BM6" s="143" t="s">
        <v>333</v>
      </c>
      <c r="BN6" s="177"/>
      <c r="BO6" s="168"/>
      <c r="BP6" s="143" t="s">
        <v>333</v>
      </c>
      <c r="BQ6" s="143" t="s">
        <v>333</v>
      </c>
      <c r="BR6" s="177"/>
      <c r="BS6" s="168"/>
      <c r="BT6" s="143" t="s">
        <v>333</v>
      </c>
      <c r="BU6" s="143" t="s">
        <v>333</v>
      </c>
      <c r="BV6" s="177"/>
      <c r="BW6" s="168"/>
      <c r="BX6" s="143" t="s">
        <v>333</v>
      </c>
      <c r="BY6" s="143" t="s">
        <v>333</v>
      </c>
      <c r="BZ6" s="177"/>
      <c r="CA6" s="168"/>
      <c r="CB6" s="143" t="s">
        <v>333</v>
      </c>
      <c r="CC6" s="143" t="s">
        <v>333</v>
      </c>
      <c r="CD6" s="177"/>
      <c r="CE6" s="168"/>
      <c r="CF6" s="143" t="s">
        <v>333</v>
      </c>
      <c r="CG6" s="143" t="s">
        <v>333</v>
      </c>
      <c r="CH6" s="177"/>
      <c r="CI6" s="168"/>
      <c r="CJ6" s="143" t="s">
        <v>333</v>
      </c>
      <c r="CK6" s="143" t="s">
        <v>333</v>
      </c>
      <c r="CL6" s="177"/>
      <c r="CM6" s="168"/>
      <c r="CN6" s="143" t="s">
        <v>333</v>
      </c>
      <c r="CO6" s="143" t="s">
        <v>333</v>
      </c>
      <c r="CP6" s="177"/>
      <c r="CQ6" s="168"/>
      <c r="CR6" s="143" t="s">
        <v>333</v>
      </c>
      <c r="CS6" s="143" t="s">
        <v>333</v>
      </c>
      <c r="CT6" s="177"/>
      <c r="CU6" s="168"/>
      <c r="CV6" s="143" t="s">
        <v>333</v>
      </c>
      <c r="CW6" s="143" t="s">
        <v>333</v>
      </c>
      <c r="CX6" s="177"/>
      <c r="CY6" s="168"/>
      <c r="CZ6" s="143" t="s">
        <v>333</v>
      </c>
      <c r="DA6" s="143" t="s">
        <v>333</v>
      </c>
      <c r="DB6" s="177"/>
      <c r="DC6" s="168"/>
      <c r="DD6" s="143" t="s">
        <v>333</v>
      </c>
      <c r="DE6" s="143" t="s">
        <v>333</v>
      </c>
      <c r="DF6" s="177"/>
      <c r="DG6" s="168"/>
      <c r="DH6" s="143" t="s">
        <v>333</v>
      </c>
      <c r="DI6" s="143" t="s">
        <v>333</v>
      </c>
      <c r="DJ6" s="177"/>
      <c r="DK6" s="168"/>
      <c r="DL6" s="143" t="s">
        <v>333</v>
      </c>
      <c r="DM6" s="143" t="s">
        <v>333</v>
      </c>
      <c r="DN6" s="177"/>
      <c r="DO6" s="168"/>
      <c r="DP6" s="143" t="s">
        <v>333</v>
      </c>
      <c r="DQ6" s="143" t="s">
        <v>333</v>
      </c>
      <c r="DR6" s="177"/>
      <c r="DS6" s="168"/>
      <c r="DT6" s="143" t="s">
        <v>333</v>
      </c>
      <c r="DU6" s="143" t="s">
        <v>333</v>
      </c>
    </row>
    <row r="7" spans="1:125" s="63" customFormat="1" ht="12" customHeight="1">
      <c r="A7" s="49" t="s">
        <v>334</v>
      </c>
      <c r="B7" s="49">
        <v>5000</v>
      </c>
      <c r="C7" s="49" t="s">
        <v>313</v>
      </c>
      <c r="D7" s="74">
        <f>SUM(D8:D17)</f>
        <v>2532520</v>
      </c>
      <c r="E7" s="74">
        <f>SUM(E8:E17)</f>
        <v>1858077</v>
      </c>
      <c r="F7" s="50">
        <f>COUNTIF(F8:F17,"&lt;&gt;")</f>
        <v>10</v>
      </c>
      <c r="G7" s="50">
        <f>COUNTIF(G8:G17,"&lt;&gt;")</f>
        <v>10</v>
      </c>
      <c r="H7" s="74">
        <f>SUM(H8:H17)</f>
        <v>1903701</v>
      </c>
      <c r="I7" s="74">
        <f>SUM(I8:I17)</f>
        <v>1383112</v>
      </c>
      <c r="J7" s="50">
        <f>COUNTIF(J8:J17,"&lt;&gt;")</f>
        <v>10</v>
      </c>
      <c r="K7" s="50">
        <f>COUNTIF(K8:K17,"&lt;&gt;")</f>
        <v>10</v>
      </c>
      <c r="L7" s="74">
        <f>SUM(L8:L17)</f>
        <v>331507</v>
      </c>
      <c r="M7" s="74">
        <f>SUM(M8:M17)</f>
        <v>383007</v>
      </c>
      <c r="N7" s="50">
        <f>COUNTIF(N8:N17,"&lt;&gt;")</f>
        <v>4</v>
      </c>
      <c r="O7" s="50">
        <f>COUNTIF(O8:O17,"&lt;&gt;")</f>
        <v>4</v>
      </c>
      <c r="P7" s="74">
        <f>SUM(P8:P17)</f>
        <v>170931</v>
      </c>
      <c r="Q7" s="74">
        <f>SUM(Q8:Q17)</f>
        <v>66184</v>
      </c>
      <c r="R7" s="50">
        <f>COUNTIF(R8:R17,"&lt;&gt;")</f>
        <v>3</v>
      </c>
      <c r="S7" s="50">
        <f>COUNTIF(S8:S17,"&lt;&gt;")</f>
        <v>3</v>
      </c>
      <c r="T7" s="74">
        <f>SUM(T8:T17)</f>
        <v>98921</v>
      </c>
      <c r="U7" s="74">
        <f>SUM(U8:U17)</f>
        <v>25774</v>
      </c>
      <c r="V7" s="50">
        <f>COUNTIF(V8:V17,"&lt;&gt;")</f>
        <v>1</v>
      </c>
      <c r="W7" s="50">
        <f>COUNTIF(W8:W17,"&lt;&gt;")</f>
        <v>1</v>
      </c>
      <c r="X7" s="74">
        <f>SUM(X8:X17)</f>
        <v>27460</v>
      </c>
      <c r="Y7" s="74">
        <f>SUM(Y8:Y17)</f>
        <v>0</v>
      </c>
      <c r="Z7" s="50">
        <f>COUNTIF(Z8:Z17,"&lt;&gt;")</f>
        <v>0</v>
      </c>
      <c r="AA7" s="50">
        <f>COUNTIF(AA8:AA17,"&lt;&gt;")</f>
        <v>0</v>
      </c>
      <c r="AB7" s="74">
        <f>SUM(AB8:AB17)</f>
        <v>0</v>
      </c>
      <c r="AC7" s="74">
        <f>SUM(AC8:AC17)</f>
        <v>0</v>
      </c>
      <c r="AD7" s="50">
        <f>COUNTIF(AD8:AD17,"&lt;&gt;")</f>
        <v>0</v>
      </c>
      <c r="AE7" s="50">
        <f>COUNTIF(AE8:AE17,"&lt;&gt;")</f>
        <v>0</v>
      </c>
      <c r="AF7" s="74">
        <f>SUM(AF8:AF17)</f>
        <v>0</v>
      </c>
      <c r="AG7" s="74">
        <f>SUM(AG8:AG17)</f>
        <v>0</v>
      </c>
      <c r="AH7" s="50">
        <f>COUNTIF(AH8:AH17,"&lt;&gt;")</f>
        <v>0</v>
      </c>
      <c r="AI7" s="50">
        <f>COUNTIF(AI8:AI17,"&lt;&gt;")</f>
        <v>0</v>
      </c>
      <c r="AJ7" s="74">
        <f>SUM(AJ8:AJ17)</f>
        <v>0</v>
      </c>
      <c r="AK7" s="74">
        <f>SUM(AK8:AK17)</f>
        <v>0</v>
      </c>
      <c r="AL7" s="50">
        <f>COUNTIF(AL8:AL17,"&lt;&gt;")</f>
        <v>0</v>
      </c>
      <c r="AM7" s="50">
        <f>COUNTIF(AM8:AM17,"&lt;&gt;")</f>
        <v>0</v>
      </c>
      <c r="AN7" s="74">
        <f>SUM(AN8:AN17)</f>
        <v>0</v>
      </c>
      <c r="AO7" s="74">
        <f>SUM(AO8:AO17)</f>
        <v>0</v>
      </c>
      <c r="AP7" s="50">
        <f>COUNTIF(AP8:AP17,"&lt;&gt;")</f>
        <v>0</v>
      </c>
      <c r="AQ7" s="50">
        <f>COUNTIF(AQ8:AQ17,"&lt;&gt;")</f>
        <v>0</v>
      </c>
      <c r="AR7" s="74">
        <f>SUM(AR8:AR17)</f>
        <v>0</v>
      </c>
      <c r="AS7" s="74">
        <f>SUM(AS8:AS17)</f>
        <v>0</v>
      </c>
      <c r="AT7" s="50">
        <f>COUNTIF(AT8:AT17,"&lt;&gt;")</f>
        <v>0</v>
      </c>
      <c r="AU7" s="50">
        <f>COUNTIF(AU8:AU17,"&lt;&gt;")</f>
        <v>0</v>
      </c>
      <c r="AV7" s="74">
        <f>SUM(AV8:AV17)</f>
        <v>0</v>
      </c>
      <c r="AW7" s="74">
        <f>SUM(AW8:AW17)</f>
        <v>0</v>
      </c>
      <c r="AX7" s="50">
        <f>COUNTIF(AX8:AX17,"&lt;&gt;")</f>
        <v>0</v>
      </c>
      <c r="AY7" s="50">
        <f>COUNTIF(AY8:AY17,"&lt;&gt;")</f>
        <v>0</v>
      </c>
      <c r="AZ7" s="74">
        <f>SUM(AZ8:AZ17)</f>
        <v>0</v>
      </c>
      <c r="BA7" s="74">
        <f>SUM(BA8:BA17)</f>
        <v>0</v>
      </c>
      <c r="BB7" s="50">
        <f>COUNTIF(BB8:BB17,"&lt;&gt;")</f>
        <v>0</v>
      </c>
      <c r="BC7" s="50">
        <f>COUNTIF(BC8:BC17,"&lt;&gt;")</f>
        <v>0</v>
      </c>
      <c r="BD7" s="74">
        <f>SUM(BD8:BD17)</f>
        <v>0</v>
      </c>
      <c r="BE7" s="74">
        <f>SUM(BE8:BE17)</f>
        <v>0</v>
      </c>
      <c r="BF7" s="50">
        <f>COUNTIF(BF8:BF17,"&lt;&gt;")</f>
        <v>0</v>
      </c>
      <c r="BG7" s="50">
        <f>COUNTIF(BG8:BG17,"&lt;&gt;")</f>
        <v>0</v>
      </c>
      <c r="BH7" s="74">
        <f>SUM(BH8:BH17)</f>
        <v>0</v>
      </c>
      <c r="BI7" s="74">
        <f>SUM(BI8:BI17)</f>
        <v>0</v>
      </c>
      <c r="BJ7" s="50">
        <f>COUNTIF(BJ8:BJ17,"&lt;&gt;")</f>
        <v>0</v>
      </c>
      <c r="BK7" s="50">
        <f>COUNTIF(BK8:BK17,"&lt;&gt;")</f>
        <v>0</v>
      </c>
      <c r="BL7" s="74">
        <f>SUM(BL8:BL17)</f>
        <v>0</v>
      </c>
      <c r="BM7" s="74">
        <f>SUM(BM8:BM17)</f>
        <v>0</v>
      </c>
      <c r="BN7" s="50">
        <f>COUNTIF(BN8:BN17,"&lt;&gt;")</f>
        <v>0</v>
      </c>
      <c r="BO7" s="50">
        <f>COUNTIF(BO8:BO17,"&lt;&gt;")</f>
        <v>0</v>
      </c>
      <c r="BP7" s="74">
        <f>SUM(BP8:BP17)</f>
        <v>0</v>
      </c>
      <c r="BQ7" s="74">
        <f>SUM(BQ8:BQ17)</f>
        <v>0</v>
      </c>
      <c r="BR7" s="50">
        <f>COUNTIF(BR8:BR17,"&lt;&gt;")</f>
        <v>0</v>
      </c>
      <c r="BS7" s="50">
        <f>COUNTIF(BS8:BS17,"&lt;&gt;")</f>
        <v>0</v>
      </c>
      <c r="BT7" s="74">
        <f>SUM(BT8:BT17)</f>
        <v>0</v>
      </c>
      <c r="BU7" s="74">
        <f>SUM(BU8:BU17)</f>
        <v>0</v>
      </c>
      <c r="BV7" s="50">
        <f>COUNTIF(BV8:BV17,"&lt;&gt;")</f>
        <v>0</v>
      </c>
      <c r="BW7" s="50">
        <f>COUNTIF(BW8:BW17,"&lt;&gt;")</f>
        <v>0</v>
      </c>
      <c r="BX7" s="74">
        <f>SUM(BX8:BX17)</f>
        <v>0</v>
      </c>
      <c r="BY7" s="74">
        <f>SUM(BY8:BY17)</f>
        <v>0</v>
      </c>
      <c r="BZ7" s="50">
        <f>COUNTIF(BZ8:BZ17,"&lt;&gt;")</f>
        <v>0</v>
      </c>
      <c r="CA7" s="50">
        <f>COUNTIF(CA8:CA17,"&lt;&gt;")</f>
        <v>0</v>
      </c>
      <c r="CB7" s="74">
        <f>SUM(CB8:CB17)</f>
        <v>0</v>
      </c>
      <c r="CC7" s="74">
        <f>SUM(CC8:CC17)</f>
        <v>0</v>
      </c>
      <c r="CD7" s="50">
        <f>COUNTIF(CD8:CD17,"&lt;&gt;")</f>
        <v>0</v>
      </c>
      <c r="CE7" s="50">
        <f>COUNTIF(CE8:CE17,"&lt;&gt;")</f>
        <v>0</v>
      </c>
      <c r="CF7" s="74">
        <f>SUM(CF8:CF17)</f>
        <v>0</v>
      </c>
      <c r="CG7" s="74">
        <f>SUM(CG8:CG17)</f>
        <v>0</v>
      </c>
      <c r="CH7" s="50">
        <f>COUNTIF(CH8:CH17,"&lt;&gt;")</f>
        <v>0</v>
      </c>
      <c r="CI7" s="50">
        <f>COUNTIF(CI8:CI17,"&lt;&gt;")</f>
        <v>0</v>
      </c>
      <c r="CJ7" s="74">
        <f>SUM(CJ8:CJ17)</f>
        <v>0</v>
      </c>
      <c r="CK7" s="74">
        <f>SUM(CK8:CK17)</f>
        <v>0</v>
      </c>
      <c r="CL7" s="50">
        <f>COUNTIF(CL8:CL17,"&lt;&gt;")</f>
        <v>0</v>
      </c>
      <c r="CM7" s="50">
        <f>COUNTIF(CM8:CM17,"&lt;&gt;")</f>
        <v>0</v>
      </c>
      <c r="CN7" s="74">
        <f>SUM(CN8:CN17)</f>
        <v>0</v>
      </c>
      <c r="CO7" s="74">
        <f>SUM(CO8:CO17)</f>
        <v>0</v>
      </c>
      <c r="CP7" s="50">
        <f>COUNTIF(CP8:CP17,"&lt;&gt;")</f>
        <v>0</v>
      </c>
      <c r="CQ7" s="50">
        <f>COUNTIF(CQ8:CQ17,"&lt;&gt;")</f>
        <v>0</v>
      </c>
      <c r="CR7" s="74">
        <f>SUM(CR8:CR17)</f>
        <v>0</v>
      </c>
      <c r="CS7" s="74">
        <f>SUM(CS8:CS17)</f>
        <v>0</v>
      </c>
      <c r="CT7" s="50">
        <f>COUNTIF(CT8:CT17,"&lt;&gt;")</f>
        <v>0</v>
      </c>
      <c r="CU7" s="50">
        <f>COUNTIF(CU8:CU17,"&lt;&gt;")</f>
        <v>0</v>
      </c>
      <c r="CV7" s="74">
        <f>SUM(CV8:CV17)</f>
        <v>0</v>
      </c>
      <c r="CW7" s="74">
        <f>SUM(CW8:CW17)</f>
        <v>0</v>
      </c>
      <c r="CX7" s="50">
        <f>COUNTIF(CX8:CX17,"&lt;&gt;")</f>
        <v>0</v>
      </c>
      <c r="CY7" s="50">
        <f>COUNTIF(CY8:CY17,"&lt;&gt;")</f>
        <v>0</v>
      </c>
      <c r="CZ7" s="74">
        <f>SUM(CZ8:CZ17)</f>
        <v>0</v>
      </c>
      <c r="DA7" s="74">
        <f>SUM(DA8:DA17)</f>
        <v>0</v>
      </c>
      <c r="DB7" s="50">
        <f>COUNTIF(DB8:DB17,"&lt;&gt;")</f>
        <v>0</v>
      </c>
      <c r="DC7" s="50">
        <f>COUNTIF(DC8:DC17,"&lt;&gt;")</f>
        <v>0</v>
      </c>
      <c r="DD7" s="74">
        <f>SUM(DD8:DD17)</f>
        <v>0</v>
      </c>
      <c r="DE7" s="74">
        <f>SUM(DE8:DE17)</f>
        <v>0</v>
      </c>
      <c r="DF7" s="50">
        <f>COUNTIF(DF8:DF17,"&lt;&gt;")</f>
        <v>0</v>
      </c>
      <c r="DG7" s="50">
        <f>COUNTIF(DG8:DG17,"&lt;&gt;")</f>
        <v>0</v>
      </c>
      <c r="DH7" s="74">
        <f>SUM(DH8:DH17)</f>
        <v>0</v>
      </c>
      <c r="DI7" s="74">
        <f>SUM(DI8:DI17)</f>
        <v>0</v>
      </c>
      <c r="DJ7" s="50">
        <f>COUNTIF(DJ8:DJ17,"&lt;&gt;")</f>
        <v>0</v>
      </c>
      <c r="DK7" s="50">
        <f>COUNTIF(DK8:DK17,"&lt;&gt;")</f>
        <v>0</v>
      </c>
      <c r="DL7" s="74">
        <f>SUM(DL8:DL17)</f>
        <v>0</v>
      </c>
      <c r="DM7" s="74">
        <f>SUM(DM8:DM17)</f>
        <v>0</v>
      </c>
      <c r="DN7" s="50">
        <f>COUNTIF(DN8:DN17,"&lt;&gt;")</f>
        <v>0</v>
      </c>
      <c r="DO7" s="50">
        <f>COUNTIF(DO8:DO17,"&lt;&gt;")</f>
        <v>0</v>
      </c>
      <c r="DP7" s="74">
        <f>SUM(DP8:DP17)</f>
        <v>0</v>
      </c>
      <c r="DQ7" s="74">
        <f>SUM(DQ8:DQ17)</f>
        <v>0</v>
      </c>
      <c r="DR7" s="50">
        <f>COUNTIF(DR8:DR17,"&lt;&gt;")</f>
        <v>0</v>
      </c>
      <c r="DS7" s="50">
        <f>COUNTIF(DS8:DS17,"&lt;&gt;")</f>
        <v>0</v>
      </c>
      <c r="DT7" s="74">
        <f>SUM(DT8:DT17)</f>
        <v>0</v>
      </c>
      <c r="DU7" s="74">
        <f>SUM(DU8:DU17)</f>
        <v>0</v>
      </c>
    </row>
    <row r="8" spans="1:125" s="51" customFormat="1" ht="12" customHeight="1">
      <c r="A8" s="52" t="s">
        <v>523</v>
      </c>
      <c r="B8" s="53" t="s">
        <v>524</v>
      </c>
      <c r="C8" s="52" t="s">
        <v>525</v>
      </c>
      <c r="D8" s="76">
        <f>SUM(H8,L8,P8,T8,X8,AB8,AF8,AJ8,AN8,AR8,AV8,AZ8,BD8,BH8,BL8,BP8,BT8,BX8,CB8,CF8,CJ8,CN8,CR8,CV8,CZ8,DD8,DH8,DL8,DP8,DT8)</f>
        <v>0</v>
      </c>
      <c r="E8" s="76">
        <f>SUM(I8,M8,Q8,U8,Y8,AC8,AG8,AK8,AO8,AS8,AW8,BA8,BE8,BI8,BM8,BQ8,BU8,BY8,CC8,CG8,CK8,CO8,CS8,CW8,DA8,DE8,DI8,DM8,DQ8,DU8)</f>
        <v>176972</v>
      </c>
      <c r="F8" s="68" t="s">
        <v>526</v>
      </c>
      <c r="G8" s="54" t="s">
        <v>527</v>
      </c>
      <c r="H8" s="76">
        <v>0</v>
      </c>
      <c r="I8" s="76">
        <v>110926</v>
      </c>
      <c r="J8" s="68" t="s">
        <v>528</v>
      </c>
      <c r="K8" s="54" t="s">
        <v>529</v>
      </c>
      <c r="L8" s="76">
        <v>0</v>
      </c>
      <c r="M8" s="76">
        <v>51357</v>
      </c>
      <c r="N8" s="68" t="s">
        <v>530</v>
      </c>
      <c r="O8" s="54" t="s">
        <v>531</v>
      </c>
      <c r="P8" s="76">
        <v>0</v>
      </c>
      <c r="Q8" s="76">
        <v>7960</v>
      </c>
      <c r="R8" s="68" t="s">
        <v>532</v>
      </c>
      <c r="S8" s="54" t="s">
        <v>533</v>
      </c>
      <c r="T8" s="76">
        <v>0</v>
      </c>
      <c r="U8" s="76">
        <v>6729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523</v>
      </c>
      <c r="B9" s="53" t="s">
        <v>534</v>
      </c>
      <c r="C9" s="52" t="s">
        <v>535</v>
      </c>
      <c r="D9" s="76">
        <f>SUM(H9,L9,P9,T9,X9,AB9,AF9,AJ9,AN9,AR9,AV9,AZ9,BD9,BH9,BL9,BP9,BT9,BX9,CB9,CF9,CJ9,CN9,CR9,CV9,CZ9,DD9,DH9,DL9,DP9,DT9)</f>
        <v>58566</v>
      </c>
      <c r="E9" s="76">
        <f>SUM(I9,M9,Q9,U9,Y9,AC9,AG9,AK9,AO9,AS9,AW9,BA9,BE9,BI9,BM9,BQ9,BU9,BY9,CC9,CG9,CK9,CO9,CS9,CW9,DA9,DE9,DI9,DM9,DQ9,DU9)</f>
        <v>0</v>
      </c>
      <c r="F9" s="68" t="s">
        <v>526</v>
      </c>
      <c r="G9" s="54" t="s">
        <v>527</v>
      </c>
      <c r="H9" s="76">
        <v>55253</v>
      </c>
      <c r="I9" s="76">
        <v>0</v>
      </c>
      <c r="J9" s="68" t="s">
        <v>532</v>
      </c>
      <c r="K9" s="54" t="s">
        <v>533</v>
      </c>
      <c r="L9" s="76">
        <v>3313</v>
      </c>
      <c r="M9" s="76">
        <v>0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523</v>
      </c>
      <c r="B10" s="66" t="s">
        <v>536</v>
      </c>
      <c r="C10" s="52" t="s">
        <v>537</v>
      </c>
      <c r="D10" s="76">
        <f>SUM(H10,L10,P10,T10,X10,AB10,AF10,AJ10,AN10,AR10,AV10,AZ10,BD10,BH10,BL10,BP10,BT10,BX10,CB10,CF10,CJ10,CN10,CR10,CV10,CZ10,DD10,DH10,DL10,DP10,DT10)</f>
        <v>360678</v>
      </c>
      <c r="E10" s="76">
        <f>SUM(I10,M10,Q10,U10,Y10,AC10,AG10,AK10,AO10,AS10,AW10,BA10,BE10,BI10,BM10,BQ10,BU10,BY10,CC10,CG10,CK10,CO10,CS10,CW10,DA10,DE10,DI10,DM10,DQ10,DU10)</f>
        <v>285187</v>
      </c>
      <c r="F10" s="68" t="s">
        <v>538</v>
      </c>
      <c r="G10" s="54" t="s">
        <v>539</v>
      </c>
      <c r="H10" s="76">
        <v>268864</v>
      </c>
      <c r="I10" s="76">
        <v>211609</v>
      </c>
      <c r="J10" s="68" t="s">
        <v>540</v>
      </c>
      <c r="K10" s="54" t="s">
        <v>541</v>
      </c>
      <c r="L10" s="76">
        <v>79689</v>
      </c>
      <c r="M10" s="76">
        <v>59604</v>
      </c>
      <c r="N10" s="68" t="s">
        <v>542</v>
      </c>
      <c r="O10" s="54" t="s">
        <v>543</v>
      </c>
      <c r="P10" s="76">
        <v>12125</v>
      </c>
      <c r="Q10" s="76">
        <v>13974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131</v>
      </c>
      <c r="B11" s="53" t="s">
        <v>200</v>
      </c>
      <c r="C11" s="52" t="s">
        <v>544</v>
      </c>
      <c r="D11" s="76">
        <f>SUM(H11,L11,P11,T11,X11,AB11,AF11,AJ11,AN11,AR11,AV11,AZ11,BD11,BH11,BL11,BP11,BT11,BX11,CB11,CF11,CJ11,CN11,CR11,CV11,CZ11,DD11,DH11,DL11,DP11,DT11)</f>
        <v>431549</v>
      </c>
      <c r="E11" s="76">
        <f>SUM(I11,M11,Q11,U11,Y11,AC11,AG11,AK11,AO11,AS11,AW11,BA11,BE11,BI11,BM11,BQ11,BU11,BY11,CC11,CG11,CK11,CO11,CS11,CW11,DA11,DE11,DI11,DM11,DQ11,DU11)</f>
        <v>286159</v>
      </c>
      <c r="F11" s="68" t="s">
        <v>149</v>
      </c>
      <c r="G11" s="54" t="s">
        <v>343</v>
      </c>
      <c r="H11" s="76">
        <v>346811</v>
      </c>
      <c r="I11" s="76">
        <v>227680</v>
      </c>
      <c r="J11" s="68" t="s">
        <v>545</v>
      </c>
      <c r="K11" s="54" t="s">
        <v>546</v>
      </c>
      <c r="L11" s="76">
        <v>84738</v>
      </c>
      <c r="M11" s="76">
        <v>58479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199</v>
      </c>
      <c r="B12" s="56" t="s">
        <v>547</v>
      </c>
      <c r="C12" s="55" t="s">
        <v>548</v>
      </c>
      <c r="D12" s="78">
        <f>SUM(H12,L12,P12,T12,X12,AB12,AF12,AJ12,AN12,AR12,AV12,AZ12,BD12,BH12,BL12,BP12,BT12,BX12,CB12,CF12,CJ12,CN12,CR12,CV12,CZ12,DD12,DH12,DL12,DP12,DT12)</f>
        <v>0</v>
      </c>
      <c r="E12" s="78">
        <f>SUM(I12,M12,Q12,U12,Y12,AC12,AG12,AK12,AO12,AS12,AW12,BA12,BE12,BI12,BM12,BQ12,BU12,BY12,CC12,CG12,CK12,CO12,CS12,CW12,DA12,DE12,DI12,DM12,DQ12,DU12)</f>
        <v>387572</v>
      </c>
      <c r="F12" s="56" t="s">
        <v>549</v>
      </c>
      <c r="G12" s="55" t="s">
        <v>550</v>
      </c>
      <c r="H12" s="78">
        <v>0</v>
      </c>
      <c r="I12" s="78">
        <v>306158</v>
      </c>
      <c r="J12" s="56" t="s">
        <v>153</v>
      </c>
      <c r="K12" s="55" t="s">
        <v>347</v>
      </c>
      <c r="L12" s="78">
        <v>0</v>
      </c>
      <c r="M12" s="78">
        <v>81414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523</v>
      </c>
      <c r="B13" s="56" t="s">
        <v>551</v>
      </c>
      <c r="C13" s="55" t="s">
        <v>552</v>
      </c>
      <c r="D13" s="78">
        <f>SUM(H13,L13,P13,T13,X13,AB13,AF13,AJ13,AN13,AR13,AV13,AZ13,BD13,BH13,BL13,BP13,BT13,BX13,CB13,CF13,CJ13,CN13,CR13,CV13,CZ13,DD13,DH13,DL13,DP13,DT13)</f>
        <v>780787</v>
      </c>
      <c r="E13" s="78">
        <f>SUM(I13,M13,Q13,U13,Y13,AC13,AG13,AK13,AO13,AS13,AW13,BA13,BE13,BI13,BM13,BQ13,BU13,BY13,CC13,CG13,CK13,CO13,CS13,CW13,DA13,DE13,DI13,DM13,DQ13,DU13)</f>
        <v>264872</v>
      </c>
      <c r="F13" s="56" t="s">
        <v>528</v>
      </c>
      <c r="G13" s="55" t="s">
        <v>529</v>
      </c>
      <c r="H13" s="78">
        <v>578883</v>
      </c>
      <c r="I13" s="78">
        <v>201577</v>
      </c>
      <c r="J13" s="56" t="s">
        <v>530</v>
      </c>
      <c r="K13" s="55" t="s">
        <v>531</v>
      </c>
      <c r="L13" s="78">
        <v>21588</v>
      </c>
      <c r="M13" s="78">
        <v>0</v>
      </c>
      <c r="N13" s="56" t="s">
        <v>553</v>
      </c>
      <c r="O13" s="55" t="s">
        <v>554</v>
      </c>
      <c r="P13" s="78">
        <v>118693</v>
      </c>
      <c r="Q13" s="78">
        <v>44250</v>
      </c>
      <c r="R13" s="56" t="s">
        <v>555</v>
      </c>
      <c r="S13" s="55" t="s">
        <v>556</v>
      </c>
      <c r="T13" s="78">
        <v>61623</v>
      </c>
      <c r="U13" s="78">
        <v>19045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523</v>
      </c>
      <c r="B14" s="56" t="s">
        <v>557</v>
      </c>
      <c r="C14" s="55" t="s">
        <v>558</v>
      </c>
      <c r="D14" s="78">
        <f>SUM(H14,L14,P14,T14,X14,AB14,AF14,AJ14,AN14,AR14,AV14,AZ14,BD14,BH14,BL14,BP14,BT14,BX14,CB14,CF14,CJ14,CN14,CR14,CV14,CZ14,DD14,DH14,DL14,DP14,DT14)</f>
        <v>551024</v>
      </c>
      <c r="E14" s="78">
        <f>SUM(I14,M14,Q14,U14,Y14,AC14,AG14,AK14,AO14,AS14,AW14,BA14,BE14,BI14,BM14,BQ14,BU14,BY14,CC14,CG14,CK14,CO14,CS14,CW14,DA14,DE14,DI14,DM14,DQ14,DU14)</f>
        <v>199671</v>
      </c>
      <c r="F14" s="56" t="s">
        <v>559</v>
      </c>
      <c r="G14" s="55" t="s">
        <v>560</v>
      </c>
      <c r="H14" s="78">
        <v>467210</v>
      </c>
      <c r="I14" s="78">
        <v>168855</v>
      </c>
      <c r="J14" s="56" t="s">
        <v>561</v>
      </c>
      <c r="K14" s="55" t="s">
        <v>562</v>
      </c>
      <c r="L14" s="78">
        <v>83814</v>
      </c>
      <c r="M14" s="78">
        <v>30816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523</v>
      </c>
      <c r="B15" s="56" t="s">
        <v>563</v>
      </c>
      <c r="C15" s="55" t="s">
        <v>564</v>
      </c>
      <c r="D15" s="78">
        <f>SUM(H15,L15,P15,T15,X15,AB15,AF15,AJ15,AN15,AR15,AV15,AZ15,BD15,BH15,BL15,BP15,BT15,BX15,CB15,CF15,CJ15,CN15,CR15,CV15,CZ15,DD15,DH15,DL15,DP15,DT15)</f>
        <v>0</v>
      </c>
      <c r="E15" s="78">
        <f>SUM(I15,M15,Q15,U15,Y15,AC15,AG15,AK15,AO15,AS15,AW15,BA15,BE15,BI15,BM15,BQ15,BU15,BY15,CC15,CG15,CK15,CO15,CS15,CW15,DA15,DE15,DI15,DM15,DQ15,DU15)</f>
        <v>233989</v>
      </c>
      <c r="F15" s="56" t="s">
        <v>565</v>
      </c>
      <c r="G15" s="55" t="s">
        <v>566</v>
      </c>
      <c r="H15" s="78">
        <v>0</v>
      </c>
      <c r="I15" s="78">
        <v>143510</v>
      </c>
      <c r="J15" s="56" t="s">
        <v>567</v>
      </c>
      <c r="K15" s="55" t="s">
        <v>568</v>
      </c>
      <c r="L15" s="78">
        <v>0</v>
      </c>
      <c r="M15" s="78">
        <v>90479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523</v>
      </c>
      <c r="B16" s="56" t="s">
        <v>569</v>
      </c>
      <c r="C16" s="55" t="s">
        <v>570</v>
      </c>
      <c r="D16" s="78">
        <f>SUM(H16,L16,P16,T16,X16,AB16,AF16,AJ16,AN16,AR16,AV16,AZ16,BD16,BH16,BL16,BP16,BT16,BX16,CB16,CF16,CJ16,CN16,CR16,CV16,CZ16,DD16,DH16,DL16,DP16,DT16)</f>
        <v>0</v>
      </c>
      <c r="E16" s="78">
        <f>SUM(I16,M16,Q16,U16,Y16,AC16,AG16,AK16,AO16,AS16,AW16,BA16,BE16,BI16,BM16,BQ16,BU16,BY16,CC16,CG16,CK16,CO16,CS16,CW16,DA16,DE16,DI16,DM16,DQ16,DU16)</f>
        <v>23655</v>
      </c>
      <c r="F16" s="56" t="s">
        <v>571</v>
      </c>
      <c r="G16" s="55" t="s">
        <v>572</v>
      </c>
      <c r="H16" s="78">
        <v>0</v>
      </c>
      <c r="I16" s="78">
        <v>12797</v>
      </c>
      <c r="J16" s="56" t="s">
        <v>573</v>
      </c>
      <c r="K16" s="55" t="s">
        <v>574</v>
      </c>
      <c r="L16" s="78">
        <v>0</v>
      </c>
      <c r="M16" s="78">
        <v>10858</v>
      </c>
      <c r="N16" s="56"/>
      <c r="O16" s="55"/>
      <c r="P16" s="78">
        <v>0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523</v>
      </c>
      <c r="B17" s="56" t="s">
        <v>575</v>
      </c>
      <c r="C17" s="55" t="s">
        <v>576</v>
      </c>
      <c r="D17" s="78">
        <f>SUM(H17,L17,P17,T17,X17,AB17,AF17,AJ17,AN17,AR17,AV17,AZ17,BD17,BH17,BL17,BP17,BT17,BX17,CB17,CF17,CJ17,CN17,CR17,CV17,CZ17,DD17,DH17,DL17,DP17,DT17)</f>
        <v>349916</v>
      </c>
      <c r="E17" s="78">
        <f>SUM(I17,M17,Q17,U17,Y17,AC17,AG17,AK17,AO17,AS17,AW17,BA17,BE17,BI17,BM17,BQ17,BU17,BY17,CC17,CG17,CK17,CO17,CS17,CW17,DA17,DE17,DI17,DM17,DQ17,DU17)</f>
        <v>0</v>
      </c>
      <c r="F17" s="56" t="s">
        <v>565</v>
      </c>
      <c r="G17" s="55" t="s">
        <v>566</v>
      </c>
      <c r="H17" s="78">
        <v>186680</v>
      </c>
      <c r="I17" s="78">
        <v>0</v>
      </c>
      <c r="J17" s="56" t="s">
        <v>577</v>
      </c>
      <c r="K17" s="55" t="s">
        <v>578</v>
      </c>
      <c r="L17" s="78">
        <v>58365</v>
      </c>
      <c r="M17" s="78">
        <v>0</v>
      </c>
      <c r="N17" s="56" t="s">
        <v>571</v>
      </c>
      <c r="O17" s="55" t="s">
        <v>572</v>
      </c>
      <c r="P17" s="78">
        <v>40113</v>
      </c>
      <c r="Q17" s="78">
        <v>0</v>
      </c>
      <c r="R17" s="56" t="s">
        <v>573</v>
      </c>
      <c r="S17" s="55" t="s">
        <v>574</v>
      </c>
      <c r="T17" s="78">
        <v>37298</v>
      </c>
      <c r="U17" s="78">
        <v>0</v>
      </c>
      <c r="V17" s="56" t="s">
        <v>579</v>
      </c>
      <c r="W17" s="55" t="s">
        <v>580</v>
      </c>
      <c r="X17" s="78">
        <v>27460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581</v>
      </c>
      <c r="D2" s="26" t="s">
        <v>123</v>
      </c>
      <c r="E2" s="5" t="s">
        <v>582</v>
      </c>
      <c r="F2" s="3"/>
      <c r="G2" s="3"/>
      <c r="H2" s="3"/>
      <c r="I2" s="3"/>
      <c r="J2" s="3"/>
      <c r="K2" s="3"/>
      <c r="L2" s="3" t="str">
        <f>LEFT(D2,2)</f>
        <v>05</v>
      </c>
      <c r="M2" s="3" t="str">
        <f>IF(L2&lt;&gt;"",VLOOKUP(L2,$AK$6:$AL$52,2,FALSE),"-")</f>
        <v>秋田県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583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584</v>
      </c>
      <c r="C6" s="189"/>
      <c r="D6" s="190"/>
      <c r="E6" s="14" t="s">
        <v>56</v>
      </c>
      <c r="F6" s="15" t="s">
        <v>58</v>
      </c>
      <c r="H6" s="191" t="s">
        <v>585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586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1616991</v>
      </c>
      <c r="F7" s="18">
        <f>AF14</f>
        <v>2316</v>
      </c>
      <c r="H7" s="194" t="s">
        <v>407</v>
      </c>
      <c r="I7" s="194" t="s">
        <v>587</v>
      </c>
      <c r="J7" s="199" t="s">
        <v>100</v>
      </c>
      <c r="K7" s="201"/>
      <c r="L7" s="18">
        <f>AF21</f>
        <v>0</v>
      </c>
      <c r="M7" s="18">
        <f>AF42</f>
        <v>0</v>
      </c>
      <c r="AC7" s="16" t="s">
        <v>92</v>
      </c>
      <c r="AD7" s="42" t="s">
        <v>588</v>
      </c>
      <c r="AE7" s="41" t="s">
        <v>589</v>
      </c>
      <c r="AF7" s="37">
        <f ca="1">IF(AF$2=0,INDIRECT("'"&amp;AD7&amp;"'!"&amp;AE7&amp;$AI$2),0)</f>
        <v>1616991</v>
      </c>
      <c r="AG7" s="41"/>
      <c r="AH7" s="207" t="str">
        <f>+'廃棄物事業経費（歳入）'!B7</f>
        <v>05000</v>
      </c>
      <c r="AI7" s="2">
        <v>7</v>
      </c>
      <c r="AK7" s="27" t="s">
        <v>590</v>
      </c>
      <c r="AL7" s="29" t="s">
        <v>4</v>
      </c>
    </row>
    <row r="8" spans="2:38" ht="19.5" customHeight="1">
      <c r="B8" s="183" t="s">
        <v>591</v>
      </c>
      <c r="C8" s="179"/>
      <c r="D8" s="179"/>
      <c r="E8" s="18">
        <f>AF8</f>
        <v>2098</v>
      </c>
      <c r="F8" s="18">
        <f>AF15</f>
        <v>2908</v>
      </c>
      <c r="H8" s="195"/>
      <c r="I8" s="195"/>
      <c r="J8" s="191" t="s">
        <v>102</v>
      </c>
      <c r="K8" s="193"/>
      <c r="L8" s="18">
        <f>AF22</f>
        <v>5489401</v>
      </c>
      <c r="M8" s="18">
        <f>AF43</f>
        <v>10830</v>
      </c>
      <c r="AC8" s="16" t="s">
        <v>591</v>
      </c>
      <c r="AD8" s="42" t="s">
        <v>588</v>
      </c>
      <c r="AE8" s="41" t="s">
        <v>592</v>
      </c>
      <c r="AF8" s="37">
        <f ca="1">IF(AF$2=0,INDIRECT("'"&amp;AD8&amp;"'!"&amp;AE8&amp;$AI$2),0)</f>
        <v>2098</v>
      </c>
      <c r="AG8" s="41"/>
      <c r="AH8" s="207" t="str">
        <f>+'廃棄物事業経費（歳入）'!B8</f>
        <v>05201</v>
      </c>
      <c r="AI8" s="2">
        <v>8</v>
      </c>
      <c r="AK8" s="27" t="s">
        <v>593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1806700</v>
      </c>
      <c r="F9" s="18">
        <f>AF16</f>
        <v>0</v>
      </c>
      <c r="H9" s="195"/>
      <c r="I9" s="195"/>
      <c r="J9" s="199" t="s">
        <v>104</v>
      </c>
      <c r="K9" s="201"/>
      <c r="L9" s="18">
        <f>AF23</f>
        <v>126625</v>
      </c>
      <c r="M9" s="18">
        <f>AF44</f>
        <v>0</v>
      </c>
      <c r="AC9" s="16" t="s">
        <v>95</v>
      </c>
      <c r="AD9" s="42" t="s">
        <v>588</v>
      </c>
      <c r="AE9" s="41" t="s">
        <v>594</v>
      </c>
      <c r="AF9" s="37">
        <f ca="1">IF(AF$2=0,INDIRECT("'"&amp;AD9&amp;"'!"&amp;AE9&amp;$AI$2),0)</f>
        <v>1806700</v>
      </c>
      <c r="AG9" s="41"/>
      <c r="AH9" s="207" t="str">
        <f>+'廃棄物事業経費（歳入）'!B9</f>
        <v>05202</v>
      </c>
      <c r="AI9" s="2">
        <v>9</v>
      </c>
      <c r="AK9" s="27" t="s">
        <v>595</v>
      </c>
      <c r="AL9" s="29" t="s">
        <v>6</v>
      </c>
    </row>
    <row r="10" spans="2:38" ht="19.5" customHeight="1">
      <c r="B10" s="183" t="s">
        <v>596</v>
      </c>
      <c r="C10" s="179"/>
      <c r="D10" s="179"/>
      <c r="E10" s="18">
        <f>AF10</f>
        <v>2228579</v>
      </c>
      <c r="F10" s="18">
        <f>AF17</f>
        <v>97042</v>
      </c>
      <c r="H10" s="195"/>
      <c r="I10" s="196"/>
      <c r="J10" s="199" t="s">
        <v>0</v>
      </c>
      <c r="K10" s="201"/>
      <c r="L10" s="18">
        <f>AF24</f>
        <v>26809</v>
      </c>
      <c r="M10" s="18">
        <f>AF45</f>
        <v>9350</v>
      </c>
      <c r="AC10" s="16" t="s">
        <v>596</v>
      </c>
      <c r="AD10" s="42" t="s">
        <v>588</v>
      </c>
      <c r="AE10" s="41" t="s">
        <v>597</v>
      </c>
      <c r="AF10" s="37">
        <f ca="1">IF(AF$2=0,INDIRECT("'"&amp;AD10&amp;"'!"&amp;AE10&amp;$AI$2),0)</f>
        <v>2228579</v>
      </c>
      <c r="AG10" s="41"/>
      <c r="AH10" s="207" t="str">
        <f>+'廃棄物事業経費（歳入）'!B10</f>
        <v>05203</v>
      </c>
      <c r="AI10" s="2">
        <v>10</v>
      </c>
      <c r="AK10" s="27" t="s">
        <v>598</v>
      </c>
      <c r="AL10" s="29" t="s">
        <v>7</v>
      </c>
    </row>
    <row r="11" spans="2:38" ht="19.5" customHeight="1">
      <c r="B11" s="178" t="s">
        <v>599</v>
      </c>
      <c r="C11" s="179"/>
      <c r="D11" s="179"/>
      <c r="E11" s="18">
        <f>AF11</f>
        <v>2532520</v>
      </c>
      <c r="F11" s="18">
        <f>AF18</f>
        <v>1858077</v>
      </c>
      <c r="H11" s="195"/>
      <c r="I11" s="180" t="s">
        <v>72</v>
      </c>
      <c r="J11" s="180"/>
      <c r="K11" s="180"/>
      <c r="L11" s="18">
        <f>AF25</f>
        <v>75391</v>
      </c>
      <c r="M11" s="18">
        <f>AF46</f>
        <v>972</v>
      </c>
      <c r="AC11" s="16" t="s">
        <v>599</v>
      </c>
      <c r="AD11" s="42" t="s">
        <v>588</v>
      </c>
      <c r="AE11" s="41" t="s">
        <v>600</v>
      </c>
      <c r="AF11" s="37">
        <f ca="1">IF(AF$2=0,INDIRECT("'"&amp;AD11&amp;"'!"&amp;AE11&amp;$AI$2),0)</f>
        <v>2532520</v>
      </c>
      <c r="AG11" s="41"/>
      <c r="AH11" s="207" t="str">
        <f>+'廃棄物事業経費（歳入）'!B11</f>
        <v>05204</v>
      </c>
      <c r="AI11" s="2">
        <v>11</v>
      </c>
      <c r="AK11" s="27" t="s">
        <v>601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977496</v>
      </c>
      <c r="F12" s="18">
        <f>AF19</f>
        <v>15519</v>
      </c>
      <c r="H12" s="195"/>
      <c r="I12" s="180" t="s">
        <v>602</v>
      </c>
      <c r="J12" s="180"/>
      <c r="K12" s="180"/>
      <c r="L12" s="18">
        <f>AF26</f>
        <v>68729</v>
      </c>
      <c r="M12" s="18">
        <f>AF47</f>
        <v>0</v>
      </c>
      <c r="AC12" s="16" t="s">
        <v>0</v>
      </c>
      <c r="AD12" s="42" t="s">
        <v>588</v>
      </c>
      <c r="AE12" s="41" t="s">
        <v>603</v>
      </c>
      <c r="AF12" s="37">
        <f ca="1">IF(AF$2=0,INDIRECT("'"&amp;AD12&amp;"'!"&amp;AE12&amp;$AI$2),0)</f>
        <v>977496</v>
      </c>
      <c r="AG12" s="41"/>
      <c r="AH12" s="207" t="str">
        <f>+'廃棄物事業経費（歳入）'!B12</f>
        <v>05206</v>
      </c>
      <c r="AI12" s="2">
        <v>12</v>
      </c>
      <c r="AK12" s="27" t="s">
        <v>604</v>
      </c>
      <c r="AL12" s="29" t="s">
        <v>9</v>
      </c>
    </row>
    <row r="13" spans="2:38" ht="19.5" customHeight="1">
      <c r="B13" s="184" t="s">
        <v>605</v>
      </c>
      <c r="C13" s="185"/>
      <c r="D13" s="185"/>
      <c r="E13" s="19">
        <f>SUM(E7:E12)</f>
        <v>9164384</v>
      </c>
      <c r="F13" s="19">
        <f>SUM(F7:F12)</f>
        <v>1975862</v>
      </c>
      <c r="H13" s="195"/>
      <c r="I13" s="186" t="s">
        <v>410</v>
      </c>
      <c r="J13" s="187"/>
      <c r="K13" s="188"/>
      <c r="L13" s="20">
        <f>SUM(L7:L12)</f>
        <v>5786955</v>
      </c>
      <c r="M13" s="20">
        <f>SUM(M7:M12)</f>
        <v>21152</v>
      </c>
      <c r="AC13" s="16" t="s">
        <v>69</v>
      </c>
      <c r="AD13" s="42" t="s">
        <v>588</v>
      </c>
      <c r="AE13" s="41" t="s">
        <v>606</v>
      </c>
      <c r="AF13" s="37">
        <f ca="1">IF(AF$2=0,INDIRECT("'"&amp;AD13&amp;"'!"&amp;AE13&amp;$AI$2),0)</f>
        <v>11865855</v>
      </c>
      <c r="AG13" s="41"/>
      <c r="AH13" s="207" t="str">
        <f>+'廃棄物事業経費（歳入）'!B13</f>
        <v>05207</v>
      </c>
      <c r="AI13" s="2">
        <v>13</v>
      </c>
      <c r="AK13" s="27" t="s">
        <v>607</v>
      </c>
      <c r="AL13" s="29" t="s">
        <v>10</v>
      </c>
    </row>
    <row r="14" spans="2:38" ht="19.5" customHeight="1">
      <c r="B14" s="21"/>
      <c r="C14" s="181" t="s">
        <v>608</v>
      </c>
      <c r="D14" s="182"/>
      <c r="E14" s="23">
        <f>E13-E11</f>
        <v>6631864</v>
      </c>
      <c r="F14" s="23">
        <f>F13-F11</f>
        <v>117785</v>
      </c>
      <c r="H14" s="196"/>
      <c r="I14" s="21"/>
      <c r="J14" s="25"/>
      <c r="K14" s="22" t="s">
        <v>608</v>
      </c>
      <c r="L14" s="24">
        <f>L13-L12</f>
        <v>5718226</v>
      </c>
      <c r="M14" s="24">
        <f>M13-M12</f>
        <v>21152</v>
      </c>
      <c r="AC14" s="16" t="s">
        <v>92</v>
      </c>
      <c r="AD14" s="42" t="s">
        <v>588</v>
      </c>
      <c r="AE14" s="41" t="s">
        <v>609</v>
      </c>
      <c r="AF14" s="37">
        <f ca="1">IF(AF$2=0,INDIRECT("'"&amp;AD14&amp;"'!"&amp;AE14&amp;$AI$2),0)</f>
        <v>2316</v>
      </c>
      <c r="AG14" s="41"/>
      <c r="AH14" s="207" t="str">
        <f>+'廃棄物事業経費（歳入）'!B14</f>
        <v>05209</v>
      </c>
      <c r="AI14" s="2">
        <v>14</v>
      </c>
      <c r="AK14" s="27" t="s">
        <v>610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11865855</v>
      </c>
      <c r="F15" s="18">
        <f>AF20</f>
        <v>2867765</v>
      </c>
      <c r="H15" s="202" t="s">
        <v>611</v>
      </c>
      <c r="I15" s="194" t="s">
        <v>612</v>
      </c>
      <c r="J15" s="17" t="s">
        <v>106</v>
      </c>
      <c r="K15" s="28"/>
      <c r="L15" s="18">
        <f>AF27</f>
        <v>873396</v>
      </c>
      <c r="M15" s="18">
        <f>AF48</f>
        <v>454406</v>
      </c>
      <c r="AC15" s="16" t="s">
        <v>591</v>
      </c>
      <c r="AD15" s="42" t="s">
        <v>588</v>
      </c>
      <c r="AE15" s="41" t="s">
        <v>613</v>
      </c>
      <c r="AF15" s="37">
        <f ca="1">IF(AF$2=0,INDIRECT("'"&amp;AD15&amp;"'!"&amp;AE15&amp;$AI$2),0)</f>
        <v>2908</v>
      </c>
      <c r="AG15" s="41"/>
      <c r="AH15" s="207" t="str">
        <f>+'廃棄物事業経費（歳入）'!B15</f>
        <v>05210</v>
      </c>
      <c r="AI15" s="2">
        <v>15</v>
      </c>
      <c r="AK15" s="27" t="s">
        <v>614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21030239</v>
      </c>
      <c r="F16" s="19">
        <f>SUM(F13,F15)</f>
        <v>4843627</v>
      </c>
      <c r="H16" s="203"/>
      <c r="I16" s="195"/>
      <c r="J16" s="195" t="s">
        <v>615</v>
      </c>
      <c r="K16" s="14" t="s">
        <v>108</v>
      </c>
      <c r="L16" s="18">
        <f>AF28</f>
        <v>240391</v>
      </c>
      <c r="M16" s="18">
        <f>AF49</f>
        <v>0</v>
      </c>
      <c r="AC16" s="16" t="s">
        <v>95</v>
      </c>
      <c r="AD16" s="42" t="s">
        <v>588</v>
      </c>
      <c r="AE16" s="41" t="s">
        <v>616</v>
      </c>
      <c r="AF16" s="37">
        <f ca="1">IF(AF$2=0,INDIRECT("'"&amp;AD16&amp;"'!"&amp;AE16&amp;$AI$2),0)</f>
        <v>0</v>
      </c>
      <c r="AG16" s="41"/>
      <c r="AH16" s="207" t="str">
        <f>+'廃棄物事業経費（歳入）'!B16</f>
        <v>05211</v>
      </c>
      <c r="AI16" s="2">
        <v>16</v>
      </c>
      <c r="AK16" s="27" t="s">
        <v>617</v>
      </c>
      <c r="AL16" s="29" t="s">
        <v>13</v>
      </c>
    </row>
    <row r="17" spans="2:38" ht="19.5" customHeight="1">
      <c r="B17" s="21"/>
      <c r="C17" s="181" t="s">
        <v>608</v>
      </c>
      <c r="D17" s="182"/>
      <c r="E17" s="23">
        <f>SUM(E14:E15)</f>
        <v>18497719</v>
      </c>
      <c r="F17" s="23">
        <f>SUM(F14:F15)</f>
        <v>2985550</v>
      </c>
      <c r="H17" s="203"/>
      <c r="I17" s="195"/>
      <c r="J17" s="195"/>
      <c r="K17" s="14" t="s">
        <v>110</v>
      </c>
      <c r="L17" s="18">
        <f>AF29</f>
        <v>718624</v>
      </c>
      <c r="M17" s="18">
        <f>AF50</f>
        <v>104837</v>
      </c>
      <c r="AC17" s="16" t="s">
        <v>596</v>
      </c>
      <c r="AD17" s="42" t="s">
        <v>588</v>
      </c>
      <c r="AE17" s="41" t="s">
        <v>618</v>
      </c>
      <c r="AF17" s="37">
        <f ca="1">IF(AF$2=0,INDIRECT("'"&amp;AD17&amp;"'!"&amp;AE17&amp;$AI$2),0)</f>
        <v>97042</v>
      </c>
      <c r="AG17" s="41"/>
      <c r="AH17" s="207" t="str">
        <f>+'廃棄物事業経費（歳入）'!B17</f>
        <v>05212</v>
      </c>
      <c r="AI17" s="2">
        <v>17</v>
      </c>
      <c r="AK17" s="27" t="s">
        <v>619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58524</v>
      </c>
      <c r="M18" s="18">
        <f>AF51</f>
        <v>0</v>
      </c>
      <c r="AC18" s="16" t="s">
        <v>599</v>
      </c>
      <c r="AD18" s="42" t="s">
        <v>588</v>
      </c>
      <c r="AE18" s="41" t="s">
        <v>620</v>
      </c>
      <c r="AF18" s="37">
        <f ca="1">IF(AF$2=0,INDIRECT("'"&amp;AD18&amp;"'!"&amp;AE18&amp;$AI$2),0)</f>
        <v>1858077</v>
      </c>
      <c r="AG18" s="41"/>
      <c r="AH18" s="207" t="str">
        <f>+'廃棄物事業経費（歳入）'!B18</f>
        <v>05213</v>
      </c>
      <c r="AI18" s="2">
        <v>18</v>
      </c>
      <c r="AK18" s="27" t="s">
        <v>621</v>
      </c>
      <c r="AL18" s="29" t="s">
        <v>15</v>
      </c>
    </row>
    <row r="19" spans="8:38" ht="19.5" customHeight="1">
      <c r="H19" s="203"/>
      <c r="I19" s="194" t="s">
        <v>622</v>
      </c>
      <c r="J19" s="199" t="s">
        <v>114</v>
      </c>
      <c r="K19" s="201"/>
      <c r="L19" s="18">
        <f>AF31</f>
        <v>89444</v>
      </c>
      <c r="M19" s="18">
        <f>AF52</f>
        <v>0</v>
      </c>
      <c r="AC19" s="16" t="s">
        <v>0</v>
      </c>
      <c r="AD19" s="42" t="s">
        <v>588</v>
      </c>
      <c r="AE19" s="41" t="s">
        <v>623</v>
      </c>
      <c r="AF19" s="37">
        <f ca="1">IF(AF$2=0,INDIRECT("'"&amp;AD19&amp;"'!"&amp;AE19&amp;$AI$2),0)</f>
        <v>15519</v>
      </c>
      <c r="AG19" s="41"/>
      <c r="AH19" s="207" t="str">
        <f>+'廃棄物事業経費（歳入）'!B19</f>
        <v>05214</v>
      </c>
      <c r="AI19" s="2">
        <v>19</v>
      </c>
      <c r="AK19" s="27" t="s">
        <v>624</v>
      </c>
      <c r="AL19" s="29" t="s">
        <v>16</v>
      </c>
    </row>
    <row r="20" spans="2:38" ht="19.5" customHeight="1">
      <c r="B20" s="178" t="s">
        <v>625</v>
      </c>
      <c r="C20" s="178"/>
      <c r="D20" s="178"/>
      <c r="E20" s="30">
        <f>E11</f>
        <v>2532520</v>
      </c>
      <c r="F20" s="30">
        <f>F11</f>
        <v>1858077</v>
      </c>
      <c r="H20" s="203"/>
      <c r="I20" s="195"/>
      <c r="J20" s="199" t="s">
        <v>116</v>
      </c>
      <c r="K20" s="201"/>
      <c r="L20" s="18">
        <f>AF32</f>
        <v>3171604</v>
      </c>
      <c r="M20" s="18">
        <f>AF53</f>
        <v>1626327</v>
      </c>
      <c r="AC20" s="16" t="s">
        <v>69</v>
      </c>
      <c r="AD20" s="42" t="s">
        <v>588</v>
      </c>
      <c r="AE20" s="41" t="s">
        <v>626</v>
      </c>
      <c r="AF20" s="37">
        <f ca="1">IF(AF$2=0,INDIRECT("'"&amp;AD20&amp;"'!"&amp;AE20&amp;$AI$2),0)</f>
        <v>2867765</v>
      </c>
      <c r="AG20" s="41"/>
      <c r="AH20" s="207" t="str">
        <f>+'廃棄物事業経費（歳入）'!B20</f>
        <v>05215</v>
      </c>
      <c r="AI20" s="2">
        <v>20</v>
      </c>
      <c r="AK20" s="27" t="s">
        <v>627</v>
      </c>
      <c r="AL20" s="29" t="s">
        <v>17</v>
      </c>
    </row>
    <row r="21" spans="2:38" ht="19.5" customHeight="1">
      <c r="B21" s="178" t="s">
        <v>628</v>
      </c>
      <c r="C21" s="183"/>
      <c r="D21" s="183"/>
      <c r="E21" s="30">
        <f>L12+L27</f>
        <v>2532520</v>
      </c>
      <c r="F21" s="30">
        <f>M12+M27</f>
        <v>1858077</v>
      </c>
      <c r="H21" s="203"/>
      <c r="I21" s="196"/>
      <c r="J21" s="199" t="s">
        <v>118</v>
      </c>
      <c r="K21" s="201"/>
      <c r="L21" s="18">
        <f>AF33</f>
        <v>323275</v>
      </c>
      <c r="M21" s="18">
        <f>AF54</f>
        <v>39919</v>
      </c>
      <c r="AB21" s="29" t="s">
        <v>56</v>
      </c>
      <c r="AC21" s="16" t="s">
        <v>629</v>
      </c>
      <c r="AD21" s="42" t="s">
        <v>630</v>
      </c>
      <c r="AE21" s="41" t="s">
        <v>589</v>
      </c>
      <c r="AF21" s="37">
        <f ca="1">IF(AF$2=0,INDIRECT("'"&amp;AD21&amp;"'!"&amp;AE21&amp;$AI$2),0)</f>
        <v>0</v>
      </c>
      <c r="AG21" s="41"/>
      <c r="AH21" s="207" t="str">
        <f>+'廃棄物事業経費（歳入）'!B21</f>
        <v>05303</v>
      </c>
      <c r="AI21" s="2">
        <v>21</v>
      </c>
      <c r="AK21" s="27" t="s">
        <v>631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0</v>
      </c>
      <c r="M22" s="18">
        <f>AF55</f>
        <v>0</v>
      </c>
      <c r="AB22" s="29" t="s">
        <v>56</v>
      </c>
      <c r="AC22" s="16" t="s">
        <v>632</v>
      </c>
      <c r="AD22" s="42" t="s">
        <v>630</v>
      </c>
      <c r="AE22" s="41" t="s">
        <v>592</v>
      </c>
      <c r="AF22" s="37">
        <f ca="1">IF(AF$2=0,INDIRECT("'"&amp;AD22&amp;"'!"&amp;AE22&amp;$AI$2),0)</f>
        <v>5489401</v>
      </c>
      <c r="AH22" s="207" t="str">
        <f>+'廃棄物事業経費（歳入）'!B22</f>
        <v>05327</v>
      </c>
      <c r="AI22" s="2">
        <v>22</v>
      </c>
      <c r="AK22" s="27" t="s">
        <v>633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634</v>
      </c>
      <c r="J23" s="186" t="s">
        <v>114</v>
      </c>
      <c r="K23" s="188"/>
      <c r="L23" s="18">
        <f>AF35</f>
        <v>3196246</v>
      </c>
      <c r="M23" s="18">
        <f>AF56</f>
        <v>10332</v>
      </c>
      <c r="AB23" s="29" t="s">
        <v>56</v>
      </c>
      <c r="AC23" s="1" t="s">
        <v>635</v>
      </c>
      <c r="AD23" s="42" t="s">
        <v>630</v>
      </c>
      <c r="AE23" s="36" t="s">
        <v>594</v>
      </c>
      <c r="AF23" s="37">
        <f ca="1">IF(AF$2=0,INDIRECT("'"&amp;AD23&amp;"'!"&amp;AE23&amp;$AI$2),0)</f>
        <v>126625</v>
      </c>
      <c r="AH23" s="207" t="str">
        <f>+'廃棄物事業経費（歳入）'!B23</f>
        <v>05346</v>
      </c>
      <c r="AI23" s="2">
        <v>23</v>
      </c>
      <c r="AK23" s="27" t="s">
        <v>636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3143542</v>
      </c>
      <c r="M24" s="18">
        <f>AF57</f>
        <v>624670</v>
      </c>
      <c r="AB24" s="29" t="s">
        <v>56</v>
      </c>
      <c r="AC24" s="16" t="s">
        <v>0</v>
      </c>
      <c r="AD24" s="42" t="s">
        <v>630</v>
      </c>
      <c r="AE24" s="41" t="s">
        <v>597</v>
      </c>
      <c r="AF24" s="37">
        <f ca="1">IF(AF$2=0,INDIRECT("'"&amp;AD24&amp;"'!"&amp;AE24&amp;$AI$2),0)</f>
        <v>26809</v>
      </c>
      <c r="AH24" s="207" t="str">
        <f>+'廃棄物事業経費（歳入）'!B24</f>
        <v>05348</v>
      </c>
      <c r="AI24" s="2">
        <v>24</v>
      </c>
      <c r="AK24" s="27" t="s">
        <v>637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217598</v>
      </c>
      <c r="M25" s="18">
        <f>AF58</f>
        <v>4599</v>
      </c>
      <c r="AB25" s="29" t="s">
        <v>56</v>
      </c>
      <c r="AC25" s="16" t="s">
        <v>72</v>
      </c>
      <c r="AD25" s="42" t="s">
        <v>630</v>
      </c>
      <c r="AE25" s="41" t="s">
        <v>600</v>
      </c>
      <c r="AF25" s="37">
        <f ca="1">IF(AF$2=0,INDIRECT("'"&amp;AD25&amp;"'!"&amp;AE25&amp;$AI$2),0)</f>
        <v>75391</v>
      </c>
      <c r="AH25" s="207" t="str">
        <f>+'廃棄物事業経費（歳入）'!B25</f>
        <v>05349</v>
      </c>
      <c r="AI25" s="2">
        <v>25</v>
      </c>
      <c r="AK25" s="27" t="s">
        <v>638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123907</v>
      </c>
      <c r="M26" s="18">
        <f>AF59</f>
        <v>79234</v>
      </c>
      <c r="AB26" s="29" t="s">
        <v>56</v>
      </c>
      <c r="AC26" s="1" t="s">
        <v>602</v>
      </c>
      <c r="AD26" s="42" t="s">
        <v>630</v>
      </c>
      <c r="AE26" s="36" t="s">
        <v>603</v>
      </c>
      <c r="AF26" s="37">
        <f ca="1">IF(AF$2=0,INDIRECT("'"&amp;AD26&amp;"'!"&amp;AE26&amp;$AI$2),0)</f>
        <v>68729</v>
      </c>
      <c r="AH26" s="207" t="str">
        <f>+'廃棄物事業経費（歳入）'!B26</f>
        <v>05361</v>
      </c>
      <c r="AI26" s="2">
        <v>26</v>
      </c>
      <c r="AK26" s="27" t="s">
        <v>639</v>
      </c>
      <c r="AL26" s="29" t="s">
        <v>23</v>
      </c>
    </row>
    <row r="27" spans="8:38" ht="19.5" customHeight="1">
      <c r="H27" s="203"/>
      <c r="I27" s="199" t="s">
        <v>602</v>
      </c>
      <c r="J27" s="200"/>
      <c r="K27" s="201"/>
      <c r="L27" s="18">
        <f>AF39</f>
        <v>2463791</v>
      </c>
      <c r="M27" s="18">
        <f>AF60</f>
        <v>1858077</v>
      </c>
      <c r="AB27" s="29" t="s">
        <v>56</v>
      </c>
      <c r="AC27" s="1" t="s">
        <v>640</v>
      </c>
      <c r="AD27" s="42" t="s">
        <v>630</v>
      </c>
      <c r="AE27" s="36" t="s">
        <v>641</v>
      </c>
      <c r="AF27" s="37">
        <f ca="1">IF(AF$2=0,INDIRECT("'"&amp;AD27&amp;"'!"&amp;AE27&amp;$AI$2),0)</f>
        <v>873396</v>
      </c>
      <c r="AH27" s="207" t="str">
        <f>+'廃棄物事業経費（歳入）'!B27</f>
        <v>05363</v>
      </c>
      <c r="AI27" s="2">
        <v>27</v>
      </c>
      <c r="AK27" s="27" t="s">
        <v>642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7712</v>
      </c>
      <c r="M28" s="18">
        <f>AF61</f>
        <v>579</v>
      </c>
      <c r="AB28" s="29" t="s">
        <v>56</v>
      </c>
      <c r="AC28" s="1" t="s">
        <v>643</v>
      </c>
      <c r="AD28" s="42" t="s">
        <v>630</v>
      </c>
      <c r="AE28" s="36" t="s">
        <v>609</v>
      </c>
      <c r="AF28" s="37">
        <f ca="1">IF(AF$2=0,INDIRECT("'"&amp;AD28&amp;"'!"&amp;AE28&amp;$AI$2),0)</f>
        <v>240391</v>
      </c>
      <c r="AH28" s="207" t="str">
        <f>+'廃棄物事業経費（歳入）'!B28</f>
        <v>05366</v>
      </c>
      <c r="AI28" s="2">
        <v>28</v>
      </c>
      <c r="AK28" s="27" t="s">
        <v>644</v>
      </c>
      <c r="AL28" s="29" t="s">
        <v>25</v>
      </c>
    </row>
    <row r="29" spans="8:38" ht="19.5" customHeight="1">
      <c r="H29" s="203"/>
      <c r="I29" s="186" t="s">
        <v>410</v>
      </c>
      <c r="J29" s="187"/>
      <c r="K29" s="188"/>
      <c r="L29" s="20">
        <f>SUM(L15:L28)</f>
        <v>14628054</v>
      </c>
      <c r="M29" s="20">
        <f>SUM(M15:M28)</f>
        <v>4802980</v>
      </c>
      <c r="AB29" s="29" t="s">
        <v>56</v>
      </c>
      <c r="AC29" s="1" t="s">
        <v>645</v>
      </c>
      <c r="AD29" s="42" t="s">
        <v>630</v>
      </c>
      <c r="AE29" s="36" t="s">
        <v>613</v>
      </c>
      <c r="AF29" s="37">
        <f ca="1">IF(AF$2=0,INDIRECT("'"&amp;AD29&amp;"'!"&amp;AE29&amp;$AI$2),0)</f>
        <v>718624</v>
      </c>
      <c r="AH29" s="207" t="str">
        <f>+'廃棄物事業経費（歳入）'!B29</f>
        <v>05368</v>
      </c>
      <c r="AI29" s="2">
        <v>29</v>
      </c>
      <c r="AK29" s="27" t="s">
        <v>646</v>
      </c>
      <c r="AL29" s="29" t="s">
        <v>26</v>
      </c>
    </row>
    <row r="30" spans="8:38" ht="19.5" customHeight="1">
      <c r="H30" s="204"/>
      <c r="I30" s="21"/>
      <c r="J30" s="25"/>
      <c r="K30" s="22" t="s">
        <v>608</v>
      </c>
      <c r="L30" s="24">
        <f>L29-L27</f>
        <v>12164263</v>
      </c>
      <c r="M30" s="24">
        <f>M29-M27</f>
        <v>2944903</v>
      </c>
      <c r="AB30" s="29" t="s">
        <v>56</v>
      </c>
      <c r="AC30" s="1" t="s">
        <v>647</v>
      </c>
      <c r="AD30" s="42" t="s">
        <v>630</v>
      </c>
      <c r="AE30" s="36" t="s">
        <v>616</v>
      </c>
      <c r="AF30" s="37">
        <f ca="1">IF(AF$2=0,INDIRECT("'"&amp;AD30&amp;"'!"&amp;AE30&amp;$AI$2),0)</f>
        <v>58524</v>
      </c>
      <c r="AH30" s="207" t="str">
        <f>+'廃棄物事業経費（歳入）'!B30</f>
        <v>05434</v>
      </c>
      <c r="AI30" s="2">
        <v>30</v>
      </c>
      <c r="AK30" s="27" t="s">
        <v>648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615230</v>
      </c>
      <c r="M31" s="18">
        <f>AF62</f>
        <v>19495</v>
      </c>
      <c r="AB31" s="29" t="s">
        <v>56</v>
      </c>
      <c r="AC31" s="1" t="s">
        <v>649</v>
      </c>
      <c r="AD31" s="42" t="s">
        <v>630</v>
      </c>
      <c r="AE31" s="36" t="s">
        <v>620</v>
      </c>
      <c r="AF31" s="37">
        <f ca="1">IF(AF$2=0,INDIRECT("'"&amp;AD31&amp;"'!"&amp;AE31&amp;$AI$2),0)</f>
        <v>89444</v>
      </c>
      <c r="AH31" s="207" t="str">
        <f>+'廃棄物事業経費（歳入）'!B31</f>
        <v>05463</v>
      </c>
      <c r="AI31" s="2">
        <v>31</v>
      </c>
      <c r="AK31" s="27" t="s">
        <v>650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21030239</v>
      </c>
      <c r="M32" s="20">
        <f>SUM(M13,M29,M31)</f>
        <v>4843627</v>
      </c>
      <c r="AB32" s="29" t="s">
        <v>56</v>
      </c>
      <c r="AC32" s="1" t="s">
        <v>651</v>
      </c>
      <c r="AD32" s="42" t="s">
        <v>630</v>
      </c>
      <c r="AE32" s="36" t="s">
        <v>623</v>
      </c>
      <c r="AF32" s="37">
        <f ca="1">IF(AF$2=0,INDIRECT("'"&amp;AD32&amp;"'!"&amp;AE32&amp;$AI$2),0)</f>
        <v>3171604</v>
      </c>
      <c r="AH32" s="207" t="str">
        <f>+'廃棄物事業経費（歳入）'!B32</f>
        <v>05464</v>
      </c>
      <c r="AI32" s="2">
        <v>32</v>
      </c>
      <c r="AK32" s="27" t="s">
        <v>652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608</v>
      </c>
      <c r="L33" s="24">
        <f>SUM(L14,L30,L31)</f>
        <v>18497719</v>
      </c>
      <c r="M33" s="24">
        <f>SUM(M14,M30,M31)</f>
        <v>2985550</v>
      </c>
      <c r="AB33" s="29" t="s">
        <v>56</v>
      </c>
      <c r="AC33" s="1" t="s">
        <v>653</v>
      </c>
      <c r="AD33" s="42" t="s">
        <v>630</v>
      </c>
      <c r="AE33" s="36" t="s">
        <v>626</v>
      </c>
      <c r="AF33" s="37">
        <f ca="1">IF(AF$2=0,INDIRECT("'"&amp;AD33&amp;"'!"&amp;AE33&amp;$AI$2),0)</f>
        <v>323275</v>
      </c>
      <c r="AH33" s="207" t="str">
        <f>+'廃棄物事業経費（歳入）'!B33</f>
        <v>05838</v>
      </c>
      <c r="AI33" s="2">
        <v>33</v>
      </c>
      <c r="AK33" s="27" t="s">
        <v>654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630</v>
      </c>
      <c r="AE34" s="36" t="s">
        <v>655</v>
      </c>
      <c r="AF34" s="37">
        <f ca="1">IF(AF$2=0,INDIRECT("'"&amp;AD34&amp;"'!"&amp;AE34&amp;$AI$2),0)</f>
        <v>0</v>
      </c>
      <c r="AH34" s="207" t="str">
        <f>+'廃棄物事業経費（歳入）'!B34</f>
        <v>05839</v>
      </c>
      <c r="AI34" s="2">
        <v>34</v>
      </c>
      <c r="AK34" s="27" t="s">
        <v>656</v>
      </c>
      <c r="AL34" s="29" t="s">
        <v>31</v>
      </c>
    </row>
    <row r="35" spans="28:38" ht="14.25">
      <c r="AB35" s="29" t="s">
        <v>56</v>
      </c>
      <c r="AC35" s="1" t="s">
        <v>657</v>
      </c>
      <c r="AD35" s="42" t="s">
        <v>630</v>
      </c>
      <c r="AE35" s="36" t="s">
        <v>658</v>
      </c>
      <c r="AF35" s="37">
        <f ca="1">IF(AF$2=0,INDIRECT("'"&amp;AD35&amp;"'!"&amp;AE35&amp;$AI$2),0)</f>
        <v>3196246</v>
      </c>
      <c r="AH35" s="207" t="str">
        <f>+'廃棄物事業経費（歳入）'!B35</f>
        <v>05850</v>
      </c>
      <c r="AI35" s="2">
        <v>35</v>
      </c>
      <c r="AK35" s="146" t="s">
        <v>659</v>
      </c>
      <c r="AL35" s="29" t="s">
        <v>34</v>
      </c>
    </row>
    <row r="36" spans="28:38" ht="14.25">
      <c r="AB36" s="29" t="s">
        <v>56</v>
      </c>
      <c r="AC36" s="1" t="s">
        <v>660</v>
      </c>
      <c r="AD36" s="42" t="s">
        <v>630</v>
      </c>
      <c r="AE36" s="36" t="s">
        <v>661</v>
      </c>
      <c r="AF36" s="37">
        <f ca="1">IF(AF$2=0,INDIRECT("'"&amp;AD36&amp;"'!"&amp;AE36&amp;$AI$2),0)</f>
        <v>3143542</v>
      </c>
      <c r="AH36" s="207" t="str">
        <f>+'廃棄物事業経費（歳入）'!B36</f>
        <v>05851</v>
      </c>
      <c r="AI36" s="2">
        <v>36</v>
      </c>
      <c r="AK36" s="146" t="s">
        <v>662</v>
      </c>
      <c r="AL36" s="29" t="s">
        <v>35</v>
      </c>
    </row>
    <row r="37" spans="28:38" ht="14.25">
      <c r="AB37" s="29" t="s">
        <v>56</v>
      </c>
      <c r="AC37" s="1" t="s">
        <v>663</v>
      </c>
      <c r="AD37" s="42" t="s">
        <v>630</v>
      </c>
      <c r="AE37" s="36" t="s">
        <v>664</v>
      </c>
      <c r="AF37" s="37">
        <f ca="1">IF(AF$2=0,INDIRECT("'"&amp;AD37&amp;"'!"&amp;AE37&amp;$AI$2),0)</f>
        <v>217598</v>
      </c>
      <c r="AH37" s="207" t="str">
        <f>+'廃棄物事業経費（歳入）'!B37</f>
        <v>05854</v>
      </c>
      <c r="AI37" s="2">
        <v>37</v>
      </c>
      <c r="AK37" s="146" t="s">
        <v>665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630</v>
      </c>
      <c r="AE38" s="36" t="s">
        <v>666</v>
      </c>
      <c r="AF38" s="36">
        <f ca="1">IF(AF$2=0,INDIRECT("'"&amp;AD38&amp;"'!"&amp;AE38&amp;$AI$2),0)</f>
        <v>123907</v>
      </c>
      <c r="AH38" s="207" t="str">
        <f>+'廃棄物事業経費（歳入）'!B38</f>
        <v>05861</v>
      </c>
      <c r="AI38" s="2">
        <v>38</v>
      </c>
      <c r="AK38" s="146" t="s">
        <v>667</v>
      </c>
      <c r="AL38" s="29" t="s">
        <v>37</v>
      </c>
    </row>
    <row r="39" spans="28:38" ht="14.25">
      <c r="AB39" s="29" t="s">
        <v>56</v>
      </c>
      <c r="AC39" s="1" t="s">
        <v>602</v>
      </c>
      <c r="AD39" s="42" t="s">
        <v>630</v>
      </c>
      <c r="AE39" s="36" t="s">
        <v>668</v>
      </c>
      <c r="AF39" s="36">
        <f ca="1">IF(AF$2=0,INDIRECT("'"&amp;AD39&amp;"'!"&amp;AE39&amp;$AI$2),0)</f>
        <v>2463791</v>
      </c>
      <c r="AH39" s="207" t="str">
        <f>+'廃棄物事業経費（歳入）'!B39</f>
        <v>05867</v>
      </c>
      <c r="AI39" s="2">
        <v>39</v>
      </c>
      <c r="AK39" s="146" t="s">
        <v>669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630</v>
      </c>
      <c r="AE40" s="36" t="s">
        <v>670</v>
      </c>
      <c r="AF40" s="36">
        <f ca="1">IF(AF$2=0,INDIRECT("'"&amp;AD40&amp;"'!"&amp;AE40&amp;$AI$2),0)</f>
        <v>7712</v>
      </c>
      <c r="AH40" s="207" t="str">
        <f>+'廃棄物事業経費（歳入）'!B40</f>
        <v>05874</v>
      </c>
      <c r="AI40" s="2">
        <v>40</v>
      </c>
      <c r="AK40" s="146" t="s">
        <v>671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630</v>
      </c>
      <c r="AE41" s="36" t="s">
        <v>672</v>
      </c>
      <c r="AF41" s="36">
        <f ca="1">IF(AF$2=0,INDIRECT("'"&amp;AD41&amp;"'!"&amp;AE41&amp;$AI$2),0)</f>
        <v>615230</v>
      </c>
      <c r="AH41" s="207" t="str">
        <f>+'廃棄物事業経費（歳入）'!B41</f>
        <v>05882</v>
      </c>
      <c r="AI41" s="2">
        <v>41</v>
      </c>
      <c r="AK41" s="146" t="s">
        <v>673</v>
      </c>
      <c r="AL41" s="29" t="s">
        <v>40</v>
      </c>
    </row>
    <row r="42" spans="28:38" ht="14.25">
      <c r="AB42" s="29" t="s">
        <v>58</v>
      </c>
      <c r="AC42" s="16" t="s">
        <v>629</v>
      </c>
      <c r="AD42" s="42" t="s">
        <v>630</v>
      </c>
      <c r="AE42" s="36" t="s">
        <v>674</v>
      </c>
      <c r="AF42" s="36">
        <f ca="1">IF(AF$2=0,INDIRECT("'"&amp;AD42&amp;"'!"&amp;AE42&amp;$AI$2),0)</f>
        <v>0</v>
      </c>
      <c r="AH42" s="207" t="str">
        <f>+'廃棄物事業経費（歳入）'!B42</f>
        <v>05884</v>
      </c>
      <c r="AI42" s="2">
        <v>42</v>
      </c>
      <c r="AK42" s="146" t="s">
        <v>675</v>
      </c>
      <c r="AL42" s="29" t="s">
        <v>41</v>
      </c>
    </row>
    <row r="43" spans="28:38" ht="14.25">
      <c r="AB43" s="29" t="s">
        <v>58</v>
      </c>
      <c r="AC43" s="16" t="s">
        <v>632</v>
      </c>
      <c r="AD43" s="42" t="s">
        <v>630</v>
      </c>
      <c r="AE43" s="36" t="s">
        <v>676</v>
      </c>
      <c r="AF43" s="36">
        <f ca="1">IF(AF$2=0,INDIRECT("'"&amp;AD43&amp;"'!"&amp;AE43&amp;$AI$2),0)</f>
        <v>10830</v>
      </c>
      <c r="AH43" s="207">
        <f>+'廃棄物事業経費（歳入）'!B43</f>
        <v>0</v>
      </c>
      <c r="AI43" s="2">
        <v>43</v>
      </c>
      <c r="AK43" s="146" t="s">
        <v>677</v>
      </c>
      <c r="AL43" s="29" t="s">
        <v>42</v>
      </c>
    </row>
    <row r="44" spans="28:38" ht="14.25">
      <c r="AB44" s="29" t="s">
        <v>58</v>
      </c>
      <c r="AC44" s="1" t="s">
        <v>635</v>
      </c>
      <c r="AD44" s="42" t="s">
        <v>630</v>
      </c>
      <c r="AE44" s="36" t="s">
        <v>678</v>
      </c>
      <c r="AF44" s="36">
        <f ca="1">IF(AF$2=0,INDIRECT("'"&amp;AD44&amp;"'!"&amp;AE44&amp;$AI$2),0)</f>
        <v>0</v>
      </c>
      <c r="AH44" s="207">
        <f>+'廃棄物事業経費（歳入）'!B44</f>
        <v>0</v>
      </c>
      <c r="AI44" s="2">
        <v>44</v>
      </c>
      <c r="AK44" s="146" t="s">
        <v>679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630</v>
      </c>
      <c r="AE45" s="36" t="s">
        <v>680</v>
      </c>
      <c r="AF45" s="36">
        <f ca="1">IF(AF$2=0,INDIRECT("'"&amp;AD45&amp;"'!"&amp;AE45&amp;$AI$2),0)</f>
        <v>9350</v>
      </c>
      <c r="AH45" s="207">
        <f>+'廃棄物事業経費（歳入）'!B45</f>
        <v>0</v>
      </c>
      <c r="AI45" s="2">
        <v>45</v>
      </c>
      <c r="AK45" s="146" t="s">
        <v>681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630</v>
      </c>
      <c r="AE46" s="36" t="s">
        <v>682</v>
      </c>
      <c r="AF46" s="36">
        <f ca="1">IF(AF$2=0,INDIRECT("'"&amp;AD46&amp;"'!"&amp;AE46&amp;$AI$2),0)</f>
        <v>972</v>
      </c>
      <c r="AH46" s="207">
        <f>+'廃棄物事業経費（歳入）'!B46</f>
        <v>0</v>
      </c>
      <c r="AI46" s="2">
        <v>46</v>
      </c>
      <c r="AK46" s="146" t="s">
        <v>683</v>
      </c>
      <c r="AL46" s="29" t="s">
        <v>45</v>
      </c>
    </row>
    <row r="47" spans="28:38" ht="14.25">
      <c r="AB47" s="29" t="s">
        <v>58</v>
      </c>
      <c r="AC47" s="1" t="s">
        <v>602</v>
      </c>
      <c r="AD47" s="42" t="s">
        <v>630</v>
      </c>
      <c r="AE47" s="36" t="s">
        <v>684</v>
      </c>
      <c r="AF47" s="36">
        <f ca="1">IF(AF$2=0,INDIRECT("'"&amp;AD47&amp;"'!"&amp;AE47&amp;$AI$2),0)</f>
        <v>0</v>
      </c>
      <c r="AH47" s="207">
        <f>+'廃棄物事業経費（歳入）'!B47</f>
        <v>0</v>
      </c>
      <c r="AI47" s="2">
        <v>47</v>
      </c>
      <c r="AK47" s="146" t="s">
        <v>685</v>
      </c>
      <c r="AL47" s="29" t="s">
        <v>46</v>
      </c>
    </row>
    <row r="48" spans="28:38" ht="14.25">
      <c r="AB48" s="29" t="s">
        <v>58</v>
      </c>
      <c r="AC48" s="1" t="s">
        <v>640</v>
      </c>
      <c r="AD48" s="42" t="s">
        <v>630</v>
      </c>
      <c r="AE48" s="36" t="s">
        <v>686</v>
      </c>
      <c r="AF48" s="36">
        <f ca="1">IF(AF$2=0,INDIRECT("'"&amp;AD48&amp;"'!"&amp;AE48&amp;$AI$2),0)</f>
        <v>454406</v>
      </c>
      <c r="AH48" s="207">
        <f>+'廃棄物事業経費（歳入）'!B48</f>
        <v>0</v>
      </c>
      <c r="AI48" s="2">
        <v>48</v>
      </c>
      <c r="AK48" s="146" t="s">
        <v>687</v>
      </c>
      <c r="AL48" s="29" t="s">
        <v>47</v>
      </c>
    </row>
    <row r="49" spans="28:38" ht="14.25">
      <c r="AB49" s="29" t="s">
        <v>58</v>
      </c>
      <c r="AC49" s="1" t="s">
        <v>643</v>
      </c>
      <c r="AD49" s="42" t="s">
        <v>630</v>
      </c>
      <c r="AE49" s="36" t="s">
        <v>688</v>
      </c>
      <c r="AF49" s="36">
        <f ca="1">IF(AF$2=0,INDIRECT("'"&amp;AD49&amp;"'!"&amp;AE49&amp;$AI$2),0)</f>
        <v>0</v>
      </c>
      <c r="AG49" s="29"/>
      <c r="AH49" s="207">
        <f>+'廃棄物事業経費（歳入）'!B49</f>
        <v>0</v>
      </c>
      <c r="AI49" s="2">
        <v>49</v>
      </c>
      <c r="AK49" s="146" t="s">
        <v>689</v>
      </c>
      <c r="AL49" s="29" t="s">
        <v>48</v>
      </c>
    </row>
    <row r="50" spans="28:38" ht="14.25">
      <c r="AB50" s="29" t="s">
        <v>58</v>
      </c>
      <c r="AC50" s="1" t="s">
        <v>645</v>
      </c>
      <c r="AD50" s="42" t="s">
        <v>630</v>
      </c>
      <c r="AE50" s="36" t="s">
        <v>690</v>
      </c>
      <c r="AF50" s="36">
        <f ca="1">IF(AF$2=0,INDIRECT("'"&amp;AD50&amp;"'!"&amp;AE50&amp;$AI$2),0)</f>
        <v>104837</v>
      </c>
      <c r="AG50" s="29"/>
      <c r="AH50" s="207">
        <f>+'廃棄物事業経費（歳入）'!B50</f>
        <v>0</v>
      </c>
      <c r="AI50" s="2">
        <v>50</v>
      </c>
      <c r="AK50" s="146" t="s">
        <v>691</v>
      </c>
      <c r="AL50" s="29" t="s">
        <v>49</v>
      </c>
    </row>
    <row r="51" spans="28:38" ht="14.25">
      <c r="AB51" s="29" t="s">
        <v>58</v>
      </c>
      <c r="AC51" s="1" t="s">
        <v>647</v>
      </c>
      <c r="AD51" s="42" t="s">
        <v>630</v>
      </c>
      <c r="AE51" s="36" t="s">
        <v>692</v>
      </c>
      <c r="AF51" s="36">
        <f ca="1">IF(AF$2=0,INDIRECT("'"&amp;AD51&amp;"'!"&amp;AE51&amp;$AI$2),0)</f>
        <v>0</v>
      </c>
      <c r="AG51" s="29"/>
      <c r="AH51" s="207">
        <f>+'廃棄物事業経費（歳入）'!B51</f>
        <v>0</v>
      </c>
      <c r="AI51" s="2">
        <v>51</v>
      </c>
      <c r="AK51" s="146" t="s">
        <v>693</v>
      </c>
      <c r="AL51" s="29" t="s">
        <v>50</v>
      </c>
    </row>
    <row r="52" spans="28:38" ht="14.25">
      <c r="AB52" s="29" t="s">
        <v>58</v>
      </c>
      <c r="AC52" s="1" t="s">
        <v>649</v>
      </c>
      <c r="AD52" s="42" t="s">
        <v>630</v>
      </c>
      <c r="AE52" s="36" t="s">
        <v>694</v>
      </c>
      <c r="AF52" s="36">
        <f ca="1">IF(AF$2=0,INDIRECT("'"&amp;AD52&amp;"'!"&amp;AE52&amp;$AI$2),0)</f>
        <v>0</v>
      </c>
      <c r="AG52" s="29"/>
      <c r="AH52" s="207">
        <f>+'廃棄物事業経費（歳入）'!B52</f>
        <v>0</v>
      </c>
      <c r="AI52" s="2">
        <v>52</v>
      </c>
      <c r="AK52" s="146" t="s">
        <v>695</v>
      </c>
      <c r="AL52" s="29" t="s">
        <v>51</v>
      </c>
    </row>
    <row r="53" spans="28:35" ht="14.25">
      <c r="AB53" s="29" t="s">
        <v>58</v>
      </c>
      <c r="AC53" s="1" t="s">
        <v>651</v>
      </c>
      <c r="AD53" s="42" t="s">
        <v>630</v>
      </c>
      <c r="AE53" s="36" t="s">
        <v>696</v>
      </c>
      <c r="AF53" s="36">
        <f ca="1">IF(AF$2=0,INDIRECT("'"&amp;AD53&amp;"'!"&amp;AE53&amp;$AI$2),0)</f>
        <v>1626327</v>
      </c>
      <c r="AG53" s="29"/>
      <c r="AH53" s="207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653</v>
      </c>
      <c r="AD54" s="42" t="s">
        <v>630</v>
      </c>
      <c r="AE54" s="36" t="s">
        <v>697</v>
      </c>
      <c r="AF54" s="36">
        <f ca="1">IF(AF$2=0,INDIRECT("'"&amp;AD54&amp;"'!"&amp;AE54&amp;$AI$2),0)</f>
        <v>39919</v>
      </c>
      <c r="AG54" s="29"/>
      <c r="AH54" s="207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630</v>
      </c>
      <c r="AE55" s="36" t="s">
        <v>698</v>
      </c>
      <c r="AF55" s="36">
        <f ca="1">IF(AF$2=0,INDIRECT("'"&amp;AD55&amp;"'!"&amp;AE55&amp;$AI$2),0)</f>
        <v>0</v>
      </c>
      <c r="AG55" s="29"/>
      <c r="AH55" s="207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657</v>
      </c>
      <c r="AD56" s="42" t="s">
        <v>630</v>
      </c>
      <c r="AE56" s="36" t="s">
        <v>699</v>
      </c>
      <c r="AF56" s="36">
        <f ca="1">IF(AF$2=0,INDIRECT("'"&amp;AD56&amp;"'!"&amp;AE56&amp;$AI$2),0)</f>
        <v>10332</v>
      </c>
      <c r="AG56" s="29"/>
      <c r="AH56" s="207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660</v>
      </c>
      <c r="AD57" s="42" t="s">
        <v>630</v>
      </c>
      <c r="AE57" s="36" t="s">
        <v>700</v>
      </c>
      <c r="AF57" s="36">
        <f ca="1">IF(AF$2=0,INDIRECT("'"&amp;AD57&amp;"'!"&amp;AE57&amp;$AI$2),0)</f>
        <v>624670</v>
      </c>
      <c r="AG57" s="29"/>
      <c r="AH57" s="207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663</v>
      </c>
      <c r="AD58" s="42" t="s">
        <v>630</v>
      </c>
      <c r="AE58" s="36" t="s">
        <v>701</v>
      </c>
      <c r="AF58" s="36">
        <f ca="1">IF(AF$2=0,INDIRECT("'"&amp;AD58&amp;"'!"&amp;AE58&amp;$AI$2),0)</f>
        <v>4599</v>
      </c>
      <c r="AG58" s="29"/>
      <c r="AH58" s="207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630</v>
      </c>
      <c r="AE59" s="36" t="s">
        <v>702</v>
      </c>
      <c r="AF59" s="36">
        <f ca="1">IF(AF$2=0,INDIRECT("'"&amp;AD59&amp;"'!"&amp;AE59&amp;$AI$2),0)</f>
        <v>79234</v>
      </c>
      <c r="AG59" s="29"/>
      <c r="AH59" s="207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602</v>
      </c>
      <c r="AD60" s="42" t="s">
        <v>630</v>
      </c>
      <c r="AE60" s="36" t="s">
        <v>703</v>
      </c>
      <c r="AF60" s="36">
        <f ca="1">IF(AF$2=0,INDIRECT("'"&amp;AD60&amp;"'!"&amp;AE60&amp;$AI$2),0)</f>
        <v>1858077</v>
      </c>
      <c r="AG60" s="29"/>
      <c r="AH60" s="207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630</v>
      </c>
      <c r="AE61" s="36" t="s">
        <v>704</v>
      </c>
      <c r="AF61" s="36">
        <f ca="1">IF(AF$2=0,INDIRECT("'"&amp;AD61&amp;"'!"&amp;AE61&amp;$AI$2),0)</f>
        <v>579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630</v>
      </c>
      <c r="AE62" s="36" t="s">
        <v>705</v>
      </c>
      <c r="AF62" s="36">
        <f ca="1">IF(AF$2=0,INDIRECT("'"&amp;AD62&amp;"'!"&amp;AE62&amp;$AI$2),0)</f>
        <v>19495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秋田県</cp:lastModifiedBy>
  <cp:lastPrinted>2015-10-13T05:25:08Z</cp:lastPrinted>
  <dcterms:created xsi:type="dcterms:W3CDTF">2008-01-24T06:28:57Z</dcterms:created>
  <dcterms:modified xsi:type="dcterms:W3CDTF">2016-01-08T09:38:53Z</dcterms:modified>
  <cp:category/>
  <cp:version/>
  <cp:contentType/>
  <cp:contentStatus/>
</cp:coreProperties>
</file>