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'ごみ処理概要'!$A$7:$AE$12</definedName>
    <definedName name="_xlnm.Print_Area" localSheetId="23">'ごみ処理量内訳'!$A$7:$BI$12</definedName>
    <definedName name="_xlnm.Print_Area" localSheetId="9">'ごみ搬入量内訳(セメント)'!$A$7:$AH$12</definedName>
    <definedName name="_xlnm.Print_Area" localSheetId="11">'ごみ搬入量内訳(その他)'!$A$7:$AH$12</definedName>
    <definedName name="_xlnm.Print_Area" localSheetId="7">'ごみ搬入量内訳(メタン化)'!$A$7:$AH$12</definedName>
    <definedName name="_xlnm.Print_Area" localSheetId="13">'ごみ搬入量内訳(海洋投入)'!$A$7:$AH$12</definedName>
    <definedName name="_xlnm.Print_Area" localSheetId="10">'ごみ搬入量内訳(資源化等)'!$A$7:$AH$12</definedName>
    <definedName name="_xlnm.Print_Area" localSheetId="6">'ごみ搬入量内訳(飼料化)'!$A$7:$AH$12</definedName>
    <definedName name="_xlnm.Print_Area" localSheetId="3">'ごみ搬入量内訳(焼却)'!$A$7:$AH$12</definedName>
    <definedName name="_xlnm.Print_Area" localSheetId="4">'ごみ搬入量内訳(粗大)'!$A$7:$AH$12</definedName>
    <definedName name="_xlnm.Print_Area" localSheetId="1">'ごみ搬入量内訳(総括)'!$A$7:$AH$12</definedName>
    <definedName name="_xlnm.Print_Area" localSheetId="5">'ごみ搬入量内訳(堆肥化)'!$A$7:$AH$12</definedName>
    <definedName name="_xlnm.Print_Area" localSheetId="2">'ごみ搬入量内訳(直接資源化)'!$A$7:$AH$12</definedName>
    <definedName name="_xlnm.Print_Area" localSheetId="12">'ごみ搬入量内訳(直接埋立)'!$A$7:$AH$12</definedName>
    <definedName name="_xlnm.Print_Area" localSheetId="8">'ごみ搬入量内訳(燃料化)'!$A$7:$AH$12</definedName>
    <definedName name="_xlnm.Print_Area" localSheetId="21">'施設資源化量内訳(セメント)'!$A$7:$AF$12</definedName>
    <definedName name="_xlnm.Print_Area" localSheetId="19">'施設資源化量内訳(メタン化)'!$A$7:$AF$12</definedName>
    <definedName name="_xlnm.Print_Area" localSheetId="22">'施設資源化量内訳(資源化等)'!$A$7:$AF$12</definedName>
    <definedName name="_xlnm.Print_Area" localSheetId="18">'施設資源化量内訳(飼料化)'!$A$7:$AF$12</definedName>
    <definedName name="_xlnm.Print_Area" localSheetId="15">'施設資源化量内訳(焼却)'!$A$7:$AF$12</definedName>
    <definedName name="_xlnm.Print_Area" localSheetId="16">'施設資源化量内訳(粗大)'!$A$7:$AF$12</definedName>
    <definedName name="_xlnm.Print_Area" localSheetId="17">'施設資源化量内訳(堆肥化)'!$A$7:$AF$12</definedName>
    <definedName name="_xlnm.Print_Area" localSheetId="20">'施設資源化量内訳(燃料化)'!$A$7:$AF$12</definedName>
    <definedName name="_xlnm.Print_Area" localSheetId="14">'資源化量内訳'!$A$7:$CL$12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<sst xmlns="http://schemas.openxmlformats.org/spreadsheetml/2006/main" count="2194" uniqueCount="132">
  <si>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</si>
  <si>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</si>
  <si>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</si>
  <si>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</si>
  <si>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</si>
  <si>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</si>
  <si>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</si>
  <si>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</si>
  <si>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</si>
  <si>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</si>
  <si>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</si>
  <si>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</si>
  <si>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</si>
  <si>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</si>
  <si>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</si>
  <si>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</si>
  <si>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</si>
  <si>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</si>
  <si>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</si>
  <si>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</si>
  <si>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</si>
  <si>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</si>
  <si>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</si>
  <si>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</si>
  <si>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</si>
  <si>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</si>
  <si>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</si>
  <si>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</si>
  <si>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</si>
  <si>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</si>
  <si>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</si>
  <si>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</si>
  <si>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</si>
  <si>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</si>
  <si>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</si>
  <si>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</si>
  <si>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</si>
  <si>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</si>
  <si>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</si>
  <si>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</si>
  <si>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</si>
  <si>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</si>
  <si>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</si>
  <si>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</si>
  <si>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</si>
  <si>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</si>
  <si>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</si>
  <si>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</si>
  <si>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</si>
  <si>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</si>
  <si>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</si>
  <si>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</si>
  <si>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</si>
  <si>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</si>
  <si>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</si>
  <si>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</si>
  <si>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</si>
  <si>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</si>
  <si>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</si>
  <si>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</si>
  <si>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</si>
  <si>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</si>
  <si>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</si>
  <si>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</si>
  <si>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</si>
  <si>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</si>
  <si>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</si>
  <si>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</si>
  <si>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</si>
  <si>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</si>
  <si>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</si>
  <si>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</si>
  <si>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</si>
  <si>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</si>
  <si>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</si>
  <si>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</si>
  <si>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</si>
  <si>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</si>
  <si>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</si>
  <si>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</si>
  <si>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</si>
  <si>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</si>
  <si>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</si>
  <si>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</si>
  <si>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</si>
  <si>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</si>
  <si>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</si>
  <si>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</si>
  <si>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</si>
  <si>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</si>
  <si>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</si>
  <si>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</si>
  <si>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</si>
  <si>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</si>
  <si>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</si>
  <si>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</si>
  <si>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</si>
  <si>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</si>
  <si>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</si>
  <si>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</si>
  <si>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</si>
  <si>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</si>
  <si>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</si>
  <si>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</si>
  <si>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</si>
  <si>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</si>
  <si>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</si>
  <si>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</si>
  <si>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</si>
  <si>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</si>
  <si>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</si>
  <si>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</si>
  <si>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</si>
  <si>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</si>
  <si>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</si>
  <si>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</si>
  <si>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</si>
  <si>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</si>
  <si>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</si>
  <si>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</si>
  <si>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兵庫県</t>
  </si>
  <si>
    <t>28000</t>
  </si>
  <si>
    <t>28202</t>
  </si>
  <si>
    <t>尼崎市</t>
  </si>
  <si>
    <t>28205</t>
  </si>
  <si>
    <t>洲本市</t>
  </si>
  <si>
    <t>28224</t>
  </si>
  <si>
    <t>南あわじ市</t>
  </si>
  <si>
    <t>28226</t>
  </si>
  <si>
    <t>淡路市</t>
  </si>
  <si>
    <t>28365</t>
  </si>
  <si>
    <t>多可町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</si>
</sst>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16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88" t="s">
        <v>4</v>
      </c>
      <c r="R2" s="90" t="s">
        <v>112</v>
      </c>
      <c r="S2" s="93"/>
      <c r="T2" s="93"/>
      <c r="U2" s="93"/>
      <c r="V2" s="93"/>
      <c r="W2" s="93"/>
      <c r="X2" s="93"/>
      <c r="Y2" s="94"/>
      <c r="Z2" s="88" t="s">
        <v>98</v>
      </c>
      <c r="AA2" s="88" t="s">
        <v>99</v>
      </c>
      <c r="AB2" s="90" t="s">
        <v>5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7</v>
      </c>
      <c r="F3" s="75" t="s">
        <v>106</v>
      </c>
      <c r="G3" s="85" t="s">
        <v>8</v>
      </c>
      <c r="H3" s="86"/>
      <c r="I3" s="86"/>
      <c r="J3" s="86"/>
      <c r="K3" s="86"/>
      <c r="L3" s="86"/>
      <c r="M3" s="86"/>
      <c r="N3" s="87"/>
      <c r="O3" s="75" t="s">
        <v>9</v>
      </c>
      <c r="P3" s="84" t="s">
        <v>10</v>
      </c>
      <c r="Q3" s="89"/>
      <c r="R3" s="75" t="s">
        <v>11</v>
      </c>
      <c r="S3" s="75" t="s">
        <v>12</v>
      </c>
      <c r="T3" s="75" t="s">
        <v>13</v>
      </c>
      <c r="U3" s="75" t="s">
        <v>14</v>
      </c>
      <c r="V3" s="75" t="s">
        <v>15</v>
      </c>
      <c r="W3" s="75" t="s">
        <v>16</v>
      </c>
      <c r="X3" s="75" t="s">
        <v>103</v>
      </c>
      <c r="Y3" s="84" t="s">
        <v>10</v>
      </c>
      <c r="Z3" s="89"/>
      <c r="AA3" s="89"/>
      <c r="AB3" s="75" t="s">
        <v>101</v>
      </c>
      <c r="AC3" s="75" t="s">
        <v>18</v>
      </c>
      <c r="AD3" s="75" t="s">
        <v>19</v>
      </c>
      <c r="AE3" s="84" t="s">
        <v>10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10</v>
      </c>
      <c r="H4" s="75" t="s">
        <v>12</v>
      </c>
      <c r="I4" s="75" t="s">
        <v>105</v>
      </c>
      <c r="J4" s="75" t="s">
        <v>13</v>
      </c>
      <c r="K4" s="75" t="s">
        <v>14</v>
      </c>
      <c r="L4" s="75" t="s">
        <v>15</v>
      </c>
      <c r="M4" s="75" t="s">
        <v>20</v>
      </c>
      <c r="N4" s="75" t="s">
        <v>104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2"/>
      <c r="F5" s="12"/>
      <c r="G5" s="84"/>
      <c r="H5" s="77"/>
      <c r="I5" s="78"/>
      <c r="J5" s="78"/>
      <c r="K5" s="78"/>
      <c r="L5" s="78"/>
      <c r="M5" s="78"/>
      <c r="N5" s="77"/>
      <c r="O5" s="11"/>
      <c r="P5" s="11"/>
      <c r="Q5" s="89"/>
      <c r="R5" s="78"/>
      <c r="S5" s="78"/>
      <c r="T5" s="78"/>
      <c r="U5" s="78"/>
      <c r="V5" s="78"/>
      <c r="W5" s="78"/>
      <c r="X5" s="78"/>
      <c r="Y5" s="11"/>
      <c r="Z5" s="89"/>
      <c r="AA5" s="89"/>
      <c r="AB5" s="12"/>
      <c r="AC5" s="12"/>
      <c r="AD5" s="12"/>
      <c r="AE5" s="11"/>
    </row>
    <row r="6" spans="1:31" s="6" customFormat="1" ht="13.5">
      <c r="A6" s="82"/>
      <c r="B6" s="82"/>
      <c r="C6" s="83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SUM(D8:D12)</f>
        <v>44018</v>
      </c>
      <c r="E7" s="54">
        <f t="shared" si="0"/>
        <v>2984</v>
      </c>
      <c r="F7" s="54">
        <f t="shared" si="0"/>
        <v>26790</v>
      </c>
      <c r="G7" s="54">
        <f t="shared" si="0"/>
        <v>14244</v>
      </c>
      <c r="H7" s="54">
        <f t="shared" si="0"/>
        <v>402</v>
      </c>
      <c r="I7" s="54">
        <f t="shared" si="0"/>
        <v>9481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4361</v>
      </c>
      <c r="N7" s="54">
        <f t="shared" si="0"/>
        <v>0</v>
      </c>
      <c r="O7" s="54">
        <f t="shared" si="0"/>
        <v>0</v>
      </c>
      <c r="P7" s="54">
        <f t="shared" si="0"/>
        <v>44018</v>
      </c>
      <c r="Q7" s="55">
        <f aca="true" t="shared" si="1" ref="Q7:Q12">IF(P7&lt;&gt;0,(O7+E7+G7)/P7*100,"-")</f>
        <v>39.13853423599436</v>
      </c>
      <c r="R7" s="54">
        <f aca="true" t="shared" si="2" ref="R7:Y7">SUM(R8:R12)</f>
        <v>0</v>
      </c>
      <c r="S7" s="54">
        <f t="shared" si="2"/>
        <v>104</v>
      </c>
      <c r="T7" s="54">
        <f t="shared" si="2"/>
        <v>0</v>
      </c>
      <c r="U7" s="54">
        <f t="shared" si="2"/>
        <v>0</v>
      </c>
      <c r="V7" s="54">
        <f t="shared" si="2"/>
        <v>0</v>
      </c>
      <c r="W7" s="54">
        <f t="shared" si="2"/>
        <v>4361</v>
      </c>
      <c r="X7" s="54">
        <f t="shared" si="2"/>
        <v>9481</v>
      </c>
      <c r="Y7" s="54">
        <f t="shared" si="2"/>
        <v>13946</v>
      </c>
      <c r="Z7" s="56" t="s">
        <v>119</v>
      </c>
      <c r="AA7" s="56" t="s">
        <v>119</v>
      </c>
      <c r="AB7" s="54">
        <f>SUM(AB8:AB12)</f>
        <v>26790</v>
      </c>
      <c r="AC7" s="54">
        <f>SUM(AC8:AC12)</f>
        <v>376</v>
      </c>
      <c r="AD7" s="54">
        <f>SUM(AD8:AD12)</f>
        <v>123</v>
      </c>
      <c r="AE7" s="54">
        <f>SUM(AE8:AE12)</f>
        <v>27289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0</v>
      </c>
      <c r="E8" s="60">
        <f>'ごみ処理量内訳'!E8</f>
        <v>0</v>
      </c>
      <c r="F8" s="60">
        <f>'ごみ処理量内訳'!O8</f>
        <v>0</v>
      </c>
      <c r="G8" s="60">
        <f>SUM(H8:N8)</f>
        <v>0</v>
      </c>
      <c r="H8" s="60">
        <f>'ごみ処理量内訳'!G8</f>
        <v>0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>SUM(E8,F8,G8,O8)</f>
        <v>0</v>
      </c>
      <c r="Q8" s="62" t="str">
        <f t="shared" si="1"/>
        <v>-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>SUM(R8:X8)</f>
        <v>0</v>
      </c>
      <c r="Z8" s="62"/>
      <c r="AA8" s="62"/>
      <c r="AB8" s="61">
        <f>'ごみ処理量内訳'!O8</f>
        <v>0</v>
      </c>
      <c r="AC8" s="61">
        <f>'ごみ処理量内訳'!AO8</f>
        <v>0</v>
      </c>
      <c r="AD8" s="61">
        <f>'ごみ処理量内訳'!AP8</f>
        <v>0</v>
      </c>
      <c r="AE8" s="61">
        <f>SUM(AB8:AD8)</f>
        <v>0</v>
      </c>
    </row>
    <row r="9" spans="1:31" s="44" customFormat="1" ht="12" customHeight="1">
      <c r="A9" s="57" t="s">
        <v>120</v>
      </c>
      <c r="B9" s="58" t="s">
        <v>124</v>
      </c>
      <c r="C9" s="57" t="s">
        <v>125</v>
      </c>
      <c r="D9" s="59">
        <f>'ごみ搬入量内訳(総括)'!D9</f>
        <v>34323</v>
      </c>
      <c r="E9" s="60">
        <f>'ごみ処理量内訳'!E9</f>
        <v>1358</v>
      </c>
      <c r="F9" s="60">
        <f>'ごみ処理量内訳'!O9</f>
        <v>22426</v>
      </c>
      <c r="G9" s="60">
        <f>SUM(H9:N9)</f>
        <v>10539</v>
      </c>
      <c r="H9" s="60">
        <f>'ごみ処理量内訳'!G9</f>
        <v>311</v>
      </c>
      <c r="I9" s="60">
        <f>'ごみ処理量内訳'!L9+'ごみ処理量内訳'!M9</f>
        <v>6268</v>
      </c>
      <c r="J9" s="60">
        <f>'ごみ処理量内訳'!H9</f>
        <v>0</v>
      </c>
      <c r="K9" s="60">
        <f>'ごみ処理量内訳'!I9</f>
        <v>0</v>
      </c>
      <c r="L9" s="60">
        <f>'ごみ処理量内訳'!J9</f>
        <v>0</v>
      </c>
      <c r="M9" s="60">
        <f>'ごみ処理量内訳'!K9</f>
        <v>3960</v>
      </c>
      <c r="N9" s="60">
        <f>'ごみ処理量内訳'!N9</f>
        <v>0</v>
      </c>
      <c r="O9" s="60">
        <f>'資源化量内訳'!AG9</f>
        <v>0</v>
      </c>
      <c r="P9" s="61">
        <f>SUM(E9,F9,G9,O9)</f>
        <v>34323</v>
      </c>
      <c r="Q9" s="62">
        <f t="shared" si="1"/>
        <v>34.66188852955744</v>
      </c>
      <c r="R9" s="60">
        <f>'施設資源化量内訳(焼却)'!D9</f>
        <v>0</v>
      </c>
      <c r="S9" s="60">
        <f>'施設資源化量内訳(粗大)'!D9</f>
        <v>98</v>
      </c>
      <c r="T9" s="60">
        <f>'施設資源化量内訳(堆肥化)'!D9</f>
        <v>0</v>
      </c>
      <c r="U9" s="60">
        <f>'施設資源化量内訳(飼料化)'!D9</f>
        <v>0</v>
      </c>
      <c r="V9" s="60">
        <f>'施設資源化量内訳(メタン化)'!D9</f>
        <v>0</v>
      </c>
      <c r="W9" s="60">
        <f>'施設資源化量内訳(燃料化)'!D9</f>
        <v>3960</v>
      </c>
      <c r="X9" s="60">
        <f>'施設資源化量内訳(資源化等)'!D9+'ごみ搬入量内訳(セメント)'!D9</f>
        <v>6268</v>
      </c>
      <c r="Y9" s="61">
        <f>SUM(R9:X9)</f>
        <v>10326</v>
      </c>
      <c r="Z9" s="62"/>
      <c r="AA9" s="62"/>
      <c r="AB9" s="61">
        <f>'ごみ処理量内訳'!O9</f>
        <v>22426</v>
      </c>
      <c r="AC9" s="61">
        <f>'ごみ処理量内訳'!AO9</f>
        <v>189</v>
      </c>
      <c r="AD9" s="61">
        <f>'ごみ処理量内訳'!AP9</f>
        <v>87</v>
      </c>
      <c r="AE9" s="61">
        <f>SUM(AB9:AD9)</f>
        <v>22702</v>
      </c>
    </row>
    <row r="10" spans="1:31" s="44" customFormat="1" ht="12" customHeight="1">
      <c r="A10" s="57" t="s">
        <v>120</v>
      </c>
      <c r="B10" s="58" t="s">
        <v>126</v>
      </c>
      <c r="C10" s="57" t="s">
        <v>127</v>
      </c>
      <c r="D10" s="59">
        <f>'ごみ搬入量内訳(総括)'!D10</f>
        <v>1353</v>
      </c>
      <c r="E10" s="60">
        <f>'ごみ処理量内訳'!E10</f>
        <v>205</v>
      </c>
      <c r="F10" s="60">
        <f>'ごみ処理量内訳'!O10</f>
        <v>0</v>
      </c>
      <c r="G10" s="60">
        <f>SUM(H10:N10)</f>
        <v>1148</v>
      </c>
      <c r="H10" s="60">
        <f>'ごみ処理量内訳'!G10</f>
        <v>17</v>
      </c>
      <c r="I10" s="60">
        <f>'ごみ処理量内訳'!L10+'ごみ処理量内訳'!M10</f>
        <v>730</v>
      </c>
      <c r="J10" s="60">
        <f>'ごみ処理量内訳'!H10</f>
        <v>0</v>
      </c>
      <c r="K10" s="60">
        <f>'ごみ処理量内訳'!I10</f>
        <v>0</v>
      </c>
      <c r="L10" s="60">
        <f>'ごみ処理量内訳'!J10</f>
        <v>0</v>
      </c>
      <c r="M10" s="60">
        <f>'ごみ処理量内訳'!K10</f>
        <v>401</v>
      </c>
      <c r="N10" s="60">
        <f>'ごみ処理量内訳'!N10</f>
        <v>0</v>
      </c>
      <c r="O10" s="60">
        <f>'資源化量内訳'!AG10</f>
        <v>0</v>
      </c>
      <c r="P10" s="61">
        <f>SUM(E10,F10,G10,O10)</f>
        <v>1353</v>
      </c>
      <c r="Q10" s="62">
        <f t="shared" si="1"/>
        <v>100</v>
      </c>
      <c r="R10" s="60">
        <f>'施設資源化量内訳(焼却)'!D10</f>
        <v>0</v>
      </c>
      <c r="S10" s="60">
        <f>'施設資源化量内訳(粗大)'!D10</f>
        <v>6</v>
      </c>
      <c r="T10" s="60">
        <f>'施設資源化量内訳(堆肥化)'!D10</f>
        <v>0</v>
      </c>
      <c r="U10" s="60">
        <f>'施設資源化量内訳(飼料化)'!D10</f>
        <v>0</v>
      </c>
      <c r="V10" s="60">
        <f>'施設資源化量内訳(メタン化)'!D10</f>
        <v>0</v>
      </c>
      <c r="W10" s="60">
        <f>'施設資源化量内訳(燃料化)'!D10</f>
        <v>401</v>
      </c>
      <c r="X10" s="60">
        <f>'施設資源化量内訳(資源化等)'!D10+'ごみ搬入量内訳(セメント)'!D10</f>
        <v>730</v>
      </c>
      <c r="Y10" s="61">
        <f>SUM(R10:X10)</f>
        <v>1137</v>
      </c>
      <c r="Z10" s="62"/>
      <c r="AA10" s="62"/>
      <c r="AB10" s="61">
        <f>'ごみ処理量内訳'!O10</f>
        <v>0</v>
      </c>
      <c r="AC10" s="61">
        <f>'ごみ処理量内訳'!AO10</f>
        <v>19</v>
      </c>
      <c r="AD10" s="61">
        <f>'ごみ処理量内訳'!AP10</f>
        <v>5</v>
      </c>
      <c r="AE10" s="61">
        <f>SUM(AB10:AD10)</f>
        <v>24</v>
      </c>
    </row>
    <row r="11" spans="1:31" s="44" customFormat="1" ht="12" customHeight="1">
      <c r="A11" s="57" t="s">
        <v>120</v>
      </c>
      <c r="B11" s="58" t="s">
        <v>128</v>
      </c>
      <c r="C11" s="57" t="s">
        <v>129</v>
      </c>
      <c r="D11" s="59">
        <f>'ごみ搬入量内訳(総括)'!D11</f>
        <v>8330</v>
      </c>
      <c r="E11" s="60">
        <f>'ごみ処理量内訳'!E11</f>
        <v>1409</v>
      </c>
      <c r="F11" s="60">
        <f>'ごみ処理量内訳'!O11</f>
        <v>4364</v>
      </c>
      <c r="G11" s="60">
        <f>SUM(H11:N11)</f>
        <v>2557</v>
      </c>
      <c r="H11" s="60">
        <f>'ごみ処理量内訳'!G11</f>
        <v>74</v>
      </c>
      <c r="I11" s="60">
        <f>'ごみ処理量内訳'!L11+'ごみ処理量内訳'!M11</f>
        <v>2483</v>
      </c>
      <c r="J11" s="60">
        <f>'ごみ処理量内訳'!H11</f>
        <v>0</v>
      </c>
      <c r="K11" s="60">
        <f>'ごみ処理量内訳'!I11</f>
        <v>0</v>
      </c>
      <c r="L11" s="60">
        <f>'ごみ処理量内訳'!J11</f>
        <v>0</v>
      </c>
      <c r="M11" s="60">
        <f>'ごみ処理量内訳'!K11</f>
        <v>0</v>
      </c>
      <c r="N11" s="60">
        <f>'ごみ処理量内訳'!N11</f>
        <v>0</v>
      </c>
      <c r="O11" s="60">
        <f>'資源化量内訳'!AG11</f>
        <v>0</v>
      </c>
      <c r="P11" s="61">
        <f>SUM(E11,F11,G11,O11)</f>
        <v>8330</v>
      </c>
      <c r="Q11" s="62">
        <f t="shared" si="1"/>
        <v>47.611044417767104</v>
      </c>
      <c r="R11" s="60">
        <f>'施設資源化量内訳(焼却)'!D11</f>
        <v>0</v>
      </c>
      <c r="S11" s="60">
        <f>'施設資源化量内訳(粗大)'!D11</f>
        <v>0</v>
      </c>
      <c r="T11" s="60">
        <f>'施設資源化量内訳(堆肥化)'!D11</f>
        <v>0</v>
      </c>
      <c r="U11" s="60">
        <f>'施設資源化量内訳(飼料化)'!D11</f>
        <v>0</v>
      </c>
      <c r="V11" s="60">
        <f>'施設資源化量内訳(メタン化)'!D11</f>
        <v>0</v>
      </c>
      <c r="W11" s="60">
        <f>'施設資源化量内訳(燃料化)'!D11</f>
        <v>0</v>
      </c>
      <c r="X11" s="60">
        <f>'施設資源化量内訳(資源化等)'!D11+'ごみ搬入量内訳(セメント)'!D11</f>
        <v>2483</v>
      </c>
      <c r="Y11" s="61">
        <f>SUM(R11:X11)</f>
        <v>2483</v>
      </c>
      <c r="Z11" s="62"/>
      <c r="AA11" s="62"/>
      <c r="AB11" s="61">
        <f>'ごみ処理量内訳'!O11</f>
        <v>4364</v>
      </c>
      <c r="AC11" s="61">
        <f>'ごみ処理量内訳'!AO11</f>
        <v>166</v>
      </c>
      <c r="AD11" s="61">
        <f>'ごみ処理量内訳'!AP11</f>
        <v>31</v>
      </c>
      <c r="AE11" s="61">
        <f>SUM(AB11:AD11)</f>
        <v>4561</v>
      </c>
    </row>
    <row r="12" spans="1:31" s="44" customFormat="1" ht="12" customHeight="1">
      <c r="A12" s="57" t="s">
        <v>120</v>
      </c>
      <c r="B12" s="58" t="s">
        <v>130</v>
      </c>
      <c r="C12" s="57" t="s">
        <v>131</v>
      </c>
      <c r="D12" s="59">
        <f>'ごみ搬入量内訳(総括)'!D12</f>
        <v>12</v>
      </c>
      <c r="E12" s="60">
        <f>'ごみ処理量内訳'!E12</f>
        <v>12</v>
      </c>
      <c r="F12" s="60">
        <f>'ごみ処理量内訳'!O12</f>
        <v>0</v>
      </c>
      <c r="G12" s="60">
        <f>SUM(H12:N12)</f>
        <v>0</v>
      </c>
      <c r="H12" s="60">
        <f>'ごみ処理量内訳'!G12</f>
        <v>0</v>
      </c>
      <c r="I12" s="60">
        <f>'ごみ処理量内訳'!L12+'ごみ処理量内訳'!M12</f>
        <v>0</v>
      </c>
      <c r="J12" s="60">
        <f>'ごみ処理量内訳'!H12</f>
        <v>0</v>
      </c>
      <c r="K12" s="60">
        <f>'ごみ処理量内訳'!I12</f>
        <v>0</v>
      </c>
      <c r="L12" s="60">
        <f>'ごみ処理量内訳'!J12</f>
        <v>0</v>
      </c>
      <c r="M12" s="60">
        <f>'ごみ処理量内訳'!K12</f>
        <v>0</v>
      </c>
      <c r="N12" s="60">
        <f>'ごみ処理量内訳'!N12</f>
        <v>0</v>
      </c>
      <c r="O12" s="60">
        <f>'資源化量内訳'!AG12</f>
        <v>0</v>
      </c>
      <c r="P12" s="61">
        <f>SUM(E12,F12,G12,O12)</f>
        <v>12</v>
      </c>
      <c r="Q12" s="62">
        <f t="shared" si="1"/>
        <v>100</v>
      </c>
      <c r="R12" s="60">
        <f>'施設資源化量内訳(焼却)'!D12</f>
        <v>0</v>
      </c>
      <c r="S12" s="60">
        <f>'施設資源化量内訳(粗大)'!D12</f>
        <v>0</v>
      </c>
      <c r="T12" s="60">
        <f>'施設資源化量内訳(堆肥化)'!D12</f>
        <v>0</v>
      </c>
      <c r="U12" s="60">
        <f>'施設資源化量内訳(飼料化)'!D12</f>
        <v>0</v>
      </c>
      <c r="V12" s="60">
        <f>'施設資源化量内訳(メタン化)'!D12</f>
        <v>0</v>
      </c>
      <c r="W12" s="60">
        <f>'施設資源化量内訳(燃料化)'!D12</f>
        <v>0</v>
      </c>
      <c r="X12" s="60">
        <f>'施設資源化量内訳(資源化等)'!D12+'ごみ搬入量内訳(セメント)'!D12</f>
        <v>0</v>
      </c>
      <c r="Y12" s="61">
        <f>SUM(R12:X12)</f>
        <v>0</v>
      </c>
      <c r="Z12" s="62"/>
      <c r="AA12" s="62"/>
      <c r="AB12" s="61">
        <f>'ごみ処理量内訳'!O12</f>
        <v>0</v>
      </c>
      <c r="AC12" s="61">
        <f>'ごみ処理量内訳'!AO12</f>
        <v>2</v>
      </c>
      <c r="AD12" s="61">
        <f>'ごみ処理量内訳'!AP12</f>
        <v>0</v>
      </c>
      <c r="AE12" s="61">
        <f>SUM(AB12:AD12)</f>
        <v>2</v>
      </c>
    </row>
  </sheetData>
  <sheetProtection/>
  <autoFilter ref="A6:AE6"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61" dxfId="160" stopIfTrue="1">
      <formula>$A7&lt;&gt;""</formula>
    </cfRule>
  </conditionalFormatting>
  <conditionalFormatting sqref="D8">
    <cfRule type="expression" priority="360" dxfId="160" stopIfTrue="1">
      <formula>$A8&lt;&gt;""</formula>
    </cfRule>
  </conditionalFormatting>
  <conditionalFormatting sqref="D7">
    <cfRule type="expression" priority="359" dxfId="160" stopIfTrue="1">
      <formula>$A7&lt;&gt;""</formula>
    </cfRule>
  </conditionalFormatting>
  <conditionalFormatting sqref="A10:AE10">
    <cfRule type="expression" priority="358" dxfId="160" stopIfTrue="1">
      <formula>$A10&lt;&gt;""</formula>
    </cfRule>
  </conditionalFormatting>
  <conditionalFormatting sqref="D10">
    <cfRule type="expression" priority="357" dxfId="160" stopIfTrue="1">
      <formula>$A10&lt;&gt;""</formula>
    </cfRule>
  </conditionalFormatting>
  <conditionalFormatting sqref="A11:AE11">
    <cfRule type="expression" priority="356" dxfId="160" stopIfTrue="1">
      <formula>$A11&lt;&gt;""</formula>
    </cfRule>
  </conditionalFormatting>
  <conditionalFormatting sqref="D11">
    <cfRule type="expression" priority="355" dxfId="160" stopIfTrue="1">
      <formula>$A11&lt;&gt;""</formula>
    </cfRule>
  </conditionalFormatting>
  <conditionalFormatting sqref="A12:AE12">
    <cfRule type="expression" priority="354" dxfId="160" stopIfTrue="1">
      <formula>$A12&lt;&gt;""</formula>
    </cfRule>
  </conditionalFormatting>
  <conditionalFormatting sqref="D12">
    <cfRule type="expression" priority="353" dxfId="160" stopIfTrue="1">
      <formula>$A12&lt;&gt;""</formula>
    </cfRule>
  </conditionalFormatting>
  <conditionalFormatting sqref="A9:AE9">
    <cfRule type="expression" priority="346" dxfId="160" stopIfTrue="1">
      <formula>$A9&lt;&gt;""</formula>
    </cfRule>
  </conditionalFormatting>
  <conditionalFormatting sqref="D9">
    <cfRule type="expression" priority="345" dxfId="160" stopIfTrue="1">
      <formula>$A9&lt;&gt;""</formula>
    </cfRule>
  </conditionalFormatting>
  <conditionalFormatting sqref="A7:AE12">
    <cfRule type="expression" priority="7" dxfId="160" stopIfTrue="1">
      <formula>$A7&lt;&gt;""</formula>
    </cfRule>
  </conditionalFormatting>
  <conditionalFormatting sqref="D8">
    <cfRule type="expression" priority="6" dxfId="160" stopIfTrue="1">
      <formula>$A8&lt;&gt;""</formula>
    </cfRule>
  </conditionalFormatting>
  <conditionalFormatting sqref="D9">
    <cfRule type="expression" priority="5" dxfId="160" stopIfTrue="1">
      <formula>$A9&lt;&gt;""</formula>
    </cfRule>
  </conditionalFormatting>
  <conditionalFormatting sqref="D10">
    <cfRule type="expression" priority="4" dxfId="160" stopIfTrue="1">
      <formula>$A10&lt;&gt;""</formula>
    </cfRule>
  </conditionalFormatting>
  <conditionalFormatting sqref="D11">
    <cfRule type="expression" priority="3" dxfId="160" stopIfTrue="1">
      <formula>$A11&lt;&gt;""</formula>
    </cfRule>
  </conditionalFormatting>
  <conditionalFormatting sqref="D12">
    <cfRule type="expression" priority="2" dxfId="160" stopIfTrue="1">
      <formula>$A12&lt;&gt;""</formula>
    </cfRule>
  </conditionalFormatting>
  <conditionalFormatting sqref="D7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9481</v>
      </c>
      <c r="E7" s="65">
        <f t="shared" si="0"/>
        <v>0</v>
      </c>
      <c r="F7" s="65">
        <f t="shared" si="0"/>
        <v>34</v>
      </c>
      <c r="G7" s="65">
        <f t="shared" si="0"/>
        <v>8717</v>
      </c>
      <c r="H7" s="65">
        <f t="shared" si="0"/>
        <v>526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135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2</v>
      </c>
      <c r="Z7" s="65">
        <f t="shared" si="0"/>
        <v>7</v>
      </c>
      <c r="AA7" s="65">
        <f t="shared" si="0"/>
        <v>1</v>
      </c>
      <c r="AB7" s="65">
        <f t="shared" si="0"/>
        <v>0</v>
      </c>
      <c r="AC7" s="65">
        <f t="shared" si="0"/>
        <v>59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6268</v>
      </c>
      <c r="E9" s="68">
        <v>0</v>
      </c>
      <c r="F9" s="68">
        <v>0</v>
      </c>
      <c r="G9" s="68">
        <v>6191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75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1</v>
      </c>
      <c r="Z9" s="68">
        <v>0</v>
      </c>
      <c r="AA9" s="68">
        <v>1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730</v>
      </c>
      <c r="E10" s="68">
        <v>0</v>
      </c>
      <c r="F10" s="68">
        <v>0</v>
      </c>
      <c r="G10" s="68">
        <v>204</v>
      </c>
      <c r="H10" s="68">
        <v>526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2483</v>
      </c>
      <c r="E11" s="68">
        <v>0</v>
      </c>
      <c r="F11" s="68">
        <v>34</v>
      </c>
      <c r="G11" s="68">
        <v>2322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60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1</v>
      </c>
      <c r="Z11" s="68">
        <v>7</v>
      </c>
      <c r="AA11" s="68">
        <v>0</v>
      </c>
      <c r="AB11" s="68">
        <v>0</v>
      </c>
      <c r="AC11" s="68">
        <v>59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98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98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26790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26714</v>
      </c>
      <c r="I7" s="65">
        <f t="shared" si="0"/>
        <v>76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22426</v>
      </c>
      <c r="E9" s="68">
        <v>0</v>
      </c>
      <c r="F9" s="68">
        <v>0</v>
      </c>
      <c r="G9" s="68">
        <v>0</v>
      </c>
      <c r="H9" s="68">
        <v>22398</v>
      </c>
      <c r="I9" s="68">
        <v>28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4364</v>
      </c>
      <c r="E11" s="68">
        <v>0</v>
      </c>
      <c r="F11" s="68">
        <v>0</v>
      </c>
      <c r="G11" s="68">
        <v>0</v>
      </c>
      <c r="H11" s="68">
        <v>4316</v>
      </c>
      <c r="I11" s="68">
        <v>48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SUM(D8:D12)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SUM(AF8:AF12)</f>
        <v>0</v>
      </c>
      <c r="AG7" s="69">
        <v>0</v>
      </c>
      <c r="AH7" s="65">
        <f>SUM(AH8:AH12)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70">
        <f>E7</f>
        <v>0</v>
      </c>
      <c r="F8" s="70">
        <f aca="true" t="shared" si="0" ref="F8:AE8">F7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68">
        <v>0</v>
      </c>
      <c r="AG8" s="70">
        <f>AG7</f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0</v>
      </c>
      <c r="E9" s="70">
        <f>E8</f>
        <v>0</v>
      </c>
      <c r="F9" s="70">
        <f aca="true" t="shared" si="1" ref="F9:AE9">F8</f>
        <v>0</v>
      </c>
      <c r="G9" s="70">
        <f t="shared" si="1"/>
        <v>0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0">
        <f t="shared" si="1"/>
        <v>0</v>
      </c>
      <c r="M9" s="70">
        <f t="shared" si="1"/>
        <v>0</v>
      </c>
      <c r="N9" s="70">
        <f t="shared" si="1"/>
        <v>0</v>
      </c>
      <c r="O9" s="70">
        <f t="shared" si="1"/>
        <v>0</v>
      </c>
      <c r="P9" s="70">
        <f t="shared" si="1"/>
        <v>0</v>
      </c>
      <c r="Q9" s="70">
        <f t="shared" si="1"/>
        <v>0</v>
      </c>
      <c r="R9" s="70">
        <f t="shared" si="1"/>
        <v>0</v>
      </c>
      <c r="S9" s="70">
        <f t="shared" si="1"/>
        <v>0</v>
      </c>
      <c r="T9" s="70">
        <f t="shared" si="1"/>
        <v>0</v>
      </c>
      <c r="U9" s="70">
        <f t="shared" si="1"/>
        <v>0</v>
      </c>
      <c r="V9" s="70">
        <f t="shared" si="1"/>
        <v>0</v>
      </c>
      <c r="W9" s="70">
        <f t="shared" si="1"/>
        <v>0</v>
      </c>
      <c r="X9" s="70">
        <f t="shared" si="1"/>
        <v>0</v>
      </c>
      <c r="Y9" s="70">
        <f t="shared" si="1"/>
        <v>0</v>
      </c>
      <c r="Z9" s="70">
        <f t="shared" si="1"/>
        <v>0</v>
      </c>
      <c r="AA9" s="70">
        <f t="shared" si="1"/>
        <v>0</v>
      </c>
      <c r="AB9" s="70">
        <f t="shared" si="1"/>
        <v>0</v>
      </c>
      <c r="AC9" s="70">
        <f t="shared" si="1"/>
        <v>0</v>
      </c>
      <c r="AD9" s="70">
        <f t="shared" si="1"/>
        <v>0</v>
      </c>
      <c r="AE9" s="70">
        <f t="shared" si="1"/>
        <v>0</v>
      </c>
      <c r="AF9" s="68">
        <v>0</v>
      </c>
      <c r="AG9" s="70">
        <f>AG8</f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0</v>
      </c>
      <c r="E10" s="70">
        <f>E9</f>
        <v>0</v>
      </c>
      <c r="F10" s="70">
        <f aca="true" t="shared" si="2" ref="F10:AE10">F9</f>
        <v>0</v>
      </c>
      <c r="G10" s="70">
        <f t="shared" si="2"/>
        <v>0</v>
      </c>
      <c r="H10" s="70">
        <f t="shared" si="2"/>
        <v>0</v>
      </c>
      <c r="I10" s="70">
        <f t="shared" si="2"/>
        <v>0</v>
      </c>
      <c r="J10" s="70">
        <f t="shared" si="2"/>
        <v>0</v>
      </c>
      <c r="K10" s="70">
        <f t="shared" si="2"/>
        <v>0</v>
      </c>
      <c r="L10" s="70">
        <f t="shared" si="2"/>
        <v>0</v>
      </c>
      <c r="M10" s="70">
        <f t="shared" si="2"/>
        <v>0</v>
      </c>
      <c r="N10" s="70">
        <f t="shared" si="2"/>
        <v>0</v>
      </c>
      <c r="O10" s="70">
        <f t="shared" si="2"/>
        <v>0</v>
      </c>
      <c r="P10" s="70">
        <f t="shared" si="2"/>
        <v>0</v>
      </c>
      <c r="Q10" s="70">
        <f t="shared" si="2"/>
        <v>0</v>
      </c>
      <c r="R10" s="70">
        <f t="shared" si="2"/>
        <v>0</v>
      </c>
      <c r="S10" s="70">
        <f t="shared" si="2"/>
        <v>0</v>
      </c>
      <c r="T10" s="70">
        <f t="shared" si="2"/>
        <v>0</v>
      </c>
      <c r="U10" s="70">
        <f t="shared" si="2"/>
        <v>0</v>
      </c>
      <c r="V10" s="70">
        <f t="shared" si="2"/>
        <v>0</v>
      </c>
      <c r="W10" s="70">
        <f t="shared" si="2"/>
        <v>0</v>
      </c>
      <c r="X10" s="70">
        <f t="shared" si="2"/>
        <v>0</v>
      </c>
      <c r="Y10" s="70">
        <f t="shared" si="2"/>
        <v>0</v>
      </c>
      <c r="Z10" s="70">
        <f t="shared" si="2"/>
        <v>0</v>
      </c>
      <c r="AA10" s="70">
        <f t="shared" si="2"/>
        <v>0</v>
      </c>
      <c r="AB10" s="70">
        <f t="shared" si="2"/>
        <v>0</v>
      </c>
      <c r="AC10" s="70">
        <f t="shared" si="2"/>
        <v>0</v>
      </c>
      <c r="AD10" s="70">
        <f t="shared" si="2"/>
        <v>0</v>
      </c>
      <c r="AE10" s="70">
        <f t="shared" si="2"/>
        <v>0</v>
      </c>
      <c r="AF10" s="68">
        <v>0</v>
      </c>
      <c r="AG10" s="70">
        <f>AG9</f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0</v>
      </c>
      <c r="E11" s="70">
        <f>E10</f>
        <v>0</v>
      </c>
      <c r="F11" s="70">
        <f aca="true" t="shared" si="3" ref="F11:AE11">F10</f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0">
        <f t="shared" si="3"/>
        <v>0</v>
      </c>
      <c r="O11" s="70">
        <f t="shared" si="3"/>
        <v>0</v>
      </c>
      <c r="P11" s="70">
        <f t="shared" si="3"/>
        <v>0</v>
      </c>
      <c r="Q11" s="70">
        <f t="shared" si="3"/>
        <v>0</v>
      </c>
      <c r="R11" s="70">
        <f t="shared" si="3"/>
        <v>0</v>
      </c>
      <c r="S11" s="70">
        <f t="shared" si="3"/>
        <v>0</v>
      </c>
      <c r="T11" s="70">
        <f t="shared" si="3"/>
        <v>0</v>
      </c>
      <c r="U11" s="70">
        <f t="shared" si="3"/>
        <v>0</v>
      </c>
      <c r="V11" s="70">
        <f t="shared" si="3"/>
        <v>0</v>
      </c>
      <c r="W11" s="70">
        <f t="shared" si="3"/>
        <v>0</v>
      </c>
      <c r="X11" s="70">
        <f t="shared" si="3"/>
        <v>0</v>
      </c>
      <c r="Y11" s="70">
        <f t="shared" si="3"/>
        <v>0</v>
      </c>
      <c r="Z11" s="70">
        <f t="shared" si="3"/>
        <v>0</v>
      </c>
      <c r="AA11" s="70">
        <f t="shared" si="3"/>
        <v>0</v>
      </c>
      <c r="AB11" s="70">
        <f t="shared" si="3"/>
        <v>0</v>
      </c>
      <c r="AC11" s="70">
        <f t="shared" si="3"/>
        <v>0</v>
      </c>
      <c r="AD11" s="70">
        <f t="shared" si="3"/>
        <v>0</v>
      </c>
      <c r="AE11" s="70">
        <f t="shared" si="3"/>
        <v>0</v>
      </c>
      <c r="AF11" s="68">
        <v>0</v>
      </c>
      <c r="AG11" s="70">
        <f>AG10</f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70">
        <f>E11</f>
        <v>0</v>
      </c>
      <c r="F12" s="70">
        <f aca="true" t="shared" si="4" ref="F12:AE12">F11</f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0">
        <f t="shared" si="4"/>
        <v>0</v>
      </c>
      <c r="O12" s="70">
        <f t="shared" si="4"/>
        <v>0</v>
      </c>
      <c r="P12" s="70">
        <f t="shared" si="4"/>
        <v>0</v>
      </c>
      <c r="Q12" s="70">
        <f t="shared" si="4"/>
        <v>0</v>
      </c>
      <c r="R12" s="70">
        <f t="shared" si="4"/>
        <v>0</v>
      </c>
      <c r="S12" s="70">
        <f t="shared" si="4"/>
        <v>0</v>
      </c>
      <c r="T12" s="70">
        <f t="shared" si="4"/>
        <v>0</v>
      </c>
      <c r="U12" s="70">
        <f t="shared" si="4"/>
        <v>0</v>
      </c>
      <c r="V12" s="70">
        <f t="shared" si="4"/>
        <v>0</v>
      </c>
      <c r="W12" s="70">
        <f t="shared" si="4"/>
        <v>0</v>
      </c>
      <c r="X12" s="70">
        <f t="shared" si="4"/>
        <v>0</v>
      </c>
      <c r="Y12" s="70">
        <f t="shared" si="4"/>
        <v>0</v>
      </c>
      <c r="Z12" s="70">
        <f t="shared" si="4"/>
        <v>0</v>
      </c>
      <c r="AA12" s="70">
        <f t="shared" si="4"/>
        <v>0</v>
      </c>
      <c r="AB12" s="70">
        <f t="shared" si="4"/>
        <v>0</v>
      </c>
      <c r="AC12" s="70">
        <f t="shared" si="4"/>
        <v>0</v>
      </c>
      <c r="AD12" s="70">
        <f t="shared" si="4"/>
        <v>0</v>
      </c>
      <c r="AE12" s="70">
        <f t="shared" si="4"/>
        <v>0</v>
      </c>
      <c r="AF12" s="68">
        <v>0</v>
      </c>
      <c r="AG12" s="70">
        <f>AG11</f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79" t="s">
        <v>80</v>
      </c>
      <c r="B2" s="79" t="s">
        <v>81</v>
      </c>
      <c r="C2" s="79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2"/>
      <c r="B3" s="82"/>
      <c r="C3" s="83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2"/>
      <c r="B6" s="82"/>
      <c r="C6" s="83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SUM(D8:D12)</f>
        <v>13946</v>
      </c>
      <c r="E7" s="65">
        <f t="shared" si="0"/>
        <v>4361</v>
      </c>
      <c r="F7" s="65">
        <f t="shared" si="0"/>
        <v>34</v>
      </c>
      <c r="G7" s="65">
        <f t="shared" si="0"/>
        <v>8717</v>
      </c>
      <c r="H7" s="65">
        <f t="shared" si="0"/>
        <v>526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104</v>
      </c>
      <c r="Q7" s="65">
        <f t="shared" si="0"/>
        <v>135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2</v>
      </c>
      <c r="Z7" s="65">
        <f t="shared" si="0"/>
        <v>7</v>
      </c>
      <c r="AA7" s="65">
        <f t="shared" si="0"/>
        <v>1</v>
      </c>
      <c r="AB7" s="65">
        <f t="shared" si="0"/>
        <v>0</v>
      </c>
      <c r="AC7" s="65">
        <f t="shared" si="0"/>
        <v>59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13946</v>
      </c>
      <c r="BK7" s="65">
        <f t="shared" si="0"/>
        <v>4361</v>
      </c>
      <c r="BL7" s="65">
        <f t="shared" si="0"/>
        <v>34</v>
      </c>
      <c r="BM7" s="65">
        <f t="shared" si="0"/>
        <v>8717</v>
      </c>
      <c r="BN7" s="65">
        <f t="shared" si="0"/>
        <v>526</v>
      </c>
      <c r="BO7" s="65">
        <f t="shared" si="0"/>
        <v>0</v>
      </c>
      <c r="BP7" s="65">
        <f aca="true" t="shared" si="1" ref="BP7:CL7">SUM(BP8:BP12)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104</v>
      </c>
      <c r="BW7" s="65">
        <f t="shared" si="1"/>
        <v>135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2</v>
      </c>
      <c r="CF7" s="65">
        <f t="shared" si="1"/>
        <v>7</v>
      </c>
      <c r="CG7" s="65">
        <f t="shared" si="1"/>
        <v>1</v>
      </c>
      <c r="CH7" s="65">
        <f t="shared" si="1"/>
        <v>0</v>
      </c>
      <c r="CI7" s="65">
        <f t="shared" si="1"/>
        <v>59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f aca="true" t="shared" si="2" ref="E8:N12">AH8+BK8</f>
        <v>0</v>
      </c>
      <c r="F8" s="68">
        <f t="shared" si="2"/>
        <v>0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aca="true" t="shared" si="3" ref="O8:X12">AR8+BU8</f>
        <v>0</v>
      </c>
      <c r="P8" s="68">
        <f t="shared" si="3"/>
        <v>0</v>
      </c>
      <c r="Q8" s="68">
        <f t="shared" si="3"/>
        <v>0</v>
      </c>
      <c r="R8" s="68">
        <f t="shared" si="3"/>
        <v>0</v>
      </c>
      <c r="S8" s="68">
        <f t="shared" si="3"/>
        <v>0</v>
      </c>
      <c r="T8" s="68">
        <f t="shared" si="3"/>
        <v>0</v>
      </c>
      <c r="U8" s="68">
        <f t="shared" si="3"/>
        <v>0</v>
      </c>
      <c r="V8" s="68">
        <f t="shared" si="3"/>
        <v>0</v>
      </c>
      <c r="W8" s="68">
        <f t="shared" si="3"/>
        <v>0</v>
      </c>
      <c r="X8" s="68">
        <f t="shared" si="3"/>
        <v>0</v>
      </c>
      <c r="Y8" s="68">
        <f aca="true" t="shared" si="4" ref="Y8:AF12">BB8+CE8</f>
        <v>0</v>
      </c>
      <c r="Z8" s="68">
        <f t="shared" si="4"/>
        <v>0</v>
      </c>
      <c r="AA8" s="68">
        <f t="shared" si="4"/>
        <v>0</v>
      </c>
      <c r="AB8" s="68">
        <f t="shared" si="4"/>
        <v>0</v>
      </c>
      <c r="AC8" s="68">
        <f t="shared" si="4"/>
        <v>0</v>
      </c>
      <c r="AD8" s="68">
        <f t="shared" si="4"/>
        <v>0</v>
      </c>
      <c r="AE8" s="68">
        <f t="shared" si="4"/>
        <v>0</v>
      </c>
      <c r="AF8" s="68">
        <f t="shared" si="4"/>
        <v>0</v>
      </c>
      <c r="AG8" s="68">
        <f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44" customFormat="1" ht="12" customHeight="1">
      <c r="A9" s="66" t="s">
        <v>120</v>
      </c>
      <c r="B9" s="67" t="s">
        <v>124</v>
      </c>
      <c r="C9" s="66" t="s">
        <v>125</v>
      </c>
      <c r="D9" s="68">
        <f>SUM(E9:AF9)</f>
        <v>10326</v>
      </c>
      <c r="E9" s="68">
        <f t="shared" si="2"/>
        <v>3960</v>
      </c>
      <c r="F9" s="68">
        <f t="shared" si="2"/>
        <v>0</v>
      </c>
      <c r="G9" s="68">
        <f t="shared" si="2"/>
        <v>6191</v>
      </c>
      <c r="H9" s="68">
        <f t="shared" si="2"/>
        <v>0</v>
      </c>
      <c r="I9" s="68">
        <f t="shared" si="2"/>
        <v>0</v>
      </c>
      <c r="J9" s="68">
        <f t="shared" si="2"/>
        <v>0</v>
      </c>
      <c r="K9" s="68">
        <f t="shared" si="2"/>
        <v>0</v>
      </c>
      <c r="L9" s="68">
        <f t="shared" si="2"/>
        <v>0</v>
      </c>
      <c r="M9" s="68">
        <f t="shared" si="2"/>
        <v>0</v>
      </c>
      <c r="N9" s="68">
        <f t="shared" si="2"/>
        <v>0</v>
      </c>
      <c r="O9" s="68">
        <f t="shared" si="3"/>
        <v>0</v>
      </c>
      <c r="P9" s="68">
        <f t="shared" si="3"/>
        <v>98</v>
      </c>
      <c r="Q9" s="68">
        <f t="shared" si="3"/>
        <v>75</v>
      </c>
      <c r="R9" s="68">
        <f t="shared" si="3"/>
        <v>0</v>
      </c>
      <c r="S9" s="68">
        <f t="shared" si="3"/>
        <v>0</v>
      </c>
      <c r="T9" s="68">
        <f t="shared" si="3"/>
        <v>0</v>
      </c>
      <c r="U9" s="68">
        <f t="shared" si="3"/>
        <v>0</v>
      </c>
      <c r="V9" s="68">
        <f t="shared" si="3"/>
        <v>0</v>
      </c>
      <c r="W9" s="68">
        <f t="shared" si="3"/>
        <v>0</v>
      </c>
      <c r="X9" s="68">
        <f t="shared" si="3"/>
        <v>0</v>
      </c>
      <c r="Y9" s="68">
        <f t="shared" si="4"/>
        <v>1</v>
      </c>
      <c r="Z9" s="68">
        <f t="shared" si="4"/>
        <v>0</v>
      </c>
      <c r="AA9" s="68">
        <f t="shared" si="4"/>
        <v>1</v>
      </c>
      <c r="AB9" s="68">
        <f t="shared" si="4"/>
        <v>0</v>
      </c>
      <c r="AC9" s="68">
        <f t="shared" si="4"/>
        <v>0</v>
      </c>
      <c r="AD9" s="68">
        <f t="shared" si="4"/>
        <v>0</v>
      </c>
      <c r="AE9" s="68">
        <f t="shared" si="4"/>
        <v>0</v>
      </c>
      <c r="AF9" s="68">
        <f t="shared" si="4"/>
        <v>0</v>
      </c>
      <c r="AG9" s="68">
        <f>SUM(AH9:BI9)</f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6">
        <f>SUM(BK9:CL9)</f>
        <v>10326</v>
      </c>
      <c r="BK9" s="7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3960</v>
      </c>
      <c r="BL9" s="7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7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6191</v>
      </c>
      <c r="BN9" s="7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7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7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7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7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7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7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7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7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98</v>
      </c>
      <c r="BW9" s="7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75</v>
      </c>
      <c r="BX9" s="7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7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7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7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7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7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7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7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1</v>
      </c>
      <c r="CF9" s="7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7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1</v>
      </c>
      <c r="CH9" s="7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7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7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7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7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SUM(E10:AF10)</f>
        <v>1137</v>
      </c>
      <c r="E10" s="68">
        <f t="shared" si="2"/>
        <v>401</v>
      </c>
      <c r="F10" s="68">
        <f t="shared" si="2"/>
        <v>0</v>
      </c>
      <c r="G10" s="68">
        <f t="shared" si="2"/>
        <v>204</v>
      </c>
      <c r="H10" s="68">
        <f t="shared" si="2"/>
        <v>526</v>
      </c>
      <c r="I10" s="68">
        <f t="shared" si="2"/>
        <v>0</v>
      </c>
      <c r="J10" s="68">
        <f t="shared" si="2"/>
        <v>0</v>
      </c>
      <c r="K10" s="68">
        <f t="shared" si="2"/>
        <v>0</v>
      </c>
      <c r="L10" s="68">
        <f t="shared" si="2"/>
        <v>0</v>
      </c>
      <c r="M10" s="68">
        <f t="shared" si="2"/>
        <v>0</v>
      </c>
      <c r="N10" s="68">
        <f t="shared" si="2"/>
        <v>0</v>
      </c>
      <c r="O10" s="68">
        <f t="shared" si="3"/>
        <v>0</v>
      </c>
      <c r="P10" s="68">
        <f t="shared" si="3"/>
        <v>6</v>
      </c>
      <c r="Q10" s="68">
        <f t="shared" si="3"/>
        <v>0</v>
      </c>
      <c r="R10" s="68">
        <f t="shared" si="3"/>
        <v>0</v>
      </c>
      <c r="S10" s="68">
        <f t="shared" si="3"/>
        <v>0</v>
      </c>
      <c r="T10" s="68">
        <f t="shared" si="3"/>
        <v>0</v>
      </c>
      <c r="U10" s="68">
        <f t="shared" si="3"/>
        <v>0</v>
      </c>
      <c r="V10" s="68">
        <f t="shared" si="3"/>
        <v>0</v>
      </c>
      <c r="W10" s="68">
        <f t="shared" si="3"/>
        <v>0</v>
      </c>
      <c r="X10" s="68">
        <f t="shared" si="3"/>
        <v>0</v>
      </c>
      <c r="Y10" s="68">
        <f t="shared" si="4"/>
        <v>0</v>
      </c>
      <c r="Z10" s="68">
        <f t="shared" si="4"/>
        <v>0</v>
      </c>
      <c r="AA10" s="68">
        <f t="shared" si="4"/>
        <v>0</v>
      </c>
      <c r="AB10" s="68">
        <f t="shared" si="4"/>
        <v>0</v>
      </c>
      <c r="AC10" s="68">
        <f t="shared" si="4"/>
        <v>0</v>
      </c>
      <c r="AD10" s="68">
        <f t="shared" si="4"/>
        <v>0</v>
      </c>
      <c r="AE10" s="68">
        <f t="shared" si="4"/>
        <v>0</v>
      </c>
      <c r="AF10" s="68">
        <f t="shared" si="4"/>
        <v>0</v>
      </c>
      <c r="AG10" s="68">
        <f>SUM(AH10:BI10)</f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6">
        <f>SUM(BK10:CL10)</f>
        <v>1137</v>
      </c>
      <c r="BK10" s="7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401</v>
      </c>
      <c r="BL10" s="7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7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204</v>
      </c>
      <c r="BN10" s="7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526</v>
      </c>
      <c r="BO10" s="7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7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7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7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7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7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7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7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6</v>
      </c>
      <c r="BW10" s="7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7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7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7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7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7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7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7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7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7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7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7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7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7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7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7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SUM(E11:AF11)</f>
        <v>2483</v>
      </c>
      <c r="E11" s="68">
        <f t="shared" si="2"/>
        <v>0</v>
      </c>
      <c r="F11" s="68">
        <f t="shared" si="2"/>
        <v>34</v>
      </c>
      <c r="G11" s="68">
        <f t="shared" si="2"/>
        <v>2322</v>
      </c>
      <c r="H11" s="68">
        <f t="shared" si="2"/>
        <v>0</v>
      </c>
      <c r="I11" s="68">
        <f t="shared" si="2"/>
        <v>0</v>
      </c>
      <c r="J11" s="68">
        <f t="shared" si="2"/>
        <v>0</v>
      </c>
      <c r="K11" s="68">
        <f t="shared" si="2"/>
        <v>0</v>
      </c>
      <c r="L11" s="68">
        <f t="shared" si="2"/>
        <v>0</v>
      </c>
      <c r="M11" s="68">
        <f t="shared" si="2"/>
        <v>0</v>
      </c>
      <c r="N11" s="68">
        <f t="shared" si="2"/>
        <v>0</v>
      </c>
      <c r="O11" s="68">
        <f t="shared" si="3"/>
        <v>0</v>
      </c>
      <c r="P11" s="68">
        <f t="shared" si="3"/>
        <v>0</v>
      </c>
      <c r="Q11" s="68">
        <f t="shared" si="3"/>
        <v>60</v>
      </c>
      <c r="R11" s="68">
        <f t="shared" si="3"/>
        <v>0</v>
      </c>
      <c r="S11" s="68">
        <f t="shared" si="3"/>
        <v>0</v>
      </c>
      <c r="T11" s="68">
        <f t="shared" si="3"/>
        <v>0</v>
      </c>
      <c r="U11" s="68">
        <f t="shared" si="3"/>
        <v>0</v>
      </c>
      <c r="V11" s="68">
        <f t="shared" si="3"/>
        <v>0</v>
      </c>
      <c r="W11" s="68">
        <f t="shared" si="3"/>
        <v>0</v>
      </c>
      <c r="X11" s="68">
        <f t="shared" si="3"/>
        <v>0</v>
      </c>
      <c r="Y11" s="68">
        <f t="shared" si="4"/>
        <v>1</v>
      </c>
      <c r="Z11" s="68">
        <f t="shared" si="4"/>
        <v>7</v>
      </c>
      <c r="AA11" s="68">
        <f t="shared" si="4"/>
        <v>0</v>
      </c>
      <c r="AB11" s="68">
        <f t="shared" si="4"/>
        <v>0</v>
      </c>
      <c r="AC11" s="68">
        <f t="shared" si="4"/>
        <v>59</v>
      </c>
      <c r="AD11" s="68">
        <f t="shared" si="4"/>
        <v>0</v>
      </c>
      <c r="AE11" s="68">
        <f t="shared" si="4"/>
        <v>0</v>
      </c>
      <c r="AF11" s="68">
        <f t="shared" si="4"/>
        <v>0</v>
      </c>
      <c r="AG11" s="68">
        <f>SUM(AH11:BI11)</f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0</v>
      </c>
      <c r="AR11" s="68">
        <v>0</v>
      </c>
      <c r="AS11" s="68">
        <v>0</v>
      </c>
      <c r="AT11" s="68">
        <v>0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6">
        <f>SUM(BK11:CL11)</f>
        <v>2483</v>
      </c>
      <c r="BK11" s="7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7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34</v>
      </c>
      <c r="BM11" s="7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2322</v>
      </c>
      <c r="BN11" s="7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7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7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7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7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7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7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7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7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7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60</v>
      </c>
      <c r="BX11" s="7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7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7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7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7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7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7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7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1</v>
      </c>
      <c r="CF11" s="7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7</v>
      </c>
      <c r="CG11" s="7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7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7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59</v>
      </c>
      <c r="CJ11" s="7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7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7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SUM(E12:AF12)</f>
        <v>0</v>
      </c>
      <c r="E12" s="68">
        <f t="shared" si="2"/>
        <v>0</v>
      </c>
      <c r="F12" s="68">
        <f t="shared" si="2"/>
        <v>0</v>
      </c>
      <c r="G12" s="68">
        <f t="shared" si="2"/>
        <v>0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68">
        <f t="shared" si="2"/>
        <v>0</v>
      </c>
      <c r="L12" s="68">
        <f t="shared" si="2"/>
        <v>0</v>
      </c>
      <c r="M12" s="68">
        <f t="shared" si="2"/>
        <v>0</v>
      </c>
      <c r="N12" s="68">
        <f t="shared" si="2"/>
        <v>0</v>
      </c>
      <c r="O12" s="68">
        <f t="shared" si="3"/>
        <v>0</v>
      </c>
      <c r="P12" s="68">
        <f t="shared" si="3"/>
        <v>0</v>
      </c>
      <c r="Q12" s="68">
        <f t="shared" si="3"/>
        <v>0</v>
      </c>
      <c r="R12" s="68">
        <f t="shared" si="3"/>
        <v>0</v>
      </c>
      <c r="S12" s="68">
        <f t="shared" si="3"/>
        <v>0</v>
      </c>
      <c r="T12" s="68">
        <f t="shared" si="3"/>
        <v>0</v>
      </c>
      <c r="U12" s="68">
        <f t="shared" si="3"/>
        <v>0</v>
      </c>
      <c r="V12" s="68">
        <f t="shared" si="3"/>
        <v>0</v>
      </c>
      <c r="W12" s="68">
        <f t="shared" si="3"/>
        <v>0</v>
      </c>
      <c r="X12" s="68">
        <f t="shared" si="3"/>
        <v>0</v>
      </c>
      <c r="Y12" s="68">
        <f t="shared" si="4"/>
        <v>0</v>
      </c>
      <c r="Z12" s="68">
        <f t="shared" si="4"/>
        <v>0</v>
      </c>
      <c r="AA12" s="68">
        <f t="shared" si="4"/>
        <v>0</v>
      </c>
      <c r="AB12" s="68">
        <f t="shared" si="4"/>
        <v>0</v>
      </c>
      <c r="AC12" s="68">
        <f t="shared" si="4"/>
        <v>0</v>
      </c>
      <c r="AD12" s="68">
        <f t="shared" si="4"/>
        <v>0</v>
      </c>
      <c r="AE12" s="68">
        <f t="shared" si="4"/>
        <v>0</v>
      </c>
      <c r="AF12" s="68">
        <f t="shared" si="4"/>
        <v>0</v>
      </c>
      <c r="AG12" s="68">
        <f>SUM(AH12:BI12)</f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0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6">
        <f>SUM(BK12:CL12)</f>
        <v>0</v>
      </c>
      <c r="BK12" s="7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7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7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7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7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7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7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7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7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7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7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7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7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7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7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7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7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7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7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7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7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7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7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7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7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7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7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7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</sheetData>
  <sheetProtection/>
  <autoFilter ref="A6:CL6"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142" dxfId="160" stopIfTrue="1">
      <formula>$A7&lt;&gt;""</formula>
    </cfRule>
  </conditionalFormatting>
  <conditionalFormatting sqref="A10:CL10">
    <cfRule type="expression" priority="141" dxfId="160" stopIfTrue="1">
      <formula>$A10&lt;&gt;""</formula>
    </cfRule>
  </conditionalFormatting>
  <conditionalFormatting sqref="A11:CL11">
    <cfRule type="expression" priority="140" dxfId="160" stopIfTrue="1">
      <formula>$A11&lt;&gt;""</formula>
    </cfRule>
  </conditionalFormatting>
  <conditionalFormatting sqref="A12:CL12">
    <cfRule type="expression" priority="139" dxfId="160" stopIfTrue="1">
      <formula>$A12&lt;&gt;""</formula>
    </cfRule>
  </conditionalFormatting>
  <conditionalFormatting sqref="A9:CL9">
    <cfRule type="expression" priority="135" dxfId="160" stopIfTrue="1">
      <formula>$A9&lt;&gt;""</formula>
    </cfRule>
  </conditionalFormatting>
  <conditionalFormatting sqref="A7:CL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SUM(E11:AF11)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SUM(E12:AF12)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160" stopIfTrue="1">
      <formula>$A7&lt;&gt;""</formula>
    </cfRule>
  </conditionalFormatting>
  <conditionalFormatting sqref="A10:AF10">
    <cfRule type="expression" priority="141" dxfId="160" stopIfTrue="1">
      <formula>$A10&lt;&gt;""</formula>
    </cfRule>
  </conditionalFormatting>
  <conditionalFormatting sqref="A11:AF11">
    <cfRule type="expression" priority="140" dxfId="160" stopIfTrue="1">
      <formula>$A11&lt;&gt;""</formula>
    </cfRule>
  </conditionalFormatting>
  <conditionalFormatting sqref="A12:AF12">
    <cfRule type="expression" priority="139" dxfId="160" stopIfTrue="1">
      <formula>$A12&lt;&gt;""</formula>
    </cfRule>
  </conditionalFormatting>
  <conditionalFormatting sqref="A9:AF9">
    <cfRule type="expression" priority="135" dxfId="160" stopIfTrue="1">
      <formula>$A9&lt;&gt;""</formula>
    </cfRule>
  </conditionalFormatting>
  <conditionalFormatting sqref="A7:AF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SUM(D8:D12)</f>
        <v>104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104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>SUM(E9:AF9)</f>
        <v>98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98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SUM(E10:AF10)</f>
        <v>6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6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SUM(E11:AF11)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SUM(E12:AF12)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160" stopIfTrue="1">
      <formula>$A7&lt;&gt;""</formula>
    </cfRule>
  </conditionalFormatting>
  <conditionalFormatting sqref="A10:AF10">
    <cfRule type="expression" priority="141" dxfId="160" stopIfTrue="1">
      <formula>$A10&lt;&gt;""</formula>
    </cfRule>
  </conditionalFormatting>
  <conditionalFormatting sqref="A11:AF11">
    <cfRule type="expression" priority="140" dxfId="160" stopIfTrue="1">
      <formula>$A11&lt;&gt;""</formula>
    </cfRule>
  </conditionalFormatting>
  <conditionalFormatting sqref="A12:AF12">
    <cfRule type="expression" priority="139" dxfId="160" stopIfTrue="1">
      <formula>$A12&lt;&gt;""</formula>
    </cfRule>
  </conditionalFormatting>
  <conditionalFormatting sqref="A9:AF9">
    <cfRule type="expression" priority="135" dxfId="160" stopIfTrue="1">
      <formula>$A9&lt;&gt;""</formula>
    </cfRule>
  </conditionalFormatting>
  <conditionalFormatting sqref="A7:AF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SUM(E11:AF11)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SUM(E12:AF12)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160" stopIfTrue="1">
      <formula>$A7&lt;&gt;""</formula>
    </cfRule>
  </conditionalFormatting>
  <conditionalFormatting sqref="A10:AF10">
    <cfRule type="expression" priority="141" dxfId="160" stopIfTrue="1">
      <formula>$A10&lt;&gt;""</formula>
    </cfRule>
  </conditionalFormatting>
  <conditionalFormatting sqref="A11:AF11">
    <cfRule type="expression" priority="140" dxfId="160" stopIfTrue="1">
      <formula>$A11&lt;&gt;""</formula>
    </cfRule>
  </conditionalFormatting>
  <conditionalFormatting sqref="A12:AF12">
    <cfRule type="expression" priority="139" dxfId="160" stopIfTrue="1">
      <formula>$A12&lt;&gt;""</formula>
    </cfRule>
  </conditionalFormatting>
  <conditionalFormatting sqref="A9:AF9">
    <cfRule type="expression" priority="135" dxfId="160" stopIfTrue="1">
      <formula>$A9&lt;&gt;""</formula>
    </cfRule>
  </conditionalFormatting>
  <conditionalFormatting sqref="A7:AF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SUM(E11:AF11)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SUM(E12:AF12)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160" stopIfTrue="1">
      <formula>$A7&lt;&gt;""</formula>
    </cfRule>
  </conditionalFormatting>
  <conditionalFormatting sqref="A10:AF10">
    <cfRule type="expression" priority="141" dxfId="160" stopIfTrue="1">
      <formula>$A10&lt;&gt;""</formula>
    </cfRule>
  </conditionalFormatting>
  <conditionalFormatting sqref="A11:AF11">
    <cfRule type="expression" priority="140" dxfId="160" stopIfTrue="1">
      <formula>$A11&lt;&gt;""</formula>
    </cfRule>
  </conditionalFormatting>
  <conditionalFormatting sqref="A12:AF12">
    <cfRule type="expression" priority="139" dxfId="160" stopIfTrue="1">
      <formula>$A12&lt;&gt;""</formula>
    </cfRule>
  </conditionalFormatting>
  <conditionalFormatting sqref="A9:AF9">
    <cfRule type="expression" priority="135" dxfId="160" stopIfTrue="1">
      <formula>$A9&lt;&gt;""</formula>
    </cfRule>
  </conditionalFormatting>
  <conditionalFormatting sqref="A7:AF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44018</v>
      </c>
      <c r="E7" s="65">
        <f t="shared" si="0"/>
        <v>6279</v>
      </c>
      <c r="F7" s="65">
        <f t="shared" si="0"/>
        <v>34</v>
      </c>
      <c r="G7" s="65">
        <f t="shared" si="0"/>
        <v>8717</v>
      </c>
      <c r="H7" s="65">
        <f t="shared" si="0"/>
        <v>27240</v>
      </c>
      <c r="I7" s="65">
        <f t="shared" si="0"/>
        <v>76</v>
      </c>
      <c r="J7" s="65">
        <f t="shared" si="0"/>
        <v>0</v>
      </c>
      <c r="K7" s="65">
        <f t="shared" si="0"/>
        <v>0</v>
      </c>
      <c r="L7" s="65">
        <f t="shared" si="0"/>
        <v>12</v>
      </c>
      <c r="M7" s="65">
        <f t="shared" si="0"/>
        <v>1054</v>
      </c>
      <c r="N7" s="65">
        <f t="shared" si="0"/>
        <v>74</v>
      </c>
      <c r="O7" s="65">
        <f t="shared" si="0"/>
        <v>0</v>
      </c>
      <c r="P7" s="65">
        <f t="shared" si="0"/>
        <v>328</v>
      </c>
      <c r="Q7" s="65">
        <f t="shared" si="0"/>
        <v>135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2</v>
      </c>
      <c r="Z7" s="65">
        <f t="shared" si="0"/>
        <v>7</v>
      </c>
      <c r="AA7" s="65">
        <f t="shared" si="0"/>
        <v>1</v>
      </c>
      <c r="AB7" s="65">
        <f t="shared" si="0"/>
        <v>0</v>
      </c>
      <c r="AC7" s="65">
        <f t="shared" si="0"/>
        <v>59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34323</v>
      </c>
      <c r="E9" s="68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4552</v>
      </c>
      <c r="F9" s="68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8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6191</v>
      </c>
      <c r="H9" s="68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22398</v>
      </c>
      <c r="I9" s="68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28</v>
      </c>
      <c r="J9" s="68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8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8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8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766</v>
      </c>
      <c r="N9" s="68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8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8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311</v>
      </c>
      <c r="Q9" s="68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75</v>
      </c>
      <c r="R9" s="68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8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8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8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8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8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8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8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1</v>
      </c>
      <c r="Z9" s="68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8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1</v>
      </c>
      <c r="AB9" s="68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8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8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8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8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8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8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1353</v>
      </c>
      <c r="E10" s="68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401</v>
      </c>
      <c r="F10" s="68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8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204</v>
      </c>
      <c r="H10" s="68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526</v>
      </c>
      <c r="I10" s="68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8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8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8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8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205</v>
      </c>
      <c r="N10" s="68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8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8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17</v>
      </c>
      <c r="Q10" s="68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8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8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8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8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8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8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8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8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8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8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8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8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8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8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8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8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8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8330</v>
      </c>
      <c r="E11" s="68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1326</v>
      </c>
      <c r="F11" s="68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34</v>
      </c>
      <c r="G11" s="68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2322</v>
      </c>
      <c r="H11" s="68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4316</v>
      </c>
      <c r="I11" s="68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48</v>
      </c>
      <c r="J11" s="68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8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8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8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83</v>
      </c>
      <c r="N11" s="68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74</v>
      </c>
      <c r="O11" s="68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8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8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60</v>
      </c>
      <c r="R11" s="68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8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8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8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8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8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8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8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1</v>
      </c>
      <c r="Z11" s="68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7</v>
      </c>
      <c r="AA11" s="68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8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8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59</v>
      </c>
      <c r="AD11" s="68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8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8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8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8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12</v>
      </c>
      <c r="E12" s="68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8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8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8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8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8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8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8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12</v>
      </c>
      <c r="M12" s="68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8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8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8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8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8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8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8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8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8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8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8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8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8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8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8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8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8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8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8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8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8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</sheetData>
  <sheetProtection/>
  <autoFilter ref="A6:AH6"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SUM(E11:AF11)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SUM(E12:AF12)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160" stopIfTrue="1">
      <formula>$A7&lt;&gt;""</formula>
    </cfRule>
  </conditionalFormatting>
  <conditionalFormatting sqref="A10:AF10">
    <cfRule type="expression" priority="141" dxfId="160" stopIfTrue="1">
      <formula>$A10&lt;&gt;""</formula>
    </cfRule>
  </conditionalFormatting>
  <conditionalFormatting sqref="A11:AF11">
    <cfRule type="expression" priority="140" dxfId="160" stopIfTrue="1">
      <formula>$A11&lt;&gt;""</formula>
    </cfRule>
  </conditionalFormatting>
  <conditionalFormatting sqref="A12:AF12">
    <cfRule type="expression" priority="139" dxfId="160" stopIfTrue="1">
      <formula>$A12&lt;&gt;""</formula>
    </cfRule>
  </conditionalFormatting>
  <conditionalFormatting sqref="A9:AF9">
    <cfRule type="expression" priority="135" dxfId="160" stopIfTrue="1">
      <formula>$A9&lt;&gt;""</formula>
    </cfRule>
  </conditionalFormatting>
  <conditionalFormatting sqref="A7:AF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V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SUM(D8:D12)</f>
        <v>4361</v>
      </c>
      <c r="E7" s="65">
        <f t="shared" si="0"/>
        <v>4361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>SUM(E9:AF9)</f>
        <v>3960</v>
      </c>
      <c r="E9" s="68">
        <v>3960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SUM(E10:AF10)</f>
        <v>401</v>
      </c>
      <c r="E10" s="68">
        <v>401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SUM(E11:AF11)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SUM(E12:AF12)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160" stopIfTrue="1">
      <formula>$A7&lt;&gt;""</formula>
    </cfRule>
  </conditionalFormatting>
  <conditionalFormatting sqref="A10:AF10">
    <cfRule type="expression" priority="141" dxfId="160" stopIfTrue="1">
      <formula>$A10&lt;&gt;""</formula>
    </cfRule>
  </conditionalFormatting>
  <conditionalFormatting sqref="A11:AF11">
    <cfRule type="expression" priority="140" dxfId="160" stopIfTrue="1">
      <formula>$A11&lt;&gt;""</formula>
    </cfRule>
  </conditionalFormatting>
  <conditionalFormatting sqref="A12:AF12">
    <cfRule type="expression" priority="139" dxfId="160" stopIfTrue="1">
      <formula>$A12&lt;&gt;""</formula>
    </cfRule>
  </conditionalFormatting>
  <conditionalFormatting sqref="A9:AF9">
    <cfRule type="expression" priority="135" dxfId="160" stopIfTrue="1">
      <formula>$A9&lt;&gt;""</formula>
    </cfRule>
  </conditionalFormatting>
  <conditionalFormatting sqref="A7:AF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>SUM(E9:AF9)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SUM(E10:AF10)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SUM(E11:AF11)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SUM(E12:AF12)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160" stopIfTrue="1">
      <formula>$A7&lt;&gt;""</formula>
    </cfRule>
  </conditionalFormatting>
  <conditionalFormatting sqref="A10:AF10">
    <cfRule type="expression" priority="141" dxfId="160" stopIfTrue="1">
      <formula>$A10&lt;&gt;""</formula>
    </cfRule>
  </conditionalFormatting>
  <conditionalFormatting sqref="A11:AF11">
    <cfRule type="expression" priority="140" dxfId="160" stopIfTrue="1">
      <formula>$A11&lt;&gt;""</formula>
    </cfRule>
  </conditionalFormatting>
  <conditionalFormatting sqref="A12:AF12">
    <cfRule type="expression" priority="139" dxfId="160" stopIfTrue="1">
      <formula>$A12&lt;&gt;""</formula>
    </cfRule>
  </conditionalFormatting>
  <conditionalFormatting sqref="A9:AF9">
    <cfRule type="expression" priority="135" dxfId="160" stopIfTrue="1">
      <formula>$A9&lt;&gt;""</formula>
    </cfRule>
  </conditionalFormatting>
  <conditionalFormatting sqref="A7:AF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SUM(D8:D12)</f>
        <v>9481</v>
      </c>
      <c r="E7" s="65">
        <f t="shared" si="0"/>
        <v>0</v>
      </c>
      <c r="F7" s="65">
        <f t="shared" si="0"/>
        <v>34</v>
      </c>
      <c r="G7" s="65">
        <f t="shared" si="0"/>
        <v>8717</v>
      </c>
      <c r="H7" s="65">
        <f t="shared" si="0"/>
        <v>526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135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2</v>
      </c>
      <c r="Z7" s="65">
        <f t="shared" si="0"/>
        <v>7</v>
      </c>
      <c r="AA7" s="65">
        <f t="shared" si="0"/>
        <v>1</v>
      </c>
      <c r="AB7" s="65">
        <f t="shared" si="0"/>
        <v>0</v>
      </c>
      <c r="AC7" s="65">
        <f t="shared" si="0"/>
        <v>59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  <row r="9" spans="1:32" s="44" customFormat="1" ht="12" customHeight="1">
      <c r="A9" s="66" t="s">
        <v>120</v>
      </c>
      <c r="B9" s="67" t="s">
        <v>124</v>
      </c>
      <c r="C9" s="66" t="s">
        <v>125</v>
      </c>
      <c r="D9" s="68">
        <f>SUM(E9:AF9)</f>
        <v>6268</v>
      </c>
      <c r="E9" s="68">
        <v>0</v>
      </c>
      <c r="F9" s="68">
        <v>0</v>
      </c>
      <c r="G9" s="68">
        <v>6191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75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1</v>
      </c>
      <c r="Z9" s="68">
        <v>0</v>
      </c>
      <c r="AA9" s="68">
        <v>1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</row>
    <row r="10" spans="1:32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SUM(E10:AF10)</f>
        <v>730</v>
      </c>
      <c r="E10" s="68">
        <v>0</v>
      </c>
      <c r="F10" s="68">
        <v>0</v>
      </c>
      <c r="G10" s="68">
        <v>204</v>
      </c>
      <c r="H10" s="68">
        <v>526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</row>
    <row r="11" spans="1:32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SUM(E11:AF11)</f>
        <v>2483</v>
      </c>
      <c r="E11" s="68">
        <v>0</v>
      </c>
      <c r="F11" s="68">
        <v>34</v>
      </c>
      <c r="G11" s="68">
        <v>2322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60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1</v>
      </c>
      <c r="Z11" s="68">
        <v>7</v>
      </c>
      <c r="AA11" s="68">
        <v>0</v>
      </c>
      <c r="AB11" s="68">
        <v>0</v>
      </c>
      <c r="AC11" s="68">
        <v>59</v>
      </c>
      <c r="AD11" s="68">
        <v>0</v>
      </c>
      <c r="AE11" s="68">
        <v>0</v>
      </c>
      <c r="AF11" s="68">
        <v>0</v>
      </c>
    </row>
    <row r="12" spans="1:32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SUM(E12:AF12)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2" dxfId="160" stopIfTrue="1">
      <formula>$A7&lt;&gt;""</formula>
    </cfRule>
  </conditionalFormatting>
  <conditionalFormatting sqref="A10:AF10">
    <cfRule type="expression" priority="141" dxfId="160" stopIfTrue="1">
      <formula>$A10&lt;&gt;""</formula>
    </cfRule>
  </conditionalFormatting>
  <conditionalFormatting sqref="A11:AF11">
    <cfRule type="expression" priority="140" dxfId="160" stopIfTrue="1">
      <formula>$A11&lt;&gt;""</formula>
    </cfRule>
  </conditionalFormatting>
  <conditionalFormatting sqref="A12:AF12">
    <cfRule type="expression" priority="139" dxfId="160" stopIfTrue="1">
      <formula>$A12&lt;&gt;""</formula>
    </cfRule>
  </conditionalFormatting>
  <conditionalFormatting sqref="A9:AF9">
    <cfRule type="expression" priority="135" dxfId="160" stopIfTrue="1">
      <formula>$A9&lt;&gt;""</formula>
    </cfRule>
  </conditionalFormatting>
  <conditionalFormatting sqref="A7:AF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79" t="s">
        <v>0</v>
      </c>
      <c r="B2" s="79" t="s">
        <v>24</v>
      </c>
      <c r="C2" s="79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2"/>
      <c r="B3" s="82"/>
      <c r="C3" s="83"/>
      <c r="D3" s="99" t="s">
        <v>10</v>
      </c>
      <c r="E3" s="79" t="s">
        <v>7</v>
      </c>
      <c r="F3" s="101" t="s">
        <v>37</v>
      </c>
      <c r="G3" s="102"/>
      <c r="H3" s="102"/>
      <c r="I3" s="102"/>
      <c r="J3" s="102"/>
      <c r="K3" s="102"/>
      <c r="L3" s="102"/>
      <c r="M3" s="102"/>
      <c r="N3" s="103"/>
      <c r="O3" s="79" t="s">
        <v>102</v>
      </c>
      <c r="P3" s="79" t="s">
        <v>38</v>
      </c>
      <c r="Q3" s="99" t="s">
        <v>10</v>
      </c>
      <c r="R3" s="79" t="s">
        <v>7</v>
      </c>
      <c r="S3" s="104" t="s">
        <v>39</v>
      </c>
      <c r="T3" s="105"/>
      <c r="U3" s="105"/>
      <c r="V3" s="105"/>
      <c r="W3" s="105"/>
      <c r="X3" s="105"/>
      <c r="Y3" s="105"/>
      <c r="Z3" s="105"/>
      <c r="AA3" s="106"/>
      <c r="AB3" s="99" t="s">
        <v>6</v>
      </c>
      <c r="AC3" s="79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99" t="s">
        <v>10</v>
      </c>
      <c r="AN3" s="79" t="s">
        <v>101</v>
      </c>
      <c r="AO3" s="79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99" t="s">
        <v>86</v>
      </c>
      <c r="AZ3" s="79" t="s">
        <v>90</v>
      </c>
      <c r="BA3" s="79" t="s">
        <v>91</v>
      </c>
      <c r="BB3" s="79" t="s">
        <v>92</v>
      </c>
      <c r="BC3" s="79" t="s">
        <v>93</v>
      </c>
      <c r="BD3" s="79" t="s">
        <v>94</v>
      </c>
      <c r="BE3" s="79" t="s">
        <v>95</v>
      </c>
      <c r="BF3" s="79" t="s">
        <v>96</v>
      </c>
      <c r="BG3" s="79" t="s">
        <v>71</v>
      </c>
      <c r="BH3" s="79" t="s">
        <v>97</v>
      </c>
      <c r="BI3" s="79" t="s">
        <v>100</v>
      </c>
    </row>
    <row r="4" spans="1:61" s="2" customFormat="1" ht="25.5" customHeight="1">
      <c r="A4" s="82"/>
      <c r="B4" s="82"/>
      <c r="C4" s="83"/>
      <c r="D4" s="99"/>
      <c r="E4" s="83"/>
      <c r="F4" s="99" t="s">
        <v>10</v>
      </c>
      <c r="G4" s="79" t="s">
        <v>12</v>
      </c>
      <c r="H4" s="79" t="s">
        <v>13</v>
      </c>
      <c r="I4" s="79" t="s">
        <v>14</v>
      </c>
      <c r="J4" s="79" t="s">
        <v>15</v>
      </c>
      <c r="K4" s="79" t="s">
        <v>20</v>
      </c>
      <c r="L4" s="79" t="s">
        <v>17</v>
      </c>
      <c r="M4" s="79" t="s">
        <v>71</v>
      </c>
      <c r="N4" s="79" t="s">
        <v>21</v>
      </c>
      <c r="O4" s="83"/>
      <c r="P4" s="100"/>
      <c r="Q4" s="99"/>
      <c r="R4" s="82"/>
      <c r="S4" s="82" t="s">
        <v>10</v>
      </c>
      <c r="T4" s="79" t="s">
        <v>12</v>
      </c>
      <c r="U4" s="79" t="s">
        <v>13</v>
      </c>
      <c r="V4" s="79" t="s">
        <v>14</v>
      </c>
      <c r="W4" s="79" t="s">
        <v>15</v>
      </c>
      <c r="X4" s="79" t="s">
        <v>20</v>
      </c>
      <c r="Y4" s="79" t="s">
        <v>17</v>
      </c>
      <c r="Z4" s="79" t="s">
        <v>71</v>
      </c>
      <c r="AA4" s="79" t="s">
        <v>21</v>
      </c>
      <c r="AB4" s="99"/>
      <c r="AC4" s="83"/>
      <c r="AD4" s="99" t="s">
        <v>6</v>
      </c>
      <c r="AE4" s="79" t="s">
        <v>12</v>
      </c>
      <c r="AF4" s="79" t="s">
        <v>13</v>
      </c>
      <c r="AG4" s="79" t="s">
        <v>14</v>
      </c>
      <c r="AH4" s="79" t="s">
        <v>15</v>
      </c>
      <c r="AI4" s="79" t="s">
        <v>20</v>
      </c>
      <c r="AJ4" s="79" t="s">
        <v>17</v>
      </c>
      <c r="AK4" s="79" t="s">
        <v>71</v>
      </c>
      <c r="AL4" s="79" t="s">
        <v>21</v>
      </c>
      <c r="AM4" s="99"/>
      <c r="AN4" s="83"/>
      <c r="AO4" s="83"/>
      <c r="AP4" s="99" t="s">
        <v>10</v>
      </c>
      <c r="AQ4" s="79" t="s">
        <v>12</v>
      </c>
      <c r="AR4" s="79" t="s">
        <v>13</v>
      </c>
      <c r="AS4" s="79" t="s">
        <v>14</v>
      </c>
      <c r="AT4" s="79" t="s">
        <v>15</v>
      </c>
      <c r="AU4" s="79" t="s">
        <v>20</v>
      </c>
      <c r="AV4" s="79" t="s">
        <v>17</v>
      </c>
      <c r="AW4" s="79" t="s">
        <v>71</v>
      </c>
      <c r="AX4" s="79" t="s">
        <v>21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8" customFormat="1" ht="11.25">
      <c r="A6" s="82"/>
      <c r="B6" s="82"/>
      <c r="C6" s="83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SUM(D8:D12)</f>
        <v>44018</v>
      </c>
      <c r="E7" s="65">
        <f t="shared" si="0"/>
        <v>2984</v>
      </c>
      <c r="F7" s="65">
        <f t="shared" si="0"/>
        <v>14244</v>
      </c>
      <c r="G7" s="65">
        <f t="shared" si="0"/>
        <v>402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4361</v>
      </c>
      <c r="L7" s="65">
        <f t="shared" si="0"/>
        <v>9481</v>
      </c>
      <c r="M7" s="65">
        <f t="shared" si="0"/>
        <v>0</v>
      </c>
      <c r="N7" s="65">
        <f t="shared" si="0"/>
        <v>0</v>
      </c>
      <c r="O7" s="65">
        <f t="shared" si="0"/>
        <v>26790</v>
      </c>
      <c r="P7" s="65">
        <f t="shared" si="0"/>
        <v>0</v>
      </c>
      <c r="Q7" s="65">
        <f t="shared" si="0"/>
        <v>3132</v>
      </c>
      <c r="R7" s="65">
        <f t="shared" si="0"/>
        <v>2984</v>
      </c>
      <c r="S7" s="65">
        <f t="shared" si="0"/>
        <v>148</v>
      </c>
      <c r="T7" s="65">
        <f t="shared" si="0"/>
        <v>148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13946</v>
      </c>
      <c r="AC7" s="65">
        <f t="shared" si="0"/>
        <v>0</v>
      </c>
      <c r="AD7" s="65">
        <f t="shared" si="0"/>
        <v>13946</v>
      </c>
      <c r="AE7" s="65">
        <f t="shared" si="0"/>
        <v>104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4361</v>
      </c>
      <c r="AJ7" s="65">
        <f t="shared" si="0"/>
        <v>9481</v>
      </c>
      <c r="AK7" s="65">
        <f t="shared" si="0"/>
        <v>0</v>
      </c>
      <c r="AL7" s="65">
        <f t="shared" si="0"/>
        <v>0</v>
      </c>
      <c r="AM7" s="65">
        <f t="shared" si="0"/>
        <v>27289</v>
      </c>
      <c r="AN7" s="65">
        <f t="shared" si="0"/>
        <v>26790</v>
      </c>
      <c r="AO7" s="65">
        <f t="shared" si="0"/>
        <v>376</v>
      </c>
      <c r="AP7" s="65">
        <f t="shared" si="0"/>
        <v>123</v>
      </c>
      <c r="AQ7" s="65">
        <f t="shared" si="0"/>
        <v>123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>SUM(E8,F8,O8,P8)</f>
        <v>0</v>
      </c>
      <c r="E8" s="73">
        <f>R8</f>
        <v>0</v>
      </c>
      <c r="F8" s="73">
        <f>SUM(G8:N8)</f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>AN8</f>
        <v>0</v>
      </c>
      <c r="P8" s="68">
        <f>'資源化量内訳'!AG8</f>
        <v>0</v>
      </c>
      <c r="Q8" s="73">
        <f>SUM(R8:S8)</f>
        <v>0</v>
      </c>
      <c r="R8" s="73">
        <v>0</v>
      </c>
      <c r="S8" s="73">
        <f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>SUM(AC8:AD8)</f>
        <v>0</v>
      </c>
      <c r="AC8" s="73">
        <v>0</v>
      </c>
      <c r="AD8" s="73">
        <f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>SUM(AN8:AP8)</f>
        <v>0</v>
      </c>
      <c r="AN8" s="71">
        <v>0</v>
      </c>
      <c r="AO8" s="66">
        <v>0</v>
      </c>
      <c r="AP8" s="66">
        <f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  <row r="9" spans="1:61" s="45" customFormat="1" ht="12" customHeight="1">
      <c r="A9" s="66" t="s">
        <v>120</v>
      </c>
      <c r="B9" s="67" t="s">
        <v>124</v>
      </c>
      <c r="C9" s="66" t="s">
        <v>125</v>
      </c>
      <c r="D9" s="73">
        <f>SUM(E9,F9,O9,P9)</f>
        <v>34323</v>
      </c>
      <c r="E9" s="73">
        <f>R9</f>
        <v>1358</v>
      </c>
      <c r="F9" s="73">
        <f>SUM(G9:N9)</f>
        <v>10539</v>
      </c>
      <c r="G9" s="73">
        <v>311</v>
      </c>
      <c r="H9" s="73">
        <v>0</v>
      </c>
      <c r="I9" s="73">
        <v>0</v>
      </c>
      <c r="J9" s="73">
        <v>0</v>
      </c>
      <c r="K9" s="73">
        <v>3960</v>
      </c>
      <c r="L9" s="73">
        <v>6268</v>
      </c>
      <c r="M9" s="73">
        <v>0</v>
      </c>
      <c r="N9" s="73">
        <v>0</v>
      </c>
      <c r="O9" s="73">
        <f>AN9</f>
        <v>22426</v>
      </c>
      <c r="P9" s="68">
        <f>'資源化量内訳'!AG9</f>
        <v>0</v>
      </c>
      <c r="Q9" s="73">
        <f>SUM(R9:S9)</f>
        <v>1469</v>
      </c>
      <c r="R9" s="73">
        <v>1358</v>
      </c>
      <c r="S9" s="73">
        <f>SUM(T9:AA9)</f>
        <v>111</v>
      </c>
      <c r="T9" s="73">
        <v>111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f>SUM(AC9:AD9)</f>
        <v>10326</v>
      </c>
      <c r="AC9" s="73">
        <v>0</v>
      </c>
      <c r="AD9" s="73">
        <f>SUM(AE9:AK9)</f>
        <v>10326</v>
      </c>
      <c r="AE9" s="73">
        <v>98</v>
      </c>
      <c r="AF9" s="73">
        <v>0</v>
      </c>
      <c r="AG9" s="73">
        <v>0</v>
      </c>
      <c r="AH9" s="73">
        <v>0</v>
      </c>
      <c r="AI9" s="73">
        <v>3960</v>
      </c>
      <c r="AJ9" s="73">
        <v>6268</v>
      </c>
      <c r="AK9" s="73">
        <v>0</v>
      </c>
      <c r="AL9" s="74" t="s">
        <v>119</v>
      </c>
      <c r="AM9" s="66">
        <f>SUM(AN9:AP9)</f>
        <v>22702</v>
      </c>
      <c r="AN9" s="71">
        <v>22426</v>
      </c>
      <c r="AO9" s="66">
        <v>189</v>
      </c>
      <c r="AP9" s="66">
        <f>SUM(AQ9:AX9)</f>
        <v>87</v>
      </c>
      <c r="AQ9" s="66">
        <v>87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f>SUM(AZ9:BI9)</f>
        <v>0</v>
      </c>
      <c r="AZ9" s="66">
        <v>0</v>
      </c>
      <c r="BA9" s="66">
        <v>0</v>
      </c>
      <c r="BB9" s="66">
        <v>0</v>
      </c>
      <c r="BC9" s="66">
        <v>0</v>
      </c>
      <c r="BD9" s="66">
        <v>0</v>
      </c>
      <c r="BE9" s="66">
        <v>0</v>
      </c>
      <c r="BF9" s="66">
        <v>0</v>
      </c>
      <c r="BG9" s="66">
        <v>0</v>
      </c>
      <c r="BH9" s="66">
        <v>0</v>
      </c>
      <c r="BI9" s="66" t="s">
        <v>119</v>
      </c>
    </row>
    <row r="10" spans="1:61" s="45" customFormat="1" ht="12" customHeight="1">
      <c r="A10" s="66" t="s">
        <v>120</v>
      </c>
      <c r="B10" s="67" t="s">
        <v>126</v>
      </c>
      <c r="C10" s="66" t="s">
        <v>127</v>
      </c>
      <c r="D10" s="73">
        <f>SUM(E10,F10,O10,P10)</f>
        <v>1353</v>
      </c>
      <c r="E10" s="73">
        <f>R10</f>
        <v>205</v>
      </c>
      <c r="F10" s="73">
        <f>SUM(G10:N10)</f>
        <v>1148</v>
      </c>
      <c r="G10" s="73">
        <v>17</v>
      </c>
      <c r="H10" s="73">
        <v>0</v>
      </c>
      <c r="I10" s="73">
        <v>0</v>
      </c>
      <c r="J10" s="73">
        <v>0</v>
      </c>
      <c r="K10" s="73">
        <v>401</v>
      </c>
      <c r="L10" s="73">
        <v>730</v>
      </c>
      <c r="M10" s="73">
        <v>0</v>
      </c>
      <c r="N10" s="73">
        <v>0</v>
      </c>
      <c r="O10" s="73">
        <f>AN10</f>
        <v>0</v>
      </c>
      <c r="P10" s="68">
        <f>'資源化量内訳'!AG10</f>
        <v>0</v>
      </c>
      <c r="Q10" s="73">
        <f>SUM(R10:S10)</f>
        <v>211</v>
      </c>
      <c r="R10" s="73">
        <v>205</v>
      </c>
      <c r="S10" s="73">
        <f>SUM(T10:AA10)</f>
        <v>6</v>
      </c>
      <c r="T10" s="73">
        <v>6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f>SUM(AC10:AD10)</f>
        <v>1137</v>
      </c>
      <c r="AC10" s="73">
        <v>0</v>
      </c>
      <c r="AD10" s="73">
        <f>SUM(AE10:AK10)</f>
        <v>1137</v>
      </c>
      <c r="AE10" s="73">
        <v>6</v>
      </c>
      <c r="AF10" s="73">
        <v>0</v>
      </c>
      <c r="AG10" s="73">
        <v>0</v>
      </c>
      <c r="AH10" s="73">
        <v>0</v>
      </c>
      <c r="AI10" s="73">
        <v>401</v>
      </c>
      <c r="AJ10" s="73">
        <v>730</v>
      </c>
      <c r="AK10" s="73">
        <v>0</v>
      </c>
      <c r="AL10" s="74" t="s">
        <v>119</v>
      </c>
      <c r="AM10" s="66">
        <f>SUM(AN10:AP10)</f>
        <v>24</v>
      </c>
      <c r="AN10" s="71">
        <v>0</v>
      </c>
      <c r="AO10" s="66">
        <v>19</v>
      </c>
      <c r="AP10" s="66">
        <f>SUM(AQ10:AX10)</f>
        <v>5</v>
      </c>
      <c r="AQ10" s="66">
        <v>5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f>SUM(AZ10:BI10)</f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 t="s">
        <v>119</v>
      </c>
    </row>
    <row r="11" spans="1:61" s="45" customFormat="1" ht="12" customHeight="1">
      <c r="A11" s="66" t="s">
        <v>120</v>
      </c>
      <c r="B11" s="67" t="s">
        <v>128</v>
      </c>
      <c r="C11" s="66" t="s">
        <v>129</v>
      </c>
      <c r="D11" s="73">
        <f>SUM(E11,F11,O11,P11)</f>
        <v>8330</v>
      </c>
      <c r="E11" s="73">
        <f>R11</f>
        <v>1409</v>
      </c>
      <c r="F11" s="73">
        <f>SUM(G11:N11)</f>
        <v>2557</v>
      </c>
      <c r="G11" s="73">
        <v>74</v>
      </c>
      <c r="H11" s="73">
        <v>0</v>
      </c>
      <c r="I11" s="73">
        <v>0</v>
      </c>
      <c r="J11" s="73">
        <v>0</v>
      </c>
      <c r="K11" s="73">
        <v>0</v>
      </c>
      <c r="L11" s="73">
        <v>2483</v>
      </c>
      <c r="M11" s="73">
        <v>0</v>
      </c>
      <c r="N11" s="73">
        <v>0</v>
      </c>
      <c r="O11" s="73">
        <f>AN11</f>
        <v>4364</v>
      </c>
      <c r="P11" s="68">
        <f>'資源化量内訳'!AG11</f>
        <v>0</v>
      </c>
      <c r="Q11" s="73">
        <f>SUM(R11:S11)</f>
        <v>1440</v>
      </c>
      <c r="R11" s="73">
        <v>1409</v>
      </c>
      <c r="S11" s="73">
        <f>SUM(T11:AA11)</f>
        <v>31</v>
      </c>
      <c r="T11" s="73">
        <v>31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f>SUM(AC11:AD11)</f>
        <v>2483</v>
      </c>
      <c r="AC11" s="73">
        <v>0</v>
      </c>
      <c r="AD11" s="73">
        <f>SUM(AE11:AK11)</f>
        <v>2483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2483</v>
      </c>
      <c r="AK11" s="73">
        <v>0</v>
      </c>
      <c r="AL11" s="74" t="s">
        <v>119</v>
      </c>
      <c r="AM11" s="66">
        <f>SUM(AN11:AP11)</f>
        <v>4561</v>
      </c>
      <c r="AN11" s="71">
        <v>4364</v>
      </c>
      <c r="AO11" s="66">
        <v>166</v>
      </c>
      <c r="AP11" s="66">
        <f>SUM(AQ11:AX11)</f>
        <v>31</v>
      </c>
      <c r="AQ11" s="66">
        <v>31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f>SUM(AZ11:BI11)</f>
        <v>0</v>
      </c>
      <c r="AZ11" s="66">
        <v>0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 t="s">
        <v>119</v>
      </c>
    </row>
    <row r="12" spans="1:61" s="45" customFormat="1" ht="12" customHeight="1">
      <c r="A12" s="66" t="s">
        <v>120</v>
      </c>
      <c r="B12" s="67" t="s">
        <v>130</v>
      </c>
      <c r="C12" s="66" t="s">
        <v>131</v>
      </c>
      <c r="D12" s="73">
        <f>SUM(E12,F12,O12,P12)</f>
        <v>12</v>
      </c>
      <c r="E12" s="73">
        <f>R12</f>
        <v>12</v>
      </c>
      <c r="F12" s="73">
        <f>SUM(G12:N12)</f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f>AN12</f>
        <v>0</v>
      </c>
      <c r="P12" s="68">
        <f>'資源化量内訳'!AG12</f>
        <v>0</v>
      </c>
      <c r="Q12" s="73">
        <f>SUM(R12:S12)</f>
        <v>12</v>
      </c>
      <c r="R12" s="73">
        <v>12</v>
      </c>
      <c r="S12" s="73">
        <f>SUM(T12:AA12)</f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f>SUM(AC12:AD12)</f>
        <v>0</v>
      </c>
      <c r="AC12" s="73">
        <v>0</v>
      </c>
      <c r="AD12" s="73">
        <f>SUM(AE12:AK12)</f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4" t="s">
        <v>119</v>
      </c>
      <c r="AM12" s="66">
        <f>SUM(AN12:AP12)</f>
        <v>2</v>
      </c>
      <c r="AN12" s="71">
        <v>0</v>
      </c>
      <c r="AO12" s="66">
        <v>2</v>
      </c>
      <c r="AP12" s="66">
        <f>SUM(AQ12:AX12)</f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f>SUM(AZ12:BI12)</f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 t="s">
        <v>119</v>
      </c>
    </row>
  </sheetData>
  <sheetProtection/>
  <autoFilter ref="A6:BI6"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8 A7:BH7 P9:P12">
    <cfRule type="expression" priority="172" dxfId="160" stopIfTrue="1">
      <formula>$A7&lt;&gt;""</formula>
    </cfRule>
  </conditionalFormatting>
  <conditionalFormatting sqref="BI7">
    <cfRule type="expression" priority="171" dxfId="160" stopIfTrue="1">
      <formula>$A7&lt;&gt;""</formula>
    </cfRule>
  </conditionalFormatting>
  <conditionalFormatting sqref="A10:BI10">
    <cfRule type="expression" priority="170" dxfId="160" stopIfTrue="1">
      <formula>$A10&lt;&gt;""</formula>
    </cfRule>
  </conditionalFormatting>
  <conditionalFormatting sqref="A11:BI11">
    <cfRule type="expression" priority="169" dxfId="160" stopIfTrue="1">
      <formula>$A11&lt;&gt;""</formula>
    </cfRule>
  </conditionalFormatting>
  <conditionalFormatting sqref="A12:BI12">
    <cfRule type="expression" priority="168" dxfId="160" stopIfTrue="1">
      <formula>$A12&lt;&gt;""</formula>
    </cfRule>
  </conditionalFormatting>
  <conditionalFormatting sqref="A9:BH9">
    <cfRule type="expression" priority="164" dxfId="160" stopIfTrue="1">
      <formula>$A9&lt;&gt;""</formula>
    </cfRule>
  </conditionalFormatting>
  <conditionalFormatting sqref="BI9">
    <cfRule type="expression" priority="163" dxfId="160" stopIfTrue="1">
      <formula>$A9&lt;&gt;""</formula>
    </cfRule>
  </conditionalFormatting>
  <conditionalFormatting sqref="A7:BH7 A8:BI12">
    <cfRule type="expression" priority="2" dxfId="160" stopIfTrue="1">
      <formula>$A7&lt;&gt;""</formula>
    </cfRule>
  </conditionalFormatting>
  <conditionalFormatting sqref="BI7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31</v>
      </c>
      <c r="B2" s="79" t="s">
        <v>32</v>
      </c>
      <c r="C2" s="79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2984</v>
      </c>
      <c r="E7" s="65">
        <f t="shared" si="0"/>
        <v>1918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12</v>
      </c>
      <c r="M7" s="65">
        <f t="shared" si="0"/>
        <v>1054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1358</v>
      </c>
      <c r="E9" s="68">
        <v>592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766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205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205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1409</v>
      </c>
      <c r="E11" s="68">
        <v>1326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83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12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12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402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74</v>
      </c>
      <c r="O7" s="65">
        <f t="shared" si="0"/>
        <v>0</v>
      </c>
      <c r="P7" s="65">
        <f t="shared" si="0"/>
        <v>328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311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311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17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17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74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74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SUM(D8:D12)</f>
        <v>4361</v>
      </c>
      <c r="E7" s="65">
        <f t="shared" si="0"/>
        <v>4361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  <row r="9" spans="1:34" s="44" customFormat="1" ht="12" customHeight="1">
      <c r="A9" s="66" t="s">
        <v>120</v>
      </c>
      <c r="B9" s="67" t="s">
        <v>124</v>
      </c>
      <c r="C9" s="66" t="s">
        <v>125</v>
      </c>
      <c r="D9" s="68">
        <f>SUM(E9:AH9)</f>
        <v>3960</v>
      </c>
      <c r="E9" s="68">
        <v>3960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</row>
    <row r="10" spans="1:34" s="44" customFormat="1" ht="12" customHeight="1">
      <c r="A10" s="66" t="s">
        <v>120</v>
      </c>
      <c r="B10" s="67" t="s">
        <v>126</v>
      </c>
      <c r="C10" s="66" t="s">
        <v>127</v>
      </c>
      <c r="D10" s="68">
        <f>SUM(E10:AH10)</f>
        <v>401</v>
      </c>
      <c r="E10" s="68">
        <v>401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</row>
    <row r="11" spans="1:34" s="44" customFormat="1" ht="12" customHeight="1">
      <c r="A11" s="66" t="s">
        <v>120</v>
      </c>
      <c r="B11" s="67" t="s">
        <v>128</v>
      </c>
      <c r="C11" s="66" t="s">
        <v>129</v>
      </c>
      <c r="D11" s="68">
        <f>SUM(E11:AH11)</f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</row>
    <row r="12" spans="1:34" s="44" customFormat="1" ht="12" customHeight="1">
      <c r="A12" s="66" t="s">
        <v>120</v>
      </c>
      <c r="B12" s="67" t="s">
        <v>130</v>
      </c>
      <c r="C12" s="66" t="s">
        <v>131</v>
      </c>
      <c r="D12" s="68">
        <f>SUM(E12:AH12)</f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2" dxfId="160" stopIfTrue="1">
      <formula>$A7&lt;&gt;""</formula>
    </cfRule>
  </conditionalFormatting>
  <conditionalFormatting sqref="A10:AH10">
    <cfRule type="expression" priority="141" dxfId="160" stopIfTrue="1">
      <formula>$A10&lt;&gt;""</formula>
    </cfRule>
  </conditionalFormatting>
  <conditionalFormatting sqref="A11:AH11">
    <cfRule type="expression" priority="140" dxfId="160" stopIfTrue="1">
      <formula>$A11&lt;&gt;""</formula>
    </cfRule>
  </conditionalFormatting>
  <conditionalFormatting sqref="A12:AH12">
    <cfRule type="expression" priority="139" dxfId="160" stopIfTrue="1">
      <formula>$A12&lt;&gt;""</formula>
    </cfRule>
  </conditionalFormatting>
  <conditionalFormatting sqref="A9:AH9">
    <cfRule type="expression" priority="135" dxfId="160" stopIfTrue="1">
      <formula>$A9&lt;&gt;""</formula>
    </cfRule>
  </conditionalFormatting>
  <conditionalFormatting sqref="A7:AH12">
    <cfRule type="expression" priority="1" dxfId="16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2015-02-25T08:21:39Z</dcterms:modified>
  <cp:category/>
  <cp:version/>
  <cp:contentType/>
  <cp:contentStatus/>
</cp:coreProperties>
</file>