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4245" tabRatio="820" activeTab="3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'ごみ処理概要'!$A$6:$AP$42</definedName>
    <definedName name="_xlnm._FilterDatabase" localSheetId="3" hidden="1">'ごみ処理量内訳'!$A$6:$AS$6</definedName>
    <definedName name="_xlnm._FilterDatabase" localSheetId="1" hidden="1">'ごみ搬入量内訳'!$A$6:$DM$42</definedName>
    <definedName name="_xlnm._FilterDatabase" localSheetId="6" hidden="1">'災害廃棄物搬入量'!$A$6:$CY$6</definedName>
    <definedName name="_xlnm._FilterDatabase" localSheetId="2" hidden="1">'施設区分別搬入量内訳'!$A$6:$EN$6</definedName>
    <definedName name="_xlnm._FilterDatabase" localSheetId="5" hidden="1">'施設資源化量内訳'!$A$6:$FO$6</definedName>
    <definedName name="_xlnm._FilterDatabase" localSheetId="4" hidden="1">'資源化量内訳'!$A$6:$CJ$6</definedName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'ごみ処理概要'!$A$7:$AP$42</definedName>
    <definedName name="_xlnm.Print_Area" localSheetId="3">'ごみ処理量内訳'!$A$7:$AS$42</definedName>
    <definedName name="_xlnm.Print_Area" localSheetId="1">'ごみ搬入量内訳'!$A$7:$DM$42</definedName>
    <definedName name="_xlnm.Print_Area" localSheetId="6">'災害廃棄物搬入量'!$A$7:$CY$42</definedName>
    <definedName name="_xlnm.Print_Area" localSheetId="2">'施設区分別搬入量内訳'!$A$7:$EN$42</definedName>
    <definedName name="_xlnm.Print_Area" localSheetId="5">'施設資源化量内訳'!$A$7:$FO$42</definedName>
    <definedName name="_xlnm.Print_Area" localSheetId="4">'資源化量内訳'!$A$7:$CJ$42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<sst xmlns="http://schemas.openxmlformats.org/spreadsheetml/2006/main" count="5218" uniqueCount="711">
  <si>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</si>
  <si>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</si>
  <si>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</si>
  <si>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</si>
  <si>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</si>
  <si>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</si>
  <si>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</si>
  <si>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</si>
  <si>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</si>
  <si>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</si>
  <si>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</si>
  <si>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</si>
  <si>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</si>
  <si>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</si>
  <si>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</si>
  <si>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</si>
  <si>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</si>
  <si>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</si>
  <si>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</si>
  <si>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</si>
  <si>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</si>
  <si>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</si>
  <si>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</si>
  <si>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</si>
  <si>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</si>
  <si>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</si>
  <si>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</si>
  <si>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</si>
  <si>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</si>
  <si>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</si>
  <si>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</si>
  <si>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</si>
  <si>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</si>
  <si>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</si>
  <si>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</si>
  <si>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</si>
  <si>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</si>
  <si>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</si>
  <si>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</si>
  <si>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</si>
  <si>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</si>
  <si>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</si>
  <si>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</si>
  <si>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</si>
  <si>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</si>
  <si>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</si>
  <si>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</si>
  <si>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</si>
  <si>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</si>
  <si>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</si>
  <si>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</si>
  <si>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</si>
  <si>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</si>
  <si>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</si>
  <si>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</si>
  <si>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</si>
  <si>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</si>
  <si>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</si>
  <si>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</si>
  <si>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</si>
  <si>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</si>
  <si>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</si>
  <si>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</si>
  <si>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</si>
  <si>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</si>
  <si>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</si>
  <si>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</si>
  <si>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</si>
  <si>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</si>
  <si>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</si>
  <si>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</si>
  <si>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</si>
  <si>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</si>
  <si>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</si>
  <si>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</si>
  <si>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</si>
  <si>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</si>
  <si>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</si>
  <si>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</si>
  <si>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</si>
  <si>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</si>
  <si>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</si>
  <si>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</si>
  <si>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</si>
  <si>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</si>
  <si>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</si>
  <si>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</si>
  <si>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</si>
  <si>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</si>
  <si>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</si>
  <si>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</si>
  <si>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</si>
  <si>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</si>
  <si>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</si>
  <si>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</si>
  <si>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</si>
  <si>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</si>
  <si>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</si>
  <si>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</si>
  <si>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</si>
  <si>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</si>
  <si>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</si>
  <si>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</si>
  <si>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</si>
  <si>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</si>
  <si>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</si>
  <si>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</si>
  <si>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</si>
  <si>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</si>
  <si>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</si>
  <si>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</si>
  <si>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</si>
  <si>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</si>
  <si>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</si>
  <si>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</si>
  <si>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</si>
  <si>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</si>
  <si>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</si>
  <si>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</si>
  <si>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</si>
  <si>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</si>
  <si>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</si>
  <si>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</si>
  <si>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</si>
  <si>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</si>
  <si>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</si>
  <si>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</si>
  <si>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</si>
  <si>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</si>
  <si>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</si>
  <si>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</si>
  <si>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</si>
  <si>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</si>
  <si>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</si>
  <si>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</si>
  <si>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</si>
  <si>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</si>
  <si>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</si>
  <si>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</si>
  <si>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</si>
  <si>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</si>
  <si>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</si>
  <si>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</si>
  <si>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</si>
  <si>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</si>
  <si>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</si>
  <si>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</si>
  <si>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</si>
  <si>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</si>
  <si>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</si>
  <si>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</si>
  <si>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</si>
  <si>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</si>
  <si>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</si>
  <si>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</si>
  <si>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</si>
  <si>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</si>
  <si>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</si>
  <si>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</si>
  <si>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</si>
  <si>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</si>
  <si>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</si>
  <si>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</si>
  <si>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</si>
  <si>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</si>
  <si>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</si>
  <si>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</si>
  <si>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</si>
  <si>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</si>
  <si>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</si>
  <si>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</si>
  <si>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</si>
  <si>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</si>
  <si>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</si>
  <si>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</si>
  <si>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</si>
  <si>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</si>
  <si>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</si>
  <si>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</si>
  <si>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</si>
  <si>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</si>
  <si>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</si>
  <si>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</si>
  <si>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</si>
  <si>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</si>
  <si>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</si>
  <si>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</si>
  <si>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</si>
  <si>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</si>
  <si>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</si>
  <si>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</si>
  <si>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</si>
  <si>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</si>
  <si>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</si>
  <si>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</si>
  <si>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</si>
  <si>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</si>
  <si>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</si>
  <si>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</si>
  <si>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</si>
  <si>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</si>
  <si>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</si>
  <si>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</si>
  <si>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</si>
  <si>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</si>
  <si>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</si>
  <si>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</si>
  <si>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</si>
  <si>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</si>
  <si>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</si>
  <si>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</si>
  <si>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</si>
  <si>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</si>
  <si>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</si>
  <si>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</si>
  <si>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</si>
  <si>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</si>
  <si>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</si>
  <si>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</si>
  <si>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</si>
  <si>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</si>
  <si>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</si>
  <si>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</si>
  <si>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</si>
  <si>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</si>
  <si>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</si>
  <si>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</si>
  <si>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</si>
  <si>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</si>
  <si>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</si>
  <si>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</si>
  <si>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</si>
  <si>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</si>
  <si>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</si>
  <si>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</si>
  <si>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</si>
  <si>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</si>
  <si>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</si>
  <si>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</si>
  <si>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</si>
  <si>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</si>
  <si>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</si>
  <si>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</si>
  <si>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</si>
  <si>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</si>
  <si>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</si>
  <si>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</si>
  <si>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</si>
  <si>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</si>
  <si>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</si>
  <si>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</si>
  <si>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</si>
  <si>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</si>
  <si>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</si>
  <si>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</si>
  <si>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</si>
  <si>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</si>
  <si>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</si>
  <si>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</si>
  <si>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</si>
  <si>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</si>
  <si>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</si>
  <si>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</si>
  <si>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</si>
  <si>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</si>
  <si>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</si>
  <si>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</si>
  <si>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</si>
  <si>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</si>
  <si>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</si>
  <si>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</si>
  <si>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</si>
  <si>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</si>
  <si>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</si>
  <si>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</si>
  <si>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</si>
  <si>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</si>
  <si>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</si>
  <si>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</si>
  <si>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</si>
  <si>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</si>
  <si>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</si>
  <si>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</si>
  <si>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</si>
  <si>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</si>
  <si>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</si>
  <si>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</si>
  <si>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</si>
  <si>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</si>
  <si>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</si>
  <si>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</si>
  <si>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</si>
  <si>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</si>
  <si>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</si>
  <si>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</si>
  <si>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</si>
  <si>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</si>
  <si>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</si>
  <si>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</si>
  <si>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</si>
  <si>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</si>
  <si>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</si>
  <si>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</si>
  <si>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</si>
  <si>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</si>
  <si>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</si>
  <si>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</si>
  <si>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</si>
  <si>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</si>
  <si>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</si>
  <si>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</si>
  <si>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</si>
  <si>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</si>
  <si>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</si>
  <si>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</si>
  <si>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</si>
  <si>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</si>
  <si>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</si>
  <si>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</si>
  <si>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</si>
  <si>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</si>
  <si>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</si>
  <si>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</si>
  <si>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</si>
  <si>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</si>
  <si>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</si>
  <si>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</si>
  <si>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</si>
  <si>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</si>
  <si>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</si>
  <si>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</si>
  <si>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</si>
  <si>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</si>
  <si>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</si>
  <si>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</si>
  <si>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</si>
  <si>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</si>
  <si>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</si>
  <si>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</si>
  <si>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</si>
  <si>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</si>
  <si>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</si>
  <si>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</si>
  <si>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</si>
  <si>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</si>
  <si>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</si>
  <si>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</si>
  <si>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</si>
  <si>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</si>
  <si>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</si>
  <si>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</si>
  <si>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</si>
  <si>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</si>
  <si>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</si>
  <si>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</si>
  <si>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</si>
  <si>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</si>
  <si>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</si>
  <si>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</si>
  <si>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</si>
  <si>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</si>
  <si>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</si>
  <si>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</si>
  <si>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</si>
  <si>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</si>
  <si>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</si>
  <si>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</si>
  <si>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</si>
  <si>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</si>
  <si>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</si>
  <si>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</si>
  <si>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</si>
  <si>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</si>
  <si>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</si>
  <si>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</si>
  <si>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</si>
  <si>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</si>
  <si>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</si>
  <si>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</si>
  <si>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</si>
  <si>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</si>
  <si>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</si>
  <si>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</si>
  <si>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</si>
  <si>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</si>
  <si>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</si>
  <si>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</si>
  <si>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</si>
  <si>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</si>
  <si>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</si>
  <si>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</si>
  <si>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</si>
  <si>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</si>
  <si>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</si>
  <si>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</si>
  <si>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</si>
  <si>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</si>
  <si>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</si>
  <si>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</si>
  <si>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</si>
  <si>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</si>
  <si>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</si>
  <si>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</si>
  <si>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</si>
  <si>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</si>
  <si>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</si>
  <si>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</si>
  <si>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</si>
  <si>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</si>
  <si>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</si>
  <si>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</si>
  <si>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</si>
  <si>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</si>
  <si>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</si>
  <si>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</si>
  <si>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</si>
  <si>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</si>
  <si>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</si>
  <si>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</si>
  <si>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</si>
  <si>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</si>
  <si>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</si>
  <si>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</si>
  <si>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</si>
  <si>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</si>
  <si>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</si>
  <si>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</si>
  <si>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</si>
  <si>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</si>
  <si>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</si>
  <si>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</si>
  <si>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</si>
  <si>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</si>
  <si>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</si>
  <si>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</si>
  <si>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</si>
  <si>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</si>
  <si>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</si>
  <si>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</si>
  <si>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</si>
  <si>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</si>
  <si>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</si>
  <si>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</si>
  <si>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</si>
  <si>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</si>
  <si>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</si>
  <si>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</si>
  <si>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</si>
  <si>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</si>
  <si>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</si>
  <si>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</si>
  <si>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</si>
  <si>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</si>
  <si>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</si>
  <si>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</si>
  <si>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</si>
  <si>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</si>
  <si>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</si>
  <si>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</si>
  <si>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</si>
  <si>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</si>
  <si>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</si>
  <si>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</si>
  <si>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</si>
  <si>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</si>
  <si>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</si>
  <si>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</si>
  <si>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</si>
  <si>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</si>
  <si>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</si>
  <si>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</si>
  <si>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</si>
  <si>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</si>
  <si>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</si>
  <si>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</si>
  <si>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</si>
  <si>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</si>
  <si>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</si>
  <si>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</si>
  <si>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</si>
  <si>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</si>
  <si>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</si>
  <si>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</si>
  <si>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</si>
  <si>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</si>
  <si>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</si>
  <si>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</si>
  <si>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</si>
  <si>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</si>
  <si>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</si>
  <si>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</si>
  <si>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</si>
  <si>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</si>
  <si>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</si>
  <si>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</si>
  <si>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</si>
  <si>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</si>
  <si>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</si>
  <si>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</si>
  <si>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</si>
  <si>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</si>
  <si>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</si>
  <si>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</si>
  <si>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</si>
  <si>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</si>
  <si>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</si>
  <si>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</si>
  <si>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</si>
  <si>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</si>
  <si>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</si>
  <si>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</si>
  <si>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</si>
  <si>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</si>
  <si>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</si>
  <si>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</si>
  <si>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</si>
  <si>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</si>
  <si>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</si>
  <si>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</si>
  <si>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</si>
  <si>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</si>
  <si>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</si>
  <si>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</si>
  <si>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</si>
  <si>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</si>
  <si>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</si>
  <si>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</si>
  <si>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</si>
  <si>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</si>
  <si>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</si>
  <si>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</si>
  <si>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</si>
  <si>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</si>
  <si>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</si>
  <si>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</si>
  <si>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</si>
  <si>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</si>
  <si>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</si>
  <si>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</si>
  <si>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</si>
  <si>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</si>
  <si>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</si>
  <si>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</si>
  <si>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</si>
  <si>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</si>
  <si>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</si>
  <si>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</si>
  <si>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</si>
  <si>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</si>
  <si>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</si>
  <si>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</si>
  <si>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</si>
  <si>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</si>
  <si>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</si>
  <si>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ごみ処理の概要（平成25年度実績）</t>
  </si>
  <si>
    <t>ごみ搬入量の状況（平成25年度実績）</t>
  </si>
  <si>
    <t>処理施設別ごみ搬入量の状況（平成25年度実績）</t>
  </si>
  <si>
    <t>ごみ処理の状況（平成25年度実績）</t>
  </si>
  <si>
    <t>ごみ資源化の状況（平成25年度実績）</t>
  </si>
  <si>
    <t>中間処理後の再生利用量の状況（平成25年度実績）</t>
  </si>
  <si>
    <t>災害廃棄物の処理処分状況（平成25年度実績）</t>
  </si>
  <si>
    <t>合計 処理量（平成２５年度実績） ごみ処理フローシート</t>
  </si>
  <si>
    <t>合計 処理量（平成２５年度実績）</t>
  </si>
  <si>
    <t>合計 処理量（平成２５年度実績） ごみ処理フローシート</t>
  </si>
  <si>
    <t>-</t>
  </si>
  <si>
    <t>有る</t>
  </si>
  <si>
    <t>無い</t>
  </si>
  <si>
    <t>清水町</t>
  </si>
  <si>
    <t>森町</t>
  </si>
  <si>
    <t>22216</t>
  </si>
  <si>
    <t>22219</t>
  </si>
  <si>
    <t>静岡県</t>
  </si>
  <si>
    <t>22000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</si>
  <si>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</si>
  <si>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</si>
  <si>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</si>
  <si>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</si>
  <si>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</si>
  <si>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</si>
  <si>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</si>
  <si>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</si>
  <si>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</si>
  <si>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</si>
  <si>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</si>
  <si>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</si>
  <si>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</si>
  <si>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</si>
  <si>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</si>
  <si>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</si>
  <si>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</si>
  <si>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</si>
  <si>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</si>
  <si>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</si>
  <si>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</si>
  <si>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</si>
  <si>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</si>
  <si>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</si>
  <si>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</si>
  <si>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</si>
  <si>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</si>
  <si>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</si>
  <si>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袋井市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</si>
  <si>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</si>
  <si>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</si>
  <si>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</si>
  <si>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</si>
  <si>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</si>
  <si>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</si>
  <si>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</si>
  <si>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</si>
  <si>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</si>
  <si>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</si>
  <si>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</si>
  <si>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</si>
  <si>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</si>
  <si>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</si>
  <si>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</si>
  <si>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</si>
  <si>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</si>
  <si>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</si>
  <si>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</si>
  <si>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</si>
  <si>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</si>
  <si>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</si>
  <si>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</si>
  <si>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</si>
  <si>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</si>
  <si>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</si>
  <si>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</si>
  <si>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</si>
  <si>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</si>
  <si>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</si>
  <si>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</si>
  <si>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</si>
  <si>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</si>
  <si>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</si>
  <si>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</si>
  <si>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</si>
  <si>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</si>
  <si>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ごみ飼料化施設</t>
  </si>
  <si>
    <t>22000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</si>
  <si>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</si>
  <si>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</si>
  <si>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</si>
  <si>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</si>
  <si>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</si>
  <si>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</si>
  <si>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</si>
  <si>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</si>
  <si>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</si>
  <si>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</si>
  <si>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</si>
  <si>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</si>
  <si>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</si>
  <si>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</si>
  <si>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</si>
  <si>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</si>
  <si>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</si>
  <si>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</si>
  <si>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</si>
  <si>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</si>
  <si>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</si>
  <si>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</si>
  <si>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</si>
  <si>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</si>
  <si>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</si>
  <si>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</si>
  <si>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</si>
  <si>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</si>
  <si>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</si>
  <si>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</si>
  <si>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</si>
  <si>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</si>
  <si>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</si>
  <si>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</si>
  <si>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</si>
  <si>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22100</t>
  </si>
  <si>
    <t>22130</t>
  </si>
  <si>
    <t>22203</t>
  </si>
  <si>
    <t>22205</t>
  </si>
  <si>
    <t>22206</t>
  </si>
  <si>
    <t>22207</t>
  </si>
  <si>
    <t>22208</t>
  </si>
  <si>
    <t>22209</t>
  </si>
  <si>
    <t>22210</t>
  </si>
  <si>
    <t>22211</t>
  </si>
  <si>
    <t>22212</t>
  </si>
  <si>
    <t>22213</t>
  </si>
  <si>
    <t>22214</t>
  </si>
  <si>
    <t>22215</t>
  </si>
  <si>
    <t>22216</t>
  </si>
  <si>
    <t>22219</t>
  </si>
  <si>
    <t>22220</t>
  </si>
  <si>
    <t>22221</t>
  </si>
  <si>
    <t>22222</t>
  </si>
  <si>
    <t>22223</t>
  </si>
  <si>
    <t>22224</t>
  </si>
  <si>
    <t>22225</t>
  </si>
  <si>
    <t>22226</t>
  </si>
  <si>
    <t>22301</t>
  </si>
  <si>
    <t>22302</t>
  </si>
  <si>
    <t>22304</t>
  </si>
  <si>
    <t>22305</t>
  </si>
  <si>
    <t>22306</t>
  </si>
  <si>
    <t>22325</t>
  </si>
  <si>
    <t>22341</t>
  </si>
  <si>
    <t>22342</t>
  </si>
  <si>
    <t>22344</t>
  </si>
  <si>
    <t>22424</t>
  </si>
  <si>
    <t>22429</t>
  </si>
  <si>
    <t>22461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</si>
</sst>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  <font>
      <sz val="10"/>
      <color rgb="FFFF0000"/>
      <name val="MS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horizontal="center" vertical="center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3" fontId="18" fillId="34" borderId="83" xfId="0" applyNumberFormat="1" applyFont="1" applyFill="1" applyBorder="1" applyAlignment="1">
      <alignment vertical="center" wrapText="1"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3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37" borderId="71" xfId="0" applyNumberFormat="1" applyFont="1" applyFill="1" applyBorder="1" applyAlignment="1">
      <alignment vertical="center"/>
    </xf>
    <xf numFmtId="49" fontId="21" fillId="37" borderId="71" xfId="0" applyNumberFormat="1" applyFont="1" applyFill="1" applyBorder="1" applyAlignment="1">
      <alignment vertical="center"/>
    </xf>
    <xf numFmtId="0" fontId="21" fillId="37" borderId="71" xfId="0" applyNumberFormat="1" applyFont="1" applyFill="1" applyBorder="1" applyAlignment="1">
      <alignment vertical="center" wrapText="1"/>
    </xf>
    <xf numFmtId="3" fontId="21" fillId="37" borderId="71" xfId="49" applyNumberFormat="1" applyFont="1" applyFill="1" applyBorder="1" applyAlignment="1">
      <alignment horizontal="right" vertical="center"/>
    </xf>
    <xf numFmtId="191" fontId="21" fillId="37" borderId="71" xfId="49" applyNumberFormat="1" applyFont="1" applyFill="1" applyBorder="1" applyAlignment="1">
      <alignment horizontal="right" vertical="center"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21" fillId="37" borderId="71" xfId="49" applyNumberFormat="1" applyFont="1" applyFill="1" applyBorder="1" applyAlignment="1">
      <alignment horizontal="right" vertical="center"/>
    </xf>
    <xf numFmtId="0" fontId="21" fillId="0" borderId="71" xfId="49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21" fillId="0" borderId="7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1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3" fontId="21" fillId="37" borderId="71" xfId="49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91" fontId="21" fillId="0" borderId="71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vertical="center"/>
    </xf>
    <xf numFmtId="3" fontId="64" fillId="38" borderId="71" xfId="0" applyNumberFormat="1" applyFont="1" applyFill="1" applyBorder="1" applyAlignment="1">
      <alignment horizontal="right" vertical="center"/>
    </xf>
    <xf numFmtId="3" fontId="64" fillId="38" borderId="71" xfId="0" applyNumberFormat="1" applyFont="1" applyFill="1" applyBorder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8" sqref="A8:AP42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7" width="11.69921875" style="324" customWidth="1"/>
    <col min="8" max="27" width="10.59765625" style="324" customWidth="1"/>
    <col min="28" max="28" width="10.59765625" style="325" customWidth="1"/>
    <col min="29" max="36" width="10.59765625" style="324" customWidth="1"/>
    <col min="37" max="38" width="15.5" style="325" customWidth="1"/>
    <col min="39" max="42" width="10.59765625" style="324" customWidth="1"/>
    <col min="43" max="16384" width="9" style="326" customWidth="1"/>
  </cols>
  <sheetData>
    <row r="1" spans="1:42" s="178" customFormat="1" ht="17.25">
      <c r="A1" s="253" t="s">
        <v>554</v>
      </c>
      <c r="B1" s="176"/>
      <c r="C1" s="176"/>
      <c r="D1" s="177"/>
      <c r="E1" s="194"/>
      <c r="F1" s="312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52" t="s">
        <v>216</v>
      </c>
      <c r="B2" s="352" t="s">
        <v>213</v>
      </c>
      <c r="C2" s="355" t="s">
        <v>217</v>
      </c>
      <c r="D2" s="333" t="s">
        <v>551</v>
      </c>
      <c r="E2" s="334"/>
      <c r="F2" s="281"/>
      <c r="G2" s="284" t="s">
        <v>552</v>
      </c>
      <c r="H2" s="333" t="s">
        <v>246</v>
      </c>
      <c r="I2" s="334"/>
      <c r="J2" s="334"/>
      <c r="K2" s="335"/>
      <c r="L2" s="338" t="s">
        <v>1</v>
      </c>
      <c r="M2" s="339"/>
      <c r="N2" s="340"/>
      <c r="O2" s="330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46" t="s">
        <v>248</v>
      </c>
      <c r="AC2" s="333" t="s">
        <v>249</v>
      </c>
      <c r="AD2" s="334"/>
      <c r="AE2" s="334"/>
      <c r="AF2" s="334"/>
      <c r="AG2" s="334"/>
      <c r="AH2" s="334"/>
      <c r="AI2" s="334"/>
      <c r="AJ2" s="345"/>
      <c r="AK2" s="346" t="s">
        <v>250</v>
      </c>
      <c r="AL2" s="346" t="s">
        <v>290</v>
      </c>
      <c r="AM2" s="333" t="s">
        <v>251</v>
      </c>
      <c r="AN2" s="343"/>
      <c r="AO2" s="343"/>
      <c r="AP2" s="344"/>
    </row>
    <row r="3" spans="1:42" s="179" customFormat="1" ht="25.5" customHeight="1">
      <c r="A3" s="353"/>
      <c r="B3" s="353"/>
      <c r="C3" s="356"/>
      <c r="D3" s="283"/>
      <c r="E3" s="336" t="s">
        <v>553</v>
      </c>
      <c r="F3" s="330" t="s">
        <v>2</v>
      </c>
      <c r="G3" s="282"/>
      <c r="H3" s="336" t="s">
        <v>228</v>
      </c>
      <c r="I3" s="336" t="s">
        <v>229</v>
      </c>
      <c r="J3" s="330" t="s">
        <v>55</v>
      </c>
      <c r="K3" s="342" t="s">
        <v>3</v>
      </c>
      <c r="L3" s="341" t="s">
        <v>541</v>
      </c>
      <c r="M3" s="341" t="s">
        <v>542</v>
      </c>
      <c r="N3" s="341" t="s">
        <v>543</v>
      </c>
      <c r="O3" s="337"/>
      <c r="P3" s="336" t="s">
        <v>230</v>
      </c>
      <c r="Q3" s="336" t="s">
        <v>231</v>
      </c>
      <c r="R3" s="349" t="s">
        <v>4</v>
      </c>
      <c r="S3" s="350"/>
      <c r="T3" s="350"/>
      <c r="U3" s="350"/>
      <c r="V3" s="350"/>
      <c r="W3" s="350"/>
      <c r="X3" s="350"/>
      <c r="Y3" s="351"/>
      <c r="Z3" s="336" t="s">
        <v>232</v>
      </c>
      <c r="AA3" s="342" t="s">
        <v>3</v>
      </c>
      <c r="AB3" s="347"/>
      <c r="AC3" s="336" t="s">
        <v>233</v>
      </c>
      <c r="AD3" s="336" t="s">
        <v>5</v>
      </c>
      <c r="AE3" s="330" t="s">
        <v>234</v>
      </c>
      <c r="AF3" s="330" t="s">
        <v>235</v>
      </c>
      <c r="AG3" s="330" t="s">
        <v>236</v>
      </c>
      <c r="AH3" s="330" t="s">
        <v>237</v>
      </c>
      <c r="AI3" s="330" t="s">
        <v>238</v>
      </c>
      <c r="AJ3" s="342" t="s">
        <v>6</v>
      </c>
      <c r="AK3" s="347"/>
      <c r="AL3" s="347"/>
      <c r="AM3" s="336" t="s">
        <v>231</v>
      </c>
      <c r="AN3" s="336" t="s">
        <v>239</v>
      </c>
      <c r="AO3" s="336" t="s">
        <v>240</v>
      </c>
      <c r="AP3" s="342" t="s">
        <v>3</v>
      </c>
    </row>
    <row r="4" spans="1:42" s="179" customFormat="1" ht="36" customHeight="1">
      <c r="A4" s="353"/>
      <c r="B4" s="353"/>
      <c r="C4" s="356"/>
      <c r="D4" s="283"/>
      <c r="E4" s="337"/>
      <c r="F4" s="332"/>
      <c r="G4" s="280"/>
      <c r="H4" s="337"/>
      <c r="I4" s="337"/>
      <c r="J4" s="337"/>
      <c r="K4" s="342"/>
      <c r="L4" s="342"/>
      <c r="M4" s="342"/>
      <c r="N4" s="342"/>
      <c r="O4" s="337"/>
      <c r="P4" s="331"/>
      <c r="Q4" s="331"/>
      <c r="R4" s="342" t="s">
        <v>3</v>
      </c>
      <c r="S4" s="336" t="s">
        <v>241</v>
      </c>
      <c r="T4" s="330" t="s">
        <v>210</v>
      </c>
      <c r="U4" s="330" t="s">
        <v>234</v>
      </c>
      <c r="V4" s="330" t="s">
        <v>235</v>
      </c>
      <c r="W4" s="330" t="s">
        <v>236</v>
      </c>
      <c r="X4" s="330" t="s">
        <v>242</v>
      </c>
      <c r="Y4" s="336" t="s">
        <v>243</v>
      </c>
      <c r="Z4" s="348"/>
      <c r="AA4" s="342"/>
      <c r="AB4" s="347"/>
      <c r="AC4" s="331"/>
      <c r="AD4" s="331"/>
      <c r="AE4" s="331"/>
      <c r="AF4" s="332"/>
      <c r="AG4" s="332"/>
      <c r="AH4" s="331"/>
      <c r="AI4" s="331"/>
      <c r="AJ4" s="342"/>
      <c r="AK4" s="347"/>
      <c r="AL4" s="347"/>
      <c r="AM4" s="331"/>
      <c r="AN4" s="331"/>
      <c r="AO4" s="331"/>
      <c r="AP4" s="342"/>
    </row>
    <row r="5" spans="1:42" s="180" customFormat="1" ht="69" customHeight="1">
      <c r="A5" s="353"/>
      <c r="B5" s="353"/>
      <c r="C5" s="356"/>
      <c r="D5" s="189"/>
      <c r="E5" s="190"/>
      <c r="F5" s="190"/>
      <c r="G5" s="190"/>
      <c r="H5" s="190"/>
      <c r="I5" s="190"/>
      <c r="J5" s="190"/>
      <c r="K5" s="189"/>
      <c r="L5" s="342"/>
      <c r="M5" s="342"/>
      <c r="N5" s="342"/>
      <c r="O5" s="190"/>
      <c r="P5" s="190"/>
      <c r="Q5" s="190"/>
      <c r="R5" s="342"/>
      <c r="S5" s="332"/>
      <c r="T5" s="337"/>
      <c r="U5" s="337"/>
      <c r="V5" s="337"/>
      <c r="W5" s="337"/>
      <c r="X5" s="337"/>
      <c r="Y5" s="332"/>
      <c r="Z5" s="189"/>
      <c r="AA5" s="189"/>
      <c r="AB5" s="347"/>
      <c r="AC5" s="190"/>
      <c r="AD5" s="190"/>
      <c r="AE5" s="190"/>
      <c r="AF5" s="190"/>
      <c r="AG5" s="190"/>
      <c r="AH5" s="190"/>
      <c r="AI5" s="190"/>
      <c r="AJ5" s="189"/>
      <c r="AK5" s="347"/>
      <c r="AL5" s="347"/>
      <c r="AM5" s="190"/>
      <c r="AN5" s="190"/>
      <c r="AO5" s="190"/>
      <c r="AP5" s="189"/>
    </row>
    <row r="6" spans="1:42" s="181" customFormat="1" ht="13.5">
      <c r="A6" s="353"/>
      <c r="B6" s="354"/>
      <c r="C6" s="356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93" customFormat="1" ht="12" customHeight="1">
      <c r="A7" s="288" t="s">
        <v>571</v>
      </c>
      <c r="B7" s="289" t="s">
        <v>572</v>
      </c>
      <c r="C7" s="290" t="s">
        <v>545</v>
      </c>
      <c r="D7" s="291">
        <f aca="true" t="shared" si="0" ref="D7:K7">SUM(D8:D42)</f>
        <v>3807508</v>
      </c>
      <c r="E7" s="291">
        <f t="shared" si="0"/>
        <v>3807466</v>
      </c>
      <c r="F7" s="291">
        <f t="shared" si="0"/>
        <v>42</v>
      </c>
      <c r="G7" s="291">
        <f t="shared" si="0"/>
        <v>72546</v>
      </c>
      <c r="H7" s="291">
        <f t="shared" si="0"/>
        <v>1097589</v>
      </c>
      <c r="I7" s="291">
        <f t="shared" si="0"/>
        <v>113533</v>
      </c>
      <c r="J7" s="291">
        <f t="shared" si="0"/>
        <v>62755</v>
      </c>
      <c r="K7" s="291">
        <f t="shared" si="0"/>
        <v>1273877</v>
      </c>
      <c r="L7" s="291">
        <f>IF(D7&lt;&gt;0,K7/D7/365*1000000,"-")</f>
        <v>916.6294522828947</v>
      </c>
      <c r="M7" s="291">
        <f>IF(D7&lt;&gt;0,('ごみ搬入量内訳'!BR7+'ごみ処理概要'!J7)/'ごみ処理概要'!D7/365*1000000,"-")</f>
        <v>664.3485263240743</v>
      </c>
      <c r="N7" s="291">
        <f>IF(D7&lt;&gt;0,'ごみ搬入量内訳'!CM7/'ごみ処理概要'!D7/365*1000000,"-")</f>
        <v>252.28092595882043</v>
      </c>
      <c r="O7" s="291">
        <f aca="true" t="shared" si="1" ref="O7:AA7">SUM(O8:O42)</f>
        <v>42</v>
      </c>
      <c r="P7" s="291">
        <f t="shared" si="1"/>
        <v>1004535</v>
      </c>
      <c r="Q7" s="291">
        <f t="shared" si="1"/>
        <v>9008</v>
      </c>
      <c r="R7" s="291">
        <f t="shared" si="1"/>
        <v>145314</v>
      </c>
      <c r="S7" s="291">
        <f t="shared" si="1"/>
        <v>42616</v>
      </c>
      <c r="T7" s="291">
        <f t="shared" si="1"/>
        <v>67346</v>
      </c>
      <c r="U7" s="291">
        <f t="shared" si="1"/>
        <v>1651</v>
      </c>
      <c r="V7" s="291">
        <f t="shared" si="1"/>
        <v>0</v>
      </c>
      <c r="W7" s="291">
        <f t="shared" si="1"/>
        <v>0</v>
      </c>
      <c r="X7" s="291">
        <f t="shared" si="1"/>
        <v>30245</v>
      </c>
      <c r="Y7" s="291">
        <f t="shared" si="1"/>
        <v>3456</v>
      </c>
      <c r="Z7" s="291">
        <f t="shared" si="1"/>
        <v>54042</v>
      </c>
      <c r="AA7" s="291">
        <f t="shared" si="1"/>
        <v>1212899</v>
      </c>
      <c r="AB7" s="292">
        <f>IF(AA7&lt;&gt;0,(Z7+P7+R7)/AA7*100,"-")</f>
        <v>99.25731656139547</v>
      </c>
      <c r="AC7" s="291">
        <f aca="true" t="shared" si="2" ref="AC7:AJ7">SUM(AC8:AC42)</f>
        <v>54948</v>
      </c>
      <c r="AD7" s="291">
        <f t="shared" si="2"/>
        <v>12352</v>
      </c>
      <c r="AE7" s="291">
        <f t="shared" si="2"/>
        <v>1513</v>
      </c>
      <c r="AF7" s="291">
        <f t="shared" si="2"/>
        <v>0</v>
      </c>
      <c r="AG7" s="291">
        <f t="shared" si="2"/>
        <v>0</v>
      </c>
      <c r="AH7" s="291">
        <f t="shared" si="2"/>
        <v>18436</v>
      </c>
      <c r="AI7" s="291">
        <f t="shared" si="2"/>
        <v>63990</v>
      </c>
      <c r="AJ7" s="291">
        <f t="shared" si="2"/>
        <v>151239</v>
      </c>
      <c r="AK7" s="292">
        <f>IF((AA7+J7)&lt;&gt;0,(Z7+AJ7+J7)/(AA7+J7)*100,"-")</f>
        <v>21.011653630216344</v>
      </c>
      <c r="AL7" s="292">
        <f>IF((AA7+J7)&lt;&gt;0,('資源化量内訳'!D7-'資源化量内訳'!R7-'資源化量内訳'!T7-'資源化量内訳'!V7-'資源化量内訳'!U7)/(AA7+J7)*100,"-")</f>
        <v>18.73533105371833</v>
      </c>
      <c r="AM7" s="291">
        <f>SUM(AM8:AM42)</f>
        <v>9008</v>
      </c>
      <c r="AN7" s="291">
        <f>SUM(AN8:AN42)</f>
        <v>60263</v>
      </c>
      <c r="AO7" s="291">
        <f>SUM(AO8:AO42)</f>
        <v>10403</v>
      </c>
      <c r="AP7" s="291">
        <f>SUM(AP8:AP42)</f>
        <v>79675</v>
      </c>
    </row>
    <row r="8" spans="1:42" s="299" customFormat="1" ht="12" customHeight="1">
      <c r="A8" s="294" t="s">
        <v>109</v>
      </c>
      <c r="B8" s="295" t="s">
        <v>676</v>
      </c>
      <c r="C8" s="424" t="s">
        <v>641</v>
      </c>
      <c r="D8" s="296">
        <v>719329</v>
      </c>
      <c r="E8" s="296">
        <v>719329</v>
      </c>
      <c r="F8" s="296">
        <v>0</v>
      </c>
      <c r="G8" s="296">
        <v>7947</v>
      </c>
      <c r="H8" s="296">
        <v>213275</v>
      </c>
      <c r="I8" s="296">
        <v>33433</v>
      </c>
      <c r="J8" s="296">
        <v>17983</v>
      </c>
      <c r="K8" s="296">
        <v>264691</v>
      </c>
      <c r="L8" s="296">
        <v>1008.1351119137532</v>
      </c>
      <c r="M8" s="296">
        <v>756.4469756889301</v>
      </c>
      <c r="N8" s="296">
        <v>251.68813622482307</v>
      </c>
      <c r="O8" s="297">
        <v>0</v>
      </c>
      <c r="P8" s="297">
        <v>221530</v>
      </c>
      <c r="Q8" s="297">
        <v>1837</v>
      </c>
      <c r="R8" s="296">
        <v>16555</v>
      </c>
      <c r="S8" s="297">
        <v>16003</v>
      </c>
      <c r="T8" s="297">
        <v>552</v>
      </c>
      <c r="U8" s="297">
        <v>0</v>
      </c>
      <c r="V8" s="297">
        <v>0</v>
      </c>
      <c r="W8" s="297">
        <v>0</v>
      </c>
      <c r="X8" s="297">
        <v>0</v>
      </c>
      <c r="Y8" s="297">
        <v>0</v>
      </c>
      <c r="Z8" s="296">
        <v>6786</v>
      </c>
      <c r="AA8" s="296">
        <v>246708</v>
      </c>
      <c r="AB8" s="298">
        <v>99.2553950419119</v>
      </c>
      <c r="AC8" s="296">
        <v>14207</v>
      </c>
      <c r="AD8" s="296">
        <v>3645</v>
      </c>
      <c r="AE8" s="296">
        <v>0</v>
      </c>
      <c r="AF8" s="296">
        <v>0</v>
      </c>
      <c r="AG8" s="296">
        <v>0</v>
      </c>
      <c r="AH8" s="296">
        <v>0</v>
      </c>
      <c r="AI8" s="296">
        <v>552</v>
      </c>
      <c r="AJ8" s="296">
        <v>18404</v>
      </c>
      <c r="AK8" s="298">
        <v>16.31071702475717</v>
      </c>
      <c r="AL8" s="298">
        <v>16.31071702475717</v>
      </c>
      <c r="AM8" s="296">
        <v>1837</v>
      </c>
      <c r="AN8" s="296">
        <v>12640</v>
      </c>
      <c r="AO8" s="296">
        <v>0</v>
      </c>
      <c r="AP8" s="296">
        <v>14477</v>
      </c>
    </row>
    <row r="9" spans="1:42" s="299" customFormat="1" ht="12" customHeight="1">
      <c r="A9" s="294" t="s">
        <v>109</v>
      </c>
      <c r="B9" s="295" t="s">
        <v>677</v>
      </c>
      <c r="C9" s="424" t="s">
        <v>642</v>
      </c>
      <c r="D9" s="296">
        <v>812888</v>
      </c>
      <c r="E9" s="296">
        <v>812888</v>
      </c>
      <c r="F9" s="296">
        <v>0</v>
      </c>
      <c r="G9" s="296">
        <v>21488</v>
      </c>
      <c r="H9" s="296">
        <v>246967</v>
      </c>
      <c r="I9" s="296">
        <v>3330</v>
      </c>
      <c r="J9" s="296">
        <v>16068</v>
      </c>
      <c r="K9" s="296">
        <v>266365</v>
      </c>
      <c r="L9" s="296">
        <v>897.746212624213</v>
      </c>
      <c r="M9" s="296">
        <v>595.0271266876914</v>
      </c>
      <c r="N9" s="296">
        <v>302.7190859365216</v>
      </c>
      <c r="O9" s="297">
        <v>0</v>
      </c>
      <c r="P9" s="297">
        <v>217670</v>
      </c>
      <c r="Q9" s="297">
        <v>1877</v>
      </c>
      <c r="R9" s="296">
        <v>22221</v>
      </c>
      <c r="S9" s="297">
        <v>7980</v>
      </c>
      <c r="T9" s="297">
        <v>14241</v>
      </c>
      <c r="U9" s="297">
        <v>0</v>
      </c>
      <c r="V9" s="297">
        <v>0</v>
      </c>
      <c r="W9" s="297">
        <v>0</v>
      </c>
      <c r="X9" s="297">
        <v>0</v>
      </c>
      <c r="Y9" s="297">
        <v>0</v>
      </c>
      <c r="Z9" s="296">
        <v>9430</v>
      </c>
      <c r="AA9" s="296">
        <v>251198</v>
      </c>
      <c r="AB9" s="298">
        <v>99.25278067500537</v>
      </c>
      <c r="AC9" s="296">
        <v>15822</v>
      </c>
      <c r="AD9" s="296">
        <v>1591</v>
      </c>
      <c r="AE9" s="296">
        <v>0</v>
      </c>
      <c r="AF9" s="296">
        <v>0</v>
      </c>
      <c r="AG9" s="296">
        <v>0</v>
      </c>
      <c r="AH9" s="296">
        <v>0</v>
      </c>
      <c r="AI9" s="296">
        <v>14241</v>
      </c>
      <c r="AJ9" s="296">
        <v>31654</v>
      </c>
      <c r="AK9" s="298">
        <v>21.383939595758534</v>
      </c>
      <c r="AL9" s="298">
        <v>21.270195236206625</v>
      </c>
      <c r="AM9" s="296">
        <v>1877</v>
      </c>
      <c r="AN9" s="296">
        <v>6858</v>
      </c>
      <c r="AO9" s="296">
        <v>3991</v>
      </c>
      <c r="AP9" s="296">
        <v>12726</v>
      </c>
    </row>
    <row r="10" spans="1:42" s="299" customFormat="1" ht="12" customHeight="1">
      <c r="A10" s="294" t="s">
        <v>109</v>
      </c>
      <c r="B10" s="295" t="s">
        <v>678</v>
      </c>
      <c r="C10" s="424" t="s">
        <v>643</v>
      </c>
      <c r="D10" s="296">
        <v>205221</v>
      </c>
      <c r="E10" s="296">
        <v>205221</v>
      </c>
      <c r="F10" s="296">
        <v>0</v>
      </c>
      <c r="G10" s="296">
        <v>3473</v>
      </c>
      <c r="H10" s="296">
        <v>59904</v>
      </c>
      <c r="I10" s="296">
        <v>1560</v>
      </c>
      <c r="J10" s="296">
        <v>2453</v>
      </c>
      <c r="K10" s="296">
        <v>63917</v>
      </c>
      <c r="L10" s="296">
        <v>853.2999473404315</v>
      </c>
      <c r="M10" s="296">
        <v>590.6762859658212</v>
      </c>
      <c r="N10" s="296">
        <v>262.6236613746103</v>
      </c>
      <c r="O10" s="297">
        <v>0</v>
      </c>
      <c r="P10" s="297">
        <v>50663</v>
      </c>
      <c r="Q10" s="297">
        <v>254</v>
      </c>
      <c r="R10" s="296">
        <v>4825</v>
      </c>
      <c r="S10" s="297">
        <v>0</v>
      </c>
      <c r="T10" s="297">
        <v>3521</v>
      </c>
      <c r="U10" s="297">
        <v>0</v>
      </c>
      <c r="V10" s="297">
        <v>0</v>
      </c>
      <c r="W10" s="297">
        <v>0</v>
      </c>
      <c r="X10" s="297">
        <v>0</v>
      </c>
      <c r="Y10" s="297">
        <v>1304</v>
      </c>
      <c r="Z10" s="296">
        <v>5722</v>
      </c>
      <c r="AA10" s="296">
        <v>61464</v>
      </c>
      <c r="AB10" s="298">
        <v>99.58674996746063</v>
      </c>
      <c r="AC10" s="296">
        <v>4448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3317</v>
      </c>
      <c r="AJ10" s="296">
        <v>7765</v>
      </c>
      <c r="AK10" s="298">
        <v>24.938592236807107</v>
      </c>
      <c r="AL10" s="298">
        <v>24.938592236807107</v>
      </c>
      <c r="AM10" s="296">
        <v>254</v>
      </c>
      <c r="AN10" s="296">
        <v>1451</v>
      </c>
      <c r="AO10" s="296">
        <v>133</v>
      </c>
      <c r="AP10" s="296">
        <v>1838</v>
      </c>
    </row>
    <row r="11" spans="1:42" s="299" customFormat="1" ht="12" customHeight="1">
      <c r="A11" s="294" t="s">
        <v>109</v>
      </c>
      <c r="B11" s="295" t="s">
        <v>679</v>
      </c>
      <c r="C11" s="424" t="s">
        <v>644</v>
      </c>
      <c r="D11" s="296">
        <v>39051</v>
      </c>
      <c r="E11" s="296">
        <v>39051</v>
      </c>
      <c r="F11" s="296">
        <v>0</v>
      </c>
      <c r="G11" s="296">
        <v>342</v>
      </c>
      <c r="H11" s="296">
        <v>20706</v>
      </c>
      <c r="I11" s="296">
        <v>2877</v>
      </c>
      <c r="J11" s="296">
        <v>601</v>
      </c>
      <c r="K11" s="296">
        <v>24184</v>
      </c>
      <c r="L11" s="296">
        <v>1696.6923829498694</v>
      </c>
      <c r="M11" s="296">
        <v>1021.2146181863338</v>
      </c>
      <c r="N11" s="296">
        <v>675.4777647635354</v>
      </c>
      <c r="O11" s="297">
        <v>0</v>
      </c>
      <c r="P11" s="297">
        <v>19849</v>
      </c>
      <c r="Q11" s="297">
        <v>83</v>
      </c>
      <c r="R11" s="296">
        <v>761</v>
      </c>
      <c r="S11" s="297">
        <v>506</v>
      </c>
      <c r="T11" s="297">
        <v>214</v>
      </c>
      <c r="U11" s="297">
        <v>41</v>
      </c>
      <c r="V11" s="297">
        <v>0</v>
      </c>
      <c r="W11" s="297">
        <v>0</v>
      </c>
      <c r="X11" s="297">
        <v>0</v>
      </c>
      <c r="Y11" s="297">
        <v>0</v>
      </c>
      <c r="Z11" s="296">
        <v>2934</v>
      </c>
      <c r="AA11" s="296">
        <v>23627</v>
      </c>
      <c r="AB11" s="298">
        <v>99.64870698776824</v>
      </c>
      <c r="AC11" s="296">
        <v>2025</v>
      </c>
      <c r="AD11" s="296">
        <v>94</v>
      </c>
      <c r="AE11" s="296">
        <v>8</v>
      </c>
      <c r="AF11" s="296">
        <v>0</v>
      </c>
      <c r="AG11" s="296">
        <v>0</v>
      </c>
      <c r="AH11" s="296">
        <v>0</v>
      </c>
      <c r="AI11" s="296">
        <v>180</v>
      </c>
      <c r="AJ11" s="296">
        <v>2307</v>
      </c>
      <c r="AK11" s="298">
        <v>24.11259699521215</v>
      </c>
      <c r="AL11" s="298">
        <v>15.754498926861482</v>
      </c>
      <c r="AM11" s="296">
        <v>83</v>
      </c>
      <c r="AN11" s="296">
        <v>11</v>
      </c>
      <c r="AO11" s="296">
        <v>75</v>
      </c>
      <c r="AP11" s="296">
        <v>169</v>
      </c>
    </row>
    <row r="12" spans="1:42" s="299" customFormat="1" ht="12" customHeight="1">
      <c r="A12" s="294" t="s">
        <v>109</v>
      </c>
      <c r="B12" s="295" t="s">
        <v>680</v>
      </c>
      <c r="C12" s="424" t="s">
        <v>645</v>
      </c>
      <c r="D12" s="313">
        <v>112699</v>
      </c>
      <c r="E12" s="313">
        <v>112699</v>
      </c>
      <c r="F12" s="313">
        <v>0</v>
      </c>
      <c r="G12" s="313">
        <v>1197</v>
      </c>
      <c r="H12" s="313">
        <v>38485</v>
      </c>
      <c r="I12" s="313">
        <v>2397</v>
      </c>
      <c r="J12" s="313">
        <v>2442</v>
      </c>
      <c r="K12" s="313">
        <v>43324</v>
      </c>
      <c r="L12" s="313">
        <v>1053.211567191891</v>
      </c>
      <c r="M12" s="313">
        <v>815.2155085913782</v>
      </c>
      <c r="N12" s="313">
        <v>237.99605860051267</v>
      </c>
      <c r="O12" s="313">
        <v>0</v>
      </c>
      <c r="P12" s="313">
        <v>35680</v>
      </c>
      <c r="Q12" s="313">
        <v>0</v>
      </c>
      <c r="R12" s="313">
        <v>1956</v>
      </c>
      <c r="S12" s="313">
        <v>1956</v>
      </c>
      <c r="T12" s="313">
        <v>0</v>
      </c>
      <c r="U12" s="313">
        <v>0</v>
      </c>
      <c r="V12" s="313">
        <v>0</v>
      </c>
      <c r="W12" s="313">
        <v>0</v>
      </c>
      <c r="X12" s="313">
        <v>0</v>
      </c>
      <c r="Y12" s="313">
        <v>0</v>
      </c>
      <c r="Z12" s="313">
        <v>3246</v>
      </c>
      <c r="AA12" s="313">
        <v>40882</v>
      </c>
      <c r="AB12" s="327">
        <v>100</v>
      </c>
      <c r="AC12" s="313">
        <v>108</v>
      </c>
      <c r="AD12" s="313">
        <v>737</v>
      </c>
      <c r="AE12" s="313">
        <v>0</v>
      </c>
      <c r="AF12" s="313">
        <v>0</v>
      </c>
      <c r="AG12" s="313">
        <v>0</v>
      </c>
      <c r="AH12" s="313">
        <v>0</v>
      </c>
      <c r="AI12" s="313">
        <v>0</v>
      </c>
      <c r="AJ12" s="313">
        <v>845</v>
      </c>
      <c r="AK12" s="327">
        <v>15.079401717292956</v>
      </c>
      <c r="AL12" s="327">
        <v>15.079401717292956</v>
      </c>
      <c r="AM12" s="313">
        <v>0</v>
      </c>
      <c r="AN12" s="313">
        <v>3195</v>
      </c>
      <c r="AO12" s="313">
        <v>447</v>
      </c>
      <c r="AP12" s="313">
        <v>3642</v>
      </c>
    </row>
    <row r="13" spans="1:42" s="299" customFormat="1" ht="12" customHeight="1">
      <c r="A13" s="294" t="s">
        <v>109</v>
      </c>
      <c r="B13" s="295" t="s">
        <v>681</v>
      </c>
      <c r="C13" s="424" t="s">
        <v>646</v>
      </c>
      <c r="D13" s="313">
        <v>135506</v>
      </c>
      <c r="E13" s="313">
        <v>135506</v>
      </c>
      <c r="F13" s="313">
        <v>0</v>
      </c>
      <c r="G13" s="313">
        <v>1600</v>
      </c>
      <c r="H13" s="313">
        <v>40359</v>
      </c>
      <c r="I13" s="313">
        <v>4320</v>
      </c>
      <c r="J13" s="313">
        <v>3168</v>
      </c>
      <c r="K13" s="313">
        <v>47847</v>
      </c>
      <c r="L13" s="313">
        <v>967.3938514374029</v>
      </c>
      <c r="M13" s="313">
        <v>729.0583503455035</v>
      </c>
      <c r="N13" s="313">
        <v>238.3355010918993</v>
      </c>
      <c r="O13" s="313">
        <v>0</v>
      </c>
      <c r="P13" s="313">
        <v>38587</v>
      </c>
      <c r="Q13" s="313">
        <v>0</v>
      </c>
      <c r="R13" s="313">
        <v>4706</v>
      </c>
      <c r="S13" s="313">
        <v>3252</v>
      </c>
      <c r="T13" s="313">
        <v>274</v>
      </c>
      <c r="U13" s="313">
        <v>0</v>
      </c>
      <c r="V13" s="313">
        <v>0</v>
      </c>
      <c r="W13" s="313">
        <v>0</v>
      </c>
      <c r="X13" s="313">
        <v>0</v>
      </c>
      <c r="Y13" s="313">
        <v>1180</v>
      </c>
      <c r="Z13" s="313">
        <v>1187</v>
      </c>
      <c r="AA13" s="313">
        <v>44480</v>
      </c>
      <c r="AB13" s="327">
        <v>100</v>
      </c>
      <c r="AC13" s="313">
        <v>3369</v>
      </c>
      <c r="AD13" s="313">
        <v>1199</v>
      </c>
      <c r="AE13" s="313">
        <v>0</v>
      </c>
      <c r="AF13" s="313">
        <v>0</v>
      </c>
      <c r="AG13" s="313">
        <v>0</v>
      </c>
      <c r="AH13" s="313">
        <v>0</v>
      </c>
      <c r="AI13" s="313">
        <v>143</v>
      </c>
      <c r="AJ13" s="313">
        <v>4711</v>
      </c>
      <c r="AK13" s="327">
        <v>19.027031564808595</v>
      </c>
      <c r="AL13" s="327">
        <v>14.199966420416388</v>
      </c>
      <c r="AM13" s="313">
        <v>0</v>
      </c>
      <c r="AN13" s="313">
        <v>5045</v>
      </c>
      <c r="AO13" s="313">
        <v>0</v>
      </c>
      <c r="AP13" s="313">
        <v>5045</v>
      </c>
    </row>
    <row r="14" spans="1:42" s="299" customFormat="1" ht="12" customHeight="1">
      <c r="A14" s="294" t="s">
        <v>109</v>
      </c>
      <c r="B14" s="295" t="s">
        <v>682</v>
      </c>
      <c r="C14" s="424" t="s">
        <v>647</v>
      </c>
      <c r="D14" s="313">
        <v>72784</v>
      </c>
      <c r="E14" s="313">
        <v>72784</v>
      </c>
      <c r="F14" s="313">
        <v>0</v>
      </c>
      <c r="G14" s="313">
        <v>434</v>
      </c>
      <c r="H14" s="313">
        <v>30868</v>
      </c>
      <c r="I14" s="313">
        <v>3690</v>
      </c>
      <c r="J14" s="313">
        <v>777</v>
      </c>
      <c r="K14" s="313">
        <v>35335</v>
      </c>
      <c r="L14" s="313">
        <v>1330.0755547659128</v>
      </c>
      <c r="M14" s="313">
        <v>877.1309063861694</v>
      </c>
      <c r="N14" s="313">
        <v>452.9446483797432</v>
      </c>
      <c r="O14" s="313">
        <v>0</v>
      </c>
      <c r="P14" s="313">
        <v>31062</v>
      </c>
      <c r="Q14" s="425">
        <v>478</v>
      </c>
      <c r="R14" s="313">
        <v>778</v>
      </c>
      <c r="S14" s="313">
        <v>778</v>
      </c>
      <c r="T14" s="313">
        <v>0</v>
      </c>
      <c r="U14" s="313">
        <v>0</v>
      </c>
      <c r="V14" s="313">
        <v>0</v>
      </c>
      <c r="W14" s="313">
        <v>0</v>
      </c>
      <c r="X14" s="313">
        <v>0</v>
      </c>
      <c r="Y14" s="313">
        <v>0</v>
      </c>
      <c r="Z14" s="313">
        <v>2239</v>
      </c>
      <c r="AA14" s="425">
        <v>34557</v>
      </c>
      <c r="AB14" s="327">
        <v>98.61392441692227</v>
      </c>
      <c r="AC14" s="313">
        <v>3354</v>
      </c>
      <c r="AD14" s="313">
        <v>611</v>
      </c>
      <c r="AE14" s="313">
        <v>0</v>
      </c>
      <c r="AF14" s="313">
        <v>0</v>
      </c>
      <c r="AG14" s="313">
        <v>0</v>
      </c>
      <c r="AH14" s="313">
        <v>0</v>
      </c>
      <c r="AI14" s="313">
        <v>0</v>
      </c>
      <c r="AJ14" s="313">
        <v>3965</v>
      </c>
      <c r="AK14" s="327">
        <v>19.756615253997452</v>
      </c>
      <c r="AL14" s="327">
        <v>10.264610159898117</v>
      </c>
      <c r="AM14" s="425">
        <v>478</v>
      </c>
      <c r="AN14" s="313">
        <v>0</v>
      </c>
      <c r="AO14" s="313">
        <v>100</v>
      </c>
      <c r="AP14" s="425">
        <v>579</v>
      </c>
    </row>
    <row r="15" spans="1:42" s="299" customFormat="1" ht="12" customHeight="1">
      <c r="A15" s="294" t="s">
        <v>109</v>
      </c>
      <c r="B15" s="295" t="s">
        <v>683</v>
      </c>
      <c r="C15" s="424" t="s">
        <v>648</v>
      </c>
      <c r="D15" s="313">
        <v>101517</v>
      </c>
      <c r="E15" s="313">
        <v>101517</v>
      </c>
      <c r="F15" s="313">
        <v>0</v>
      </c>
      <c r="G15" s="313">
        <v>916</v>
      </c>
      <c r="H15" s="313">
        <v>29307</v>
      </c>
      <c r="I15" s="313">
        <v>2968</v>
      </c>
      <c r="J15" s="313">
        <v>2081</v>
      </c>
      <c r="K15" s="313">
        <v>34356</v>
      </c>
      <c r="L15" s="313">
        <v>927.1947299197205</v>
      </c>
      <c r="M15" s="313">
        <v>778.5996029276964</v>
      </c>
      <c r="N15" s="313">
        <v>148.59512699202415</v>
      </c>
      <c r="O15" s="313">
        <v>0</v>
      </c>
      <c r="P15" s="313">
        <v>28088</v>
      </c>
      <c r="Q15" s="313">
        <v>773</v>
      </c>
      <c r="R15" s="313">
        <v>1952</v>
      </c>
      <c r="S15" s="313">
        <v>542</v>
      </c>
      <c r="T15" s="313">
        <v>1267</v>
      </c>
      <c r="U15" s="313">
        <v>143</v>
      </c>
      <c r="V15" s="313">
        <v>0</v>
      </c>
      <c r="W15" s="313">
        <v>0</v>
      </c>
      <c r="X15" s="313">
        <v>0</v>
      </c>
      <c r="Y15" s="313">
        <v>0</v>
      </c>
      <c r="Z15" s="313">
        <v>1462</v>
      </c>
      <c r="AA15" s="313">
        <v>32275</v>
      </c>
      <c r="AB15" s="327">
        <v>97.60495739736639</v>
      </c>
      <c r="AC15" s="313">
        <v>2359</v>
      </c>
      <c r="AD15" s="313">
        <v>542</v>
      </c>
      <c r="AE15" s="313">
        <v>38</v>
      </c>
      <c r="AF15" s="313">
        <v>0</v>
      </c>
      <c r="AG15" s="313">
        <v>0</v>
      </c>
      <c r="AH15" s="313">
        <v>0</v>
      </c>
      <c r="AI15" s="313">
        <v>1267</v>
      </c>
      <c r="AJ15" s="313">
        <v>4206</v>
      </c>
      <c r="AK15" s="327">
        <v>22.555012224938874</v>
      </c>
      <c r="AL15" s="327">
        <v>22.555012224938874</v>
      </c>
      <c r="AM15" s="313">
        <v>773</v>
      </c>
      <c r="AN15" s="313">
        <v>1527</v>
      </c>
      <c r="AO15" s="313">
        <v>0</v>
      </c>
      <c r="AP15" s="313">
        <v>2300</v>
      </c>
    </row>
    <row r="16" spans="1:42" s="299" customFormat="1" ht="12" customHeight="1">
      <c r="A16" s="294" t="s">
        <v>109</v>
      </c>
      <c r="B16" s="295" t="s">
        <v>684</v>
      </c>
      <c r="C16" s="424" t="s">
        <v>649</v>
      </c>
      <c r="D16" s="313">
        <v>259133</v>
      </c>
      <c r="E16" s="313">
        <v>259133</v>
      </c>
      <c r="F16" s="313">
        <v>0</v>
      </c>
      <c r="G16" s="313">
        <v>4533</v>
      </c>
      <c r="H16" s="313">
        <v>74924</v>
      </c>
      <c r="I16" s="313">
        <v>4155</v>
      </c>
      <c r="J16" s="313">
        <v>0</v>
      </c>
      <c r="K16" s="313">
        <v>79079</v>
      </c>
      <c r="L16" s="313">
        <v>836.075661998078</v>
      </c>
      <c r="M16" s="313">
        <v>600.0938112438056</v>
      </c>
      <c r="N16" s="313">
        <v>235.9818507542723</v>
      </c>
      <c r="O16" s="313">
        <v>0</v>
      </c>
      <c r="P16" s="313">
        <v>67198</v>
      </c>
      <c r="Q16" s="313">
        <v>31</v>
      </c>
      <c r="R16" s="313">
        <v>9106</v>
      </c>
      <c r="S16" s="313">
        <v>2208</v>
      </c>
      <c r="T16" s="313">
        <v>6898</v>
      </c>
      <c r="U16" s="313">
        <v>0</v>
      </c>
      <c r="V16" s="313">
        <v>0</v>
      </c>
      <c r="W16" s="313">
        <v>0</v>
      </c>
      <c r="X16" s="313">
        <v>0</v>
      </c>
      <c r="Y16" s="313">
        <v>0</v>
      </c>
      <c r="Z16" s="313">
        <v>2744</v>
      </c>
      <c r="AA16" s="313">
        <v>79079</v>
      </c>
      <c r="AB16" s="327">
        <v>99.9607986949759</v>
      </c>
      <c r="AC16" s="313">
        <v>0</v>
      </c>
      <c r="AD16" s="313">
        <v>0</v>
      </c>
      <c r="AE16" s="313">
        <v>0</v>
      </c>
      <c r="AF16" s="313">
        <v>0</v>
      </c>
      <c r="AG16" s="313">
        <v>0</v>
      </c>
      <c r="AH16" s="313">
        <v>0</v>
      </c>
      <c r="AI16" s="313">
        <v>6898</v>
      </c>
      <c r="AJ16" s="313">
        <v>6898</v>
      </c>
      <c r="AK16" s="327">
        <v>12.192870420718522</v>
      </c>
      <c r="AL16" s="327">
        <v>12.192870420718522</v>
      </c>
      <c r="AM16" s="313">
        <v>31</v>
      </c>
      <c r="AN16" s="313">
        <v>6746</v>
      </c>
      <c r="AO16" s="313">
        <v>1339</v>
      </c>
      <c r="AP16" s="313">
        <v>8116</v>
      </c>
    </row>
    <row r="17" spans="1:42" s="299" customFormat="1" ht="12" customHeight="1">
      <c r="A17" s="294" t="s">
        <v>109</v>
      </c>
      <c r="B17" s="295" t="s">
        <v>685</v>
      </c>
      <c r="C17" s="424" t="s">
        <v>650</v>
      </c>
      <c r="D17" s="313">
        <v>171327</v>
      </c>
      <c r="E17" s="313">
        <v>171327</v>
      </c>
      <c r="F17" s="313">
        <v>0</v>
      </c>
      <c r="G17" s="313">
        <v>6017</v>
      </c>
      <c r="H17" s="313">
        <v>35784</v>
      </c>
      <c r="I17" s="313">
        <v>5795</v>
      </c>
      <c r="J17" s="313">
        <v>3967</v>
      </c>
      <c r="K17" s="313">
        <v>45546</v>
      </c>
      <c r="L17" s="313">
        <v>728.3356484607541</v>
      </c>
      <c r="M17" s="313">
        <v>553.487758848716</v>
      </c>
      <c r="N17" s="313">
        <v>174.84788961203805</v>
      </c>
      <c r="O17" s="313">
        <v>0</v>
      </c>
      <c r="P17" s="313">
        <v>35150</v>
      </c>
      <c r="Q17" s="313">
        <v>1364</v>
      </c>
      <c r="R17" s="313">
        <v>4559</v>
      </c>
      <c r="S17" s="313">
        <v>556</v>
      </c>
      <c r="T17" s="313">
        <v>3216</v>
      </c>
      <c r="U17" s="313">
        <v>0</v>
      </c>
      <c r="V17" s="313">
        <v>0</v>
      </c>
      <c r="W17" s="313">
        <v>0</v>
      </c>
      <c r="X17" s="313">
        <v>0</v>
      </c>
      <c r="Y17" s="313">
        <v>787</v>
      </c>
      <c r="Z17" s="313">
        <v>506</v>
      </c>
      <c r="AA17" s="313">
        <v>41579</v>
      </c>
      <c r="AB17" s="327">
        <v>96.71949782342047</v>
      </c>
      <c r="AC17" s="313">
        <v>0</v>
      </c>
      <c r="AD17" s="313">
        <v>405</v>
      </c>
      <c r="AE17" s="313">
        <v>0</v>
      </c>
      <c r="AF17" s="313">
        <v>0</v>
      </c>
      <c r="AG17" s="313">
        <v>0</v>
      </c>
      <c r="AH17" s="313">
        <v>0</v>
      </c>
      <c r="AI17" s="313">
        <v>3187</v>
      </c>
      <c r="AJ17" s="313">
        <v>3592</v>
      </c>
      <c r="AK17" s="327">
        <v>17.70737276599482</v>
      </c>
      <c r="AL17" s="327">
        <v>17.70737276599482</v>
      </c>
      <c r="AM17" s="313">
        <v>1364</v>
      </c>
      <c r="AN17" s="313">
        <v>3430</v>
      </c>
      <c r="AO17" s="313">
        <v>967</v>
      </c>
      <c r="AP17" s="313">
        <v>5761</v>
      </c>
    </row>
    <row r="18" spans="1:42" s="299" customFormat="1" ht="12" customHeight="1">
      <c r="A18" s="294" t="s">
        <v>109</v>
      </c>
      <c r="B18" s="295" t="s">
        <v>686</v>
      </c>
      <c r="C18" s="424" t="s">
        <v>651</v>
      </c>
      <c r="D18" s="313">
        <v>144204</v>
      </c>
      <c r="E18" s="313">
        <v>144204</v>
      </c>
      <c r="F18" s="313">
        <v>0</v>
      </c>
      <c r="G18" s="313">
        <v>3046</v>
      </c>
      <c r="H18" s="313">
        <v>32608</v>
      </c>
      <c r="I18" s="313">
        <v>8572</v>
      </c>
      <c r="J18" s="313">
        <v>2584</v>
      </c>
      <c r="K18" s="313">
        <v>43764</v>
      </c>
      <c r="L18" s="313">
        <v>831.4704853056344</v>
      </c>
      <c r="M18" s="313">
        <v>668.6114002119524</v>
      </c>
      <c r="N18" s="313">
        <v>162.85908509368198</v>
      </c>
      <c r="O18" s="313">
        <v>0</v>
      </c>
      <c r="P18" s="313">
        <v>34798</v>
      </c>
      <c r="Q18" s="313">
        <v>0</v>
      </c>
      <c r="R18" s="313">
        <v>7247</v>
      </c>
      <c r="S18" s="313">
        <v>0</v>
      </c>
      <c r="T18" s="313">
        <v>7247</v>
      </c>
      <c r="U18" s="313">
        <v>0</v>
      </c>
      <c r="V18" s="313">
        <v>0</v>
      </c>
      <c r="W18" s="313">
        <v>0</v>
      </c>
      <c r="X18" s="313">
        <v>0</v>
      </c>
      <c r="Y18" s="313">
        <v>0</v>
      </c>
      <c r="Z18" s="313">
        <v>30</v>
      </c>
      <c r="AA18" s="313">
        <v>42075</v>
      </c>
      <c r="AB18" s="327">
        <v>100</v>
      </c>
      <c r="AC18" s="313">
        <v>0</v>
      </c>
      <c r="AD18" s="313">
        <v>0</v>
      </c>
      <c r="AE18" s="313">
        <v>0</v>
      </c>
      <c r="AF18" s="313">
        <v>0</v>
      </c>
      <c r="AG18" s="313">
        <v>0</v>
      </c>
      <c r="AH18" s="313">
        <v>0</v>
      </c>
      <c r="AI18" s="313">
        <v>7247</v>
      </c>
      <c r="AJ18" s="313">
        <v>7247</v>
      </c>
      <c r="AK18" s="327">
        <v>22.08065563492241</v>
      </c>
      <c r="AL18" s="327">
        <v>21.18945789202624</v>
      </c>
      <c r="AM18" s="313">
        <v>0</v>
      </c>
      <c r="AN18" s="313">
        <v>2590</v>
      </c>
      <c r="AO18" s="313">
        <v>0</v>
      </c>
      <c r="AP18" s="313">
        <v>2590</v>
      </c>
    </row>
    <row r="19" spans="1:42" s="299" customFormat="1" ht="12" customHeight="1">
      <c r="A19" s="294" t="s">
        <v>109</v>
      </c>
      <c r="B19" s="295" t="s">
        <v>687</v>
      </c>
      <c r="C19" s="424" t="s">
        <v>652</v>
      </c>
      <c r="D19" s="313">
        <v>118188</v>
      </c>
      <c r="E19" s="313">
        <v>118146</v>
      </c>
      <c r="F19" s="313">
        <v>42</v>
      </c>
      <c r="G19" s="313">
        <v>3331</v>
      </c>
      <c r="H19" s="313">
        <v>25545</v>
      </c>
      <c r="I19" s="313">
        <v>2102</v>
      </c>
      <c r="J19" s="313">
        <v>312</v>
      </c>
      <c r="K19" s="313">
        <v>27959</v>
      </c>
      <c r="L19" s="313">
        <v>648.119944495211</v>
      </c>
      <c r="M19" s="313">
        <v>518.9781221559707</v>
      </c>
      <c r="N19" s="313">
        <v>129.14182233924035</v>
      </c>
      <c r="O19" s="313">
        <v>42</v>
      </c>
      <c r="P19" s="313">
        <v>22147</v>
      </c>
      <c r="Q19" s="313">
        <v>158</v>
      </c>
      <c r="R19" s="313">
        <v>2415</v>
      </c>
      <c r="S19" s="313">
        <v>0</v>
      </c>
      <c r="T19" s="313">
        <v>2415</v>
      </c>
      <c r="U19" s="313">
        <v>0</v>
      </c>
      <c r="V19" s="313">
        <v>0</v>
      </c>
      <c r="W19" s="313">
        <v>0</v>
      </c>
      <c r="X19" s="313">
        <v>0</v>
      </c>
      <c r="Y19" s="313">
        <v>0</v>
      </c>
      <c r="Z19" s="313">
        <v>3291</v>
      </c>
      <c r="AA19" s="313">
        <v>28011</v>
      </c>
      <c r="AB19" s="327">
        <v>99.43593588233193</v>
      </c>
      <c r="AC19" s="313">
        <v>406</v>
      </c>
      <c r="AD19" s="313">
        <v>0</v>
      </c>
      <c r="AE19" s="313">
        <v>0</v>
      </c>
      <c r="AF19" s="313">
        <v>0</v>
      </c>
      <c r="AG19" s="313">
        <v>0</v>
      </c>
      <c r="AH19" s="313">
        <v>0</v>
      </c>
      <c r="AI19" s="313">
        <v>771</v>
      </c>
      <c r="AJ19" s="313">
        <v>1177</v>
      </c>
      <c r="AK19" s="327">
        <v>16.87674328284433</v>
      </c>
      <c r="AL19" s="327">
        <v>16.87674328284433</v>
      </c>
      <c r="AM19" s="313">
        <v>158</v>
      </c>
      <c r="AN19" s="313">
        <v>1075</v>
      </c>
      <c r="AO19" s="313">
        <v>828</v>
      </c>
      <c r="AP19" s="313">
        <v>2061</v>
      </c>
    </row>
    <row r="20" spans="1:42" s="299" customFormat="1" ht="12" customHeight="1">
      <c r="A20" s="294" t="s">
        <v>109</v>
      </c>
      <c r="B20" s="295" t="s">
        <v>688</v>
      </c>
      <c r="C20" s="424" t="s">
        <v>653</v>
      </c>
      <c r="D20" s="313">
        <v>146391</v>
      </c>
      <c r="E20" s="313">
        <v>146391</v>
      </c>
      <c r="F20" s="313">
        <v>0</v>
      </c>
      <c r="G20" s="313">
        <v>1371</v>
      </c>
      <c r="H20" s="313">
        <v>36235</v>
      </c>
      <c r="I20" s="313">
        <v>1696</v>
      </c>
      <c r="J20" s="313">
        <v>0</v>
      </c>
      <c r="K20" s="313">
        <v>37931</v>
      </c>
      <c r="L20" s="313">
        <v>709.8834487448374</v>
      </c>
      <c r="M20" s="313">
        <v>571.4289457310937</v>
      </c>
      <c r="N20" s="313">
        <v>138.45450301374353</v>
      </c>
      <c r="O20" s="313">
        <v>0</v>
      </c>
      <c r="P20" s="313">
        <v>29832</v>
      </c>
      <c r="Q20" s="313">
        <v>0</v>
      </c>
      <c r="R20" s="313">
        <v>8099</v>
      </c>
      <c r="S20" s="313">
        <v>0</v>
      </c>
      <c r="T20" s="313">
        <v>7626</v>
      </c>
      <c r="U20" s="313">
        <v>473</v>
      </c>
      <c r="V20" s="313">
        <v>0</v>
      </c>
      <c r="W20" s="313">
        <v>0</v>
      </c>
      <c r="X20" s="313">
        <v>0</v>
      </c>
      <c r="Y20" s="313">
        <v>0</v>
      </c>
      <c r="Z20" s="313">
        <v>0</v>
      </c>
      <c r="AA20" s="313">
        <v>37931</v>
      </c>
      <c r="AB20" s="327">
        <v>100</v>
      </c>
      <c r="AC20" s="313">
        <v>794</v>
      </c>
      <c r="AD20" s="313">
        <v>0</v>
      </c>
      <c r="AE20" s="313">
        <v>473</v>
      </c>
      <c r="AF20" s="313">
        <v>0</v>
      </c>
      <c r="AG20" s="313">
        <v>0</v>
      </c>
      <c r="AH20" s="313">
        <v>0</v>
      </c>
      <c r="AI20" s="313">
        <v>7626</v>
      </c>
      <c r="AJ20" s="313">
        <v>8893</v>
      </c>
      <c r="AK20" s="327">
        <v>23.44520313200285</v>
      </c>
      <c r="AL20" s="327">
        <v>21.351928501753186</v>
      </c>
      <c r="AM20" s="313">
        <v>0</v>
      </c>
      <c r="AN20" s="313">
        <v>2221</v>
      </c>
      <c r="AO20" s="313">
        <v>0</v>
      </c>
      <c r="AP20" s="313">
        <v>2221</v>
      </c>
    </row>
    <row r="21" spans="1:42" s="299" customFormat="1" ht="12" customHeight="1">
      <c r="A21" s="294" t="s">
        <v>109</v>
      </c>
      <c r="B21" s="295" t="s">
        <v>689</v>
      </c>
      <c r="C21" s="424" t="s">
        <v>654</v>
      </c>
      <c r="D21" s="313">
        <v>89585</v>
      </c>
      <c r="E21" s="313">
        <v>89585</v>
      </c>
      <c r="F21" s="313"/>
      <c r="G21" s="313">
        <v>1731</v>
      </c>
      <c r="H21" s="313">
        <v>27561</v>
      </c>
      <c r="I21" s="313">
        <v>1711</v>
      </c>
      <c r="J21" s="313">
        <v>1188</v>
      </c>
      <c r="K21" s="313">
        <v>30460</v>
      </c>
      <c r="L21" s="313">
        <v>931.5404899762299</v>
      </c>
      <c r="M21" s="313">
        <v>604.8590876805605</v>
      </c>
      <c r="N21" s="313">
        <v>326.68140229566933</v>
      </c>
      <c r="O21" s="313">
        <v>0</v>
      </c>
      <c r="P21" s="313">
        <v>0</v>
      </c>
      <c r="Q21" s="313">
        <v>41</v>
      </c>
      <c r="R21" s="313">
        <v>27209</v>
      </c>
      <c r="S21" s="313">
        <v>815</v>
      </c>
      <c r="T21" s="313">
        <v>1736</v>
      </c>
      <c r="U21" s="313">
        <v>448</v>
      </c>
      <c r="V21" s="313">
        <v>0</v>
      </c>
      <c r="W21" s="313">
        <v>0</v>
      </c>
      <c r="X21" s="313">
        <v>24210</v>
      </c>
      <c r="Y21" s="313">
        <v>0</v>
      </c>
      <c r="Z21" s="313">
        <v>1927</v>
      </c>
      <c r="AA21" s="313">
        <v>29177</v>
      </c>
      <c r="AB21" s="327">
        <v>99.8594783562395</v>
      </c>
      <c r="AC21" s="313">
        <v>0</v>
      </c>
      <c r="AD21" s="313">
        <v>141</v>
      </c>
      <c r="AE21" s="313">
        <v>448</v>
      </c>
      <c r="AF21" s="313">
        <v>0</v>
      </c>
      <c r="AG21" s="313">
        <v>0</v>
      </c>
      <c r="AH21" s="313">
        <v>14819</v>
      </c>
      <c r="AI21" s="313">
        <v>1040</v>
      </c>
      <c r="AJ21" s="313">
        <v>16448</v>
      </c>
      <c r="AK21" s="327">
        <v>64.42614852626379</v>
      </c>
      <c r="AL21" s="327">
        <v>15.623250452823974</v>
      </c>
      <c r="AM21" s="313">
        <v>41</v>
      </c>
      <c r="AN21" s="313">
        <v>0</v>
      </c>
      <c r="AO21" s="313">
        <v>506</v>
      </c>
      <c r="AP21" s="313">
        <v>547</v>
      </c>
    </row>
    <row r="22" spans="1:42" s="299" customFormat="1" ht="12" customHeight="1">
      <c r="A22" s="294" t="s">
        <v>109</v>
      </c>
      <c r="B22" s="295" t="s">
        <v>690</v>
      </c>
      <c r="C22" s="424" t="s">
        <v>655</v>
      </c>
      <c r="D22" s="313">
        <v>86991</v>
      </c>
      <c r="E22" s="313">
        <v>86991</v>
      </c>
      <c r="F22" s="313">
        <v>0</v>
      </c>
      <c r="G22" s="313">
        <v>2972</v>
      </c>
      <c r="H22" s="313">
        <v>21581</v>
      </c>
      <c r="I22" s="313">
        <v>4527</v>
      </c>
      <c r="J22" s="313">
        <v>2101</v>
      </c>
      <c r="K22" s="313">
        <v>28209</v>
      </c>
      <c r="L22" s="313">
        <v>888.4244520335359</v>
      </c>
      <c r="M22" s="313">
        <v>688.5927264086365</v>
      </c>
      <c r="N22" s="313">
        <v>199.83172562489935</v>
      </c>
      <c r="O22" s="313">
        <v>0</v>
      </c>
      <c r="P22" s="313">
        <v>22868</v>
      </c>
      <c r="Q22" s="313">
        <v>211</v>
      </c>
      <c r="R22" s="313">
        <v>2238</v>
      </c>
      <c r="S22" s="313">
        <v>792</v>
      </c>
      <c r="T22" s="313">
        <v>1446</v>
      </c>
      <c r="U22" s="313">
        <v>0</v>
      </c>
      <c r="V22" s="313">
        <v>0</v>
      </c>
      <c r="W22" s="313">
        <v>0</v>
      </c>
      <c r="X22" s="313">
        <v>0</v>
      </c>
      <c r="Y22" s="313">
        <v>0</v>
      </c>
      <c r="Z22" s="313">
        <v>791</v>
      </c>
      <c r="AA22" s="313">
        <v>26108</v>
      </c>
      <c r="AB22" s="327">
        <v>99.19181859966294</v>
      </c>
      <c r="AC22" s="313">
        <v>1814</v>
      </c>
      <c r="AD22" s="313">
        <v>241</v>
      </c>
      <c r="AE22" s="313">
        <v>0</v>
      </c>
      <c r="AF22" s="313">
        <v>0</v>
      </c>
      <c r="AG22" s="313">
        <v>0</v>
      </c>
      <c r="AH22" s="313">
        <v>0</v>
      </c>
      <c r="AI22" s="313">
        <v>1427</v>
      </c>
      <c r="AJ22" s="313">
        <v>3482</v>
      </c>
      <c r="AK22" s="327">
        <v>22.595625509589137</v>
      </c>
      <c r="AL22" s="327">
        <v>22.595625509589137</v>
      </c>
      <c r="AM22" s="313">
        <v>211</v>
      </c>
      <c r="AN22" s="313">
        <v>1565</v>
      </c>
      <c r="AO22" s="313">
        <v>551</v>
      </c>
      <c r="AP22" s="313">
        <v>2327</v>
      </c>
    </row>
    <row r="23" spans="1:42" s="299" customFormat="1" ht="12" customHeight="1">
      <c r="A23" s="294" t="s">
        <v>109</v>
      </c>
      <c r="B23" s="295" t="s">
        <v>691</v>
      </c>
      <c r="C23" s="424" t="s">
        <v>656</v>
      </c>
      <c r="D23" s="313">
        <v>24204</v>
      </c>
      <c r="E23" s="313">
        <v>24204</v>
      </c>
      <c r="F23" s="313">
        <v>0</v>
      </c>
      <c r="G23" s="313">
        <v>181</v>
      </c>
      <c r="H23" s="313">
        <v>9613</v>
      </c>
      <c r="I23" s="313">
        <v>2306</v>
      </c>
      <c r="J23" s="313">
        <v>245</v>
      </c>
      <c r="K23" s="313">
        <v>12164</v>
      </c>
      <c r="L23" s="313">
        <v>1376.8809865005899</v>
      </c>
      <c r="M23" s="313">
        <v>730.5483300620524</v>
      </c>
      <c r="N23" s="313">
        <v>646.3326564385372</v>
      </c>
      <c r="O23" s="313">
        <v>0</v>
      </c>
      <c r="P23" s="313">
        <v>10022</v>
      </c>
      <c r="Q23" s="313">
        <v>0</v>
      </c>
      <c r="R23" s="313">
        <v>684</v>
      </c>
      <c r="S23" s="313">
        <v>536</v>
      </c>
      <c r="T23" s="313">
        <v>148</v>
      </c>
      <c r="U23" s="313">
        <v>0</v>
      </c>
      <c r="V23" s="313">
        <v>0</v>
      </c>
      <c r="W23" s="313">
        <v>0</v>
      </c>
      <c r="X23" s="313">
        <v>0</v>
      </c>
      <c r="Y23" s="313">
        <v>0</v>
      </c>
      <c r="Z23" s="313">
        <v>1114</v>
      </c>
      <c r="AA23" s="313">
        <v>11820</v>
      </c>
      <c r="AB23" s="327">
        <v>100</v>
      </c>
      <c r="AC23" s="313">
        <v>0</v>
      </c>
      <c r="AD23" s="313">
        <v>205</v>
      </c>
      <c r="AE23" s="313">
        <v>0</v>
      </c>
      <c r="AF23" s="313">
        <v>0</v>
      </c>
      <c r="AG23" s="313">
        <v>0</v>
      </c>
      <c r="AH23" s="313">
        <v>0</v>
      </c>
      <c r="AI23" s="313">
        <v>148</v>
      </c>
      <c r="AJ23" s="313">
        <v>353</v>
      </c>
      <c r="AK23" s="327">
        <v>14.189805221715707</v>
      </c>
      <c r="AL23" s="327">
        <v>14.189805221715707</v>
      </c>
      <c r="AM23" s="313">
        <v>0</v>
      </c>
      <c r="AN23" s="313">
        <v>1176</v>
      </c>
      <c r="AO23" s="313">
        <v>0</v>
      </c>
      <c r="AP23" s="313">
        <v>1176</v>
      </c>
    </row>
    <row r="24" spans="1:42" s="299" customFormat="1" ht="12" customHeight="1">
      <c r="A24" s="294" t="s">
        <v>109</v>
      </c>
      <c r="B24" s="295" t="s">
        <v>692</v>
      </c>
      <c r="C24" s="424" t="s">
        <v>657</v>
      </c>
      <c r="D24" s="313">
        <v>53788</v>
      </c>
      <c r="E24" s="313">
        <v>53788</v>
      </c>
      <c r="F24" s="313">
        <v>0</v>
      </c>
      <c r="G24" s="313">
        <v>693</v>
      </c>
      <c r="H24" s="313">
        <v>15885</v>
      </c>
      <c r="I24" s="313">
        <v>1455</v>
      </c>
      <c r="J24" s="313">
        <v>0</v>
      </c>
      <c r="K24" s="313">
        <v>17340</v>
      </c>
      <c r="L24" s="313">
        <v>883.2239405642242</v>
      </c>
      <c r="M24" s="313">
        <v>632.7734148575178</v>
      </c>
      <c r="N24" s="313">
        <v>250.45052570670651</v>
      </c>
      <c r="O24" s="313">
        <v>0</v>
      </c>
      <c r="P24" s="313">
        <v>15009</v>
      </c>
      <c r="Q24" s="313">
        <v>284</v>
      </c>
      <c r="R24" s="313">
        <v>1460</v>
      </c>
      <c r="S24" s="313">
        <v>1057</v>
      </c>
      <c r="T24" s="313">
        <v>403</v>
      </c>
      <c r="U24" s="313">
        <v>0</v>
      </c>
      <c r="V24" s="313">
        <v>0</v>
      </c>
      <c r="W24" s="313">
        <v>0</v>
      </c>
      <c r="X24" s="313">
        <v>0</v>
      </c>
      <c r="Y24" s="313">
        <v>0</v>
      </c>
      <c r="Z24" s="313">
        <v>587</v>
      </c>
      <c r="AA24" s="313">
        <v>17340</v>
      </c>
      <c r="AB24" s="327">
        <v>98.36216839677047</v>
      </c>
      <c r="AC24" s="313">
        <v>0</v>
      </c>
      <c r="AD24" s="313">
        <v>694</v>
      </c>
      <c r="AE24" s="313">
        <v>0</v>
      </c>
      <c r="AF24" s="313">
        <v>0</v>
      </c>
      <c r="AG24" s="313">
        <v>0</v>
      </c>
      <c r="AH24" s="313">
        <v>0</v>
      </c>
      <c r="AI24" s="313">
        <v>403</v>
      </c>
      <c r="AJ24" s="313">
        <v>1097</v>
      </c>
      <c r="AK24" s="327">
        <v>9.711649365628604</v>
      </c>
      <c r="AL24" s="327">
        <v>9.711649365628604</v>
      </c>
      <c r="AM24" s="313">
        <v>284</v>
      </c>
      <c r="AN24" s="313">
        <v>1617</v>
      </c>
      <c r="AO24" s="313">
        <v>71</v>
      </c>
      <c r="AP24" s="313">
        <v>1972</v>
      </c>
    </row>
    <row r="25" spans="1:42" s="299" customFormat="1" ht="12" customHeight="1">
      <c r="A25" s="294" t="s">
        <v>109</v>
      </c>
      <c r="B25" s="295" t="s">
        <v>693</v>
      </c>
      <c r="C25" s="424" t="s">
        <v>658</v>
      </c>
      <c r="D25" s="313">
        <v>61531</v>
      </c>
      <c r="E25" s="313">
        <v>61531</v>
      </c>
      <c r="F25" s="313">
        <v>0</v>
      </c>
      <c r="G25" s="313">
        <v>2813</v>
      </c>
      <c r="H25" s="313">
        <v>16431</v>
      </c>
      <c r="I25" s="313">
        <v>3283</v>
      </c>
      <c r="J25" s="313">
        <v>1090</v>
      </c>
      <c r="K25" s="313">
        <v>20804</v>
      </c>
      <c r="L25" s="313">
        <v>926.3177954847573</v>
      </c>
      <c r="M25" s="313">
        <v>720.2517140819763</v>
      </c>
      <c r="N25" s="313">
        <v>206.06608140278107</v>
      </c>
      <c r="O25" s="313">
        <v>0</v>
      </c>
      <c r="P25" s="313">
        <v>12787</v>
      </c>
      <c r="Q25" s="313">
        <v>0</v>
      </c>
      <c r="R25" s="313">
        <v>5839</v>
      </c>
      <c r="S25" s="313">
        <v>2039</v>
      </c>
      <c r="T25" s="313">
        <v>3800</v>
      </c>
      <c r="U25" s="313">
        <v>0</v>
      </c>
      <c r="V25" s="313">
        <v>0</v>
      </c>
      <c r="W25" s="313">
        <v>0</v>
      </c>
      <c r="X25" s="313">
        <v>0</v>
      </c>
      <c r="Y25" s="313">
        <v>0</v>
      </c>
      <c r="Z25" s="313">
        <v>1088</v>
      </c>
      <c r="AA25" s="313">
        <v>19714</v>
      </c>
      <c r="AB25" s="327">
        <v>100</v>
      </c>
      <c r="AC25" s="313">
        <v>1952</v>
      </c>
      <c r="AD25" s="313">
        <v>720</v>
      </c>
      <c r="AE25" s="313">
        <v>0</v>
      </c>
      <c r="AF25" s="313">
        <v>0</v>
      </c>
      <c r="AG25" s="313">
        <v>0</v>
      </c>
      <c r="AH25" s="313">
        <v>0</v>
      </c>
      <c r="AI25" s="313">
        <v>3614</v>
      </c>
      <c r="AJ25" s="313">
        <v>6286</v>
      </c>
      <c r="AK25" s="327">
        <v>40.684483753124404</v>
      </c>
      <c r="AL25" s="327">
        <v>40.684483753124404</v>
      </c>
      <c r="AM25" s="313">
        <v>0</v>
      </c>
      <c r="AN25" s="313">
        <v>719</v>
      </c>
      <c r="AO25" s="313">
        <v>607</v>
      </c>
      <c r="AP25" s="313">
        <v>1326</v>
      </c>
    </row>
    <row r="26" spans="1:42" s="299" customFormat="1" ht="12" customHeight="1">
      <c r="A26" s="294" t="s">
        <v>109</v>
      </c>
      <c r="B26" s="295" t="s">
        <v>694</v>
      </c>
      <c r="C26" s="424" t="s">
        <v>659</v>
      </c>
      <c r="D26" s="313">
        <v>33700</v>
      </c>
      <c r="E26" s="313">
        <v>33700</v>
      </c>
      <c r="F26" s="313">
        <v>0</v>
      </c>
      <c r="G26" s="313">
        <v>176</v>
      </c>
      <c r="H26" s="313">
        <v>9268</v>
      </c>
      <c r="I26" s="313">
        <v>1889</v>
      </c>
      <c r="J26" s="313">
        <v>532</v>
      </c>
      <c r="K26" s="313">
        <v>11689</v>
      </c>
      <c r="L26" s="313">
        <v>950.2865737165156</v>
      </c>
      <c r="M26" s="313">
        <v>627.6980610544286</v>
      </c>
      <c r="N26" s="313">
        <v>322.5885126620869</v>
      </c>
      <c r="O26" s="313">
        <v>0</v>
      </c>
      <c r="P26" s="313">
        <v>9006</v>
      </c>
      <c r="Q26" s="313">
        <v>150</v>
      </c>
      <c r="R26" s="313">
        <v>1870</v>
      </c>
      <c r="S26" s="313">
        <v>0</v>
      </c>
      <c r="T26" s="313">
        <v>1870</v>
      </c>
      <c r="U26" s="313">
        <v>0</v>
      </c>
      <c r="V26" s="313">
        <v>0</v>
      </c>
      <c r="W26" s="313">
        <v>0</v>
      </c>
      <c r="X26" s="313">
        <v>0</v>
      </c>
      <c r="Y26" s="313">
        <v>0</v>
      </c>
      <c r="Z26" s="313">
        <v>10</v>
      </c>
      <c r="AA26" s="313">
        <v>11036</v>
      </c>
      <c r="AB26" s="327">
        <v>98.64081188836535</v>
      </c>
      <c r="AC26" s="313">
        <v>0</v>
      </c>
      <c r="AD26" s="313">
        <v>0</v>
      </c>
      <c r="AE26" s="313">
        <v>0</v>
      </c>
      <c r="AF26" s="313">
        <v>0</v>
      </c>
      <c r="AG26" s="313">
        <v>0</v>
      </c>
      <c r="AH26" s="313">
        <v>0</v>
      </c>
      <c r="AI26" s="313">
        <v>1870</v>
      </c>
      <c r="AJ26" s="313">
        <v>1870</v>
      </c>
      <c r="AK26" s="327">
        <v>20.850622406639005</v>
      </c>
      <c r="AL26" s="327">
        <v>20.850622406639005</v>
      </c>
      <c r="AM26" s="313">
        <v>150</v>
      </c>
      <c r="AN26" s="313">
        <v>1091</v>
      </c>
      <c r="AO26" s="313">
        <v>0</v>
      </c>
      <c r="AP26" s="313">
        <v>1241</v>
      </c>
    </row>
    <row r="27" spans="1:42" s="299" customFormat="1" ht="12" customHeight="1">
      <c r="A27" s="294" t="s">
        <v>109</v>
      </c>
      <c r="B27" s="295" t="s">
        <v>695</v>
      </c>
      <c r="C27" s="424" t="s">
        <v>660</v>
      </c>
      <c r="D27" s="313">
        <v>34539</v>
      </c>
      <c r="E27" s="313">
        <v>34539</v>
      </c>
      <c r="F27" s="313">
        <v>0</v>
      </c>
      <c r="G27" s="313">
        <v>877</v>
      </c>
      <c r="H27" s="313">
        <v>8710</v>
      </c>
      <c r="I27" s="313">
        <v>2647</v>
      </c>
      <c r="J27" s="313">
        <v>758</v>
      </c>
      <c r="K27" s="313">
        <v>12115</v>
      </c>
      <c r="L27" s="313">
        <v>960.9942621939781</v>
      </c>
      <c r="M27" s="313">
        <v>670.3559644904093</v>
      </c>
      <c r="N27" s="313">
        <v>290.63829770356875</v>
      </c>
      <c r="O27" s="313">
        <v>0</v>
      </c>
      <c r="P27" s="313">
        <v>9205</v>
      </c>
      <c r="Q27" s="313">
        <v>351</v>
      </c>
      <c r="R27" s="313">
        <v>1672</v>
      </c>
      <c r="S27" s="313">
        <v>256</v>
      </c>
      <c r="T27" s="313">
        <v>1416</v>
      </c>
      <c r="U27" s="313">
        <v>0</v>
      </c>
      <c r="V27" s="313">
        <v>0</v>
      </c>
      <c r="W27" s="313">
        <v>0</v>
      </c>
      <c r="X27" s="313">
        <v>0</v>
      </c>
      <c r="Y27" s="313">
        <v>0</v>
      </c>
      <c r="Z27" s="313">
        <v>191</v>
      </c>
      <c r="AA27" s="313">
        <v>11419</v>
      </c>
      <c r="AB27" s="327">
        <v>96.9261756721254</v>
      </c>
      <c r="AC27" s="313">
        <v>616</v>
      </c>
      <c r="AD27" s="313">
        <v>192</v>
      </c>
      <c r="AE27" s="313">
        <v>0</v>
      </c>
      <c r="AF27" s="313">
        <v>0</v>
      </c>
      <c r="AG27" s="313">
        <v>0</v>
      </c>
      <c r="AH27" s="313">
        <v>0</v>
      </c>
      <c r="AI27" s="313">
        <v>1319</v>
      </c>
      <c r="AJ27" s="313">
        <v>2127</v>
      </c>
      <c r="AK27" s="327">
        <v>25.260737455859406</v>
      </c>
      <c r="AL27" s="327">
        <v>20.2020202020202</v>
      </c>
      <c r="AM27" s="313">
        <v>351</v>
      </c>
      <c r="AN27" s="313">
        <v>1439</v>
      </c>
      <c r="AO27" s="313">
        <v>27</v>
      </c>
      <c r="AP27" s="313">
        <v>1817</v>
      </c>
    </row>
    <row r="28" spans="1:42" s="299" customFormat="1" ht="12" customHeight="1">
      <c r="A28" s="294" t="s">
        <v>109</v>
      </c>
      <c r="B28" s="295" t="s">
        <v>696</v>
      </c>
      <c r="C28" s="424" t="s">
        <v>661</v>
      </c>
      <c r="D28" s="313">
        <v>48007</v>
      </c>
      <c r="E28" s="313">
        <v>48007</v>
      </c>
      <c r="F28" s="313">
        <v>0</v>
      </c>
      <c r="G28" s="313">
        <v>2569</v>
      </c>
      <c r="H28" s="313">
        <v>9093</v>
      </c>
      <c r="I28" s="313">
        <v>1941</v>
      </c>
      <c r="J28" s="313">
        <v>807</v>
      </c>
      <c r="K28" s="313">
        <v>11841</v>
      </c>
      <c r="L28" s="313">
        <v>675.7576163978368</v>
      </c>
      <c r="M28" s="313">
        <v>561.3907332577925</v>
      </c>
      <c r="N28" s="313">
        <v>114.36688314004437</v>
      </c>
      <c r="O28" s="313">
        <v>0</v>
      </c>
      <c r="P28" s="313">
        <v>8310</v>
      </c>
      <c r="Q28" s="313">
        <v>0</v>
      </c>
      <c r="R28" s="313">
        <v>906</v>
      </c>
      <c r="S28" s="313">
        <v>906</v>
      </c>
      <c r="T28" s="313">
        <v>0</v>
      </c>
      <c r="U28" s="313">
        <v>0</v>
      </c>
      <c r="V28" s="313">
        <v>0</v>
      </c>
      <c r="W28" s="313">
        <v>0</v>
      </c>
      <c r="X28" s="313">
        <v>0</v>
      </c>
      <c r="Y28" s="313">
        <v>0</v>
      </c>
      <c r="Z28" s="313">
        <v>1818</v>
      </c>
      <c r="AA28" s="313">
        <v>11034</v>
      </c>
      <c r="AB28" s="327">
        <v>100</v>
      </c>
      <c r="AC28" s="313">
        <v>19</v>
      </c>
      <c r="AD28" s="313">
        <v>303</v>
      </c>
      <c r="AE28" s="313">
        <v>0</v>
      </c>
      <c r="AF28" s="313">
        <v>0</v>
      </c>
      <c r="AG28" s="313">
        <v>0</v>
      </c>
      <c r="AH28" s="313">
        <v>0</v>
      </c>
      <c r="AI28" s="313">
        <v>0</v>
      </c>
      <c r="AJ28" s="313">
        <v>322</v>
      </c>
      <c r="AK28" s="327">
        <v>24.88810066717338</v>
      </c>
      <c r="AL28" s="327">
        <v>24.88810066717338</v>
      </c>
      <c r="AM28" s="313">
        <v>0</v>
      </c>
      <c r="AN28" s="313">
        <v>682</v>
      </c>
      <c r="AO28" s="313">
        <v>123</v>
      </c>
      <c r="AP28" s="313">
        <v>805</v>
      </c>
    </row>
    <row r="29" spans="1:42" s="299" customFormat="1" ht="12" customHeight="1">
      <c r="A29" s="294" t="s">
        <v>109</v>
      </c>
      <c r="B29" s="295" t="s">
        <v>697</v>
      </c>
      <c r="C29" s="424" t="s">
        <v>662</v>
      </c>
      <c r="D29" s="313">
        <v>50064</v>
      </c>
      <c r="E29" s="313">
        <v>50064</v>
      </c>
      <c r="F29" s="313">
        <v>0</v>
      </c>
      <c r="G29" s="313">
        <v>436</v>
      </c>
      <c r="H29" s="313">
        <v>14229</v>
      </c>
      <c r="I29" s="313">
        <v>3234</v>
      </c>
      <c r="J29" s="313">
        <v>212</v>
      </c>
      <c r="K29" s="313">
        <v>17675</v>
      </c>
      <c r="L29" s="313">
        <v>967.255064202752</v>
      </c>
      <c r="M29" s="313">
        <v>709.5575197993145</v>
      </c>
      <c r="N29" s="313">
        <v>257.6975444034376</v>
      </c>
      <c r="O29" s="313">
        <v>0</v>
      </c>
      <c r="P29" s="313">
        <v>12598</v>
      </c>
      <c r="Q29" s="313">
        <v>217</v>
      </c>
      <c r="R29" s="313">
        <v>2461</v>
      </c>
      <c r="S29" s="313">
        <v>0</v>
      </c>
      <c r="T29" s="313">
        <v>1915</v>
      </c>
      <c r="U29" s="313">
        <v>546</v>
      </c>
      <c r="V29" s="313">
        <v>0</v>
      </c>
      <c r="W29" s="313">
        <v>0</v>
      </c>
      <c r="X29" s="313">
        <v>0</v>
      </c>
      <c r="Y29" s="313">
        <v>0</v>
      </c>
      <c r="Z29" s="313">
        <v>2187</v>
      </c>
      <c r="AA29" s="313">
        <v>17463</v>
      </c>
      <c r="AB29" s="327">
        <v>98.7573727309168</v>
      </c>
      <c r="AC29" s="313">
        <v>0</v>
      </c>
      <c r="AD29" s="313">
        <v>0</v>
      </c>
      <c r="AE29" s="313">
        <v>546</v>
      </c>
      <c r="AF29" s="313">
        <v>0</v>
      </c>
      <c r="AG29" s="313">
        <v>0</v>
      </c>
      <c r="AH29" s="313">
        <v>0</v>
      </c>
      <c r="AI29" s="313">
        <v>1844</v>
      </c>
      <c r="AJ29" s="313">
        <v>2390</v>
      </c>
      <c r="AK29" s="327">
        <v>27.094766619519095</v>
      </c>
      <c r="AL29" s="327">
        <v>27.094766619519095</v>
      </c>
      <c r="AM29" s="313">
        <v>217</v>
      </c>
      <c r="AN29" s="313">
        <v>986</v>
      </c>
      <c r="AO29" s="313">
        <v>0</v>
      </c>
      <c r="AP29" s="313">
        <v>1203</v>
      </c>
    </row>
    <row r="30" spans="1:42" s="299" customFormat="1" ht="12" customHeight="1">
      <c r="A30" s="294" t="s">
        <v>109</v>
      </c>
      <c r="B30" s="295" t="s">
        <v>698</v>
      </c>
      <c r="C30" s="424" t="s">
        <v>663</v>
      </c>
      <c r="D30" s="313">
        <v>48643</v>
      </c>
      <c r="E30" s="313">
        <v>48643</v>
      </c>
      <c r="F30" s="313">
        <v>0</v>
      </c>
      <c r="G30" s="313">
        <v>1193</v>
      </c>
      <c r="H30" s="313">
        <v>11150</v>
      </c>
      <c r="I30" s="313">
        <v>2328</v>
      </c>
      <c r="J30" s="313">
        <v>957</v>
      </c>
      <c r="K30" s="313">
        <v>14435</v>
      </c>
      <c r="L30" s="313">
        <v>813.0243859441123</v>
      </c>
      <c r="M30" s="313">
        <v>637.4651887852762</v>
      </c>
      <c r="N30" s="313">
        <v>175.559197158836</v>
      </c>
      <c r="O30" s="313">
        <v>0</v>
      </c>
      <c r="P30" s="313">
        <v>11488</v>
      </c>
      <c r="Q30" s="313">
        <v>23</v>
      </c>
      <c r="R30" s="313">
        <v>2004</v>
      </c>
      <c r="S30" s="313">
        <v>154</v>
      </c>
      <c r="T30" s="313">
        <v>1850</v>
      </c>
      <c r="U30" s="313">
        <v>0</v>
      </c>
      <c r="V30" s="313">
        <v>0</v>
      </c>
      <c r="W30" s="313">
        <v>0</v>
      </c>
      <c r="X30" s="313">
        <v>0</v>
      </c>
      <c r="Y30" s="313">
        <v>0</v>
      </c>
      <c r="Z30" s="313">
        <v>0</v>
      </c>
      <c r="AA30" s="313">
        <v>13515</v>
      </c>
      <c r="AB30" s="327">
        <v>99.82981871994082</v>
      </c>
      <c r="AC30" s="313">
        <v>1418</v>
      </c>
      <c r="AD30" s="313">
        <v>133</v>
      </c>
      <c r="AE30" s="313">
        <v>0</v>
      </c>
      <c r="AF30" s="313">
        <v>0</v>
      </c>
      <c r="AG30" s="313">
        <v>0</v>
      </c>
      <c r="AH30" s="313">
        <v>0</v>
      </c>
      <c r="AI30" s="313">
        <v>1810</v>
      </c>
      <c r="AJ30" s="313">
        <v>3361</v>
      </c>
      <c r="AK30" s="327">
        <v>29.836926478717523</v>
      </c>
      <c r="AL30" s="327">
        <v>24.19845218352681</v>
      </c>
      <c r="AM30" s="313">
        <v>23</v>
      </c>
      <c r="AN30" s="313">
        <v>103</v>
      </c>
      <c r="AO30" s="313">
        <v>0</v>
      </c>
      <c r="AP30" s="313">
        <v>126</v>
      </c>
    </row>
    <row r="31" spans="1:42" s="299" customFormat="1" ht="12" customHeight="1">
      <c r="A31" s="294" t="s">
        <v>109</v>
      </c>
      <c r="B31" s="295" t="s">
        <v>699</v>
      </c>
      <c r="C31" s="424" t="s">
        <v>664</v>
      </c>
      <c r="D31" s="313">
        <v>13522</v>
      </c>
      <c r="E31" s="313">
        <v>13522</v>
      </c>
      <c r="F31" s="313">
        <v>0</v>
      </c>
      <c r="G31" s="313">
        <v>71</v>
      </c>
      <c r="H31" s="313">
        <v>6563</v>
      </c>
      <c r="I31" s="313">
        <v>1354</v>
      </c>
      <c r="J31" s="313">
        <v>47</v>
      </c>
      <c r="K31" s="313">
        <v>7964</v>
      </c>
      <c r="L31" s="313">
        <v>1613.6058336186793</v>
      </c>
      <c r="M31" s="313">
        <v>998.4743279850392</v>
      </c>
      <c r="N31" s="313">
        <v>615.1315056336402</v>
      </c>
      <c r="O31" s="313">
        <v>0</v>
      </c>
      <c r="P31" s="313">
        <v>6589</v>
      </c>
      <c r="Q31" s="313">
        <v>0</v>
      </c>
      <c r="R31" s="313">
        <v>1328</v>
      </c>
      <c r="S31" s="313">
        <v>583</v>
      </c>
      <c r="T31" s="313">
        <v>745</v>
      </c>
      <c r="U31" s="313">
        <v>0</v>
      </c>
      <c r="V31" s="313">
        <v>0</v>
      </c>
      <c r="W31" s="313">
        <v>0</v>
      </c>
      <c r="X31" s="313">
        <v>0</v>
      </c>
      <c r="Y31" s="313">
        <v>0</v>
      </c>
      <c r="Z31" s="313">
        <v>0</v>
      </c>
      <c r="AA31" s="313">
        <v>7917</v>
      </c>
      <c r="AB31" s="327">
        <v>100</v>
      </c>
      <c r="AC31" s="313">
        <v>0</v>
      </c>
      <c r="AD31" s="313">
        <v>192</v>
      </c>
      <c r="AE31" s="313">
        <v>0</v>
      </c>
      <c r="AF31" s="313">
        <v>0</v>
      </c>
      <c r="AG31" s="313">
        <v>0</v>
      </c>
      <c r="AH31" s="313">
        <v>0</v>
      </c>
      <c r="AI31" s="313">
        <v>623</v>
      </c>
      <c r="AJ31" s="313">
        <v>815</v>
      </c>
      <c r="AK31" s="327">
        <v>10.82370668006027</v>
      </c>
      <c r="AL31" s="327">
        <v>10.82370668006027</v>
      </c>
      <c r="AM31" s="313">
        <v>0</v>
      </c>
      <c r="AN31" s="313">
        <v>967</v>
      </c>
      <c r="AO31" s="313">
        <v>131</v>
      </c>
      <c r="AP31" s="313">
        <v>1098</v>
      </c>
    </row>
    <row r="32" spans="1:42" s="299" customFormat="1" ht="12" customHeight="1">
      <c r="A32" s="294" t="s">
        <v>109</v>
      </c>
      <c r="B32" s="295" t="s">
        <v>700</v>
      </c>
      <c r="C32" s="424" t="s">
        <v>665</v>
      </c>
      <c r="D32" s="313">
        <v>7875</v>
      </c>
      <c r="E32" s="313">
        <v>7875</v>
      </c>
      <c r="F32" s="313">
        <v>0</v>
      </c>
      <c r="G32" s="313">
        <v>30</v>
      </c>
      <c r="H32" s="313">
        <v>3413</v>
      </c>
      <c r="I32" s="313">
        <v>544</v>
      </c>
      <c r="J32" s="313">
        <v>90</v>
      </c>
      <c r="K32" s="313">
        <v>4047</v>
      </c>
      <c r="L32" s="313">
        <v>1407.958251793868</v>
      </c>
      <c r="M32" s="313">
        <v>908.7192868014786</v>
      </c>
      <c r="N32" s="313">
        <v>499.23896499238964</v>
      </c>
      <c r="O32" s="313">
        <v>0</v>
      </c>
      <c r="P32" s="313">
        <v>3390</v>
      </c>
      <c r="Q32" s="313">
        <v>0</v>
      </c>
      <c r="R32" s="313">
        <v>567</v>
      </c>
      <c r="S32" s="313">
        <v>246</v>
      </c>
      <c r="T32" s="313">
        <v>321</v>
      </c>
      <c r="U32" s="313">
        <v>0</v>
      </c>
      <c r="V32" s="313">
        <v>0</v>
      </c>
      <c r="W32" s="313">
        <v>0</v>
      </c>
      <c r="X32" s="313">
        <v>0</v>
      </c>
      <c r="Y32" s="313">
        <v>0</v>
      </c>
      <c r="Z32" s="313">
        <v>0</v>
      </c>
      <c r="AA32" s="313">
        <v>3957</v>
      </c>
      <c r="AB32" s="327">
        <v>100</v>
      </c>
      <c r="AC32" s="313">
        <v>0</v>
      </c>
      <c r="AD32" s="313">
        <v>81</v>
      </c>
      <c r="AE32" s="313">
        <v>0</v>
      </c>
      <c r="AF32" s="313">
        <v>0</v>
      </c>
      <c r="AG32" s="313">
        <v>0</v>
      </c>
      <c r="AH32" s="313">
        <v>0</v>
      </c>
      <c r="AI32" s="313">
        <v>268</v>
      </c>
      <c r="AJ32" s="313">
        <v>349</v>
      </c>
      <c r="AK32" s="327">
        <v>10.847541388682975</v>
      </c>
      <c r="AL32" s="327">
        <v>10.847541388682975</v>
      </c>
      <c r="AM32" s="313">
        <v>0</v>
      </c>
      <c r="AN32" s="313">
        <v>485</v>
      </c>
      <c r="AO32" s="313">
        <v>58</v>
      </c>
      <c r="AP32" s="313">
        <v>543</v>
      </c>
    </row>
    <row r="33" spans="1:42" s="299" customFormat="1" ht="12" customHeight="1">
      <c r="A33" s="294" t="s">
        <v>109</v>
      </c>
      <c r="B33" s="295" t="s">
        <v>701</v>
      </c>
      <c r="C33" s="424" t="s">
        <v>666</v>
      </c>
      <c r="D33" s="313">
        <v>9081</v>
      </c>
      <c r="E33" s="313">
        <v>9081</v>
      </c>
      <c r="F33" s="313">
        <v>0</v>
      </c>
      <c r="G33" s="313">
        <v>37</v>
      </c>
      <c r="H33" s="313">
        <v>3099</v>
      </c>
      <c r="I33" s="313">
        <v>544</v>
      </c>
      <c r="J33" s="313">
        <v>0</v>
      </c>
      <c r="K33" s="313">
        <v>3643</v>
      </c>
      <c r="L33" s="313">
        <v>1099.088417333798</v>
      </c>
      <c r="M33" s="313">
        <v>799.8032924380725</v>
      </c>
      <c r="N33" s="313">
        <v>299.28512489572535</v>
      </c>
      <c r="O33" s="313">
        <v>0</v>
      </c>
      <c r="P33" s="313">
        <v>3076</v>
      </c>
      <c r="Q33" s="313">
        <v>72</v>
      </c>
      <c r="R33" s="313">
        <v>120</v>
      </c>
      <c r="S33" s="313">
        <v>120</v>
      </c>
      <c r="T33" s="313">
        <v>0</v>
      </c>
      <c r="U33" s="313">
        <v>0</v>
      </c>
      <c r="V33" s="313">
        <v>0</v>
      </c>
      <c r="W33" s="313">
        <v>0</v>
      </c>
      <c r="X33" s="313">
        <v>0</v>
      </c>
      <c r="Y33" s="313">
        <v>0</v>
      </c>
      <c r="Z33" s="313">
        <v>375</v>
      </c>
      <c r="AA33" s="313">
        <v>3643</v>
      </c>
      <c r="AB33" s="327">
        <v>98.02360691737579</v>
      </c>
      <c r="AC33" s="313">
        <v>0</v>
      </c>
      <c r="AD33" s="313">
        <v>96</v>
      </c>
      <c r="AE33" s="313">
        <v>0</v>
      </c>
      <c r="AF33" s="313">
        <v>0</v>
      </c>
      <c r="AG33" s="313">
        <v>0</v>
      </c>
      <c r="AH33" s="313">
        <v>0</v>
      </c>
      <c r="AI33" s="313">
        <v>0</v>
      </c>
      <c r="AJ33" s="313">
        <v>96</v>
      </c>
      <c r="AK33" s="327">
        <v>12.928904748833379</v>
      </c>
      <c r="AL33" s="327">
        <v>12.928904748833379</v>
      </c>
      <c r="AM33" s="313">
        <v>72</v>
      </c>
      <c r="AN33" s="313">
        <v>412</v>
      </c>
      <c r="AO33" s="313">
        <v>0</v>
      </c>
      <c r="AP33" s="313">
        <v>484</v>
      </c>
    </row>
    <row r="34" spans="1:42" s="299" customFormat="1" ht="12" customHeight="1">
      <c r="A34" s="294" t="s">
        <v>109</v>
      </c>
      <c r="B34" s="295" t="s">
        <v>702</v>
      </c>
      <c r="C34" s="424" t="s">
        <v>667</v>
      </c>
      <c r="D34" s="313">
        <v>7469</v>
      </c>
      <c r="E34" s="313">
        <v>7469</v>
      </c>
      <c r="F34" s="313">
        <v>0</v>
      </c>
      <c r="G34" s="313">
        <v>23</v>
      </c>
      <c r="H34" s="313">
        <v>2661</v>
      </c>
      <c r="I34" s="313">
        <v>353</v>
      </c>
      <c r="J34" s="313">
        <v>0</v>
      </c>
      <c r="K34" s="313">
        <v>3014</v>
      </c>
      <c r="L34" s="313">
        <v>1105.5742732059637</v>
      </c>
      <c r="M34" s="313">
        <v>871.9144151992621</v>
      </c>
      <c r="N34" s="313">
        <v>233.65985800670168</v>
      </c>
      <c r="O34" s="313">
        <v>0</v>
      </c>
      <c r="P34" s="313">
        <v>2566</v>
      </c>
      <c r="Q34" s="313">
        <v>0</v>
      </c>
      <c r="R34" s="313">
        <v>260</v>
      </c>
      <c r="S34" s="313">
        <v>75</v>
      </c>
      <c r="T34" s="313">
        <v>185</v>
      </c>
      <c r="U34" s="313">
        <v>0</v>
      </c>
      <c r="V34" s="313">
        <v>0</v>
      </c>
      <c r="W34" s="313">
        <v>0</v>
      </c>
      <c r="X34" s="313">
        <v>0</v>
      </c>
      <c r="Y34" s="313">
        <v>0</v>
      </c>
      <c r="Z34" s="313">
        <v>188</v>
      </c>
      <c r="AA34" s="313">
        <v>3014</v>
      </c>
      <c r="AB34" s="327">
        <v>100</v>
      </c>
      <c r="AC34" s="313">
        <v>0</v>
      </c>
      <c r="AD34" s="313">
        <v>55</v>
      </c>
      <c r="AE34" s="313">
        <v>0</v>
      </c>
      <c r="AF34" s="313">
        <v>0</v>
      </c>
      <c r="AG34" s="313">
        <v>0</v>
      </c>
      <c r="AH34" s="313">
        <v>0</v>
      </c>
      <c r="AI34" s="313">
        <v>158</v>
      </c>
      <c r="AJ34" s="313">
        <v>213</v>
      </c>
      <c r="AK34" s="327">
        <v>13.304578633045786</v>
      </c>
      <c r="AL34" s="327">
        <v>13.304578633045786</v>
      </c>
      <c r="AM34" s="313">
        <v>0</v>
      </c>
      <c r="AN34" s="313">
        <v>107</v>
      </c>
      <c r="AO34" s="313">
        <v>27</v>
      </c>
      <c r="AP34" s="313">
        <v>134</v>
      </c>
    </row>
    <row r="35" spans="1:42" s="299" customFormat="1" ht="12" customHeight="1">
      <c r="A35" s="294" t="s">
        <v>109</v>
      </c>
      <c r="B35" s="295" t="s">
        <v>703</v>
      </c>
      <c r="C35" s="424" t="s">
        <v>668</v>
      </c>
      <c r="D35" s="313">
        <v>9147</v>
      </c>
      <c r="E35" s="313">
        <v>9147</v>
      </c>
      <c r="F35" s="313">
        <v>0</v>
      </c>
      <c r="G35" s="313">
        <v>71</v>
      </c>
      <c r="H35" s="313">
        <v>3527</v>
      </c>
      <c r="I35" s="313">
        <v>1451</v>
      </c>
      <c r="J35" s="313">
        <v>127</v>
      </c>
      <c r="K35" s="313">
        <v>5105</v>
      </c>
      <c r="L35" s="313">
        <v>1529.0588575339468</v>
      </c>
      <c r="M35" s="313">
        <v>1032.1521690620923</v>
      </c>
      <c r="N35" s="313">
        <v>496.9066884718547</v>
      </c>
      <c r="O35" s="313">
        <v>0</v>
      </c>
      <c r="P35" s="313">
        <v>4330</v>
      </c>
      <c r="Q35" s="313">
        <v>65</v>
      </c>
      <c r="R35" s="313">
        <v>256</v>
      </c>
      <c r="S35" s="313">
        <v>102</v>
      </c>
      <c r="T35" s="313">
        <v>154</v>
      </c>
      <c r="U35" s="313">
        <v>0</v>
      </c>
      <c r="V35" s="313">
        <v>0</v>
      </c>
      <c r="W35" s="313">
        <v>0</v>
      </c>
      <c r="X35" s="313">
        <v>0</v>
      </c>
      <c r="Y35" s="313">
        <v>0</v>
      </c>
      <c r="Z35" s="313">
        <v>327</v>
      </c>
      <c r="AA35" s="313">
        <v>4978</v>
      </c>
      <c r="AB35" s="327">
        <v>98.6942547207714</v>
      </c>
      <c r="AC35" s="313">
        <v>0</v>
      </c>
      <c r="AD35" s="313">
        <v>102</v>
      </c>
      <c r="AE35" s="313">
        <v>0</v>
      </c>
      <c r="AF35" s="313">
        <v>0</v>
      </c>
      <c r="AG35" s="313">
        <v>0</v>
      </c>
      <c r="AH35" s="313">
        <v>0</v>
      </c>
      <c r="AI35" s="313">
        <v>154</v>
      </c>
      <c r="AJ35" s="313">
        <v>256</v>
      </c>
      <c r="AK35" s="327">
        <v>13.907933398628794</v>
      </c>
      <c r="AL35" s="327">
        <v>13.907933398628794</v>
      </c>
      <c r="AM35" s="313">
        <v>65</v>
      </c>
      <c r="AN35" s="313">
        <v>350</v>
      </c>
      <c r="AO35" s="313">
        <v>0</v>
      </c>
      <c r="AP35" s="313">
        <v>415</v>
      </c>
    </row>
    <row r="36" spans="1:42" s="299" customFormat="1" ht="12" customHeight="1">
      <c r="A36" s="294" t="s">
        <v>109</v>
      </c>
      <c r="B36" s="295" t="s">
        <v>704</v>
      </c>
      <c r="C36" s="424" t="s">
        <v>669</v>
      </c>
      <c r="D36" s="313">
        <v>38672</v>
      </c>
      <c r="E36" s="313">
        <v>38672</v>
      </c>
      <c r="F36" s="313">
        <v>0</v>
      </c>
      <c r="G36" s="313">
        <v>265</v>
      </c>
      <c r="H36" s="313">
        <v>13076</v>
      </c>
      <c r="I36" s="313">
        <v>1448</v>
      </c>
      <c r="J36" s="313">
        <v>534</v>
      </c>
      <c r="K36" s="313">
        <v>15058</v>
      </c>
      <c r="L36" s="313">
        <v>1066.7871979868623</v>
      </c>
      <c r="M36" s="313">
        <v>763.2863110048119</v>
      </c>
      <c r="N36" s="313">
        <v>303.5008869820507</v>
      </c>
      <c r="O36" s="313">
        <v>0</v>
      </c>
      <c r="P36" s="313">
        <v>12760</v>
      </c>
      <c r="Q36" s="313">
        <v>0</v>
      </c>
      <c r="R36" s="313">
        <v>1057</v>
      </c>
      <c r="S36" s="313">
        <v>908</v>
      </c>
      <c r="T36" s="313">
        <v>149</v>
      </c>
      <c r="U36" s="313">
        <v>0</v>
      </c>
      <c r="V36" s="313">
        <v>0</v>
      </c>
      <c r="W36" s="313">
        <v>0</v>
      </c>
      <c r="X36" s="313">
        <v>0</v>
      </c>
      <c r="Y36" s="313">
        <v>0</v>
      </c>
      <c r="Z36" s="313">
        <v>696</v>
      </c>
      <c r="AA36" s="313">
        <v>14513</v>
      </c>
      <c r="AB36" s="327">
        <v>100</v>
      </c>
      <c r="AC36" s="313">
        <v>1316</v>
      </c>
      <c r="AD36" s="313">
        <v>301</v>
      </c>
      <c r="AE36" s="313">
        <v>0</v>
      </c>
      <c r="AF36" s="313">
        <v>0</v>
      </c>
      <c r="AG36" s="313">
        <v>0</v>
      </c>
      <c r="AH36" s="313">
        <v>0</v>
      </c>
      <c r="AI36" s="313">
        <v>146</v>
      </c>
      <c r="AJ36" s="313">
        <v>1763</v>
      </c>
      <c r="AK36" s="327">
        <v>19.891008174386922</v>
      </c>
      <c r="AL36" s="327">
        <v>19.891008174386922</v>
      </c>
      <c r="AM36" s="313">
        <v>0</v>
      </c>
      <c r="AN36" s="313">
        <v>0</v>
      </c>
      <c r="AO36" s="313">
        <v>63</v>
      </c>
      <c r="AP36" s="313">
        <v>63</v>
      </c>
    </row>
    <row r="37" spans="1:42" s="299" customFormat="1" ht="12" customHeight="1">
      <c r="A37" s="294" t="s">
        <v>109</v>
      </c>
      <c r="B37" s="295" t="s">
        <v>705</v>
      </c>
      <c r="C37" s="424" t="s">
        <v>670</v>
      </c>
      <c r="D37" s="313">
        <v>32734</v>
      </c>
      <c r="E37" s="313">
        <v>32734</v>
      </c>
      <c r="F37" s="313">
        <v>0</v>
      </c>
      <c r="G37" s="313">
        <v>958</v>
      </c>
      <c r="H37" s="313">
        <v>8466</v>
      </c>
      <c r="I37" s="313">
        <v>0</v>
      </c>
      <c r="J37" s="313">
        <v>408</v>
      </c>
      <c r="K37" s="313">
        <v>8874</v>
      </c>
      <c r="L37" s="313">
        <v>742.7240412758383</v>
      </c>
      <c r="M37" s="313">
        <v>581.2732101262899</v>
      </c>
      <c r="N37" s="313">
        <v>161.45083114954835</v>
      </c>
      <c r="O37" s="313">
        <v>0</v>
      </c>
      <c r="P37" s="313">
        <v>6640</v>
      </c>
      <c r="Q37" s="313">
        <v>247</v>
      </c>
      <c r="R37" s="313">
        <v>645</v>
      </c>
      <c r="S37" s="313">
        <v>0</v>
      </c>
      <c r="T37" s="313">
        <v>645</v>
      </c>
      <c r="U37" s="313">
        <v>0</v>
      </c>
      <c r="V37" s="313">
        <v>0</v>
      </c>
      <c r="W37" s="313">
        <v>0</v>
      </c>
      <c r="X37" s="313">
        <v>0</v>
      </c>
      <c r="Y37" s="313">
        <v>0</v>
      </c>
      <c r="Z37" s="313">
        <v>934</v>
      </c>
      <c r="AA37" s="313">
        <v>8466</v>
      </c>
      <c r="AB37" s="327">
        <v>97.08244743680605</v>
      </c>
      <c r="AC37" s="313">
        <v>0</v>
      </c>
      <c r="AD37" s="313">
        <v>0</v>
      </c>
      <c r="AE37" s="313">
        <v>0</v>
      </c>
      <c r="AF37" s="313">
        <v>0</v>
      </c>
      <c r="AG37" s="313">
        <v>0</v>
      </c>
      <c r="AH37" s="313">
        <v>0</v>
      </c>
      <c r="AI37" s="313">
        <v>645</v>
      </c>
      <c r="AJ37" s="313">
        <v>645</v>
      </c>
      <c r="AK37" s="327">
        <v>22.3912553527158</v>
      </c>
      <c r="AL37" s="327">
        <v>22.3912553527158</v>
      </c>
      <c r="AM37" s="313">
        <v>247</v>
      </c>
      <c r="AN37" s="313">
        <v>184</v>
      </c>
      <c r="AO37" s="313">
        <v>0</v>
      </c>
      <c r="AP37" s="313">
        <v>431</v>
      </c>
    </row>
    <row r="38" spans="1:42" s="299" customFormat="1" ht="12" customHeight="1">
      <c r="A38" s="294" t="s">
        <v>109</v>
      </c>
      <c r="B38" s="295" t="s">
        <v>706</v>
      </c>
      <c r="C38" s="424" t="s">
        <v>671</v>
      </c>
      <c r="D38" s="313">
        <v>42349</v>
      </c>
      <c r="E38" s="313">
        <v>42349</v>
      </c>
      <c r="F38" s="313">
        <v>0</v>
      </c>
      <c r="G38" s="313">
        <v>366</v>
      </c>
      <c r="H38" s="313">
        <v>10726</v>
      </c>
      <c r="I38" s="313">
        <v>963</v>
      </c>
      <c r="J38" s="313">
        <v>0</v>
      </c>
      <c r="K38" s="313">
        <v>11689</v>
      </c>
      <c r="L38" s="313">
        <v>756.208116702793</v>
      </c>
      <c r="M38" s="313">
        <v>619.7684795972928</v>
      </c>
      <c r="N38" s="313">
        <v>136.43963710550005</v>
      </c>
      <c r="O38" s="313">
        <v>0</v>
      </c>
      <c r="P38" s="313">
        <v>8519</v>
      </c>
      <c r="Q38" s="313">
        <v>451</v>
      </c>
      <c r="R38" s="313">
        <v>1124</v>
      </c>
      <c r="S38" s="313">
        <v>0</v>
      </c>
      <c r="T38" s="313">
        <v>1124</v>
      </c>
      <c r="U38" s="313">
        <v>0</v>
      </c>
      <c r="V38" s="313">
        <v>0</v>
      </c>
      <c r="W38" s="313">
        <v>0</v>
      </c>
      <c r="X38" s="313">
        <v>0</v>
      </c>
      <c r="Y38" s="313">
        <v>0</v>
      </c>
      <c r="Z38" s="313">
        <v>1595</v>
      </c>
      <c r="AA38" s="313">
        <v>11689</v>
      </c>
      <c r="AB38" s="327">
        <v>96.14167165711352</v>
      </c>
      <c r="AC38" s="313">
        <v>0</v>
      </c>
      <c r="AD38" s="313">
        <v>0</v>
      </c>
      <c r="AE38" s="313">
        <v>0</v>
      </c>
      <c r="AF38" s="313">
        <v>0</v>
      </c>
      <c r="AG38" s="313">
        <v>0</v>
      </c>
      <c r="AH38" s="313">
        <v>0</v>
      </c>
      <c r="AI38" s="313">
        <v>1124</v>
      </c>
      <c r="AJ38" s="313">
        <v>1124</v>
      </c>
      <c r="AK38" s="327">
        <v>23.26118573017367</v>
      </c>
      <c r="AL38" s="327">
        <v>23.26118573017367</v>
      </c>
      <c r="AM38" s="313">
        <v>451</v>
      </c>
      <c r="AN38" s="313">
        <v>902</v>
      </c>
      <c r="AO38" s="313">
        <v>0</v>
      </c>
      <c r="AP38" s="313">
        <v>1353</v>
      </c>
    </row>
    <row r="39" spans="1:42" s="299" customFormat="1" ht="12" customHeight="1">
      <c r="A39" s="294" t="s">
        <v>109</v>
      </c>
      <c r="B39" s="295" t="s">
        <v>707</v>
      </c>
      <c r="C39" s="424" t="s">
        <v>672</v>
      </c>
      <c r="D39" s="313">
        <v>19931</v>
      </c>
      <c r="E39" s="313">
        <v>19931</v>
      </c>
      <c r="F39" s="313">
        <v>0</v>
      </c>
      <c r="G39" s="313">
        <v>146</v>
      </c>
      <c r="H39" s="313">
        <v>7118</v>
      </c>
      <c r="I39" s="313">
        <v>382</v>
      </c>
      <c r="J39" s="313">
        <v>263</v>
      </c>
      <c r="K39" s="313">
        <v>7763</v>
      </c>
      <c r="L39" s="313">
        <v>1067.1061738339736</v>
      </c>
      <c r="M39" s="313">
        <v>752.5964577793386</v>
      </c>
      <c r="N39" s="313">
        <v>314.5097160546351</v>
      </c>
      <c r="O39" s="313">
        <v>0</v>
      </c>
      <c r="P39" s="313">
        <v>368</v>
      </c>
      <c r="Q39" s="313">
        <v>0</v>
      </c>
      <c r="R39" s="313">
        <v>6929</v>
      </c>
      <c r="S39" s="313">
        <v>0</v>
      </c>
      <c r="T39" s="313">
        <v>714</v>
      </c>
      <c r="U39" s="313">
        <v>0</v>
      </c>
      <c r="V39" s="313">
        <v>0</v>
      </c>
      <c r="W39" s="313">
        <v>0</v>
      </c>
      <c r="X39" s="313">
        <v>6030</v>
      </c>
      <c r="Y39" s="313">
        <v>185</v>
      </c>
      <c r="Z39" s="313">
        <v>203</v>
      </c>
      <c r="AA39" s="313">
        <v>7500</v>
      </c>
      <c r="AB39" s="327">
        <v>100</v>
      </c>
      <c r="AC39" s="313">
        <v>0</v>
      </c>
      <c r="AD39" s="313">
        <v>0</v>
      </c>
      <c r="AE39" s="313">
        <v>0</v>
      </c>
      <c r="AF39" s="313">
        <v>0</v>
      </c>
      <c r="AG39" s="313">
        <v>0</v>
      </c>
      <c r="AH39" s="313">
        <v>3612</v>
      </c>
      <c r="AI39" s="313">
        <v>714</v>
      </c>
      <c r="AJ39" s="313">
        <v>4326</v>
      </c>
      <c r="AK39" s="327">
        <v>61.728713126368675</v>
      </c>
      <c r="AL39" s="327">
        <v>15.20030915883035</v>
      </c>
      <c r="AM39" s="313">
        <v>0</v>
      </c>
      <c r="AN39" s="313">
        <v>18</v>
      </c>
      <c r="AO39" s="313">
        <v>185</v>
      </c>
      <c r="AP39" s="313">
        <v>203</v>
      </c>
    </row>
    <row r="40" spans="1:42" s="299" customFormat="1" ht="12" customHeight="1">
      <c r="A40" s="294" t="s">
        <v>109</v>
      </c>
      <c r="B40" s="295" t="s">
        <v>708</v>
      </c>
      <c r="C40" s="424" t="s">
        <v>673</v>
      </c>
      <c r="D40" s="313">
        <v>30129</v>
      </c>
      <c r="E40" s="313">
        <v>30129</v>
      </c>
      <c r="F40" s="313">
        <v>0</v>
      </c>
      <c r="G40" s="313">
        <v>961</v>
      </c>
      <c r="H40" s="313">
        <v>5340</v>
      </c>
      <c r="I40" s="313">
        <v>3658</v>
      </c>
      <c r="J40" s="313">
        <v>365</v>
      </c>
      <c r="K40" s="313">
        <v>9363</v>
      </c>
      <c r="L40" s="313">
        <v>851.407441153724</v>
      </c>
      <c r="M40" s="313">
        <v>617.9819470341458</v>
      </c>
      <c r="N40" s="313">
        <v>233.42549411957808</v>
      </c>
      <c r="O40" s="313">
        <v>0</v>
      </c>
      <c r="P40" s="313">
        <v>8068</v>
      </c>
      <c r="Q40" s="313">
        <v>9</v>
      </c>
      <c r="R40" s="313">
        <v>921</v>
      </c>
      <c r="S40" s="313">
        <v>0</v>
      </c>
      <c r="T40" s="313">
        <v>921</v>
      </c>
      <c r="U40" s="313">
        <v>0</v>
      </c>
      <c r="V40" s="313">
        <v>0</v>
      </c>
      <c r="W40" s="313">
        <v>0</v>
      </c>
      <c r="X40" s="313">
        <v>0</v>
      </c>
      <c r="Y40" s="313">
        <v>0</v>
      </c>
      <c r="Z40" s="313">
        <v>0</v>
      </c>
      <c r="AA40" s="313">
        <v>8998</v>
      </c>
      <c r="AB40" s="327">
        <v>99.89997777283841</v>
      </c>
      <c r="AC40" s="313">
        <v>801</v>
      </c>
      <c r="AD40" s="313">
        <v>0</v>
      </c>
      <c r="AE40" s="313">
        <v>0</v>
      </c>
      <c r="AF40" s="313">
        <v>0</v>
      </c>
      <c r="AG40" s="313">
        <v>0</v>
      </c>
      <c r="AH40" s="313">
        <v>0</v>
      </c>
      <c r="AI40" s="313">
        <v>921</v>
      </c>
      <c r="AJ40" s="313">
        <v>1722</v>
      </c>
      <c r="AK40" s="327">
        <v>22.289864359713768</v>
      </c>
      <c r="AL40" s="327">
        <v>22.289864359713768</v>
      </c>
      <c r="AM40" s="313">
        <v>9</v>
      </c>
      <c r="AN40" s="313">
        <v>136</v>
      </c>
      <c r="AO40" s="313">
        <v>0</v>
      </c>
      <c r="AP40" s="313">
        <v>145</v>
      </c>
    </row>
    <row r="41" spans="1:42" s="299" customFormat="1" ht="12" customHeight="1">
      <c r="A41" s="294" t="s">
        <v>109</v>
      </c>
      <c r="B41" s="295" t="s">
        <v>709</v>
      </c>
      <c r="C41" s="424" t="s">
        <v>674</v>
      </c>
      <c r="D41" s="313">
        <v>7723</v>
      </c>
      <c r="E41" s="313">
        <v>7723</v>
      </c>
      <c r="F41" s="313">
        <v>0</v>
      </c>
      <c r="G41" s="313">
        <v>74</v>
      </c>
      <c r="H41" s="313">
        <v>1884</v>
      </c>
      <c r="I41" s="313">
        <v>92</v>
      </c>
      <c r="J41" s="313">
        <v>201</v>
      </c>
      <c r="K41" s="313">
        <v>2177</v>
      </c>
      <c r="L41" s="313">
        <v>772.288432169343</v>
      </c>
      <c r="M41" s="313">
        <v>740.3610279914648</v>
      </c>
      <c r="N41" s="313">
        <v>31.927404177878213</v>
      </c>
      <c r="O41" s="313">
        <v>0</v>
      </c>
      <c r="P41" s="313">
        <v>1522</v>
      </c>
      <c r="Q41" s="313">
        <v>0</v>
      </c>
      <c r="R41" s="313">
        <v>94</v>
      </c>
      <c r="S41" s="313">
        <v>0</v>
      </c>
      <c r="T41" s="313">
        <v>94</v>
      </c>
      <c r="U41" s="313">
        <v>0</v>
      </c>
      <c r="V41" s="313">
        <v>0</v>
      </c>
      <c r="W41" s="313">
        <v>0</v>
      </c>
      <c r="X41" s="313">
        <v>0</v>
      </c>
      <c r="Y41" s="313">
        <v>0</v>
      </c>
      <c r="Z41" s="313">
        <v>360</v>
      </c>
      <c r="AA41" s="313">
        <v>1976</v>
      </c>
      <c r="AB41" s="327">
        <v>100</v>
      </c>
      <c r="AC41" s="313">
        <v>120</v>
      </c>
      <c r="AD41" s="313">
        <v>0</v>
      </c>
      <c r="AE41" s="313">
        <v>0</v>
      </c>
      <c r="AF41" s="313">
        <v>0</v>
      </c>
      <c r="AG41" s="313">
        <v>0</v>
      </c>
      <c r="AH41" s="313">
        <v>0</v>
      </c>
      <c r="AI41" s="313">
        <v>94</v>
      </c>
      <c r="AJ41" s="313">
        <v>214</v>
      </c>
      <c r="AK41" s="327">
        <v>35.59944878272853</v>
      </c>
      <c r="AL41" s="327">
        <v>35.59944878272853</v>
      </c>
      <c r="AM41" s="313">
        <v>0</v>
      </c>
      <c r="AN41" s="313">
        <v>77</v>
      </c>
      <c r="AO41" s="313">
        <v>0</v>
      </c>
      <c r="AP41" s="313">
        <v>77</v>
      </c>
    </row>
    <row r="42" spans="1:42" s="299" customFormat="1" ht="12" customHeight="1">
      <c r="A42" s="294" t="s">
        <v>109</v>
      </c>
      <c r="B42" s="295" t="s">
        <v>710</v>
      </c>
      <c r="C42" s="424" t="s">
        <v>675</v>
      </c>
      <c r="D42" s="313">
        <v>19586</v>
      </c>
      <c r="E42" s="313">
        <v>19586</v>
      </c>
      <c r="F42" s="313">
        <v>0</v>
      </c>
      <c r="G42" s="313">
        <v>208</v>
      </c>
      <c r="H42" s="313">
        <v>3228</v>
      </c>
      <c r="I42" s="313">
        <v>528</v>
      </c>
      <c r="J42" s="313">
        <v>394</v>
      </c>
      <c r="K42" s="313">
        <v>4150</v>
      </c>
      <c r="L42" s="313">
        <v>580.509701506108</v>
      </c>
      <c r="M42" s="313">
        <v>479.375119773839</v>
      </c>
      <c r="N42" s="313">
        <v>101.13458173226893</v>
      </c>
      <c r="O42" s="313">
        <v>0</v>
      </c>
      <c r="P42" s="313">
        <v>3160</v>
      </c>
      <c r="Q42" s="313">
        <v>32</v>
      </c>
      <c r="R42" s="313">
        <v>490</v>
      </c>
      <c r="S42" s="313">
        <v>246</v>
      </c>
      <c r="T42" s="313">
        <v>239</v>
      </c>
      <c r="U42" s="313">
        <v>0</v>
      </c>
      <c r="V42" s="313">
        <v>0</v>
      </c>
      <c r="W42" s="313">
        <v>0</v>
      </c>
      <c r="X42" s="313">
        <v>5</v>
      </c>
      <c r="Y42" s="313">
        <v>0</v>
      </c>
      <c r="Z42" s="313">
        <v>74</v>
      </c>
      <c r="AA42" s="313">
        <v>3756</v>
      </c>
      <c r="AB42" s="327">
        <v>99.14802981895635</v>
      </c>
      <c r="AC42" s="313">
        <v>0</v>
      </c>
      <c r="AD42" s="313">
        <v>72</v>
      </c>
      <c r="AE42" s="313">
        <v>0</v>
      </c>
      <c r="AF42" s="313">
        <v>0</v>
      </c>
      <c r="AG42" s="313">
        <v>0</v>
      </c>
      <c r="AH42" s="313">
        <v>5</v>
      </c>
      <c r="AI42" s="313">
        <v>239</v>
      </c>
      <c r="AJ42" s="313">
        <v>316</v>
      </c>
      <c r="AK42" s="327">
        <v>18.89156626506024</v>
      </c>
      <c r="AL42" s="327">
        <v>18.89156626506024</v>
      </c>
      <c r="AM42" s="313">
        <v>32</v>
      </c>
      <c r="AN42" s="313">
        <v>458</v>
      </c>
      <c r="AO42" s="313">
        <v>174</v>
      </c>
      <c r="AP42" s="313">
        <v>664</v>
      </c>
    </row>
  </sheetData>
  <sheetProtection/>
  <autoFilter ref="A6:AP42"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ゴシック,標準"&amp;14ごみ処理の概要（平成25年度実績）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42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117" width="11" style="324" customWidth="1"/>
    <col min="118" max="16384" width="9" style="326" customWidth="1"/>
  </cols>
  <sheetData>
    <row r="1" spans="1:115" s="178" customFormat="1" ht="17.25">
      <c r="A1" s="253" t="s">
        <v>555</v>
      </c>
      <c r="B1" s="176"/>
      <c r="C1" s="176"/>
      <c r="D1" s="194"/>
      <c r="E1" s="177"/>
      <c r="F1" s="177"/>
      <c r="G1" s="314"/>
      <c r="H1" s="314"/>
      <c r="I1" s="314"/>
      <c r="J1" s="177"/>
      <c r="K1" s="314"/>
      <c r="L1" s="314"/>
      <c r="M1" s="314"/>
      <c r="N1" s="177"/>
      <c r="O1" s="314"/>
      <c r="P1" s="314"/>
      <c r="Q1" s="314"/>
      <c r="R1" s="177"/>
      <c r="S1" s="314"/>
      <c r="T1" s="314"/>
      <c r="U1" s="314"/>
      <c r="V1" s="177"/>
      <c r="W1" s="314"/>
      <c r="X1" s="314"/>
      <c r="Y1" s="314"/>
      <c r="Z1" s="177"/>
      <c r="AA1" s="314"/>
      <c r="AB1" s="314"/>
      <c r="AC1" s="314"/>
      <c r="AD1" s="177"/>
      <c r="AE1" s="177"/>
      <c r="AF1" s="314"/>
      <c r="AG1" s="314"/>
      <c r="AH1" s="314"/>
      <c r="AI1" s="177"/>
      <c r="AJ1" s="314"/>
      <c r="AK1" s="314"/>
      <c r="AL1" s="314"/>
      <c r="AM1" s="177"/>
      <c r="AN1" s="314"/>
      <c r="AO1" s="314"/>
      <c r="AP1" s="314"/>
      <c r="AQ1" s="177"/>
      <c r="AR1" s="314"/>
      <c r="AS1" s="314"/>
      <c r="AT1" s="314"/>
      <c r="AU1" s="177"/>
      <c r="AV1" s="314"/>
      <c r="AW1" s="314"/>
      <c r="AX1" s="314"/>
      <c r="AY1" s="177"/>
      <c r="AZ1" s="314"/>
      <c r="BA1" s="314"/>
      <c r="BB1" s="314"/>
      <c r="BC1" s="177"/>
      <c r="BD1" s="177"/>
      <c r="BE1" s="312"/>
      <c r="BF1" s="312"/>
      <c r="BG1" s="312"/>
      <c r="BH1" s="312"/>
      <c r="BI1" s="312"/>
      <c r="BJ1" s="312"/>
      <c r="BK1" s="177"/>
      <c r="BL1" s="312"/>
      <c r="BM1" s="312"/>
      <c r="BN1" s="312"/>
      <c r="BO1" s="312"/>
      <c r="BP1" s="312"/>
      <c r="BQ1" s="312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314"/>
      <c r="DI1" s="306"/>
      <c r="DJ1" s="306"/>
      <c r="DK1" s="306"/>
    </row>
    <row r="2" spans="1:117" s="178" customFormat="1" ht="25.5" customHeight="1">
      <c r="A2" s="352" t="s">
        <v>216</v>
      </c>
      <c r="B2" s="352" t="s">
        <v>213</v>
      </c>
      <c r="C2" s="355" t="s">
        <v>214</v>
      </c>
      <c r="D2" s="207" t="s">
        <v>253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177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178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310" t="s">
        <v>9</v>
      </c>
      <c r="DI2" s="213" t="s">
        <v>254</v>
      </c>
      <c r="DJ2" s="215"/>
      <c r="DK2" s="215"/>
      <c r="DL2" s="215"/>
      <c r="DM2" s="216"/>
    </row>
    <row r="3" spans="1:117" s="178" customFormat="1" ht="25.5" customHeight="1">
      <c r="A3" s="353"/>
      <c r="B3" s="353"/>
      <c r="C3" s="356"/>
      <c r="D3" s="217"/>
      <c r="E3" s="218" t="s">
        <v>161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9"/>
      <c r="AD3" s="218" t="s">
        <v>162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9"/>
      <c r="BC3" s="210" t="s">
        <v>255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20"/>
      <c r="BS3" s="221" t="s">
        <v>174</v>
      </c>
      <c r="BT3" s="222"/>
      <c r="BU3" s="222"/>
      <c r="BV3" s="222"/>
      <c r="BW3" s="222"/>
      <c r="BX3" s="222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20"/>
      <c r="CN3" s="221" t="s">
        <v>175</v>
      </c>
      <c r="CO3" s="222"/>
      <c r="CP3" s="222"/>
      <c r="CQ3" s="222"/>
      <c r="CR3" s="222"/>
      <c r="CS3" s="222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3"/>
      <c r="DI3" s="359" t="s">
        <v>10</v>
      </c>
      <c r="DJ3" s="358" t="s">
        <v>11</v>
      </c>
      <c r="DK3" s="358" t="s">
        <v>12</v>
      </c>
      <c r="DL3" s="358" t="s">
        <v>13</v>
      </c>
      <c r="DM3" s="358" t="s">
        <v>141</v>
      </c>
    </row>
    <row r="4" spans="1:117" s="178" customFormat="1" ht="25.5" customHeight="1">
      <c r="A4" s="353"/>
      <c r="B4" s="353"/>
      <c r="C4" s="356"/>
      <c r="D4" s="197"/>
      <c r="E4" s="217"/>
      <c r="F4" s="360" t="s">
        <v>256</v>
      </c>
      <c r="G4" s="361"/>
      <c r="H4" s="361"/>
      <c r="I4" s="362"/>
      <c r="J4" s="360" t="s">
        <v>14</v>
      </c>
      <c r="K4" s="361"/>
      <c r="L4" s="361"/>
      <c r="M4" s="362"/>
      <c r="N4" s="360" t="s">
        <v>15</v>
      </c>
      <c r="O4" s="361"/>
      <c r="P4" s="361"/>
      <c r="Q4" s="362"/>
      <c r="R4" s="360" t="s">
        <v>16</v>
      </c>
      <c r="S4" s="361"/>
      <c r="T4" s="361"/>
      <c r="U4" s="362"/>
      <c r="V4" s="360" t="s">
        <v>158</v>
      </c>
      <c r="W4" s="361"/>
      <c r="X4" s="361"/>
      <c r="Y4" s="362"/>
      <c r="Z4" s="360" t="s">
        <v>17</v>
      </c>
      <c r="AA4" s="361"/>
      <c r="AB4" s="361"/>
      <c r="AC4" s="362"/>
      <c r="AD4" s="217"/>
      <c r="AE4" s="360" t="s">
        <v>256</v>
      </c>
      <c r="AF4" s="361"/>
      <c r="AG4" s="361"/>
      <c r="AH4" s="362"/>
      <c r="AI4" s="360" t="s">
        <v>14</v>
      </c>
      <c r="AJ4" s="361"/>
      <c r="AK4" s="361"/>
      <c r="AL4" s="362"/>
      <c r="AM4" s="360" t="s">
        <v>15</v>
      </c>
      <c r="AN4" s="361"/>
      <c r="AO4" s="361"/>
      <c r="AP4" s="362"/>
      <c r="AQ4" s="360" t="s">
        <v>16</v>
      </c>
      <c r="AR4" s="361"/>
      <c r="AS4" s="361"/>
      <c r="AT4" s="362"/>
      <c r="AU4" s="360" t="s">
        <v>158</v>
      </c>
      <c r="AV4" s="361"/>
      <c r="AW4" s="361"/>
      <c r="AX4" s="362"/>
      <c r="AY4" s="360" t="s">
        <v>17</v>
      </c>
      <c r="AZ4" s="361"/>
      <c r="BA4" s="361"/>
      <c r="BB4" s="362"/>
      <c r="BC4" s="224"/>
      <c r="BD4" s="218" t="s">
        <v>160</v>
      </c>
      <c r="BE4" s="208"/>
      <c r="BF4" s="208"/>
      <c r="BG4" s="208"/>
      <c r="BH4" s="208"/>
      <c r="BI4" s="208"/>
      <c r="BJ4" s="225"/>
      <c r="BK4" s="226" t="s">
        <v>159</v>
      </c>
      <c r="BL4" s="208"/>
      <c r="BM4" s="208"/>
      <c r="BN4" s="208"/>
      <c r="BO4" s="208"/>
      <c r="BP4" s="208"/>
      <c r="BQ4" s="208"/>
      <c r="BR4" s="224"/>
      <c r="BS4" s="227"/>
      <c r="BT4" s="228"/>
      <c r="BU4" s="228"/>
      <c r="BV4" s="228"/>
      <c r="BW4" s="228"/>
      <c r="BX4" s="229"/>
      <c r="BY4" s="218" t="s">
        <v>161</v>
      </c>
      <c r="BZ4" s="226"/>
      <c r="CA4" s="208"/>
      <c r="CB4" s="208"/>
      <c r="CC4" s="208"/>
      <c r="CD4" s="208"/>
      <c r="CE4" s="225"/>
      <c r="CF4" s="226" t="s">
        <v>257</v>
      </c>
      <c r="CG4" s="208"/>
      <c r="CH4" s="208"/>
      <c r="CI4" s="208"/>
      <c r="CJ4" s="208"/>
      <c r="CK4" s="208"/>
      <c r="CL4" s="225"/>
      <c r="CM4" s="224"/>
      <c r="CN4" s="227"/>
      <c r="CO4" s="228"/>
      <c r="CP4" s="228"/>
      <c r="CQ4" s="228"/>
      <c r="CR4" s="228"/>
      <c r="CS4" s="229"/>
      <c r="CT4" s="218" t="s">
        <v>176</v>
      </c>
      <c r="CU4" s="226"/>
      <c r="CV4" s="208"/>
      <c r="CW4" s="208"/>
      <c r="CX4" s="208"/>
      <c r="CY4" s="208"/>
      <c r="CZ4" s="225"/>
      <c r="DA4" s="226" t="s">
        <v>257</v>
      </c>
      <c r="DB4" s="208"/>
      <c r="DC4" s="208"/>
      <c r="DD4" s="208"/>
      <c r="DE4" s="208"/>
      <c r="DF4" s="208"/>
      <c r="DG4" s="225"/>
      <c r="DH4" s="223"/>
      <c r="DI4" s="359"/>
      <c r="DJ4" s="359"/>
      <c r="DK4" s="359"/>
      <c r="DL4" s="359"/>
      <c r="DM4" s="359"/>
    </row>
    <row r="5" spans="1:117" s="178" customFormat="1" ht="25.5" customHeight="1">
      <c r="A5" s="353"/>
      <c r="B5" s="353"/>
      <c r="C5" s="356"/>
      <c r="D5" s="197" t="s">
        <v>179</v>
      </c>
      <c r="E5" s="217" t="s">
        <v>179</v>
      </c>
      <c r="F5" s="217" t="s">
        <v>3</v>
      </c>
      <c r="G5" s="308" t="s">
        <v>258</v>
      </c>
      <c r="H5" s="308" t="s">
        <v>259</v>
      </c>
      <c r="I5" s="308" t="s">
        <v>260</v>
      </c>
      <c r="J5" s="217" t="s">
        <v>3</v>
      </c>
      <c r="K5" s="308" t="s">
        <v>258</v>
      </c>
      <c r="L5" s="308" t="s">
        <v>259</v>
      </c>
      <c r="M5" s="308" t="s">
        <v>260</v>
      </c>
      <c r="N5" s="217" t="s">
        <v>3</v>
      </c>
      <c r="O5" s="308" t="s">
        <v>258</v>
      </c>
      <c r="P5" s="308" t="s">
        <v>259</v>
      </c>
      <c r="Q5" s="308" t="s">
        <v>260</v>
      </c>
      <c r="R5" s="217" t="s">
        <v>3</v>
      </c>
      <c r="S5" s="308" t="s">
        <v>258</v>
      </c>
      <c r="T5" s="308" t="s">
        <v>259</v>
      </c>
      <c r="U5" s="308" t="s">
        <v>260</v>
      </c>
      <c r="V5" s="217" t="s">
        <v>3</v>
      </c>
      <c r="W5" s="308" t="s">
        <v>258</v>
      </c>
      <c r="X5" s="308" t="s">
        <v>259</v>
      </c>
      <c r="Y5" s="308" t="s">
        <v>260</v>
      </c>
      <c r="Z5" s="217" t="s">
        <v>3</v>
      </c>
      <c r="AA5" s="308" t="s">
        <v>258</v>
      </c>
      <c r="AB5" s="308" t="s">
        <v>259</v>
      </c>
      <c r="AC5" s="308" t="s">
        <v>260</v>
      </c>
      <c r="AD5" s="217" t="s">
        <v>179</v>
      </c>
      <c r="AE5" s="217" t="s">
        <v>3</v>
      </c>
      <c r="AF5" s="308" t="s">
        <v>258</v>
      </c>
      <c r="AG5" s="308" t="s">
        <v>259</v>
      </c>
      <c r="AH5" s="308" t="s">
        <v>260</v>
      </c>
      <c r="AI5" s="217" t="s">
        <v>3</v>
      </c>
      <c r="AJ5" s="308" t="s">
        <v>258</v>
      </c>
      <c r="AK5" s="308" t="s">
        <v>259</v>
      </c>
      <c r="AL5" s="308" t="s">
        <v>260</v>
      </c>
      <c r="AM5" s="217" t="s">
        <v>3</v>
      </c>
      <c r="AN5" s="308" t="s">
        <v>258</v>
      </c>
      <c r="AO5" s="308" t="s">
        <v>259</v>
      </c>
      <c r="AP5" s="308" t="s">
        <v>260</v>
      </c>
      <c r="AQ5" s="217" t="s">
        <v>3</v>
      </c>
      <c r="AR5" s="308" t="s">
        <v>258</v>
      </c>
      <c r="AS5" s="308" t="s">
        <v>259</v>
      </c>
      <c r="AT5" s="308" t="s">
        <v>260</v>
      </c>
      <c r="AU5" s="217" t="s">
        <v>3</v>
      </c>
      <c r="AV5" s="308" t="s">
        <v>258</v>
      </c>
      <c r="AW5" s="308" t="s">
        <v>259</v>
      </c>
      <c r="AX5" s="308" t="s">
        <v>260</v>
      </c>
      <c r="AY5" s="217" t="s">
        <v>3</v>
      </c>
      <c r="AZ5" s="308" t="s">
        <v>258</v>
      </c>
      <c r="BA5" s="308" t="s">
        <v>259</v>
      </c>
      <c r="BB5" s="308" t="s">
        <v>260</v>
      </c>
      <c r="BC5" s="197" t="s">
        <v>179</v>
      </c>
      <c r="BD5" s="197" t="s">
        <v>179</v>
      </c>
      <c r="BE5" s="307" t="s">
        <v>135</v>
      </c>
      <c r="BF5" s="307" t="s">
        <v>136</v>
      </c>
      <c r="BG5" s="307" t="s">
        <v>137</v>
      </c>
      <c r="BH5" s="307" t="s">
        <v>138</v>
      </c>
      <c r="BI5" s="307" t="s">
        <v>139</v>
      </c>
      <c r="BJ5" s="307" t="s">
        <v>140</v>
      </c>
      <c r="BK5" s="197" t="s">
        <v>179</v>
      </c>
      <c r="BL5" s="307" t="s">
        <v>135</v>
      </c>
      <c r="BM5" s="307" t="s">
        <v>136</v>
      </c>
      <c r="BN5" s="307" t="s">
        <v>137</v>
      </c>
      <c r="BO5" s="307" t="s">
        <v>138</v>
      </c>
      <c r="BP5" s="307" t="s">
        <v>139</v>
      </c>
      <c r="BQ5" s="224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3"/>
      <c r="DI5" s="217"/>
      <c r="DJ5" s="217"/>
      <c r="DK5" s="217"/>
      <c r="DL5" s="217"/>
      <c r="DM5" s="217"/>
    </row>
    <row r="6" spans="1:117" s="182" customFormat="1" ht="13.5">
      <c r="A6" s="354"/>
      <c r="B6" s="354"/>
      <c r="C6" s="357"/>
      <c r="D6" s="230" t="s">
        <v>25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1" t="s">
        <v>25</v>
      </c>
      <c r="K6" s="232" t="s">
        <v>25</v>
      </c>
      <c r="L6" s="232" t="s">
        <v>25</v>
      </c>
      <c r="M6" s="232" t="s">
        <v>25</v>
      </c>
      <c r="N6" s="231" t="s">
        <v>25</v>
      </c>
      <c r="O6" s="232" t="s">
        <v>25</v>
      </c>
      <c r="P6" s="232" t="s">
        <v>25</v>
      </c>
      <c r="Q6" s="232" t="s">
        <v>25</v>
      </c>
      <c r="R6" s="231" t="s">
        <v>25</v>
      </c>
      <c r="S6" s="232" t="s">
        <v>25</v>
      </c>
      <c r="T6" s="232" t="s">
        <v>25</v>
      </c>
      <c r="U6" s="232" t="s">
        <v>25</v>
      </c>
      <c r="V6" s="231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2" t="s">
        <v>25</v>
      </c>
      <c r="AB6" s="232" t="s">
        <v>25</v>
      </c>
      <c r="AC6" s="232" t="s">
        <v>25</v>
      </c>
      <c r="AD6" s="231" t="s">
        <v>25</v>
      </c>
      <c r="AE6" s="231" t="s">
        <v>25</v>
      </c>
      <c r="AF6" s="232" t="s">
        <v>25</v>
      </c>
      <c r="AG6" s="232" t="s">
        <v>25</v>
      </c>
      <c r="AH6" s="232" t="s">
        <v>25</v>
      </c>
      <c r="AI6" s="231" t="s">
        <v>25</v>
      </c>
      <c r="AJ6" s="232" t="s">
        <v>25</v>
      </c>
      <c r="AK6" s="232" t="s">
        <v>25</v>
      </c>
      <c r="AL6" s="232" t="s">
        <v>25</v>
      </c>
      <c r="AM6" s="231" t="s">
        <v>25</v>
      </c>
      <c r="AN6" s="232" t="s">
        <v>25</v>
      </c>
      <c r="AO6" s="232" t="s">
        <v>25</v>
      </c>
      <c r="AP6" s="232" t="s">
        <v>25</v>
      </c>
      <c r="AQ6" s="231" t="s">
        <v>25</v>
      </c>
      <c r="AR6" s="232" t="s">
        <v>25</v>
      </c>
      <c r="AS6" s="232" t="s">
        <v>25</v>
      </c>
      <c r="AT6" s="232" t="s">
        <v>25</v>
      </c>
      <c r="AU6" s="231" t="s">
        <v>25</v>
      </c>
      <c r="AV6" s="232" t="s">
        <v>25</v>
      </c>
      <c r="AW6" s="232" t="s">
        <v>25</v>
      </c>
      <c r="AX6" s="232" t="s">
        <v>25</v>
      </c>
      <c r="AY6" s="231" t="s">
        <v>25</v>
      </c>
      <c r="AZ6" s="232" t="s">
        <v>25</v>
      </c>
      <c r="BA6" s="232" t="s">
        <v>25</v>
      </c>
      <c r="BB6" s="232" t="s">
        <v>25</v>
      </c>
      <c r="BC6" s="230" t="s">
        <v>25</v>
      </c>
      <c r="BD6" s="230" t="s">
        <v>25</v>
      </c>
      <c r="BE6" s="230" t="s">
        <v>25</v>
      </c>
      <c r="BF6" s="230" t="s">
        <v>25</v>
      </c>
      <c r="BG6" s="230" t="s">
        <v>25</v>
      </c>
      <c r="BH6" s="230" t="s">
        <v>25</v>
      </c>
      <c r="BI6" s="230" t="s">
        <v>25</v>
      </c>
      <c r="BJ6" s="230" t="s">
        <v>25</v>
      </c>
      <c r="BK6" s="230" t="s">
        <v>25</v>
      </c>
      <c r="BL6" s="230" t="s">
        <v>25</v>
      </c>
      <c r="BM6" s="230" t="s">
        <v>25</v>
      </c>
      <c r="BN6" s="230" t="s">
        <v>25</v>
      </c>
      <c r="BO6" s="230" t="s">
        <v>25</v>
      </c>
      <c r="BP6" s="230" t="s">
        <v>25</v>
      </c>
      <c r="BQ6" s="233" t="s">
        <v>25</v>
      </c>
      <c r="BR6" s="230" t="s">
        <v>25</v>
      </c>
      <c r="BS6" s="230" t="s">
        <v>25</v>
      </c>
      <c r="BT6" s="230" t="s">
        <v>25</v>
      </c>
      <c r="BU6" s="230" t="s">
        <v>25</v>
      </c>
      <c r="BV6" s="230" t="s">
        <v>25</v>
      </c>
      <c r="BW6" s="230" t="s">
        <v>25</v>
      </c>
      <c r="BX6" s="230" t="s">
        <v>25</v>
      </c>
      <c r="BY6" s="230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0" t="s">
        <v>25</v>
      </c>
      <c r="CG6" s="230" t="s">
        <v>25</v>
      </c>
      <c r="CH6" s="230" t="s">
        <v>25</v>
      </c>
      <c r="CI6" s="230" t="s">
        <v>25</v>
      </c>
      <c r="CJ6" s="230" t="s">
        <v>25</v>
      </c>
      <c r="CK6" s="230" t="s">
        <v>25</v>
      </c>
      <c r="CL6" s="230" t="s">
        <v>25</v>
      </c>
      <c r="CM6" s="230" t="s">
        <v>25</v>
      </c>
      <c r="CN6" s="230" t="s">
        <v>25</v>
      </c>
      <c r="CO6" s="230" t="s">
        <v>25</v>
      </c>
      <c r="CP6" s="230" t="s">
        <v>25</v>
      </c>
      <c r="CQ6" s="230" t="s">
        <v>25</v>
      </c>
      <c r="CR6" s="230" t="s">
        <v>25</v>
      </c>
      <c r="CS6" s="230" t="s">
        <v>25</v>
      </c>
      <c r="CT6" s="230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0" t="s">
        <v>25</v>
      </c>
      <c r="DB6" s="230" t="s">
        <v>25</v>
      </c>
      <c r="DC6" s="230" t="s">
        <v>25</v>
      </c>
      <c r="DD6" s="230" t="s">
        <v>25</v>
      </c>
      <c r="DE6" s="230" t="s">
        <v>25</v>
      </c>
      <c r="DF6" s="230" t="s">
        <v>25</v>
      </c>
      <c r="DG6" s="230" t="s">
        <v>25</v>
      </c>
      <c r="DH6" s="230" t="s">
        <v>25</v>
      </c>
      <c r="DI6" s="231" t="s">
        <v>252</v>
      </c>
      <c r="DJ6" s="230" t="s">
        <v>25</v>
      </c>
      <c r="DK6" s="230" t="s">
        <v>25</v>
      </c>
      <c r="DL6" s="230" t="s">
        <v>25</v>
      </c>
      <c r="DM6" s="230" t="s">
        <v>25</v>
      </c>
    </row>
    <row r="7" spans="1:117" s="300" customFormat="1" ht="12" customHeight="1">
      <c r="A7" s="288" t="s">
        <v>571</v>
      </c>
      <c r="B7" s="289" t="s">
        <v>572</v>
      </c>
      <c r="C7" s="290" t="s">
        <v>545</v>
      </c>
      <c r="D7" s="321">
        <f aca="true" t="shared" si="0" ref="D7:AI7">SUM(D8:D42)</f>
        <v>1211122</v>
      </c>
      <c r="E7" s="321">
        <f t="shared" si="0"/>
        <v>800645</v>
      </c>
      <c r="F7" s="321">
        <f t="shared" si="0"/>
        <v>0</v>
      </c>
      <c r="G7" s="321">
        <f t="shared" si="0"/>
        <v>0</v>
      </c>
      <c r="H7" s="321">
        <f t="shared" si="0"/>
        <v>0</v>
      </c>
      <c r="I7" s="321">
        <f t="shared" si="0"/>
        <v>0</v>
      </c>
      <c r="J7" s="321">
        <f t="shared" si="0"/>
        <v>675240</v>
      </c>
      <c r="K7" s="321">
        <f t="shared" si="0"/>
        <v>146422</v>
      </c>
      <c r="L7" s="321">
        <f t="shared" si="0"/>
        <v>525514</v>
      </c>
      <c r="M7" s="321">
        <f t="shared" si="0"/>
        <v>3304</v>
      </c>
      <c r="N7" s="321">
        <f t="shared" si="0"/>
        <v>20253</v>
      </c>
      <c r="O7" s="321">
        <f t="shared" si="0"/>
        <v>5111</v>
      </c>
      <c r="P7" s="321">
        <f t="shared" si="0"/>
        <v>15142</v>
      </c>
      <c r="Q7" s="321">
        <f t="shared" si="0"/>
        <v>0</v>
      </c>
      <c r="R7" s="321">
        <f t="shared" si="0"/>
        <v>98723</v>
      </c>
      <c r="S7" s="321">
        <f t="shared" si="0"/>
        <v>19189</v>
      </c>
      <c r="T7" s="321">
        <f t="shared" si="0"/>
        <v>78056</v>
      </c>
      <c r="U7" s="321">
        <f t="shared" si="0"/>
        <v>1478</v>
      </c>
      <c r="V7" s="321">
        <f t="shared" si="0"/>
        <v>185</v>
      </c>
      <c r="W7" s="321">
        <f t="shared" si="0"/>
        <v>124</v>
      </c>
      <c r="X7" s="321">
        <f t="shared" si="0"/>
        <v>61</v>
      </c>
      <c r="Y7" s="321">
        <f t="shared" si="0"/>
        <v>0</v>
      </c>
      <c r="Z7" s="321">
        <f t="shared" si="0"/>
        <v>6244</v>
      </c>
      <c r="AA7" s="321">
        <f t="shared" si="0"/>
        <v>4616</v>
      </c>
      <c r="AB7" s="321">
        <f t="shared" si="0"/>
        <v>1628</v>
      </c>
      <c r="AC7" s="321">
        <f t="shared" si="0"/>
        <v>0</v>
      </c>
      <c r="AD7" s="321">
        <f t="shared" si="0"/>
        <v>296944</v>
      </c>
      <c r="AE7" s="321">
        <f t="shared" si="0"/>
        <v>0</v>
      </c>
      <c r="AF7" s="321">
        <f t="shared" si="0"/>
        <v>0</v>
      </c>
      <c r="AG7" s="321">
        <f t="shared" si="0"/>
        <v>0</v>
      </c>
      <c r="AH7" s="321">
        <f t="shared" si="0"/>
        <v>0</v>
      </c>
      <c r="AI7" s="321">
        <f t="shared" si="0"/>
        <v>283892</v>
      </c>
      <c r="AJ7" s="321">
        <f aca="true" t="shared" si="1" ref="AJ7:BO7">SUM(AJ8:AJ42)</f>
        <v>133</v>
      </c>
      <c r="AK7" s="321">
        <f t="shared" si="1"/>
        <v>0</v>
      </c>
      <c r="AL7" s="321">
        <f t="shared" si="1"/>
        <v>283759</v>
      </c>
      <c r="AM7" s="321">
        <f t="shared" si="1"/>
        <v>1171</v>
      </c>
      <c r="AN7" s="321">
        <f t="shared" si="1"/>
        <v>0</v>
      </c>
      <c r="AO7" s="321">
        <f t="shared" si="1"/>
        <v>0</v>
      </c>
      <c r="AP7" s="321">
        <f t="shared" si="1"/>
        <v>1171</v>
      </c>
      <c r="AQ7" s="321">
        <f t="shared" si="1"/>
        <v>9994</v>
      </c>
      <c r="AR7" s="321">
        <f t="shared" si="1"/>
        <v>0</v>
      </c>
      <c r="AS7" s="321">
        <f t="shared" si="1"/>
        <v>0</v>
      </c>
      <c r="AT7" s="321">
        <f t="shared" si="1"/>
        <v>9994</v>
      </c>
      <c r="AU7" s="321">
        <f t="shared" si="1"/>
        <v>153</v>
      </c>
      <c r="AV7" s="321">
        <f t="shared" si="1"/>
        <v>0</v>
      </c>
      <c r="AW7" s="321">
        <f t="shared" si="1"/>
        <v>0</v>
      </c>
      <c r="AX7" s="321">
        <f t="shared" si="1"/>
        <v>153</v>
      </c>
      <c r="AY7" s="321">
        <f t="shared" si="1"/>
        <v>1734</v>
      </c>
      <c r="AZ7" s="321">
        <f t="shared" si="1"/>
        <v>0</v>
      </c>
      <c r="BA7" s="321">
        <f t="shared" si="1"/>
        <v>0</v>
      </c>
      <c r="BB7" s="321">
        <f t="shared" si="1"/>
        <v>1734</v>
      </c>
      <c r="BC7" s="321">
        <f t="shared" si="1"/>
        <v>113533</v>
      </c>
      <c r="BD7" s="321">
        <f t="shared" si="1"/>
        <v>59872</v>
      </c>
      <c r="BE7" s="321">
        <f t="shared" si="1"/>
        <v>0</v>
      </c>
      <c r="BF7" s="321">
        <f t="shared" si="1"/>
        <v>30388</v>
      </c>
      <c r="BG7" s="321">
        <f t="shared" si="1"/>
        <v>10394</v>
      </c>
      <c r="BH7" s="321">
        <f t="shared" si="1"/>
        <v>7390</v>
      </c>
      <c r="BI7" s="321">
        <f t="shared" si="1"/>
        <v>1234</v>
      </c>
      <c r="BJ7" s="321">
        <f t="shared" si="1"/>
        <v>10466</v>
      </c>
      <c r="BK7" s="321">
        <f t="shared" si="1"/>
        <v>53661</v>
      </c>
      <c r="BL7" s="321">
        <f t="shared" si="1"/>
        <v>0</v>
      </c>
      <c r="BM7" s="321">
        <f t="shared" si="1"/>
        <v>43010</v>
      </c>
      <c r="BN7" s="321">
        <f t="shared" si="1"/>
        <v>1655</v>
      </c>
      <c r="BO7" s="321">
        <f t="shared" si="1"/>
        <v>5409</v>
      </c>
      <c r="BP7" s="321">
        <f aca="true" t="shared" si="2" ref="BP7:CU7">SUM(BP8:BP42)</f>
        <v>1852</v>
      </c>
      <c r="BQ7" s="321">
        <f t="shared" si="2"/>
        <v>1735</v>
      </c>
      <c r="BR7" s="321">
        <f t="shared" si="2"/>
        <v>860517</v>
      </c>
      <c r="BS7" s="321">
        <f t="shared" si="2"/>
        <v>0</v>
      </c>
      <c r="BT7" s="321">
        <f t="shared" si="2"/>
        <v>705628</v>
      </c>
      <c r="BU7" s="321">
        <f t="shared" si="2"/>
        <v>30647</v>
      </c>
      <c r="BV7" s="321">
        <f t="shared" si="2"/>
        <v>106113</v>
      </c>
      <c r="BW7" s="321">
        <f t="shared" si="2"/>
        <v>1419</v>
      </c>
      <c r="BX7" s="321">
        <f t="shared" si="2"/>
        <v>16710</v>
      </c>
      <c r="BY7" s="321">
        <f t="shared" si="2"/>
        <v>800645</v>
      </c>
      <c r="BZ7" s="321">
        <f t="shared" si="2"/>
        <v>0</v>
      </c>
      <c r="CA7" s="321">
        <f t="shared" si="2"/>
        <v>675240</v>
      </c>
      <c r="CB7" s="321">
        <f t="shared" si="2"/>
        <v>20253</v>
      </c>
      <c r="CC7" s="321">
        <f t="shared" si="2"/>
        <v>98723</v>
      </c>
      <c r="CD7" s="321">
        <f t="shared" si="2"/>
        <v>185</v>
      </c>
      <c r="CE7" s="321">
        <f t="shared" si="2"/>
        <v>6244</v>
      </c>
      <c r="CF7" s="321">
        <f t="shared" si="2"/>
        <v>59872</v>
      </c>
      <c r="CG7" s="321">
        <f t="shared" si="2"/>
        <v>0</v>
      </c>
      <c r="CH7" s="321">
        <f t="shared" si="2"/>
        <v>30388</v>
      </c>
      <c r="CI7" s="321">
        <f t="shared" si="2"/>
        <v>10394</v>
      </c>
      <c r="CJ7" s="321">
        <f t="shared" si="2"/>
        <v>7390</v>
      </c>
      <c r="CK7" s="321">
        <f t="shared" si="2"/>
        <v>1234</v>
      </c>
      <c r="CL7" s="321">
        <f t="shared" si="2"/>
        <v>10466</v>
      </c>
      <c r="CM7" s="321">
        <f t="shared" si="2"/>
        <v>350605</v>
      </c>
      <c r="CN7" s="321">
        <f t="shared" si="2"/>
        <v>0</v>
      </c>
      <c r="CO7" s="321">
        <f t="shared" si="2"/>
        <v>326902</v>
      </c>
      <c r="CP7" s="321">
        <f t="shared" si="2"/>
        <v>2826</v>
      </c>
      <c r="CQ7" s="321">
        <f t="shared" si="2"/>
        <v>15403</v>
      </c>
      <c r="CR7" s="321">
        <f t="shared" si="2"/>
        <v>2005</v>
      </c>
      <c r="CS7" s="321">
        <f t="shared" si="2"/>
        <v>3469</v>
      </c>
      <c r="CT7" s="321">
        <f t="shared" si="2"/>
        <v>296944</v>
      </c>
      <c r="CU7" s="321">
        <f t="shared" si="2"/>
        <v>0</v>
      </c>
      <c r="CV7" s="321">
        <f aca="true" t="shared" si="3" ref="CV7:DM7">SUM(CV8:CV42)</f>
        <v>283892</v>
      </c>
      <c r="CW7" s="321">
        <f t="shared" si="3"/>
        <v>1171</v>
      </c>
      <c r="CX7" s="321">
        <f t="shared" si="3"/>
        <v>9994</v>
      </c>
      <c r="CY7" s="321">
        <f t="shared" si="3"/>
        <v>153</v>
      </c>
      <c r="CZ7" s="321">
        <f t="shared" si="3"/>
        <v>1734</v>
      </c>
      <c r="DA7" s="321">
        <f t="shared" si="3"/>
        <v>53661</v>
      </c>
      <c r="DB7" s="321">
        <f t="shared" si="3"/>
        <v>0</v>
      </c>
      <c r="DC7" s="321">
        <f t="shared" si="3"/>
        <v>43010</v>
      </c>
      <c r="DD7" s="321">
        <f t="shared" si="3"/>
        <v>1655</v>
      </c>
      <c r="DE7" s="321">
        <f t="shared" si="3"/>
        <v>5409</v>
      </c>
      <c r="DF7" s="321">
        <f t="shared" si="3"/>
        <v>1852</v>
      </c>
      <c r="DG7" s="321">
        <f t="shared" si="3"/>
        <v>1735</v>
      </c>
      <c r="DH7" s="321">
        <f t="shared" si="3"/>
        <v>42</v>
      </c>
      <c r="DI7" s="321">
        <f t="shared" si="3"/>
        <v>112</v>
      </c>
      <c r="DJ7" s="321">
        <f t="shared" si="3"/>
        <v>8</v>
      </c>
      <c r="DK7" s="321">
        <f t="shared" si="3"/>
        <v>3</v>
      </c>
      <c r="DL7" s="321">
        <f t="shared" si="3"/>
        <v>81</v>
      </c>
      <c r="DM7" s="321">
        <f t="shared" si="3"/>
        <v>20</v>
      </c>
    </row>
    <row r="8" spans="1:117" s="299" customFormat="1" ht="12" customHeight="1">
      <c r="A8" s="294" t="s">
        <v>571</v>
      </c>
      <c r="B8" s="295" t="s">
        <v>573</v>
      </c>
      <c r="C8" s="294" t="s">
        <v>574</v>
      </c>
      <c r="D8" s="301">
        <f aca="true" t="shared" si="4" ref="D8:D42">SUM(E8,AD8,BC8)</f>
        <v>246708</v>
      </c>
      <c r="E8" s="302">
        <f aca="true" t="shared" si="5" ref="E8:E42">SUM(F8,J8,N8,R8,V8,Z8)</f>
        <v>157574</v>
      </c>
      <c r="F8" s="302">
        <f aca="true" t="shared" si="6" ref="F8:F42">SUM(G8:I8)</f>
        <v>0</v>
      </c>
      <c r="G8" s="302">
        <v>0</v>
      </c>
      <c r="H8" s="302">
        <v>0</v>
      </c>
      <c r="I8" s="302">
        <v>0</v>
      </c>
      <c r="J8" s="302">
        <f aca="true" t="shared" si="7" ref="J8:J42">SUM(K8:M8)</f>
        <v>144773</v>
      </c>
      <c r="K8" s="302">
        <v>48496</v>
      </c>
      <c r="L8" s="302">
        <v>96277</v>
      </c>
      <c r="M8" s="302">
        <v>0</v>
      </c>
      <c r="N8" s="302">
        <f aca="true" t="shared" si="8" ref="N8:N42">SUM(O8:Q8)</f>
        <v>2793</v>
      </c>
      <c r="O8" s="302">
        <v>2757</v>
      </c>
      <c r="P8" s="302">
        <v>36</v>
      </c>
      <c r="Q8" s="302">
        <v>0</v>
      </c>
      <c r="R8" s="302">
        <f aca="true" t="shared" si="9" ref="R8:R42">SUM(S8:U8)</f>
        <v>7217</v>
      </c>
      <c r="S8" s="302">
        <v>0</v>
      </c>
      <c r="T8" s="302">
        <v>7217</v>
      </c>
      <c r="U8" s="302">
        <v>0</v>
      </c>
      <c r="V8" s="302">
        <f aca="true" t="shared" si="10" ref="V8:V42">SUM(W8:Y8)</f>
        <v>0</v>
      </c>
      <c r="W8" s="302">
        <v>0</v>
      </c>
      <c r="X8" s="302">
        <v>0</v>
      </c>
      <c r="Y8" s="302">
        <v>0</v>
      </c>
      <c r="Z8" s="302">
        <f aca="true" t="shared" si="11" ref="Z8:Z42">SUM(AA8:AC8)</f>
        <v>2791</v>
      </c>
      <c r="AA8" s="302">
        <v>2756</v>
      </c>
      <c r="AB8" s="302">
        <v>35</v>
      </c>
      <c r="AC8" s="302">
        <v>0</v>
      </c>
      <c r="AD8" s="302">
        <f aca="true" t="shared" si="12" ref="AD8:AD42">SUM(AE8,AI8,AM8,AQ8,AU8,AY8)</f>
        <v>55701</v>
      </c>
      <c r="AE8" s="302">
        <f aca="true" t="shared" si="13" ref="AE8:AE42">SUM(AF8:AH8)</f>
        <v>0</v>
      </c>
      <c r="AF8" s="302">
        <v>0</v>
      </c>
      <c r="AG8" s="302">
        <v>0</v>
      </c>
      <c r="AH8" s="302">
        <v>0</v>
      </c>
      <c r="AI8" s="302">
        <f aca="true" t="shared" si="14" ref="AI8:AI42">SUM(AJ8:AL8)</f>
        <v>55701</v>
      </c>
      <c r="AJ8" s="302">
        <v>0</v>
      </c>
      <c r="AK8" s="302">
        <v>0</v>
      </c>
      <c r="AL8" s="302">
        <v>55701</v>
      </c>
      <c r="AM8" s="302">
        <f aca="true" t="shared" si="15" ref="AM8:AM42">SUM(AN8:AP8)</f>
        <v>0</v>
      </c>
      <c r="AN8" s="302">
        <v>0</v>
      </c>
      <c r="AO8" s="302">
        <v>0</v>
      </c>
      <c r="AP8" s="302">
        <v>0</v>
      </c>
      <c r="AQ8" s="302">
        <f aca="true" t="shared" si="16" ref="AQ8:AQ42">SUM(AR8:AT8)</f>
        <v>0</v>
      </c>
      <c r="AR8" s="302">
        <v>0</v>
      </c>
      <c r="AS8" s="302">
        <v>0</v>
      </c>
      <c r="AT8" s="302">
        <v>0</v>
      </c>
      <c r="AU8" s="302">
        <f aca="true" t="shared" si="17" ref="AU8:AU42">SUM(AV8:AX8)</f>
        <v>0</v>
      </c>
      <c r="AV8" s="302">
        <v>0</v>
      </c>
      <c r="AW8" s="302">
        <v>0</v>
      </c>
      <c r="AX8" s="302">
        <v>0</v>
      </c>
      <c r="AY8" s="302">
        <f aca="true" t="shared" si="18" ref="AY8:AY42">SUM(AZ8:BB8)</f>
        <v>0</v>
      </c>
      <c r="AZ8" s="302">
        <v>0</v>
      </c>
      <c r="BA8" s="302">
        <v>0</v>
      </c>
      <c r="BB8" s="302">
        <v>0</v>
      </c>
      <c r="BC8" s="301">
        <f aca="true" t="shared" si="19" ref="BC8:BC42">SUM(BD8,BK8)</f>
        <v>33433</v>
      </c>
      <c r="BD8" s="301">
        <f aca="true" t="shared" si="20" ref="BD8:BD42">SUM(BE8:BJ8)</f>
        <v>23052</v>
      </c>
      <c r="BE8" s="302">
        <v>0</v>
      </c>
      <c r="BF8" s="302">
        <v>11178</v>
      </c>
      <c r="BG8" s="302">
        <v>6856</v>
      </c>
      <c r="BH8" s="302">
        <v>0</v>
      </c>
      <c r="BI8" s="302">
        <v>0</v>
      </c>
      <c r="BJ8" s="302">
        <v>5018</v>
      </c>
      <c r="BK8" s="301">
        <f aca="true" t="shared" si="21" ref="BK8:BK42">SUM(BL8:BQ8)</f>
        <v>10381</v>
      </c>
      <c r="BL8" s="302">
        <v>0</v>
      </c>
      <c r="BM8" s="302">
        <v>9878</v>
      </c>
      <c r="BN8" s="302">
        <v>252</v>
      </c>
      <c r="BO8" s="302">
        <v>0</v>
      </c>
      <c r="BP8" s="302">
        <v>0</v>
      </c>
      <c r="BQ8" s="302">
        <v>251</v>
      </c>
      <c r="BR8" s="302">
        <f aca="true" t="shared" si="22" ref="BR8:BR42">SUM(BY8,CF8)</f>
        <v>180626</v>
      </c>
      <c r="BS8" s="302">
        <f aca="true" t="shared" si="23" ref="BS8:BS42">SUM(BZ8,CG8)</f>
        <v>0</v>
      </c>
      <c r="BT8" s="302">
        <f aca="true" t="shared" si="24" ref="BT8:BT42">SUM(CA8,CH8)</f>
        <v>155951</v>
      </c>
      <c r="BU8" s="302">
        <f aca="true" t="shared" si="25" ref="BU8:BU42">SUM(CB8,CI8)</f>
        <v>9649</v>
      </c>
      <c r="BV8" s="302">
        <f aca="true" t="shared" si="26" ref="BV8:BV42">SUM(CC8,CJ8)</f>
        <v>7217</v>
      </c>
      <c r="BW8" s="302">
        <f aca="true" t="shared" si="27" ref="BW8:BW42">SUM(CD8,CK8)</f>
        <v>0</v>
      </c>
      <c r="BX8" s="302">
        <f aca="true" t="shared" si="28" ref="BX8:BX42">SUM(CE8,CL8)</f>
        <v>7809</v>
      </c>
      <c r="BY8" s="301">
        <f aca="true" t="shared" si="29" ref="BY8:BY42">SUM(BZ8:CE8)</f>
        <v>157574</v>
      </c>
      <c r="BZ8" s="302">
        <f aca="true" t="shared" si="30" ref="BZ8:BZ42">F8</f>
        <v>0</v>
      </c>
      <c r="CA8" s="302">
        <f aca="true" t="shared" si="31" ref="CA8:CA42">J8</f>
        <v>144773</v>
      </c>
      <c r="CB8" s="302">
        <f aca="true" t="shared" si="32" ref="CB8:CB42">N8</f>
        <v>2793</v>
      </c>
      <c r="CC8" s="302">
        <f aca="true" t="shared" si="33" ref="CC8:CC42">R8</f>
        <v>7217</v>
      </c>
      <c r="CD8" s="302">
        <f aca="true" t="shared" si="34" ref="CD8:CD42">V8</f>
        <v>0</v>
      </c>
      <c r="CE8" s="302">
        <f aca="true" t="shared" si="35" ref="CE8:CE42">Z8</f>
        <v>2791</v>
      </c>
      <c r="CF8" s="301">
        <f aca="true" t="shared" si="36" ref="CF8:CF42">SUM(CG8:CL8)</f>
        <v>23052</v>
      </c>
      <c r="CG8" s="302">
        <f aca="true" t="shared" si="37" ref="CG8:CG42">BE8</f>
        <v>0</v>
      </c>
      <c r="CH8" s="302">
        <f aca="true" t="shared" si="38" ref="CH8:CH42">BF8</f>
        <v>11178</v>
      </c>
      <c r="CI8" s="302">
        <f aca="true" t="shared" si="39" ref="CI8:CI42">BG8</f>
        <v>6856</v>
      </c>
      <c r="CJ8" s="302">
        <f aca="true" t="shared" si="40" ref="CJ8:CJ42">BH8</f>
        <v>0</v>
      </c>
      <c r="CK8" s="302">
        <f aca="true" t="shared" si="41" ref="CK8:CK42">BI8</f>
        <v>0</v>
      </c>
      <c r="CL8" s="302">
        <f aca="true" t="shared" si="42" ref="CL8:CL42">BJ8</f>
        <v>5018</v>
      </c>
      <c r="CM8" s="302">
        <f aca="true" t="shared" si="43" ref="CM8:CM42">SUM(CT8,DA8)</f>
        <v>66082</v>
      </c>
      <c r="CN8" s="302">
        <f aca="true" t="shared" si="44" ref="CN8:CN42">SUM(CU8,DB8)</f>
        <v>0</v>
      </c>
      <c r="CO8" s="302">
        <f aca="true" t="shared" si="45" ref="CO8:CO42">SUM(CV8,DC8)</f>
        <v>65579</v>
      </c>
      <c r="CP8" s="302">
        <f aca="true" t="shared" si="46" ref="CP8:CP42">SUM(CW8,DD8)</f>
        <v>252</v>
      </c>
      <c r="CQ8" s="302">
        <f aca="true" t="shared" si="47" ref="CQ8:CQ42">SUM(CX8,DE8)</f>
        <v>0</v>
      </c>
      <c r="CR8" s="302">
        <f aca="true" t="shared" si="48" ref="CR8:CR42">SUM(CY8,DF8)</f>
        <v>0</v>
      </c>
      <c r="CS8" s="302">
        <f aca="true" t="shared" si="49" ref="CS8:CS42">SUM(CZ8,DG8)</f>
        <v>251</v>
      </c>
      <c r="CT8" s="301">
        <f aca="true" t="shared" si="50" ref="CT8:CT42">SUM(CU8:CZ8)</f>
        <v>55701</v>
      </c>
      <c r="CU8" s="302">
        <f aca="true" t="shared" si="51" ref="CU8:CU42">AE8</f>
        <v>0</v>
      </c>
      <c r="CV8" s="302">
        <f aca="true" t="shared" si="52" ref="CV8:CV42">AI8</f>
        <v>55701</v>
      </c>
      <c r="CW8" s="302">
        <f aca="true" t="shared" si="53" ref="CW8:CW42">AM8</f>
        <v>0</v>
      </c>
      <c r="CX8" s="302">
        <f aca="true" t="shared" si="54" ref="CX8:CX42">AQ8</f>
        <v>0</v>
      </c>
      <c r="CY8" s="302">
        <f aca="true" t="shared" si="55" ref="CY8:CY42">AU8</f>
        <v>0</v>
      </c>
      <c r="CZ8" s="302">
        <f aca="true" t="shared" si="56" ref="CZ8:CZ42">AY8</f>
        <v>0</v>
      </c>
      <c r="DA8" s="301">
        <f aca="true" t="shared" si="57" ref="DA8:DA42">SUM(DB8:DG8)</f>
        <v>10381</v>
      </c>
      <c r="DB8" s="302">
        <f aca="true" t="shared" si="58" ref="DB8:DB42">BL8</f>
        <v>0</v>
      </c>
      <c r="DC8" s="302">
        <f aca="true" t="shared" si="59" ref="DC8:DC42">BM8</f>
        <v>9878</v>
      </c>
      <c r="DD8" s="302">
        <f aca="true" t="shared" si="60" ref="DD8:DD42">BN8</f>
        <v>252</v>
      </c>
      <c r="DE8" s="302">
        <f aca="true" t="shared" si="61" ref="DE8:DE42">BO8</f>
        <v>0</v>
      </c>
      <c r="DF8" s="302">
        <f aca="true" t="shared" si="62" ref="DF8:DF42">BP8</f>
        <v>0</v>
      </c>
      <c r="DG8" s="302">
        <f aca="true" t="shared" si="63" ref="DG8:DG42">BQ8</f>
        <v>251</v>
      </c>
      <c r="DH8" s="302">
        <v>0</v>
      </c>
      <c r="DI8" s="301">
        <f aca="true" t="shared" si="64" ref="DI8:DI42">SUM(DJ8:DM8)</f>
        <v>0</v>
      </c>
      <c r="DJ8" s="302">
        <v>0</v>
      </c>
      <c r="DK8" s="302">
        <v>0</v>
      </c>
      <c r="DL8" s="302">
        <v>0</v>
      </c>
      <c r="DM8" s="302">
        <v>0</v>
      </c>
    </row>
    <row r="9" spans="1:117" s="299" customFormat="1" ht="12" customHeight="1">
      <c r="A9" s="294" t="s">
        <v>571</v>
      </c>
      <c r="B9" s="295" t="s">
        <v>575</v>
      </c>
      <c r="C9" s="294" t="s">
        <v>576</v>
      </c>
      <c r="D9" s="301">
        <f t="shared" si="4"/>
        <v>250297</v>
      </c>
      <c r="E9" s="302">
        <f t="shared" si="5"/>
        <v>158203</v>
      </c>
      <c r="F9" s="302">
        <f t="shared" si="6"/>
        <v>0</v>
      </c>
      <c r="G9" s="302">
        <v>0</v>
      </c>
      <c r="H9" s="302">
        <v>0</v>
      </c>
      <c r="I9" s="302">
        <v>0</v>
      </c>
      <c r="J9" s="302">
        <f t="shared" si="7"/>
        <v>136484</v>
      </c>
      <c r="K9" s="302">
        <v>1690</v>
      </c>
      <c r="L9" s="302">
        <v>134794</v>
      </c>
      <c r="M9" s="302">
        <v>0</v>
      </c>
      <c r="N9" s="302">
        <f t="shared" si="8"/>
        <v>5515</v>
      </c>
      <c r="O9" s="302">
        <v>142</v>
      </c>
      <c r="P9" s="302">
        <v>5373</v>
      </c>
      <c r="Q9" s="302">
        <v>0</v>
      </c>
      <c r="R9" s="302">
        <f t="shared" si="9"/>
        <v>14700</v>
      </c>
      <c r="S9" s="302">
        <v>135</v>
      </c>
      <c r="T9" s="302">
        <v>14565</v>
      </c>
      <c r="U9" s="302">
        <v>0</v>
      </c>
      <c r="V9" s="302">
        <f t="shared" si="10"/>
        <v>86</v>
      </c>
      <c r="W9" s="302">
        <v>86</v>
      </c>
      <c r="X9" s="302">
        <v>0</v>
      </c>
      <c r="Y9" s="302">
        <v>0</v>
      </c>
      <c r="Z9" s="302">
        <f t="shared" si="11"/>
        <v>1418</v>
      </c>
      <c r="AA9" s="302">
        <v>1418</v>
      </c>
      <c r="AB9" s="302">
        <v>0</v>
      </c>
      <c r="AC9" s="302">
        <v>0</v>
      </c>
      <c r="AD9" s="302">
        <f t="shared" si="12"/>
        <v>88764</v>
      </c>
      <c r="AE9" s="302">
        <f t="shared" si="13"/>
        <v>0</v>
      </c>
      <c r="AF9" s="302">
        <v>0</v>
      </c>
      <c r="AG9" s="302">
        <v>0</v>
      </c>
      <c r="AH9" s="302">
        <v>0</v>
      </c>
      <c r="AI9" s="302">
        <f t="shared" si="14"/>
        <v>79141</v>
      </c>
      <c r="AJ9" s="302">
        <v>0</v>
      </c>
      <c r="AK9" s="302">
        <v>0</v>
      </c>
      <c r="AL9" s="302">
        <v>79141</v>
      </c>
      <c r="AM9" s="302">
        <f t="shared" si="15"/>
        <v>501</v>
      </c>
      <c r="AN9" s="302">
        <v>0</v>
      </c>
      <c r="AO9" s="302">
        <v>0</v>
      </c>
      <c r="AP9" s="302">
        <v>501</v>
      </c>
      <c r="AQ9" s="302">
        <f t="shared" si="16"/>
        <v>8607</v>
      </c>
      <c r="AR9" s="302">
        <v>0</v>
      </c>
      <c r="AS9" s="302">
        <v>0</v>
      </c>
      <c r="AT9" s="302">
        <v>8607</v>
      </c>
      <c r="AU9" s="302">
        <f t="shared" si="17"/>
        <v>153</v>
      </c>
      <c r="AV9" s="302">
        <v>0</v>
      </c>
      <c r="AW9" s="302">
        <v>0</v>
      </c>
      <c r="AX9" s="302">
        <v>153</v>
      </c>
      <c r="AY9" s="302">
        <f t="shared" si="18"/>
        <v>362</v>
      </c>
      <c r="AZ9" s="302">
        <v>0</v>
      </c>
      <c r="BA9" s="302">
        <v>0</v>
      </c>
      <c r="BB9" s="302">
        <v>362</v>
      </c>
      <c r="BC9" s="301">
        <f t="shared" si="19"/>
        <v>3330</v>
      </c>
      <c r="BD9" s="301">
        <f t="shared" si="20"/>
        <v>2276</v>
      </c>
      <c r="BE9" s="302">
        <v>0</v>
      </c>
      <c r="BF9" s="302">
        <v>856</v>
      </c>
      <c r="BG9" s="302">
        <v>37</v>
      </c>
      <c r="BH9" s="302">
        <v>890</v>
      </c>
      <c r="BI9" s="302">
        <v>30</v>
      </c>
      <c r="BJ9" s="302">
        <v>463</v>
      </c>
      <c r="BK9" s="301">
        <f t="shared" si="21"/>
        <v>1054</v>
      </c>
      <c r="BL9" s="302">
        <v>0</v>
      </c>
      <c r="BM9" s="302">
        <v>884</v>
      </c>
      <c r="BN9" s="302">
        <v>1</v>
      </c>
      <c r="BO9" s="302">
        <v>0</v>
      </c>
      <c r="BP9" s="302">
        <v>169</v>
      </c>
      <c r="BQ9" s="302">
        <v>0</v>
      </c>
      <c r="BR9" s="302">
        <f t="shared" si="22"/>
        <v>160479</v>
      </c>
      <c r="BS9" s="302">
        <f t="shared" si="23"/>
        <v>0</v>
      </c>
      <c r="BT9" s="302">
        <f t="shared" si="24"/>
        <v>137340</v>
      </c>
      <c r="BU9" s="302">
        <f t="shared" si="25"/>
        <v>5552</v>
      </c>
      <c r="BV9" s="302">
        <f t="shared" si="26"/>
        <v>15590</v>
      </c>
      <c r="BW9" s="302">
        <f t="shared" si="27"/>
        <v>116</v>
      </c>
      <c r="BX9" s="302">
        <f t="shared" si="28"/>
        <v>1881</v>
      </c>
      <c r="BY9" s="301">
        <f t="shared" si="29"/>
        <v>158203</v>
      </c>
      <c r="BZ9" s="302">
        <f t="shared" si="30"/>
        <v>0</v>
      </c>
      <c r="CA9" s="302">
        <f t="shared" si="31"/>
        <v>136484</v>
      </c>
      <c r="CB9" s="302">
        <f t="shared" si="32"/>
        <v>5515</v>
      </c>
      <c r="CC9" s="302">
        <f t="shared" si="33"/>
        <v>14700</v>
      </c>
      <c r="CD9" s="302">
        <f t="shared" si="34"/>
        <v>86</v>
      </c>
      <c r="CE9" s="302">
        <f t="shared" si="35"/>
        <v>1418</v>
      </c>
      <c r="CF9" s="301">
        <f t="shared" si="36"/>
        <v>2276</v>
      </c>
      <c r="CG9" s="302">
        <f t="shared" si="37"/>
        <v>0</v>
      </c>
      <c r="CH9" s="302">
        <f t="shared" si="38"/>
        <v>856</v>
      </c>
      <c r="CI9" s="302">
        <f t="shared" si="39"/>
        <v>37</v>
      </c>
      <c r="CJ9" s="302">
        <f t="shared" si="40"/>
        <v>890</v>
      </c>
      <c r="CK9" s="302">
        <f t="shared" si="41"/>
        <v>30</v>
      </c>
      <c r="CL9" s="302">
        <f t="shared" si="42"/>
        <v>463</v>
      </c>
      <c r="CM9" s="302">
        <f t="shared" si="43"/>
        <v>89818</v>
      </c>
      <c r="CN9" s="302">
        <f t="shared" si="44"/>
        <v>0</v>
      </c>
      <c r="CO9" s="302">
        <f t="shared" si="45"/>
        <v>80025</v>
      </c>
      <c r="CP9" s="302">
        <f t="shared" si="46"/>
        <v>502</v>
      </c>
      <c r="CQ9" s="302">
        <f t="shared" si="47"/>
        <v>8607</v>
      </c>
      <c r="CR9" s="302">
        <f t="shared" si="48"/>
        <v>322</v>
      </c>
      <c r="CS9" s="302">
        <f t="shared" si="49"/>
        <v>362</v>
      </c>
      <c r="CT9" s="301">
        <f t="shared" si="50"/>
        <v>88764</v>
      </c>
      <c r="CU9" s="302">
        <f t="shared" si="51"/>
        <v>0</v>
      </c>
      <c r="CV9" s="302">
        <f t="shared" si="52"/>
        <v>79141</v>
      </c>
      <c r="CW9" s="302">
        <f t="shared" si="53"/>
        <v>501</v>
      </c>
      <c r="CX9" s="302">
        <f t="shared" si="54"/>
        <v>8607</v>
      </c>
      <c r="CY9" s="302">
        <f t="shared" si="55"/>
        <v>153</v>
      </c>
      <c r="CZ9" s="302">
        <f t="shared" si="56"/>
        <v>362</v>
      </c>
      <c r="DA9" s="301">
        <f t="shared" si="57"/>
        <v>1054</v>
      </c>
      <c r="DB9" s="302">
        <f t="shared" si="58"/>
        <v>0</v>
      </c>
      <c r="DC9" s="302">
        <f t="shared" si="59"/>
        <v>884</v>
      </c>
      <c r="DD9" s="302">
        <f t="shared" si="60"/>
        <v>1</v>
      </c>
      <c r="DE9" s="302">
        <f t="shared" si="61"/>
        <v>0</v>
      </c>
      <c r="DF9" s="302">
        <f t="shared" si="62"/>
        <v>169</v>
      </c>
      <c r="DG9" s="302">
        <f t="shared" si="63"/>
        <v>0</v>
      </c>
      <c r="DH9" s="302">
        <v>0</v>
      </c>
      <c r="DI9" s="301">
        <f t="shared" si="64"/>
        <v>0</v>
      </c>
      <c r="DJ9" s="302">
        <v>0</v>
      </c>
      <c r="DK9" s="302">
        <v>0</v>
      </c>
      <c r="DL9" s="302">
        <v>0</v>
      </c>
      <c r="DM9" s="302">
        <v>0</v>
      </c>
    </row>
    <row r="10" spans="1:117" s="299" customFormat="1" ht="12" customHeight="1">
      <c r="A10" s="294" t="s">
        <v>571</v>
      </c>
      <c r="B10" s="295" t="s">
        <v>577</v>
      </c>
      <c r="C10" s="294" t="s">
        <v>578</v>
      </c>
      <c r="D10" s="301">
        <f t="shared" si="4"/>
        <v>61464</v>
      </c>
      <c r="E10" s="302">
        <f t="shared" si="5"/>
        <v>41792</v>
      </c>
      <c r="F10" s="302">
        <f t="shared" si="6"/>
        <v>0</v>
      </c>
      <c r="G10" s="302">
        <v>0</v>
      </c>
      <c r="H10" s="302">
        <v>0</v>
      </c>
      <c r="I10" s="302">
        <v>0</v>
      </c>
      <c r="J10" s="302">
        <f t="shared" si="7"/>
        <v>31592</v>
      </c>
      <c r="K10" s="302">
        <v>1548</v>
      </c>
      <c r="L10" s="302">
        <v>30044</v>
      </c>
      <c r="M10" s="302">
        <v>0</v>
      </c>
      <c r="N10" s="302">
        <f t="shared" si="8"/>
        <v>1153</v>
      </c>
      <c r="O10" s="302">
        <v>1142</v>
      </c>
      <c r="P10" s="302">
        <v>11</v>
      </c>
      <c r="Q10" s="302">
        <v>0</v>
      </c>
      <c r="R10" s="302">
        <f t="shared" si="9"/>
        <v>9047</v>
      </c>
      <c r="S10" s="302">
        <v>6325</v>
      </c>
      <c r="T10" s="302">
        <v>2722</v>
      </c>
      <c r="U10" s="302">
        <v>0</v>
      </c>
      <c r="V10" s="302">
        <f t="shared" si="10"/>
        <v>0</v>
      </c>
      <c r="W10" s="302">
        <v>0</v>
      </c>
      <c r="X10" s="302">
        <v>0</v>
      </c>
      <c r="Y10" s="302">
        <v>0</v>
      </c>
      <c r="Z10" s="302">
        <f t="shared" si="11"/>
        <v>0</v>
      </c>
      <c r="AA10" s="302">
        <v>0</v>
      </c>
      <c r="AB10" s="302">
        <v>0</v>
      </c>
      <c r="AC10" s="302">
        <v>0</v>
      </c>
      <c r="AD10" s="302">
        <f t="shared" si="12"/>
        <v>18112</v>
      </c>
      <c r="AE10" s="302">
        <f t="shared" si="13"/>
        <v>0</v>
      </c>
      <c r="AF10" s="302">
        <v>0</v>
      </c>
      <c r="AG10" s="302">
        <v>0</v>
      </c>
      <c r="AH10" s="302">
        <v>0</v>
      </c>
      <c r="AI10" s="302">
        <f t="shared" si="14"/>
        <v>17728</v>
      </c>
      <c r="AJ10" s="302">
        <v>0</v>
      </c>
      <c r="AK10" s="302">
        <v>0</v>
      </c>
      <c r="AL10" s="302">
        <v>17728</v>
      </c>
      <c r="AM10" s="302">
        <f t="shared" si="15"/>
        <v>207</v>
      </c>
      <c r="AN10" s="302">
        <v>0</v>
      </c>
      <c r="AO10" s="302">
        <v>0</v>
      </c>
      <c r="AP10" s="302">
        <v>207</v>
      </c>
      <c r="AQ10" s="302">
        <f t="shared" si="16"/>
        <v>177</v>
      </c>
      <c r="AR10" s="302">
        <v>0</v>
      </c>
      <c r="AS10" s="302">
        <v>0</v>
      </c>
      <c r="AT10" s="302">
        <v>177</v>
      </c>
      <c r="AU10" s="302">
        <f t="shared" si="17"/>
        <v>0</v>
      </c>
      <c r="AV10" s="302">
        <v>0</v>
      </c>
      <c r="AW10" s="302">
        <v>0</v>
      </c>
      <c r="AX10" s="302">
        <v>0</v>
      </c>
      <c r="AY10" s="302">
        <f t="shared" si="18"/>
        <v>0</v>
      </c>
      <c r="AZ10" s="302">
        <v>0</v>
      </c>
      <c r="BA10" s="302">
        <v>0</v>
      </c>
      <c r="BB10" s="302">
        <v>0</v>
      </c>
      <c r="BC10" s="301">
        <f t="shared" si="19"/>
        <v>1560</v>
      </c>
      <c r="BD10" s="301">
        <f t="shared" si="20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1">
        <f t="shared" si="21"/>
        <v>1560</v>
      </c>
      <c r="BL10" s="302">
        <v>0</v>
      </c>
      <c r="BM10" s="302">
        <v>1343</v>
      </c>
      <c r="BN10" s="302">
        <v>198</v>
      </c>
      <c r="BO10" s="302">
        <v>19</v>
      </c>
      <c r="BP10" s="302">
        <v>0</v>
      </c>
      <c r="BQ10" s="302">
        <v>0</v>
      </c>
      <c r="BR10" s="302">
        <f t="shared" si="22"/>
        <v>41792</v>
      </c>
      <c r="BS10" s="302">
        <f t="shared" si="23"/>
        <v>0</v>
      </c>
      <c r="BT10" s="302">
        <f t="shared" si="24"/>
        <v>31592</v>
      </c>
      <c r="BU10" s="302">
        <f t="shared" si="25"/>
        <v>1153</v>
      </c>
      <c r="BV10" s="302">
        <f t="shared" si="26"/>
        <v>9047</v>
      </c>
      <c r="BW10" s="302">
        <f t="shared" si="27"/>
        <v>0</v>
      </c>
      <c r="BX10" s="302">
        <f t="shared" si="28"/>
        <v>0</v>
      </c>
      <c r="BY10" s="301">
        <f t="shared" si="29"/>
        <v>41792</v>
      </c>
      <c r="BZ10" s="302">
        <f t="shared" si="30"/>
        <v>0</v>
      </c>
      <c r="CA10" s="302">
        <f t="shared" si="31"/>
        <v>31592</v>
      </c>
      <c r="CB10" s="302">
        <f t="shared" si="32"/>
        <v>1153</v>
      </c>
      <c r="CC10" s="302">
        <f t="shared" si="33"/>
        <v>9047</v>
      </c>
      <c r="CD10" s="302">
        <f t="shared" si="34"/>
        <v>0</v>
      </c>
      <c r="CE10" s="302">
        <f t="shared" si="35"/>
        <v>0</v>
      </c>
      <c r="CF10" s="301">
        <f t="shared" si="36"/>
        <v>0</v>
      </c>
      <c r="CG10" s="302">
        <f t="shared" si="37"/>
        <v>0</v>
      </c>
      <c r="CH10" s="302">
        <f t="shared" si="38"/>
        <v>0</v>
      </c>
      <c r="CI10" s="302">
        <f t="shared" si="39"/>
        <v>0</v>
      </c>
      <c r="CJ10" s="302">
        <f t="shared" si="40"/>
        <v>0</v>
      </c>
      <c r="CK10" s="302">
        <f t="shared" si="41"/>
        <v>0</v>
      </c>
      <c r="CL10" s="302">
        <f t="shared" si="42"/>
        <v>0</v>
      </c>
      <c r="CM10" s="302">
        <f t="shared" si="43"/>
        <v>19672</v>
      </c>
      <c r="CN10" s="302">
        <f t="shared" si="44"/>
        <v>0</v>
      </c>
      <c r="CO10" s="302">
        <f t="shared" si="45"/>
        <v>19071</v>
      </c>
      <c r="CP10" s="302">
        <f t="shared" si="46"/>
        <v>405</v>
      </c>
      <c r="CQ10" s="302">
        <f t="shared" si="47"/>
        <v>196</v>
      </c>
      <c r="CR10" s="302">
        <f t="shared" si="48"/>
        <v>0</v>
      </c>
      <c r="CS10" s="302">
        <f t="shared" si="49"/>
        <v>0</v>
      </c>
      <c r="CT10" s="301">
        <f t="shared" si="50"/>
        <v>18112</v>
      </c>
      <c r="CU10" s="302">
        <f t="shared" si="51"/>
        <v>0</v>
      </c>
      <c r="CV10" s="302">
        <f t="shared" si="52"/>
        <v>17728</v>
      </c>
      <c r="CW10" s="302">
        <f t="shared" si="53"/>
        <v>207</v>
      </c>
      <c r="CX10" s="302">
        <f t="shared" si="54"/>
        <v>177</v>
      </c>
      <c r="CY10" s="302">
        <f t="shared" si="55"/>
        <v>0</v>
      </c>
      <c r="CZ10" s="302">
        <f t="shared" si="56"/>
        <v>0</v>
      </c>
      <c r="DA10" s="301">
        <f t="shared" si="57"/>
        <v>1560</v>
      </c>
      <c r="DB10" s="302">
        <f t="shared" si="58"/>
        <v>0</v>
      </c>
      <c r="DC10" s="302">
        <f t="shared" si="59"/>
        <v>1343</v>
      </c>
      <c r="DD10" s="302">
        <f t="shared" si="60"/>
        <v>198</v>
      </c>
      <c r="DE10" s="302">
        <f t="shared" si="61"/>
        <v>19</v>
      </c>
      <c r="DF10" s="302">
        <f t="shared" si="62"/>
        <v>0</v>
      </c>
      <c r="DG10" s="302">
        <f t="shared" si="63"/>
        <v>0</v>
      </c>
      <c r="DH10" s="302">
        <v>0</v>
      </c>
      <c r="DI10" s="301">
        <f t="shared" si="64"/>
        <v>0</v>
      </c>
      <c r="DJ10" s="302">
        <v>0</v>
      </c>
      <c r="DK10" s="302">
        <v>0</v>
      </c>
      <c r="DL10" s="302">
        <v>0</v>
      </c>
      <c r="DM10" s="302">
        <v>0</v>
      </c>
    </row>
    <row r="11" spans="1:117" s="299" customFormat="1" ht="12" customHeight="1">
      <c r="A11" s="294" t="s">
        <v>571</v>
      </c>
      <c r="B11" s="295" t="s">
        <v>579</v>
      </c>
      <c r="C11" s="294" t="s">
        <v>580</v>
      </c>
      <c r="D11" s="301">
        <f t="shared" si="4"/>
        <v>23583</v>
      </c>
      <c r="E11" s="302">
        <f t="shared" si="5"/>
        <v>13355</v>
      </c>
      <c r="F11" s="302">
        <f t="shared" si="6"/>
        <v>0</v>
      </c>
      <c r="G11" s="302">
        <v>0</v>
      </c>
      <c r="H11" s="302">
        <v>0</v>
      </c>
      <c r="I11" s="302">
        <v>0</v>
      </c>
      <c r="J11" s="302">
        <f t="shared" si="7"/>
        <v>10110</v>
      </c>
      <c r="K11" s="302">
        <v>1213</v>
      </c>
      <c r="L11" s="302">
        <v>8897</v>
      </c>
      <c r="M11" s="302">
        <v>0</v>
      </c>
      <c r="N11" s="302">
        <f t="shared" si="8"/>
        <v>83</v>
      </c>
      <c r="O11" s="302">
        <v>0</v>
      </c>
      <c r="P11" s="302">
        <v>83</v>
      </c>
      <c r="Q11" s="302">
        <v>0</v>
      </c>
      <c r="R11" s="302">
        <f t="shared" si="9"/>
        <v>3113</v>
      </c>
      <c r="S11" s="302">
        <v>94</v>
      </c>
      <c r="T11" s="302">
        <v>3019</v>
      </c>
      <c r="U11" s="302">
        <v>0</v>
      </c>
      <c r="V11" s="302">
        <f t="shared" si="10"/>
        <v>0</v>
      </c>
      <c r="W11" s="302">
        <v>0</v>
      </c>
      <c r="X11" s="302">
        <v>0</v>
      </c>
      <c r="Y11" s="302">
        <v>0</v>
      </c>
      <c r="Z11" s="302">
        <f t="shared" si="11"/>
        <v>49</v>
      </c>
      <c r="AA11" s="302">
        <v>49</v>
      </c>
      <c r="AB11" s="302">
        <v>0</v>
      </c>
      <c r="AC11" s="302">
        <v>0</v>
      </c>
      <c r="AD11" s="302">
        <f t="shared" si="12"/>
        <v>7351</v>
      </c>
      <c r="AE11" s="302">
        <f t="shared" si="13"/>
        <v>0</v>
      </c>
      <c r="AF11" s="302">
        <v>0</v>
      </c>
      <c r="AG11" s="302">
        <v>0</v>
      </c>
      <c r="AH11" s="302">
        <v>0</v>
      </c>
      <c r="AI11" s="302">
        <f t="shared" si="14"/>
        <v>7176</v>
      </c>
      <c r="AJ11" s="302">
        <v>0</v>
      </c>
      <c r="AK11" s="302">
        <v>0</v>
      </c>
      <c r="AL11" s="302">
        <v>7176</v>
      </c>
      <c r="AM11" s="302">
        <f t="shared" si="15"/>
        <v>0</v>
      </c>
      <c r="AN11" s="302">
        <v>0</v>
      </c>
      <c r="AO11" s="302">
        <v>0</v>
      </c>
      <c r="AP11" s="302">
        <v>0</v>
      </c>
      <c r="AQ11" s="302">
        <f t="shared" si="16"/>
        <v>112</v>
      </c>
      <c r="AR11" s="302">
        <v>0</v>
      </c>
      <c r="AS11" s="302">
        <v>0</v>
      </c>
      <c r="AT11" s="302">
        <v>112</v>
      </c>
      <c r="AU11" s="302">
        <f t="shared" si="17"/>
        <v>0</v>
      </c>
      <c r="AV11" s="302">
        <v>0</v>
      </c>
      <c r="AW11" s="302">
        <v>0</v>
      </c>
      <c r="AX11" s="302">
        <v>0</v>
      </c>
      <c r="AY11" s="302">
        <f t="shared" si="18"/>
        <v>63</v>
      </c>
      <c r="AZ11" s="302">
        <v>0</v>
      </c>
      <c r="BA11" s="302">
        <v>0</v>
      </c>
      <c r="BB11" s="302">
        <v>63</v>
      </c>
      <c r="BC11" s="301">
        <f t="shared" si="19"/>
        <v>2877</v>
      </c>
      <c r="BD11" s="301">
        <f t="shared" si="20"/>
        <v>600</v>
      </c>
      <c r="BE11" s="302">
        <v>0</v>
      </c>
      <c r="BF11" s="302">
        <v>317</v>
      </c>
      <c r="BG11" s="302">
        <v>0</v>
      </c>
      <c r="BH11" s="302">
        <v>79</v>
      </c>
      <c r="BI11" s="302">
        <v>0</v>
      </c>
      <c r="BJ11" s="302">
        <v>204</v>
      </c>
      <c r="BK11" s="301">
        <f t="shared" si="21"/>
        <v>2277</v>
      </c>
      <c r="BL11" s="302">
        <v>0</v>
      </c>
      <c r="BM11" s="302">
        <v>2246</v>
      </c>
      <c r="BN11" s="302">
        <v>0</v>
      </c>
      <c r="BO11" s="302">
        <v>23</v>
      </c>
      <c r="BP11" s="302">
        <v>0</v>
      </c>
      <c r="BQ11" s="302">
        <v>8</v>
      </c>
      <c r="BR11" s="302">
        <f t="shared" si="22"/>
        <v>13955</v>
      </c>
      <c r="BS11" s="302">
        <f t="shared" si="23"/>
        <v>0</v>
      </c>
      <c r="BT11" s="302">
        <f t="shared" si="24"/>
        <v>10427</v>
      </c>
      <c r="BU11" s="302">
        <f t="shared" si="25"/>
        <v>83</v>
      </c>
      <c r="BV11" s="302">
        <f t="shared" si="26"/>
        <v>3192</v>
      </c>
      <c r="BW11" s="302">
        <f t="shared" si="27"/>
        <v>0</v>
      </c>
      <c r="BX11" s="302">
        <f t="shared" si="28"/>
        <v>253</v>
      </c>
      <c r="BY11" s="301">
        <f t="shared" si="29"/>
        <v>13355</v>
      </c>
      <c r="BZ11" s="302">
        <f t="shared" si="30"/>
        <v>0</v>
      </c>
      <c r="CA11" s="302">
        <f t="shared" si="31"/>
        <v>10110</v>
      </c>
      <c r="CB11" s="302">
        <f t="shared" si="32"/>
        <v>83</v>
      </c>
      <c r="CC11" s="302">
        <f t="shared" si="33"/>
        <v>3113</v>
      </c>
      <c r="CD11" s="302">
        <f t="shared" si="34"/>
        <v>0</v>
      </c>
      <c r="CE11" s="302">
        <f t="shared" si="35"/>
        <v>49</v>
      </c>
      <c r="CF11" s="301">
        <f t="shared" si="36"/>
        <v>600</v>
      </c>
      <c r="CG11" s="302">
        <f t="shared" si="37"/>
        <v>0</v>
      </c>
      <c r="CH11" s="302">
        <f t="shared" si="38"/>
        <v>317</v>
      </c>
      <c r="CI11" s="302">
        <f t="shared" si="39"/>
        <v>0</v>
      </c>
      <c r="CJ11" s="302">
        <f t="shared" si="40"/>
        <v>79</v>
      </c>
      <c r="CK11" s="302">
        <f t="shared" si="41"/>
        <v>0</v>
      </c>
      <c r="CL11" s="302">
        <f t="shared" si="42"/>
        <v>204</v>
      </c>
      <c r="CM11" s="302">
        <f t="shared" si="43"/>
        <v>9628</v>
      </c>
      <c r="CN11" s="302">
        <f t="shared" si="44"/>
        <v>0</v>
      </c>
      <c r="CO11" s="302">
        <f t="shared" si="45"/>
        <v>9422</v>
      </c>
      <c r="CP11" s="302">
        <f t="shared" si="46"/>
        <v>0</v>
      </c>
      <c r="CQ11" s="302">
        <f t="shared" si="47"/>
        <v>135</v>
      </c>
      <c r="CR11" s="302">
        <f t="shared" si="48"/>
        <v>0</v>
      </c>
      <c r="CS11" s="302">
        <f t="shared" si="49"/>
        <v>71</v>
      </c>
      <c r="CT11" s="301">
        <f t="shared" si="50"/>
        <v>7351</v>
      </c>
      <c r="CU11" s="302">
        <f t="shared" si="51"/>
        <v>0</v>
      </c>
      <c r="CV11" s="302">
        <f t="shared" si="52"/>
        <v>7176</v>
      </c>
      <c r="CW11" s="302">
        <f t="shared" si="53"/>
        <v>0</v>
      </c>
      <c r="CX11" s="302">
        <f t="shared" si="54"/>
        <v>112</v>
      </c>
      <c r="CY11" s="302">
        <f t="shared" si="55"/>
        <v>0</v>
      </c>
      <c r="CZ11" s="302">
        <f t="shared" si="56"/>
        <v>63</v>
      </c>
      <c r="DA11" s="301">
        <f t="shared" si="57"/>
        <v>2277</v>
      </c>
      <c r="DB11" s="302">
        <f t="shared" si="58"/>
        <v>0</v>
      </c>
      <c r="DC11" s="302">
        <f t="shared" si="59"/>
        <v>2246</v>
      </c>
      <c r="DD11" s="302">
        <f t="shared" si="60"/>
        <v>0</v>
      </c>
      <c r="DE11" s="302">
        <f t="shared" si="61"/>
        <v>23</v>
      </c>
      <c r="DF11" s="302">
        <f t="shared" si="62"/>
        <v>0</v>
      </c>
      <c r="DG11" s="302">
        <f t="shared" si="63"/>
        <v>8</v>
      </c>
      <c r="DH11" s="302">
        <v>0</v>
      </c>
      <c r="DI11" s="301">
        <f t="shared" si="64"/>
        <v>0</v>
      </c>
      <c r="DJ11" s="302">
        <v>0</v>
      </c>
      <c r="DK11" s="302">
        <v>0</v>
      </c>
      <c r="DL11" s="302">
        <v>0</v>
      </c>
      <c r="DM11" s="302">
        <v>0</v>
      </c>
    </row>
    <row r="12" spans="1:117" s="299" customFormat="1" ht="12" customHeight="1">
      <c r="A12" s="294" t="s">
        <v>571</v>
      </c>
      <c r="B12" s="295" t="s">
        <v>581</v>
      </c>
      <c r="C12" s="294" t="s">
        <v>582</v>
      </c>
      <c r="D12" s="315">
        <f t="shared" si="4"/>
        <v>40882</v>
      </c>
      <c r="E12" s="315">
        <f t="shared" si="5"/>
        <v>29022</v>
      </c>
      <c r="F12" s="315">
        <f t="shared" si="6"/>
        <v>0</v>
      </c>
      <c r="G12" s="315">
        <v>0</v>
      </c>
      <c r="H12" s="315">
        <v>0</v>
      </c>
      <c r="I12" s="315">
        <v>0</v>
      </c>
      <c r="J12" s="315">
        <f t="shared" si="7"/>
        <v>25089</v>
      </c>
      <c r="K12" s="315">
        <v>37</v>
      </c>
      <c r="L12" s="315">
        <v>25052</v>
      </c>
      <c r="M12" s="315">
        <v>0</v>
      </c>
      <c r="N12" s="315">
        <f t="shared" si="8"/>
        <v>1465</v>
      </c>
      <c r="O12" s="315">
        <v>6</v>
      </c>
      <c r="P12" s="315">
        <v>1459</v>
      </c>
      <c r="Q12" s="315">
        <v>0</v>
      </c>
      <c r="R12" s="315">
        <f t="shared" si="9"/>
        <v>2418</v>
      </c>
      <c r="S12" s="315">
        <v>115</v>
      </c>
      <c r="T12" s="315">
        <v>2303</v>
      </c>
      <c r="U12" s="315">
        <v>0</v>
      </c>
      <c r="V12" s="315">
        <f t="shared" si="10"/>
        <v>1</v>
      </c>
      <c r="W12" s="315">
        <v>1</v>
      </c>
      <c r="X12" s="315">
        <v>0</v>
      </c>
      <c r="Y12" s="315">
        <v>0</v>
      </c>
      <c r="Z12" s="315">
        <f t="shared" si="11"/>
        <v>49</v>
      </c>
      <c r="AA12" s="315">
        <v>49</v>
      </c>
      <c r="AB12" s="315">
        <v>0</v>
      </c>
      <c r="AC12" s="315">
        <v>0</v>
      </c>
      <c r="AD12" s="315">
        <f t="shared" si="12"/>
        <v>9463</v>
      </c>
      <c r="AE12" s="315">
        <f t="shared" si="13"/>
        <v>0</v>
      </c>
      <c r="AF12" s="315">
        <v>0</v>
      </c>
      <c r="AG12" s="315">
        <v>0</v>
      </c>
      <c r="AH12" s="315">
        <v>0</v>
      </c>
      <c r="AI12" s="315">
        <f t="shared" si="14"/>
        <v>9346</v>
      </c>
      <c r="AJ12" s="315">
        <v>0</v>
      </c>
      <c r="AK12" s="315">
        <v>0</v>
      </c>
      <c r="AL12" s="315">
        <v>9346</v>
      </c>
      <c r="AM12" s="315">
        <f t="shared" si="15"/>
        <v>78</v>
      </c>
      <c r="AN12" s="315">
        <v>0</v>
      </c>
      <c r="AO12" s="315">
        <v>0</v>
      </c>
      <c r="AP12" s="315">
        <v>78</v>
      </c>
      <c r="AQ12" s="315">
        <f t="shared" si="16"/>
        <v>20</v>
      </c>
      <c r="AR12" s="315">
        <v>0</v>
      </c>
      <c r="AS12" s="315">
        <v>0</v>
      </c>
      <c r="AT12" s="315">
        <v>20</v>
      </c>
      <c r="AU12" s="315">
        <f t="shared" si="17"/>
        <v>0</v>
      </c>
      <c r="AV12" s="315">
        <v>0</v>
      </c>
      <c r="AW12" s="315">
        <v>0</v>
      </c>
      <c r="AX12" s="315">
        <v>0</v>
      </c>
      <c r="AY12" s="315">
        <f t="shared" si="18"/>
        <v>19</v>
      </c>
      <c r="AZ12" s="315">
        <v>0</v>
      </c>
      <c r="BA12" s="315">
        <v>0</v>
      </c>
      <c r="BB12" s="315">
        <v>19</v>
      </c>
      <c r="BC12" s="315">
        <f t="shared" si="19"/>
        <v>2397</v>
      </c>
      <c r="BD12" s="315">
        <f t="shared" si="20"/>
        <v>2070</v>
      </c>
      <c r="BE12" s="315">
        <v>0</v>
      </c>
      <c r="BF12" s="315">
        <v>443</v>
      </c>
      <c r="BG12" s="315">
        <v>427</v>
      </c>
      <c r="BH12" s="315">
        <v>808</v>
      </c>
      <c r="BI12" s="315">
        <v>22</v>
      </c>
      <c r="BJ12" s="315">
        <v>370</v>
      </c>
      <c r="BK12" s="315">
        <f t="shared" si="21"/>
        <v>327</v>
      </c>
      <c r="BL12" s="315">
        <v>0</v>
      </c>
      <c r="BM12" s="315">
        <v>287</v>
      </c>
      <c r="BN12" s="315">
        <v>5</v>
      </c>
      <c r="BO12" s="315">
        <v>0</v>
      </c>
      <c r="BP12" s="315">
        <v>22</v>
      </c>
      <c r="BQ12" s="315">
        <v>13</v>
      </c>
      <c r="BR12" s="315">
        <f t="shared" si="22"/>
        <v>31092</v>
      </c>
      <c r="BS12" s="315">
        <f t="shared" si="23"/>
        <v>0</v>
      </c>
      <c r="BT12" s="315">
        <f t="shared" si="24"/>
        <v>25532</v>
      </c>
      <c r="BU12" s="315">
        <f t="shared" si="25"/>
        <v>1892</v>
      </c>
      <c r="BV12" s="315">
        <f t="shared" si="26"/>
        <v>3226</v>
      </c>
      <c r="BW12" s="315">
        <f t="shared" si="27"/>
        <v>23</v>
      </c>
      <c r="BX12" s="315">
        <f t="shared" si="28"/>
        <v>419</v>
      </c>
      <c r="BY12" s="315">
        <f t="shared" si="29"/>
        <v>29022</v>
      </c>
      <c r="BZ12" s="315">
        <f t="shared" si="30"/>
        <v>0</v>
      </c>
      <c r="CA12" s="315">
        <f t="shared" si="31"/>
        <v>25089</v>
      </c>
      <c r="CB12" s="315">
        <f t="shared" si="32"/>
        <v>1465</v>
      </c>
      <c r="CC12" s="315">
        <f t="shared" si="33"/>
        <v>2418</v>
      </c>
      <c r="CD12" s="315">
        <f t="shared" si="34"/>
        <v>1</v>
      </c>
      <c r="CE12" s="315">
        <f t="shared" si="35"/>
        <v>49</v>
      </c>
      <c r="CF12" s="315">
        <f t="shared" si="36"/>
        <v>2070</v>
      </c>
      <c r="CG12" s="315">
        <f t="shared" si="37"/>
        <v>0</v>
      </c>
      <c r="CH12" s="315">
        <f t="shared" si="38"/>
        <v>443</v>
      </c>
      <c r="CI12" s="315">
        <f t="shared" si="39"/>
        <v>427</v>
      </c>
      <c r="CJ12" s="315">
        <f t="shared" si="40"/>
        <v>808</v>
      </c>
      <c r="CK12" s="315">
        <f t="shared" si="41"/>
        <v>22</v>
      </c>
      <c r="CL12" s="315">
        <f t="shared" si="42"/>
        <v>370</v>
      </c>
      <c r="CM12" s="315">
        <f t="shared" si="43"/>
        <v>9790</v>
      </c>
      <c r="CN12" s="315">
        <f t="shared" si="44"/>
        <v>0</v>
      </c>
      <c r="CO12" s="315">
        <f t="shared" si="45"/>
        <v>9633</v>
      </c>
      <c r="CP12" s="315">
        <f t="shared" si="46"/>
        <v>83</v>
      </c>
      <c r="CQ12" s="315">
        <f t="shared" si="47"/>
        <v>20</v>
      </c>
      <c r="CR12" s="315">
        <f t="shared" si="48"/>
        <v>22</v>
      </c>
      <c r="CS12" s="315">
        <f t="shared" si="49"/>
        <v>32</v>
      </c>
      <c r="CT12" s="315">
        <f t="shared" si="50"/>
        <v>9463</v>
      </c>
      <c r="CU12" s="315">
        <f t="shared" si="51"/>
        <v>0</v>
      </c>
      <c r="CV12" s="315">
        <f t="shared" si="52"/>
        <v>9346</v>
      </c>
      <c r="CW12" s="315">
        <f t="shared" si="53"/>
        <v>78</v>
      </c>
      <c r="CX12" s="315">
        <f t="shared" si="54"/>
        <v>20</v>
      </c>
      <c r="CY12" s="315">
        <f t="shared" si="55"/>
        <v>0</v>
      </c>
      <c r="CZ12" s="315">
        <f t="shared" si="56"/>
        <v>19</v>
      </c>
      <c r="DA12" s="315">
        <f t="shared" si="57"/>
        <v>327</v>
      </c>
      <c r="DB12" s="315">
        <f t="shared" si="58"/>
        <v>0</v>
      </c>
      <c r="DC12" s="315">
        <f t="shared" si="59"/>
        <v>287</v>
      </c>
      <c r="DD12" s="315">
        <f t="shared" si="60"/>
        <v>5</v>
      </c>
      <c r="DE12" s="315">
        <f t="shared" si="61"/>
        <v>0</v>
      </c>
      <c r="DF12" s="315">
        <f t="shared" si="62"/>
        <v>22</v>
      </c>
      <c r="DG12" s="315">
        <f t="shared" si="63"/>
        <v>13</v>
      </c>
      <c r="DH12" s="315">
        <v>0</v>
      </c>
      <c r="DI12" s="315">
        <f t="shared" si="64"/>
        <v>0</v>
      </c>
      <c r="DJ12" s="315">
        <v>0</v>
      </c>
      <c r="DK12" s="315">
        <v>0</v>
      </c>
      <c r="DL12" s="315">
        <v>0</v>
      </c>
      <c r="DM12" s="315">
        <v>0</v>
      </c>
    </row>
    <row r="13" spans="1:117" s="299" customFormat="1" ht="12" customHeight="1">
      <c r="A13" s="294" t="s">
        <v>571</v>
      </c>
      <c r="B13" s="295" t="s">
        <v>583</v>
      </c>
      <c r="C13" s="294" t="s">
        <v>584</v>
      </c>
      <c r="D13" s="315">
        <f t="shared" si="4"/>
        <v>44679</v>
      </c>
      <c r="E13" s="315">
        <f t="shared" si="5"/>
        <v>30721</v>
      </c>
      <c r="F13" s="315">
        <f t="shared" si="6"/>
        <v>0</v>
      </c>
      <c r="G13" s="315">
        <v>0</v>
      </c>
      <c r="H13" s="315">
        <v>0</v>
      </c>
      <c r="I13" s="315">
        <v>0</v>
      </c>
      <c r="J13" s="315">
        <f t="shared" si="7"/>
        <v>27468</v>
      </c>
      <c r="K13" s="315">
        <v>0</v>
      </c>
      <c r="L13" s="315">
        <v>27468</v>
      </c>
      <c r="M13" s="315">
        <v>0</v>
      </c>
      <c r="N13" s="315">
        <f t="shared" si="8"/>
        <v>1435</v>
      </c>
      <c r="O13" s="315">
        <v>0</v>
      </c>
      <c r="P13" s="315">
        <v>1435</v>
      </c>
      <c r="Q13" s="315">
        <v>0</v>
      </c>
      <c r="R13" s="315">
        <f t="shared" si="9"/>
        <v>1562</v>
      </c>
      <c r="S13" s="315">
        <v>0</v>
      </c>
      <c r="T13" s="315">
        <v>1562</v>
      </c>
      <c r="U13" s="315">
        <v>0</v>
      </c>
      <c r="V13" s="315">
        <f t="shared" si="10"/>
        <v>0</v>
      </c>
      <c r="W13" s="315">
        <v>0</v>
      </c>
      <c r="X13" s="315">
        <v>0</v>
      </c>
      <c r="Y13" s="315">
        <v>0</v>
      </c>
      <c r="Z13" s="315">
        <f t="shared" si="11"/>
        <v>256</v>
      </c>
      <c r="AA13" s="315">
        <v>0</v>
      </c>
      <c r="AB13" s="315">
        <v>256</v>
      </c>
      <c r="AC13" s="315">
        <v>0</v>
      </c>
      <c r="AD13" s="315">
        <f t="shared" si="12"/>
        <v>9638</v>
      </c>
      <c r="AE13" s="315">
        <f t="shared" si="13"/>
        <v>0</v>
      </c>
      <c r="AF13" s="315">
        <v>0</v>
      </c>
      <c r="AG13" s="315">
        <v>0</v>
      </c>
      <c r="AH13" s="315">
        <v>0</v>
      </c>
      <c r="AI13" s="315">
        <f t="shared" si="14"/>
        <v>9571</v>
      </c>
      <c r="AJ13" s="315">
        <v>0</v>
      </c>
      <c r="AK13" s="315">
        <v>0</v>
      </c>
      <c r="AL13" s="315">
        <v>9571</v>
      </c>
      <c r="AM13" s="315">
        <f t="shared" si="15"/>
        <v>67</v>
      </c>
      <c r="AN13" s="315">
        <v>0</v>
      </c>
      <c r="AO13" s="315">
        <v>0</v>
      </c>
      <c r="AP13" s="315">
        <v>67</v>
      </c>
      <c r="AQ13" s="315">
        <f t="shared" si="16"/>
        <v>0</v>
      </c>
      <c r="AR13" s="315">
        <v>0</v>
      </c>
      <c r="AS13" s="315">
        <v>0</v>
      </c>
      <c r="AT13" s="315">
        <v>0</v>
      </c>
      <c r="AU13" s="315">
        <f t="shared" si="17"/>
        <v>0</v>
      </c>
      <c r="AV13" s="315">
        <v>0</v>
      </c>
      <c r="AW13" s="315">
        <v>0</v>
      </c>
      <c r="AX13" s="315">
        <v>0</v>
      </c>
      <c r="AY13" s="315">
        <f t="shared" si="18"/>
        <v>0</v>
      </c>
      <c r="AZ13" s="315">
        <v>0</v>
      </c>
      <c r="BA13" s="315">
        <v>0</v>
      </c>
      <c r="BB13" s="315">
        <v>0</v>
      </c>
      <c r="BC13" s="315">
        <f t="shared" si="19"/>
        <v>4320</v>
      </c>
      <c r="BD13" s="315">
        <f t="shared" si="20"/>
        <v>2170</v>
      </c>
      <c r="BE13" s="315">
        <v>0</v>
      </c>
      <c r="BF13" s="315">
        <v>948</v>
      </c>
      <c r="BG13" s="315">
        <v>891</v>
      </c>
      <c r="BH13" s="315">
        <v>150</v>
      </c>
      <c r="BI13" s="315">
        <v>0</v>
      </c>
      <c r="BJ13" s="315">
        <v>181</v>
      </c>
      <c r="BK13" s="315">
        <f t="shared" si="21"/>
        <v>2150</v>
      </c>
      <c r="BL13" s="315">
        <v>0</v>
      </c>
      <c r="BM13" s="315">
        <v>694</v>
      </c>
      <c r="BN13" s="315">
        <v>124</v>
      </c>
      <c r="BO13" s="315">
        <v>124</v>
      </c>
      <c r="BP13" s="315">
        <v>1180</v>
      </c>
      <c r="BQ13" s="315">
        <v>28</v>
      </c>
      <c r="BR13" s="315">
        <f t="shared" si="22"/>
        <v>32891</v>
      </c>
      <c r="BS13" s="315">
        <f t="shared" si="23"/>
        <v>0</v>
      </c>
      <c r="BT13" s="315">
        <f t="shared" si="24"/>
        <v>28416</v>
      </c>
      <c r="BU13" s="315">
        <f t="shared" si="25"/>
        <v>2326</v>
      </c>
      <c r="BV13" s="315">
        <f t="shared" si="26"/>
        <v>1712</v>
      </c>
      <c r="BW13" s="315">
        <f t="shared" si="27"/>
        <v>0</v>
      </c>
      <c r="BX13" s="315">
        <f t="shared" si="28"/>
        <v>437</v>
      </c>
      <c r="BY13" s="315">
        <f t="shared" si="29"/>
        <v>30721</v>
      </c>
      <c r="BZ13" s="315">
        <f t="shared" si="30"/>
        <v>0</v>
      </c>
      <c r="CA13" s="315">
        <f t="shared" si="31"/>
        <v>27468</v>
      </c>
      <c r="CB13" s="315">
        <f t="shared" si="32"/>
        <v>1435</v>
      </c>
      <c r="CC13" s="315">
        <f t="shared" si="33"/>
        <v>1562</v>
      </c>
      <c r="CD13" s="315">
        <f t="shared" si="34"/>
        <v>0</v>
      </c>
      <c r="CE13" s="315">
        <f t="shared" si="35"/>
        <v>256</v>
      </c>
      <c r="CF13" s="315">
        <f t="shared" si="36"/>
        <v>2170</v>
      </c>
      <c r="CG13" s="315">
        <f t="shared" si="37"/>
        <v>0</v>
      </c>
      <c r="CH13" s="315">
        <f t="shared" si="38"/>
        <v>948</v>
      </c>
      <c r="CI13" s="315">
        <f t="shared" si="39"/>
        <v>891</v>
      </c>
      <c r="CJ13" s="315">
        <f t="shared" si="40"/>
        <v>150</v>
      </c>
      <c r="CK13" s="315">
        <f t="shared" si="41"/>
        <v>0</v>
      </c>
      <c r="CL13" s="315">
        <f t="shared" si="42"/>
        <v>181</v>
      </c>
      <c r="CM13" s="315">
        <f t="shared" si="43"/>
        <v>11788</v>
      </c>
      <c r="CN13" s="315">
        <f t="shared" si="44"/>
        <v>0</v>
      </c>
      <c r="CO13" s="315">
        <f t="shared" si="45"/>
        <v>10265</v>
      </c>
      <c r="CP13" s="315">
        <f t="shared" si="46"/>
        <v>191</v>
      </c>
      <c r="CQ13" s="315">
        <f t="shared" si="47"/>
        <v>124</v>
      </c>
      <c r="CR13" s="315">
        <f t="shared" si="48"/>
        <v>1180</v>
      </c>
      <c r="CS13" s="315">
        <f t="shared" si="49"/>
        <v>28</v>
      </c>
      <c r="CT13" s="315">
        <f t="shared" si="50"/>
        <v>9638</v>
      </c>
      <c r="CU13" s="315">
        <f t="shared" si="51"/>
        <v>0</v>
      </c>
      <c r="CV13" s="315">
        <f t="shared" si="52"/>
        <v>9571</v>
      </c>
      <c r="CW13" s="315">
        <f t="shared" si="53"/>
        <v>67</v>
      </c>
      <c r="CX13" s="315">
        <f t="shared" si="54"/>
        <v>0</v>
      </c>
      <c r="CY13" s="315">
        <f t="shared" si="55"/>
        <v>0</v>
      </c>
      <c r="CZ13" s="315">
        <f t="shared" si="56"/>
        <v>0</v>
      </c>
      <c r="DA13" s="315">
        <f t="shared" si="57"/>
        <v>2150</v>
      </c>
      <c r="DB13" s="315">
        <f t="shared" si="58"/>
        <v>0</v>
      </c>
      <c r="DC13" s="315">
        <f t="shared" si="59"/>
        <v>694</v>
      </c>
      <c r="DD13" s="315">
        <f t="shared" si="60"/>
        <v>124</v>
      </c>
      <c r="DE13" s="315">
        <f t="shared" si="61"/>
        <v>124</v>
      </c>
      <c r="DF13" s="315">
        <f t="shared" si="62"/>
        <v>1180</v>
      </c>
      <c r="DG13" s="315">
        <f t="shared" si="63"/>
        <v>28</v>
      </c>
      <c r="DH13" s="315">
        <v>0</v>
      </c>
      <c r="DI13" s="315">
        <f t="shared" si="64"/>
        <v>3</v>
      </c>
      <c r="DJ13" s="315">
        <v>0</v>
      </c>
      <c r="DK13" s="315">
        <v>2</v>
      </c>
      <c r="DL13" s="315">
        <v>0</v>
      </c>
      <c r="DM13" s="315">
        <v>1</v>
      </c>
    </row>
    <row r="14" spans="1:117" s="299" customFormat="1" ht="12" customHeight="1">
      <c r="A14" s="294" t="s">
        <v>571</v>
      </c>
      <c r="B14" s="295" t="s">
        <v>585</v>
      </c>
      <c r="C14" s="294" t="s">
        <v>586</v>
      </c>
      <c r="D14" s="315">
        <f t="shared" si="4"/>
        <v>34558</v>
      </c>
      <c r="E14" s="315">
        <f t="shared" si="5"/>
        <v>21871</v>
      </c>
      <c r="F14" s="315">
        <f t="shared" si="6"/>
        <v>0</v>
      </c>
      <c r="G14" s="315">
        <v>0</v>
      </c>
      <c r="H14" s="315">
        <v>0</v>
      </c>
      <c r="I14" s="315">
        <v>0</v>
      </c>
      <c r="J14" s="315">
        <f t="shared" si="7"/>
        <v>19415</v>
      </c>
      <c r="K14" s="315">
        <v>15861</v>
      </c>
      <c r="L14" s="315">
        <v>250</v>
      </c>
      <c r="M14" s="315">
        <v>3304</v>
      </c>
      <c r="N14" s="315">
        <f t="shared" si="8"/>
        <v>192</v>
      </c>
      <c r="O14" s="315">
        <v>190</v>
      </c>
      <c r="P14" s="315">
        <v>2</v>
      </c>
      <c r="Q14" s="315">
        <v>0</v>
      </c>
      <c r="R14" s="315">
        <f t="shared" si="9"/>
        <v>2214</v>
      </c>
      <c r="S14" s="315">
        <v>2185</v>
      </c>
      <c r="T14" s="315">
        <v>29</v>
      </c>
      <c r="U14" s="315">
        <v>0</v>
      </c>
      <c r="V14" s="315">
        <f t="shared" si="10"/>
        <v>0</v>
      </c>
      <c r="W14" s="315">
        <v>0</v>
      </c>
      <c r="X14" s="315">
        <v>0</v>
      </c>
      <c r="Y14" s="315">
        <v>0</v>
      </c>
      <c r="Z14" s="315">
        <f t="shared" si="11"/>
        <v>50</v>
      </c>
      <c r="AA14" s="315">
        <v>50</v>
      </c>
      <c r="AB14" s="315">
        <v>0</v>
      </c>
      <c r="AC14" s="315">
        <v>0</v>
      </c>
      <c r="AD14" s="315">
        <f t="shared" si="12"/>
        <v>8997</v>
      </c>
      <c r="AE14" s="315">
        <f t="shared" si="13"/>
        <v>0</v>
      </c>
      <c r="AF14" s="315">
        <v>0</v>
      </c>
      <c r="AG14" s="315">
        <v>0</v>
      </c>
      <c r="AH14" s="315">
        <v>0</v>
      </c>
      <c r="AI14" s="315">
        <f t="shared" si="14"/>
        <v>7683</v>
      </c>
      <c r="AJ14" s="315">
        <v>0</v>
      </c>
      <c r="AK14" s="315">
        <v>0</v>
      </c>
      <c r="AL14" s="315">
        <v>7683</v>
      </c>
      <c r="AM14" s="315">
        <f t="shared" si="15"/>
        <v>142</v>
      </c>
      <c r="AN14" s="315">
        <v>0</v>
      </c>
      <c r="AO14" s="315">
        <v>0</v>
      </c>
      <c r="AP14" s="315">
        <v>142</v>
      </c>
      <c r="AQ14" s="315">
        <f t="shared" si="16"/>
        <v>493</v>
      </c>
      <c r="AR14" s="315">
        <v>0</v>
      </c>
      <c r="AS14" s="315">
        <v>0</v>
      </c>
      <c r="AT14" s="315">
        <v>493</v>
      </c>
      <c r="AU14" s="315">
        <f t="shared" si="17"/>
        <v>0</v>
      </c>
      <c r="AV14" s="315">
        <v>0</v>
      </c>
      <c r="AW14" s="315">
        <v>0</v>
      </c>
      <c r="AX14" s="315">
        <v>0</v>
      </c>
      <c r="AY14" s="315">
        <f t="shared" si="18"/>
        <v>679</v>
      </c>
      <c r="AZ14" s="315">
        <v>0</v>
      </c>
      <c r="BA14" s="315">
        <v>0</v>
      </c>
      <c r="BB14" s="315">
        <v>679</v>
      </c>
      <c r="BC14" s="315">
        <f t="shared" si="19"/>
        <v>3690</v>
      </c>
      <c r="BD14" s="315">
        <f t="shared" si="20"/>
        <v>654</v>
      </c>
      <c r="BE14" s="315">
        <v>0</v>
      </c>
      <c r="BF14" s="315">
        <v>367</v>
      </c>
      <c r="BG14" s="315">
        <v>0</v>
      </c>
      <c r="BH14" s="315">
        <v>22</v>
      </c>
      <c r="BI14" s="315">
        <v>0</v>
      </c>
      <c r="BJ14" s="315">
        <v>265</v>
      </c>
      <c r="BK14" s="315">
        <f t="shared" si="21"/>
        <v>3036</v>
      </c>
      <c r="BL14" s="315">
        <v>0</v>
      </c>
      <c r="BM14" s="315">
        <v>1863</v>
      </c>
      <c r="BN14" s="315">
        <v>145</v>
      </c>
      <c r="BO14" s="315">
        <v>192</v>
      </c>
      <c r="BP14" s="315">
        <v>0</v>
      </c>
      <c r="BQ14" s="315">
        <v>836</v>
      </c>
      <c r="BR14" s="315">
        <f t="shared" si="22"/>
        <v>22525</v>
      </c>
      <c r="BS14" s="315">
        <f t="shared" si="23"/>
        <v>0</v>
      </c>
      <c r="BT14" s="315">
        <f t="shared" si="24"/>
        <v>19782</v>
      </c>
      <c r="BU14" s="315">
        <f t="shared" si="25"/>
        <v>192</v>
      </c>
      <c r="BV14" s="315">
        <f t="shared" si="26"/>
        <v>2236</v>
      </c>
      <c r="BW14" s="315">
        <f t="shared" si="27"/>
        <v>0</v>
      </c>
      <c r="BX14" s="315">
        <f t="shared" si="28"/>
        <v>315</v>
      </c>
      <c r="BY14" s="315">
        <f t="shared" si="29"/>
        <v>21871</v>
      </c>
      <c r="BZ14" s="315">
        <f t="shared" si="30"/>
        <v>0</v>
      </c>
      <c r="CA14" s="315">
        <f t="shared" si="31"/>
        <v>19415</v>
      </c>
      <c r="CB14" s="315">
        <f t="shared" si="32"/>
        <v>192</v>
      </c>
      <c r="CC14" s="315">
        <f t="shared" si="33"/>
        <v>2214</v>
      </c>
      <c r="CD14" s="315">
        <f t="shared" si="34"/>
        <v>0</v>
      </c>
      <c r="CE14" s="315">
        <f t="shared" si="35"/>
        <v>50</v>
      </c>
      <c r="CF14" s="315">
        <f t="shared" si="36"/>
        <v>654</v>
      </c>
      <c r="CG14" s="315">
        <f t="shared" si="37"/>
        <v>0</v>
      </c>
      <c r="CH14" s="315">
        <f t="shared" si="38"/>
        <v>367</v>
      </c>
      <c r="CI14" s="315">
        <f t="shared" si="39"/>
        <v>0</v>
      </c>
      <c r="CJ14" s="315">
        <f t="shared" si="40"/>
        <v>22</v>
      </c>
      <c r="CK14" s="315">
        <f t="shared" si="41"/>
        <v>0</v>
      </c>
      <c r="CL14" s="315">
        <f t="shared" si="42"/>
        <v>265</v>
      </c>
      <c r="CM14" s="315">
        <f t="shared" si="43"/>
        <v>12033</v>
      </c>
      <c r="CN14" s="315">
        <f t="shared" si="44"/>
        <v>0</v>
      </c>
      <c r="CO14" s="315">
        <f t="shared" si="45"/>
        <v>9546</v>
      </c>
      <c r="CP14" s="315">
        <f t="shared" si="46"/>
        <v>287</v>
      </c>
      <c r="CQ14" s="315">
        <f t="shared" si="47"/>
        <v>685</v>
      </c>
      <c r="CR14" s="315">
        <f t="shared" si="48"/>
        <v>0</v>
      </c>
      <c r="CS14" s="315">
        <f t="shared" si="49"/>
        <v>1515</v>
      </c>
      <c r="CT14" s="315">
        <f t="shared" si="50"/>
        <v>8997</v>
      </c>
      <c r="CU14" s="315">
        <f t="shared" si="51"/>
        <v>0</v>
      </c>
      <c r="CV14" s="315">
        <f t="shared" si="52"/>
        <v>7683</v>
      </c>
      <c r="CW14" s="315">
        <f t="shared" si="53"/>
        <v>142</v>
      </c>
      <c r="CX14" s="315">
        <f t="shared" si="54"/>
        <v>493</v>
      </c>
      <c r="CY14" s="315">
        <f t="shared" si="55"/>
        <v>0</v>
      </c>
      <c r="CZ14" s="315">
        <f t="shared" si="56"/>
        <v>679</v>
      </c>
      <c r="DA14" s="315">
        <f t="shared" si="57"/>
        <v>3036</v>
      </c>
      <c r="DB14" s="315">
        <f t="shared" si="58"/>
        <v>0</v>
      </c>
      <c r="DC14" s="315">
        <f t="shared" si="59"/>
        <v>1863</v>
      </c>
      <c r="DD14" s="315">
        <f t="shared" si="60"/>
        <v>145</v>
      </c>
      <c r="DE14" s="315">
        <f t="shared" si="61"/>
        <v>192</v>
      </c>
      <c r="DF14" s="315">
        <f t="shared" si="62"/>
        <v>0</v>
      </c>
      <c r="DG14" s="315">
        <f t="shared" si="63"/>
        <v>836</v>
      </c>
      <c r="DH14" s="315">
        <v>0</v>
      </c>
      <c r="DI14" s="315">
        <f t="shared" si="64"/>
        <v>0</v>
      </c>
      <c r="DJ14" s="315">
        <v>0</v>
      </c>
      <c r="DK14" s="315">
        <v>0</v>
      </c>
      <c r="DL14" s="315">
        <v>0</v>
      </c>
      <c r="DM14" s="315">
        <v>0</v>
      </c>
    </row>
    <row r="15" spans="1:117" s="299" customFormat="1" ht="12" customHeight="1">
      <c r="A15" s="294" t="s">
        <v>571</v>
      </c>
      <c r="B15" s="295" t="s">
        <v>587</v>
      </c>
      <c r="C15" s="294" t="s">
        <v>588</v>
      </c>
      <c r="D15" s="315">
        <f t="shared" si="4"/>
        <v>32275</v>
      </c>
      <c r="E15" s="315">
        <f t="shared" si="5"/>
        <v>25121</v>
      </c>
      <c r="F15" s="315">
        <f t="shared" si="6"/>
        <v>0</v>
      </c>
      <c r="G15" s="315">
        <v>0</v>
      </c>
      <c r="H15" s="315">
        <v>0</v>
      </c>
      <c r="I15" s="315">
        <v>0</v>
      </c>
      <c r="J15" s="315">
        <f t="shared" si="7"/>
        <v>21810</v>
      </c>
      <c r="K15" s="315">
        <v>17503</v>
      </c>
      <c r="L15" s="315">
        <v>4307</v>
      </c>
      <c r="M15" s="315">
        <v>0</v>
      </c>
      <c r="N15" s="315">
        <f t="shared" si="8"/>
        <v>0</v>
      </c>
      <c r="O15" s="315">
        <v>0</v>
      </c>
      <c r="P15" s="315">
        <v>0</v>
      </c>
      <c r="Q15" s="315">
        <v>0</v>
      </c>
      <c r="R15" s="315">
        <f t="shared" si="9"/>
        <v>3212</v>
      </c>
      <c r="S15" s="315">
        <v>387</v>
      </c>
      <c r="T15" s="315">
        <v>2825</v>
      </c>
      <c r="U15" s="315">
        <v>0</v>
      </c>
      <c r="V15" s="315">
        <f t="shared" si="10"/>
        <v>0</v>
      </c>
      <c r="W15" s="315">
        <v>0</v>
      </c>
      <c r="X15" s="315">
        <v>0</v>
      </c>
      <c r="Y15" s="315">
        <v>0</v>
      </c>
      <c r="Z15" s="315">
        <f t="shared" si="11"/>
        <v>99</v>
      </c>
      <c r="AA15" s="315">
        <v>99</v>
      </c>
      <c r="AB15" s="315">
        <v>0</v>
      </c>
      <c r="AC15" s="315">
        <v>0</v>
      </c>
      <c r="AD15" s="315">
        <f t="shared" si="12"/>
        <v>4186</v>
      </c>
      <c r="AE15" s="315">
        <f t="shared" si="13"/>
        <v>0</v>
      </c>
      <c r="AF15" s="315">
        <v>0</v>
      </c>
      <c r="AG15" s="315">
        <v>0</v>
      </c>
      <c r="AH15" s="315">
        <v>0</v>
      </c>
      <c r="AI15" s="315">
        <f t="shared" si="14"/>
        <v>4186</v>
      </c>
      <c r="AJ15" s="315">
        <v>0</v>
      </c>
      <c r="AK15" s="315">
        <v>0</v>
      </c>
      <c r="AL15" s="315">
        <v>4186</v>
      </c>
      <c r="AM15" s="315">
        <f t="shared" si="15"/>
        <v>0</v>
      </c>
      <c r="AN15" s="315">
        <v>0</v>
      </c>
      <c r="AO15" s="315">
        <v>0</v>
      </c>
      <c r="AP15" s="315">
        <v>0</v>
      </c>
      <c r="AQ15" s="315">
        <f t="shared" si="16"/>
        <v>0</v>
      </c>
      <c r="AR15" s="315">
        <v>0</v>
      </c>
      <c r="AS15" s="315">
        <v>0</v>
      </c>
      <c r="AT15" s="315">
        <v>0</v>
      </c>
      <c r="AU15" s="315">
        <f t="shared" si="17"/>
        <v>0</v>
      </c>
      <c r="AV15" s="315">
        <v>0</v>
      </c>
      <c r="AW15" s="315">
        <v>0</v>
      </c>
      <c r="AX15" s="315">
        <v>0</v>
      </c>
      <c r="AY15" s="315">
        <f t="shared" si="18"/>
        <v>0</v>
      </c>
      <c r="AZ15" s="315">
        <v>0</v>
      </c>
      <c r="BA15" s="315">
        <v>0</v>
      </c>
      <c r="BB15" s="315">
        <v>0</v>
      </c>
      <c r="BC15" s="315">
        <f t="shared" si="19"/>
        <v>2968</v>
      </c>
      <c r="BD15" s="315">
        <f t="shared" si="20"/>
        <v>1648</v>
      </c>
      <c r="BE15" s="315">
        <v>0</v>
      </c>
      <c r="BF15" s="315">
        <v>862</v>
      </c>
      <c r="BG15" s="315">
        <v>0</v>
      </c>
      <c r="BH15" s="315">
        <v>13</v>
      </c>
      <c r="BI15" s="315">
        <v>773</v>
      </c>
      <c r="BJ15" s="315">
        <v>0</v>
      </c>
      <c r="BK15" s="315">
        <f t="shared" si="21"/>
        <v>1320</v>
      </c>
      <c r="BL15" s="315">
        <v>0</v>
      </c>
      <c r="BM15" s="315">
        <v>1177</v>
      </c>
      <c r="BN15" s="315">
        <v>0</v>
      </c>
      <c r="BO15" s="315">
        <v>143</v>
      </c>
      <c r="BP15" s="315">
        <v>0</v>
      </c>
      <c r="BQ15" s="315">
        <v>0</v>
      </c>
      <c r="BR15" s="315">
        <f t="shared" si="22"/>
        <v>26769</v>
      </c>
      <c r="BS15" s="315">
        <f t="shared" si="23"/>
        <v>0</v>
      </c>
      <c r="BT15" s="315">
        <f t="shared" si="24"/>
        <v>22672</v>
      </c>
      <c r="BU15" s="315">
        <f t="shared" si="25"/>
        <v>0</v>
      </c>
      <c r="BV15" s="315">
        <f t="shared" si="26"/>
        <v>3225</v>
      </c>
      <c r="BW15" s="315">
        <f t="shared" si="27"/>
        <v>773</v>
      </c>
      <c r="BX15" s="315">
        <f t="shared" si="28"/>
        <v>99</v>
      </c>
      <c r="BY15" s="315">
        <f t="shared" si="29"/>
        <v>25121</v>
      </c>
      <c r="BZ15" s="315">
        <f t="shared" si="30"/>
        <v>0</v>
      </c>
      <c r="CA15" s="315">
        <f t="shared" si="31"/>
        <v>21810</v>
      </c>
      <c r="CB15" s="315">
        <f t="shared" si="32"/>
        <v>0</v>
      </c>
      <c r="CC15" s="315">
        <f t="shared" si="33"/>
        <v>3212</v>
      </c>
      <c r="CD15" s="315">
        <f t="shared" si="34"/>
        <v>0</v>
      </c>
      <c r="CE15" s="315">
        <f t="shared" si="35"/>
        <v>99</v>
      </c>
      <c r="CF15" s="315">
        <f t="shared" si="36"/>
        <v>1648</v>
      </c>
      <c r="CG15" s="315">
        <f t="shared" si="37"/>
        <v>0</v>
      </c>
      <c r="CH15" s="315">
        <f t="shared" si="38"/>
        <v>862</v>
      </c>
      <c r="CI15" s="315">
        <f t="shared" si="39"/>
        <v>0</v>
      </c>
      <c r="CJ15" s="315">
        <f t="shared" si="40"/>
        <v>13</v>
      </c>
      <c r="CK15" s="315">
        <f t="shared" si="41"/>
        <v>773</v>
      </c>
      <c r="CL15" s="315">
        <f t="shared" si="42"/>
        <v>0</v>
      </c>
      <c r="CM15" s="315">
        <f t="shared" si="43"/>
        <v>5506</v>
      </c>
      <c r="CN15" s="315">
        <f t="shared" si="44"/>
        <v>0</v>
      </c>
      <c r="CO15" s="315">
        <f t="shared" si="45"/>
        <v>5363</v>
      </c>
      <c r="CP15" s="315">
        <f t="shared" si="46"/>
        <v>0</v>
      </c>
      <c r="CQ15" s="315">
        <f t="shared" si="47"/>
        <v>143</v>
      </c>
      <c r="CR15" s="315">
        <f t="shared" si="48"/>
        <v>0</v>
      </c>
      <c r="CS15" s="315">
        <f t="shared" si="49"/>
        <v>0</v>
      </c>
      <c r="CT15" s="315">
        <f t="shared" si="50"/>
        <v>4186</v>
      </c>
      <c r="CU15" s="315">
        <f t="shared" si="51"/>
        <v>0</v>
      </c>
      <c r="CV15" s="315">
        <f t="shared" si="52"/>
        <v>4186</v>
      </c>
      <c r="CW15" s="315">
        <f t="shared" si="53"/>
        <v>0</v>
      </c>
      <c r="CX15" s="315">
        <f t="shared" si="54"/>
        <v>0</v>
      </c>
      <c r="CY15" s="315">
        <f t="shared" si="55"/>
        <v>0</v>
      </c>
      <c r="CZ15" s="315">
        <f t="shared" si="56"/>
        <v>0</v>
      </c>
      <c r="DA15" s="315">
        <f t="shared" si="57"/>
        <v>1320</v>
      </c>
      <c r="DB15" s="315">
        <f t="shared" si="58"/>
        <v>0</v>
      </c>
      <c r="DC15" s="315">
        <f t="shared" si="59"/>
        <v>1177</v>
      </c>
      <c r="DD15" s="315">
        <f t="shared" si="60"/>
        <v>0</v>
      </c>
      <c r="DE15" s="315">
        <f t="shared" si="61"/>
        <v>143</v>
      </c>
      <c r="DF15" s="315">
        <f t="shared" si="62"/>
        <v>0</v>
      </c>
      <c r="DG15" s="315">
        <f t="shared" si="63"/>
        <v>0</v>
      </c>
      <c r="DH15" s="315">
        <v>0</v>
      </c>
      <c r="DI15" s="315">
        <f t="shared" si="64"/>
        <v>0</v>
      </c>
      <c r="DJ15" s="315">
        <v>0</v>
      </c>
      <c r="DK15" s="315">
        <v>0</v>
      </c>
      <c r="DL15" s="315">
        <v>0</v>
      </c>
      <c r="DM15" s="315">
        <v>0</v>
      </c>
    </row>
    <row r="16" spans="1:117" s="299" customFormat="1" ht="12" customHeight="1">
      <c r="A16" s="294" t="s">
        <v>571</v>
      </c>
      <c r="B16" s="295" t="s">
        <v>589</v>
      </c>
      <c r="C16" s="294" t="s">
        <v>590</v>
      </c>
      <c r="D16" s="315">
        <f t="shared" si="4"/>
        <v>79079</v>
      </c>
      <c r="E16" s="315">
        <f t="shared" si="5"/>
        <v>56750</v>
      </c>
      <c r="F16" s="315">
        <f t="shared" si="6"/>
        <v>0</v>
      </c>
      <c r="G16" s="315">
        <v>0</v>
      </c>
      <c r="H16" s="315">
        <v>0</v>
      </c>
      <c r="I16" s="315">
        <v>0</v>
      </c>
      <c r="J16" s="315">
        <f t="shared" si="7"/>
        <v>46152</v>
      </c>
      <c r="K16" s="315">
        <v>46152</v>
      </c>
      <c r="L16" s="315">
        <v>0</v>
      </c>
      <c r="M16" s="315">
        <v>0</v>
      </c>
      <c r="N16" s="315">
        <f t="shared" si="8"/>
        <v>1769</v>
      </c>
      <c r="O16" s="315">
        <v>0</v>
      </c>
      <c r="P16" s="315">
        <v>1769</v>
      </c>
      <c r="Q16" s="315">
        <v>0</v>
      </c>
      <c r="R16" s="315">
        <f t="shared" si="9"/>
        <v>8829</v>
      </c>
      <c r="S16" s="315">
        <v>66</v>
      </c>
      <c r="T16" s="315">
        <v>8763</v>
      </c>
      <c r="U16" s="315">
        <v>0</v>
      </c>
      <c r="V16" s="315">
        <f t="shared" si="10"/>
        <v>0</v>
      </c>
      <c r="W16" s="315">
        <v>0</v>
      </c>
      <c r="X16" s="315">
        <v>0</v>
      </c>
      <c r="Y16" s="315">
        <v>0</v>
      </c>
      <c r="Z16" s="315">
        <f t="shared" si="11"/>
        <v>0</v>
      </c>
      <c r="AA16" s="315">
        <v>0</v>
      </c>
      <c r="AB16" s="315">
        <v>0</v>
      </c>
      <c r="AC16" s="315">
        <v>0</v>
      </c>
      <c r="AD16" s="315">
        <f t="shared" si="12"/>
        <v>18174</v>
      </c>
      <c r="AE16" s="315">
        <f t="shared" si="13"/>
        <v>0</v>
      </c>
      <c r="AF16" s="315">
        <v>0</v>
      </c>
      <c r="AG16" s="315">
        <v>0</v>
      </c>
      <c r="AH16" s="315">
        <v>0</v>
      </c>
      <c r="AI16" s="315">
        <f t="shared" si="14"/>
        <v>18174</v>
      </c>
      <c r="AJ16" s="315">
        <v>0</v>
      </c>
      <c r="AK16" s="315">
        <v>0</v>
      </c>
      <c r="AL16" s="315">
        <v>18174</v>
      </c>
      <c r="AM16" s="315">
        <f t="shared" si="15"/>
        <v>0</v>
      </c>
      <c r="AN16" s="315">
        <v>0</v>
      </c>
      <c r="AO16" s="315">
        <v>0</v>
      </c>
      <c r="AP16" s="315">
        <v>0</v>
      </c>
      <c r="AQ16" s="315">
        <f t="shared" si="16"/>
        <v>0</v>
      </c>
      <c r="AR16" s="315">
        <v>0</v>
      </c>
      <c r="AS16" s="315">
        <v>0</v>
      </c>
      <c r="AT16" s="315">
        <v>0</v>
      </c>
      <c r="AU16" s="315">
        <f t="shared" si="17"/>
        <v>0</v>
      </c>
      <c r="AV16" s="315">
        <v>0</v>
      </c>
      <c r="AW16" s="315">
        <v>0</v>
      </c>
      <c r="AX16" s="315">
        <v>0</v>
      </c>
      <c r="AY16" s="315">
        <f t="shared" si="18"/>
        <v>0</v>
      </c>
      <c r="AZ16" s="315">
        <v>0</v>
      </c>
      <c r="BA16" s="315">
        <v>0</v>
      </c>
      <c r="BB16" s="315">
        <v>0</v>
      </c>
      <c r="BC16" s="315">
        <f t="shared" si="19"/>
        <v>4155</v>
      </c>
      <c r="BD16" s="315">
        <f t="shared" si="20"/>
        <v>9</v>
      </c>
      <c r="BE16" s="315">
        <v>0</v>
      </c>
      <c r="BF16" s="315">
        <v>0</v>
      </c>
      <c r="BG16" s="315">
        <v>0</v>
      </c>
      <c r="BH16" s="315">
        <v>9</v>
      </c>
      <c r="BI16" s="315">
        <v>0</v>
      </c>
      <c r="BJ16" s="315">
        <v>0</v>
      </c>
      <c r="BK16" s="315">
        <f t="shared" si="21"/>
        <v>4146</v>
      </c>
      <c r="BL16" s="315">
        <v>0</v>
      </c>
      <c r="BM16" s="315">
        <v>2872</v>
      </c>
      <c r="BN16" s="315">
        <v>470</v>
      </c>
      <c r="BO16" s="315">
        <v>804</v>
      </c>
      <c r="BP16" s="315">
        <v>0</v>
      </c>
      <c r="BQ16" s="315">
        <v>0</v>
      </c>
      <c r="BR16" s="315">
        <f t="shared" si="22"/>
        <v>56759</v>
      </c>
      <c r="BS16" s="315">
        <f t="shared" si="23"/>
        <v>0</v>
      </c>
      <c r="BT16" s="315">
        <f t="shared" si="24"/>
        <v>46152</v>
      </c>
      <c r="BU16" s="315">
        <f t="shared" si="25"/>
        <v>1769</v>
      </c>
      <c r="BV16" s="315">
        <f t="shared" si="26"/>
        <v>8838</v>
      </c>
      <c r="BW16" s="315">
        <f t="shared" si="27"/>
        <v>0</v>
      </c>
      <c r="BX16" s="315">
        <f t="shared" si="28"/>
        <v>0</v>
      </c>
      <c r="BY16" s="315">
        <f t="shared" si="29"/>
        <v>56750</v>
      </c>
      <c r="BZ16" s="315">
        <f t="shared" si="30"/>
        <v>0</v>
      </c>
      <c r="CA16" s="315">
        <f t="shared" si="31"/>
        <v>46152</v>
      </c>
      <c r="CB16" s="315">
        <f t="shared" si="32"/>
        <v>1769</v>
      </c>
      <c r="CC16" s="315">
        <f t="shared" si="33"/>
        <v>8829</v>
      </c>
      <c r="CD16" s="315">
        <f t="shared" si="34"/>
        <v>0</v>
      </c>
      <c r="CE16" s="315">
        <f t="shared" si="35"/>
        <v>0</v>
      </c>
      <c r="CF16" s="315">
        <f t="shared" si="36"/>
        <v>9</v>
      </c>
      <c r="CG16" s="315">
        <f t="shared" si="37"/>
        <v>0</v>
      </c>
      <c r="CH16" s="315">
        <f t="shared" si="38"/>
        <v>0</v>
      </c>
      <c r="CI16" s="315">
        <f t="shared" si="39"/>
        <v>0</v>
      </c>
      <c r="CJ16" s="315">
        <f t="shared" si="40"/>
        <v>9</v>
      </c>
      <c r="CK16" s="315">
        <f t="shared" si="41"/>
        <v>0</v>
      </c>
      <c r="CL16" s="315">
        <f t="shared" si="42"/>
        <v>0</v>
      </c>
      <c r="CM16" s="315">
        <f t="shared" si="43"/>
        <v>22320</v>
      </c>
      <c r="CN16" s="315">
        <f t="shared" si="44"/>
        <v>0</v>
      </c>
      <c r="CO16" s="315">
        <f t="shared" si="45"/>
        <v>21046</v>
      </c>
      <c r="CP16" s="315">
        <f t="shared" si="46"/>
        <v>470</v>
      </c>
      <c r="CQ16" s="315">
        <f t="shared" si="47"/>
        <v>804</v>
      </c>
      <c r="CR16" s="315">
        <f t="shared" si="48"/>
        <v>0</v>
      </c>
      <c r="CS16" s="315">
        <f t="shared" si="49"/>
        <v>0</v>
      </c>
      <c r="CT16" s="315">
        <f t="shared" si="50"/>
        <v>18174</v>
      </c>
      <c r="CU16" s="315">
        <f t="shared" si="51"/>
        <v>0</v>
      </c>
      <c r="CV16" s="315">
        <f t="shared" si="52"/>
        <v>18174</v>
      </c>
      <c r="CW16" s="315">
        <f t="shared" si="53"/>
        <v>0</v>
      </c>
      <c r="CX16" s="315">
        <f t="shared" si="54"/>
        <v>0</v>
      </c>
      <c r="CY16" s="315">
        <f t="shared" si="55"/>
        <v>0</v>
      </c>
      <c r="CZ16" s="315">
        <f t="shared" si="56"/>
        <v>0</v>
      </c>
      <c r="DA16" s="315">
        <f t="shared" si="57"/>
        <v>4146</v>
      </c>
      <c r="DB16" s="315">
        <f t="shared" si="58"/>
        <v>0</v>
      </c>
      <c r="DC16" s="315">
        <f t="shared" si="59"/>
        <v>2872</v>
      </c>
      <c r="DD16" s="315">
        <f t="shared" si="60"/>
        <v>470</v>
      </c>
      <c r="DE16" s="315">
        <f t="shared" si="61"/>
        <v>804</v>
      </c>
      <c r="DF16" s="315">
        <f t="shared" si="62"/>
        <v>0</v>
      </c>
      <c r="DG16" s="315">
        <f t="shared" si="63"/>
        <v>0</v>
      </c>
      <c r="DH16" s="315">
        <v>0</v>
      </c>
      <c r="DI16" s="315">
        <f t="shared" si="64"/>
        <v>0</v>
      </c>
      <c r="DJ16" s="315">
        <v>0</v>
      </c>
      <c r="DK16" s="315">
        <v>0</v>
      </c>
      <c r="DL16" s="315">
        <v>0</v>
      </c>
      <c r="DM16" s="315">
        <v>0</v>
      </c>
    </row>
    <row r="17" spans="1:117" s="299" customFormat="1" ht="12" customHeight="1">
      <c r="A17" s="294" t="s">
        <v>571</v>
      </c>
      <c r="B17" s="295" t="s">
        <v>591</v>
      </c>
      <c r="C17" s="294" t="s">
        <v>592</v>
      </c>
      <c r="D17" s="315">
        <f t="shared" si="4"/>
        <v>41579</v>
      </c>
      <c r="E17" s="315">
        <f t="shared" si="5"/>
        <v>26479</v>
      </c>
      <c r="F17" s="315">
        <f t="shared" si="6"/>
        <v>0</v>
      </c>
      <c r="G17" s="315">
        <v>0</v>
      </c>
      <c r="H17" s="315">
        <v>0</v>
      </c>
      <c r="I17" s="315">
        <v>0</v>
      </c>
      <c r="J17" s="315">
        <f t="shared" si="7"/>
        <v>21552</v>
      </c>
      <c r="K17" s="315">
        <v>0</v>
      </c>
      <c r="L17" s="315">
        <v>21552</v>
      </c>
      <c r="M17" s="315">
        <v>0</v>
      </c>
      <c r="N17" s="315">
        <f t="shared" si="8"/>
        <v>1243</v>
      </c>
      <c r="O17" s="315">
        <v>0</v>
      </c>
      <c r="P17" s="315">
        <v>1243</v>
      </c>
      <c r="Q17" s="315">
        <v>0</v>
      </c>
      <c r="R17" s="315">
        <f t="shared" si="9"/>
        <v>3684</v>
      </c>
      <c r="S17" s="315">
        <v>37</v>
      </c>
      <c r="T17" s="315">
        <v>3647</v>
      </c>
      <c r="U17" s="315">
        <v>0</v>
      </c>
      <c r="V17" s="315">
        <f t="shared" si="10"/>
        <v>0</v>
      </c>
      <c r="W17" s="315">
        <v>0</v>
      </c>
      <c r="X17" s="315">
        <v>0</v>
      </c>
      <c r="Y17" s="315">
        <v>0</v>
      </c>
      <c r="Z17" s="315">
        <f t="shared" si="11"/>
        <v>0</v>
      </c>
      <c r="AA17" s="315">
        <v>0</v>
      </c>
      <c r="AB17" s="315">
        <v>0</v>
      </c>
      <c r="AC17" s="315">
        <v>0</v>
      </c>
      <c r="AD17" s="315">
        <f t="shared" si="12"/>
        <v>9305</v>
      </c>
      <c r="AE17" s="315">
        <f t="shared" si="13"/>
        <v>0</v>
      </c>
      <c r="AF17" s="315">
        <v>0</v>
      </c>
      <c r="AG17" s="315">
        <v>0</v>
      </c>
      <c r="AH17" s="315">
        <v>0</v>
      </c>
      <c r="AI17" s="315">
        <f t="shared" si="14"/>
        <v>9305</v>
      </c>
      <c r="AJ17" s="315">
        <v>0</v>
      </c>
      <c r="AK17" s="315">
        <v>0</v>
      </c>
      <c r="AL17" s="315">
        <v>9305</v>
      </c>
      <c r="AM17" s="315">
        <f t="shared" si="15"/>
        <v>0</v>
      </c>
      <c r="AN17" s="315">
        <v>0</v>
      </c>
      <c r="AO17" s="315">
        <v>0</v>
      </c>
      <c r="AP17" s="315">
        <v>0</v>
      </c>
      <c r="AQ17" s="315">
        <f t="shared" si="16"/>
        <v>0</v>
      </c>
      <c r="AR17" s="315">
        <v>0</v>
      </c>
      <c r="AS17" s="315">
        <v>0</v>
      </c>
      <c r="AT17" s="315">
        <v>0</v>
      </c>
      <c r="AU17" s="315">
        <f t="shared" si="17"/>
        <v>0</v>
      </c>
      <c r="AV17" s="315">
        <v>0</v>
      </c>
      <c r="AW17" s="315">
        <v>0</v>
      </c>
      <c r="AX17" s="315">
        <v>0</v>
      </c>
      <c r="AY17" s="315">
        <f t="shared" si="18"/>
        <v>0</v>
      </c>
      <c r="AZ17" s="315">
        <v>0</v>
      </c>
      <c r="BA17" s="315">
        <v>0</v>
      </c>
      <c r="BB17" s="315">
        <v>0</v>
      </c>
      <c r="BC17" s="315">
        <f t="shared" si="19"/>
        <v>5795</v>
      </c>
      <c r="BD17" s="315">
        <f t="shared" si="20"/>
        <v>4166</v>
      </c>
      <c r="BE17" s="315">
        <v>0</v>
      </c>
      <c r="BF17" s="315">
        <v>2664</v>
      </c>
      <c r="BG17" s="315">
        <v>908</v>
      </c>
      <c r="BH17" s="315">
        <v>594</v>
      </c>
      <c r="BI17" s="315">
        <v>0</v>
      </c>
      <c r="BJ17" s="315">
        <v>0</v>
      </c>
      <c r="BK17" s="315">
        <f t="shared" si="21"/>
        <v>1629</v>
      </c>
      <c r="BL17" s="315">
        <v>0</v>
      </c>
      <c r="BM17" s="315">
        <v>1629</v>
      </c>
      <c r="BN17" s="315">
        <v>0</v>
      </c>
      <c r="BO17" s="315">
        <v>0</v>
      </c>
      <c r="BP17" s="315">
        <v>0</v>
      </c>
      <c r="BQ17" s="315">
        <v>0</v>
      </c>
      <c r="BR17" s="315">
        <f t="shared" si="22"/>
        <v>30645</v>
      </c>
      <c r="BS17" s="315">
        <f t="shared" si="23"/>
        <v>0</v>
      </c>
      <c r="BT17" s="315">
        <f t="shared" si="24"/>
        <v>24216</v>
      </c>
      <c r="BU17" s="315">
        <f t="shared" si="25"/>
        <v>2151</v>
      </c>
      <c r="BV17" s="315">
        <f t="shared" si="26"/>
        <v>4278</v>
      </c>
      <c r="BW17" s="315">
        <f t="shared" si="27"/>
        <v>0</v>
      </c>
      <c r="BX17" s="315">
        <f t="shared" si="28"/>
        <v>0</v>
      </c>
      <c r="BY17" s="315">
        <f t="shared" si="29"/>
        <v>26479</v>
      </c>
      <c r="BZ17" s="315">
        <f t="shared" si="30"/>
        <v>0</v>
      </c>
      <c r="CA17" s="315">
        <f t="shared" si="31"/>
        <v>21552</v>
      </c>
      <c r="CB17" s="315">
        <f t="shared" si="32"/>
        <v>1243</v>
      </c>
      <c r="CC17" s="315">
        <f t="shared" si="33"/>
        <v>3684</v>
      </c>
      <c r="CD17" s="315">
        <f t="shared" si="34"/>
        <v>0</v>
      </c>
      <c r="CE17" s="315">
        <f t="shared" si="35"/>
        <v>0</v>
      </c>
      <c r="CF17" s="315">
        <f t="shared" si="36"/>
        <v>4166</v>
      </c>
      <c r="CG17" s="315">
        <f t="shared" si="37"/>
        <v>0</v>
      </c>
      <c r="CH17" s="315">
        <f t="shared" si="38"/>
        <v>2664</v>
      </c>
      <c r="CI17" s="315">
        <f t="shared" si="39"/>
        <v>908</v>
      </c>
      <c r="CJ17" s="315">
        <f t="shared" si="40"/>
        <v>594</v>
      </c>
      <c r="CK17" s="315">
        <f t="shared" si="41"/>
        <v>0</v>
      </c>
      <c r="CL17" s="315">
        <f t="shared" si="42"/>
        <v>0</v>
      </c>
      <c r="CM17" s="315">
        <f t="shared" si="43"/>
        <v>10934</v>
      </c>
      <c r="CN17" s="315">
        <f t="shared" si="44"/>
        <v>0</v>
      </c>
      <c r="CO17" s="315">
        <f t="shared" si="45"/>
        <v>10934</v>
      </c>
      <c r="CP17" s="315">
        <f t="shared" si="46"/>
        <v>0</v>
      </c>
      <c r="CQ17" s="315">
        <f t="shared" si="47"/>
        <v>0</v>
      </c>
      <c r="CR17" s="315">
        <f t="shared" si="48"/>
        <v>0</v>
      </c>
      <c r="CS17" s="315">
        <f t="shared" si="49"/>
        <v>0</v>
      </c>
      <c r="CT17" s="315">
        <f t="shared" si="50"/>
        <v>9305</v>
      </c>
      <c r="CU17" s="315">
        <f t="shared" si="51"/>
        <v>0</v>
      </c>
      <c r="CV17" s="315">
        <f t="shared" si="52"/>
        <v>9305</v>
      </c>
      <c r="CW17" s="315">
        <f t="shared" si="53"/>
        <v>0</v>
      </c>
      <c r="CX17" s="315">
        <f t="shared" si="54"/>
        <v>0</v>
      </c>
      <c r="CY17" s="315">
        <f t="shared" si="55"/>
        <v>0</v>
      </c>
      <c r="CZ17" s="315">
        <f t="shared" si="56"/>
        <v>0</v>
      </c>
      <c r="DA17" s="315">
        <f t="shared" si="57"/>
        <v>1629</v>
      </c>
      <c r="DB17" s="315">
        <f t="shared" si="58"/>
        <v>0</v>
      </c>
      <c r="DC17" s="315">
        <f t="shared" si="59"/>
        <v>1629</v>
      </c>
      <c r="DD17" s="315">
        <f t="shared" si="60"/>
        <v>0</v>
      </c>
      <c r="DE17" s="315">
        <f t="shared" si="61"/>
        <v>0</v>
      </c>
      <c r="DF17" s="315">
        <f t="shared" si="62"/>
        <v>0</v>
      </c>
      <c r="DG17" s="315">
        <f t="shared" si="63"/>
        <v>0</v>
      </c>
      <c r="DH17" s="315">
        <v>0</v>
      </c>
      <c r="DI17" s="315">
        <f t="shared" si="64"/>
        <v>3</v>
      </c>
      <c r="DJ17" s="315">
        <v>3</v>
      </c>
      <c r="DK17" s="315">
        <v>0</v>
      </c>
      <c r="DL17" s="315">
        <v>0</v>
      </c>
      <c r="DM17" s="315">
        <v>0</v>
      </c>
    </row>
    <row r="18" spans="1:117" s="299" customFormat="1" ht="12" customHeight="1">
      <c r="A18" s="294" t="s">
        <v>571</v>
      </c>
      <c r="B18" s="295" t="s">
        <v>593</v>
      </c>
      <c r="C18" s="294" t="s">
        <v>594</v>
      </c>
      <c r="D18" s="315">
        <f t="shared" si="4"/>
        <v>41180</v>
      </c>
      <c r="E18" s="315">
        <f t="shared" si="5"/>
        <v>32608</v>
      </c>
      <c r="F18" s="315">
        <f t="shared" si="6"/>
        <v>0</v>
      </c>
      <c r="G18" s="315">
        <v>0</v>
      </c>
      <c r="H18" s="315">
        <v>0</v>
      </c>
      <c r="I18" s="315">
        <v>0</v>
      </c>
      <c r="J18" s="315">
        <f t="shared" si="7"/>
        <v>26472</v>
      </c>
      <c r="K18" s="315">
        <v>0</v>
      </c>
      <c r="L18" s="315">
        <v>26472</v>
      </c>
      <c r="M18" s="315">
        <v>0</v>
      </c>
      <c r="N18" s="315">
        <f t="shared" si="8"/>
        <v>0</v>
      </c>
      <c r="O18" s="315">
        <v>0</v>
      </c>
      <c r="P18" s="315">
        <v>0</v>
      </c>
      <c r="Q18" s="315">
        <v>0</v>
      </c>
      <c r="R18" s="315">
        <f t="shared" si="9"/>
        <v>6136</v>
      </c>
      <c r="S18" s="315">
        <v>4658</v>
      </c>
      <c r="T18" s="315">
        <v>0</v>
      </c>
      <c r="U18" s="315">
        <v>1478</v>
      </c>
      <c r="V18" s="315">
        <f t="shared" si="10"/>
        <v>0</v>
      </c>
      <c r="W18" s="315">
        <v>0</v>
      </c>
      <c r="X18" s="315">
        <v>0</v>
      </c>
      <c r="Y18" s="315">
        <v>0</v>
      </c>
      <c r="Z18" s="315">
        <f t="shared" si="11"/>
        <v>0</v>
      </c>
      <c r="AA18" s="315">
        <v>0</v>
      </c>
      <c r="AB18" s="315">
        <v>0</v>
      </c>
      <c r="AC18" s="315">
        <v>0</v>
      </c>
      <c r="AD18" s="315">
        <f t="shared" si="12"/>
        <v>0</v>
      </c>
      <c r="AE18" s="315">
        <f t="shared" si="13"/>
        <v>0</v>
      </c>
      <c r="AF18" s="315">
        <v>0</v>
      </c>
      <c r="AG18" s="315">
        <v>0</v>
      </c>
      <c r="AH18" s="315">
        <v>0</v>
      </c>
      <c r="AI18" s="315">
        <f t="shared" si="14"/>
        <v>0</v>
      </c>
      <c r="AJ18" s="315">
        <v>0</v>
      </c>
      <c r="AK18" s="315">
        <v>0</v>
      </c>
      <c r="AL18" s="315">
        <v>0</v>
      </c>
      <c r="AM18" s="315">
        <f t="shared" si="15"/>
        <v>0</v>
      </c>
      <c r="AN18" s="315">
        <v>0</v>
      </c>
      <c r="AO18" s="315">
        <v>0</v>
      </c>
      <c r="AP18" s="315">
        <v>0</v>
      </c>
      <c r="AQ18" s="315">
        <f t="shared" si="16"/>
        <v>0</v>
      </c>
      <c r="AR18" s="315">
        <v>0</v>
      </c>
      <c r="AS18" s="315">
        <v>0</v>
      </c>
      <c r="AT18" s="315">
        <v>0</v>
      </c>
      <c r="AU18" s="315">
        <f t="shared" si="17"/>
        <v>0</v>
      </c>
      <c r="AV18" s="315">
        <v>0</v>
      </c>
      <c r="AW18" s="315">
        <v>0</v>
      </c>
      <c r="AX18" s="315">
        <v>0</v>
      </c>
      <c r="AY18" s="315">
        <f t="shared" si="18"/>
        <v>0</v>
      </c>
      <c r="AZ18" s="315">
        <v>0</v>
      </c>
      <c r="BA18" s="315">
        <v>0</v>
      </c>
      <c r="BB18" s="315">
        <v>0</v>
      </c>
      <c r="BC18" s="315">
        <f t="shared" si="19"/>
        <v>8572</v>
      </c>
      <c r="BD18" s="315">
        <f t="shared" si="20"/>
        <v>0</v>
      </c>
      <c r="BE18" s="315">
        <v>0</v>
      </c>
      <c r="BF18" s="315">
        <v>0</v>
      </c>
      <c r="BG18" s="315">
        <v>0</v>
      </c>
      <c r="BH18" s="315">
        <v>0</v>
      </c>
      <c r="BI18" s="315">
        <v>0</v>
      </c>
      <c r="BJ18" s="315">
        <v>0</v>
      </c>
      <c r="BK18" s="315">
        <f t="shared" si="21"/>
        <v>8572</v>
      </c>
      <c r="BL18" s="315">
        <v>0</v>
      </c>
      <c r="BM18" s="315">
        <v>8326</v>
      </c>
      <c r="BN18" s="315">
        <v>0</v>
      </c>
      <c r="BO18" s="315">
        <v>246</v>
      </c>
      <c r="BP18" s="315">
        <v>0</v>
      </c>
      <c r="BQ18" s="315">
        <v>0</v>
      </c>
      <c r="BR18" s="315">
        <f t="shared" si="22"/>
        <v>32608</v>
      </c>
      <c r="BS18" s="315">
        <f t="shared" si="23"/>
        <v>0</v>
      </c>
      <c r="BT18" s="315">
        <f t="shared" si="24"/>
        <v>26472</v>
      </c>
      <c r="BU18" s="315">
        <f t="shared" si="25"/>
        <v>0</v>
      </c>
      <c r="BV18" s="315">
        <f t="shared" si="26"/>
        <v>6136</v>
      </c>
      <c r="BW18" s="315">
        <f t="shared" si="27"/>
        <v>0</v>
      </c>
      <c r="BX18" s="315">
        <f t="shared" si="28"/>
        <v>0</v>
      </c>
      <c r="BY18" s="315">
        <f t="shared" si="29"/>
        <v>32608</v>
      </c>
      <c r="BZ18" s="315">
        <f t="shared" si="30"/>
        <v>0</v>
      </c>
      <c r="CA18" s="315">
        <f t="shared" si="31"/>
        <v>26472</v>
      </c>
      <c r="CB18" s="315">
        <f t="shared" si="32"/>
        <v>0</v>
      </c>
      <c r="CC18" s="315">
        <f t="shared" si="33"/>
        <v>6136</v>
      </c>
      <c r="CD18" s="315">
        <f t="shared" si="34"/>
        <v>0</v>
      </c>
      <c r="CE18" s="315">
        <f t="shared" si="35"/>
        <v>0</v>
      </c>
      <c r="CF18" s="315">
        <f t="shared" si="36"/>
        <v>0</v>
      </c>
      <c r="CG18" s="315">
        <f t="shared" si="37"/>
        <v>0</v>
      </c>
      <c r="CH18" s="315">
        <f t="shared" si="38"/>
        <v>0</v>
      </c>
      <c r="CI18" s="315">
        <f t="shared" si="39"/>
        <v>0</v>
      </c>
      <c r="CJ18" s="315">
        <f t="shared" si="40"/>
        <v>0</v>
      </c>
      <c r="CK18" s="315">
        <f t="shared" si="41"/>
        <v>0</v>
      </c>
      <c r="CL18" s="315">
        <f t="shared" si="42"/>
        <v>0</v>
      </c>
      <c r="CM18" s="315">
        <f t="shared" si="43"/>
        <v>8572</v>
      </c>
      <c r="CN18" s="315">
        <f t="shared" si="44"/>
        <v>0</v>
      </c>
      <c r="CO18" s="315">
        <f t="shared" si="45"/>
        <v>8326</v>
      </c>
      <c r="CP18" s="315">
        <f t="shared" si="46"/>
        <v>0</v>
      </c>
      <c r="CQ18" s="315">
        <f t="shared" si="47"/>
        <v>246</v>
      </c>
      <c r="CR18" s="315">
        <f t="shared" si="48"/>
        <v>0</v>
      </c>
      <c r="CS18" s="315">
        <f t="shared" si="49"/>
        <v>0</v>
      </c>
      <c r="CT18" s="315">
        <f t="shared" si="50"/>
        <v>0</v>
      </c>
      <c r="CU18" s="315">
        <f t="shared" si="51"/>
        <v>0</v>
      </c>
      <c r="CV18" s="315">
        <f t="shared" si="52"/>
        <v>0</v>
      </c>
      <c r="CW18" s="315">
        <f t="shared" si="53"/>
        <v>0</v>
      </c>
      <c r="CX18" s="315">
        <f t="shared" si="54"/>
        <v>0</v>
      </c>
      <c r="CY18" s="315">
        <f t="shared" si="55"/>
        <v>0</v>
      </c>
      <c r="CZ18" s="315">
        <f t="shared" si="56"/>
        <v>0</v>
      </c>
      <c r="DA18" s="315">
        <f t="shared" si="57"/>
        <v>8572</v>
      </c>
      <c r="DB18" s="315">
        <f t="shared" si="58"/>
        <v>0</v>
      </c>
      <c r="DC18" s="315">
        <f t="shared" si="59"/>
        <v>8326</v>
      </c>
      <c r="DD18" s="315">
        <f t="shared" si="60"/>
        <v>0</v>
      </c>
      <c r="DE18" s="315">
        <f t="shared" si="61"/>
        <v>246</v>
      </c>
      <c r="DF18" s="315">
        <f t="shared" si="62"/>
        <v>0</v>
      </c>
      <c r="DG18" s="315">
        <f t="shared" si="63"/>
        <v>0</v>
      </c>
      <c r="DH18" s="315">
        <v>0</v>
      </c>
      <c r="DI18" s="315">
        <f t="shared" si="64"/>
        <v>17</v>
      </c>
      <c r="DJ18" s="315">
        <v>0</v>
      </c>
      <c r="DK18" s="315">
        <v>0</v>
      </c>
      <c r="DL18" s="315">
        <v>17</v>
      </c>
      <c r="DM18" s="315">
        <v>0</v>
      </c>
    </row>
    <row r="19" spans="1:117" s="299" customFormat="1" ht="12" customHeight="1">
      <c r="A19" s="294" t="s">
        <v>571</v>
      </c>
      <c r="B19" s="295" t="s">
        <v>595</v>
      </c>
      <c r="C19" s="294" t="s">
        <v>596</v>
      </c>
      <c r="D19" s="315">
        <f t="shared" si="4"/>
        <v>27647</v>
      </c>
      <c r="E19" s="315">
        <f t="shared" si="5"/>
        <v>20394</v>
      </c>
      <c r="F19" s="315">
        <f t="shared" si="6"/>
        <v>0</v>
      </c>
      <c r="G19" s="315">
        <v>0</v>
      </c>
      <c r="H19" s="315">
        <v>0</v>
      </c>
      <c r="I19" s="315">
        <v>0</v>
      </c>
      <c r="J19" s="315">
        <f t="shared" si="7"/>
        <v>16581</v>
      </c>
      <c r="K19" s="315">
        <v>0</v>
      </c>
      <c r="L19" s="315">
        <v>16581</v>
      </c>
      <c r="M19" s="315">
        <v>0</v>
      </c>
      <c r="N19" s="315">
        <f t="shared" si="8"/>
        <v>485</v>
      </c>
      <c r="O19" s="315">
        <v>0</v>
      </c>
      <c r="P19" s="315">
        <v>485</v>
      </c>
      <c r="Q19" s="315">
        <v>0</v>
      </c>
      <c r="R19" s="315">
        <f t="shared" si="9"/>
        <v>3328</v>
      </c>
      <c r="S19" s="315">
        <v>0</v>
      </c>
      <c r="T19" s="315">
        <v>3328</v>
      </c>
      <c r="U19" s="315">
        <v>0</v>
      </c>
      <c r="V19" s="315">
        <f t="shared" si="10"/>
        <v>0</v>
      </c>
      <c r="W19" s="315">
        <v>0</v>
      </c>
      <c r="X19" s="315">
        <v>0</v>
      </c>
      <c r="Y19" s="315">
        <v>0</v>
      </c>
      <c r="Z19" s="315">
        <f t="shared" si="11"/>
        <v>0</v>
      </c>
      <c r="AA19" s="315">
        <v>0</v>
      </c>
      <c r="AB19" s="315">
        <v>0</v>
      </c>
      <c r="AC19" s="315">
        <v>0</v>
      </c>
      <c r="AD19" s="315">
        <f t="shared" si="12"/>
        <v>5151</v>
      </c>
      <c r="AE19" s="315">
        <f t="shared" si="13"/>
        <v>0</v>
      </c>
      <c r="AF19" s="315">
        <v>0</v>
      </c>
      <c r="AG19" s="315">
        <v>0</v>
      </c>
      <c r="AH19" s="315">
        <v>0</v>
      </c>
      <c r="AI19" s="315">
        <f t="shared" si="14"/>
        <v>5126</v>
      </c>
      <c r="AJ19" s="315">
        <v>0</v>
      </c>
      <c r="AK19" s="315">
        <v>0</v>
      </c>
      <c r="AL19" s="315">
        <v>5126</v>
      </c>
      <c r="AM19" s="315">
        <f t="shared" si="15"/>
        <v>0</v>
      </c>
      <c r="AN19" s="315">
        <v>0</v>
      </c>
      <c r="AO19" s="315">
        <v>0</v>
      </c>
      <c r="AP19" s="315">
        <v>0</v>
      </c>
      <c r="AQ19" s="315">
        <f t="shared" si="16"/>
        <v>0</v>
      </c>
      <c r="AR19" s="315">
        <v>0</v>
      </c>
      <c r="AS19" s="315">
        <v>0</v>
      </c>
      <c r="AT19" s="315">
        <v>0</v>
      </c>
      <c r="AU19" s="315">
        <f t="shared" si="17"/>
        <v>0</v>
      </c>
      <c r="AV19" s="315">
        <v>0</v>
      </c>
      <c r="AW19" s="315">
        <v>0</v>
      </c>
      <c r="AX19" s="315">
        <v>0</v>
      </c>
      <c r="AY19" s="315">
        <f t="shared" si="18"/>
        <v>25</v>
      </c>
      <c r="AZ19" s="315">
        <v>0</v>
      </c>
      <c r="BA19" s="315">
        <v>0</v>
      </c>
      <c r="BB19" s="315">
        <v>25</v>
      </c>
      <c r="BC19" s="315">
        <f t="shared" si="19"/>
        <v>2102</v>
      </c>
      <c r="BD19" s="315">
        <f t="shared" si="20"/>
        <v>1682</v>
      </c>
      <c r="BE19" s="315">
        <v>0</v>
      </c>
      <c r="BF19" s="315">
        <v>307</v>
      </c>
      <c r="BG19" s="315">
        <v>284</v>
      </c>
      <c r="BH19" s="315">
        <v>119</v>
      </c>
      <c r="BI19" s="315">
        <v>0</v>
      </c>
      <c r="BJ19" s="315">
        <v>972</v>
      </c>
      <c r="BK19" s="315">
        <f t="shared" si="21"/>
        <v>420</v>
      </c>
      <c r="BL19" s="315">
        <v>0</v>
      </c>
      <c r="BM19" s="315">
        <v>133</v>
      </c>
      <c r="BN19" s="315">
        <v>13</v>
      </c>
      <c r="BO19" s="315">
        <v>26</v>
      </c>
      <c r="BP19" s="315">
        <v>0</v>
      </c>
      <c r="BQ19" s="315">
        <v>248</v>
      </c>
      <c r="BR19" s="315">
        <f t="shared" si="22"/>
        <v>22076</v>
      </c>
      <c r="BS19" s="315">
        <f t="shared" si="23"/>
        <v>0</v>
      </c>
      <c r="BT19" s="315">
        <f t="shared" si="24"/>
        <v>16888</v>
      </c>
      <c r="BU19" s="315">
        <f t="shared" si="25"/>
        <v>769</v>
      </c>
      <c r="BV19" s="315">
        <f t="shared" si="26"/>
        <v>3447</v>
      </c>
      <c r="BW19" s="315">
        <f t="shared" si="27"/>
        <v>0</v>
      </c>
      <c r="BX19" s="315">
        <f t="shared" si="28"/>
        <v>972</v>
      </c>
      <c r="BY19" s="315">
        <f t="shared" si="29"/>
        <v>20394</v>
      </c>
      <c r="BZ19" s="315">
        <f t="shared" si="30"/>
        <v>0</v>
      </c>
      <c r="CA19" s="315">
        <f t="shared" si="31"/>
        <v>16581</v>
      </c>
      <c r="CB19" s="315">
        <f t="shared" si="32"/>
        <v>485</v>
      </c>
      <c r="CC19" s="315">
        <f t="shared" si="33"/>
        <v>3328</v>
      </c>
      <c r="CD19" s="315">
        <f t="shared" si="34"/>
        <v>0</v>
      </c>
      <c r="CE19" s="315">
        <f t="shared" si="35"/>
        <v>0</v>
      </c>
      <c r="CF19" s="315">
        <f t="shared" si="36"/>
        <v>1682</v>
      </c>
      <c r="CG19" s="315">
        <f t="shared" si="37"/>
        <v>0</v>
      </c>
      <c r="CH19" s="315">
        <f t="shared" si="38"/>
        <v>307</v>
      </c>
      <c r="CI19" s="315">
        <f t="shared" si="39"/>
        <v>284</v>
      </c>
      <c r="CJ19" s="315">
        <f t="shared" si="40"/>
        <v>119</v>
      </c>
      <c r="CK19" s="315">
        <f t="shared" si="41"/>
        <v>0</v>
      </c>
      <c r="CL19" s="315">
        <f t="shared" si="42"/>
        <v>972</v>
      </c>
      <c r="CM19" s="315">
        <f t="shared" si="43"/>
        <v>5571</v>
      </c>
      <c r="CN19" s="315">
        <f t="shared" si="44"/>
        <v>0</v>
      </c>
      <c r="CO19" s="315">
        <f t="shared" si="45"/>
        <v>5259</v>
      </c>
      <c r="CP19" s="315">
        <f t="shared" si="46"/>
        <v>13</v>
      </c>
      <c r="CQ19" s="315">
        <f t="shared" si="47"/>
        <v>26</v>
      </c>
      <c r="CR19" s="315">
        <f t="shared" si="48"/>
        <v>0</v>
      </c>
      <c r="CS19" s="315">
        <f t="shared" si="49"/>
        <v>273</v>
      </c>
      <c r="CT19" s="315">
        <f t="shared" si="50"/>
        <v>5151</v>
      </c>
      <c r="CU19" s="315">
        <f t="shared" si="51"/>
        <v>0</v>
      </c>
      <c r="CV19" s="315">
        <f t="shared" si="52"/>
        <v>5126</v>
      </c>
      <c r="CW19" s="315">
        <f t="shared" si="53"/>
        <v>0</v>
      </c>
      <c r="CX19" s="315">
        <f t="shared" si="54"/>
        <v>0</v>
      </c>
      <c r="CY19" s="315">
        <f t="shared" si="55"/>
        <v>0</v>
      </c>
      <c r="CZ19" s="315">
        <f t="shared" si="56"/>
        <v>25</v>
      </c>
      <c r="DA19" s="315">
        <f t="shared" si="57"/>
        <v>420</v>
      </c>
      <c r="DB19" s="315">
        <f t="shared" si="58"/>
        <v>0</v>
      </c>
      <c r="DC19" s="315">
        <f t="shared" si="59"/>
        <v>133</v>
      </c>
      <c r="DD19" s="315">
        <f t="shared" si="60"/>
        <v>13</v>
      </c>
      <c r="DE19" s="315">
        <f t="shared" si="61"/>
        <v>26</v>
      </c>
      <c r="DF19" s="315">
        <f t="shared" si="62"/>
        <v>0</v>
      </c>
      <c r="DG19" s="315">
        <f t="shared" si="63"/>
        <v>248</v>
      </c>
      <c r="DH19" s="315">
        <v>42</v>
      </c>
      <c r="DI19" s="315">
        <f t="shared" si="64"/>
        <v>15</v>
      </c>
      <c r="DJ19" s="315">
        <v>0</v>
      </c>
      <c r="DK19" s="315">
        <v>0</v>
      </c>
      <c r="DL19" s="315">
        <v>0</v>
      </c>
      <c r="DM19" s="315">
        <v>15</v>
      </c>
    </row>
    <row r="20" spans="1:117" s="299" customFormat="1" ht="12" customHeight="1">
      <c r="A20" s="294" t="s">
        <v>571</v>
      </c>
      <c r="B20" s="295" t="s">
        <v>597</v>
      </c>
      <c r="C20" s="294" t="s">
        <v>598</v>
      </c>
      <c r="D20" s="315">
        <f t="shared" si="4"/>
        <v>37931</v>
      </c>
      <c r="E20" s="315">
        <f t="shared" si="5"/>
        <v>30533</v>
      </c>
      <c r="F20" s="315">
        <f t="shared" si="6"/>
        <v>0</v>
      </c>
      <c r="G20" s="315">
        <v>0</v>
      </c>
      <c r="H20" s="315">
        <v>0</v>
      </c>
      <c r="I20" s="315">
        <v>0</v>
      </c>
      <c r="J20" s="315">
        <f t="shared" si="7"/>
        <v>22775</v>
      </c>
      <c r="K20" s="315">
        <v>4773</v>
      </c>
      <c r="L20" s="315">
        <v>18002</v>
      </c>
      <c r="M20" s="315">
        <v>0</v>
      </c>
      <c r="N20" s="315">
        <f t="shared" si="8"/>
        <v>0</v>
      </c>
      <c r="O20" s="315">
        <v>0</v>
      </c>
      <c r="P20" s="315">
        <v>0</v>
      </c>
      <c r="Q20" s="315">
        <v>0</v>
      </c>
      <c r="R20" s="315">
        <f t="shared" si="9"/>
        <v>7758</v>
      </c>
      <c r="S20" s="315">
        <v>4399</v>
      </c>
      <c r="T20" s="315">
        <v>3359</v>
      </c>
      <c r="U20" s="315">
        <v>0</v>
      </c>
      <c r="V20" s="315">
        <f t="shared" si="10"/>
        <v>0</v>
      </c>
      <c r="W20" s="315">
        <v>0</v>
      </c>
      <c r="X20" s="315">
        <v>0</v>
      </c>
      <c r="Y20" s="315">
        <v>0</v>
      </c>
      <c r="Z20" s="315">
        <f t="shared" si="11"/>
        <v>0</v>
      </c>
      <c r="AA20" s="315">
        <v>0</v>
      </c>
      <c r="AB20" s="315">
        <v>0</v>
      </c>
      <c r="AC20" s="315">
        <v>0</v>
      </c>
      <c r="AD20" s="315">
        <f t="shared" si="12"/>
        <v>5702</v>
      </c>
      <c r="AE20" s="315">
        <f t="shared" si="13"/>
        <v>0</v>
      </c>
      <c r="AF20" s="315">
        <v>0</v>
      </c>
      <c r="AG20" s="315">
        <v>0</v>
      </c>
      <c r="AH20" s="315">
        <v>0</v>
      </c>
      <c r="AI20" s="315">
        <f t="shared" si="14"/>
        <v>5702</v>
      </c>
      <c r="AJ20" s="315">
        <v>0</v>
      </c>
      <c r="AK20" s="315">
        <v>0</v>
      </c>
      <c r="AL20" s="315">
        <v>5702</v>
      </c>
      <c r="AM20" s="315">
        <f t="shared" si="15"/>
        <v>0</v>
      </c>
      <c r="AN20" s="315">
        <v>0</v>
      </c>
      <c r="AO20" s="315">
        <v>0</v>
      </c>
      <c r="AP20" s="315">
        <v>0</v>
      </c>
      <c r="AQ20" s="315">
        <f t="shared" si="16"/>
        <v>0</v>
      </c>
      <c r="AR20" s="315">
        <v>0</v>
      </c>
      <c r="AS20" s="315">
        <v>0</v>
      </c>
      <c r="AT20" s="315">
        <v>0</v>
      </c>
      <c r="AU20" s="315">
        <f t="shared" si="17"/>
        <v>0</v>
      </c>
      <c r="AV20" s="315">
        <v>0</v>
      </c>
      <c r="AW20" s="315">
        <v>0</v>
      </c>
      <c r="AX20" s="315">
        <v>0</v>
      </c>
      <c r="AY20" s="315">
        <f t="shared" si="18"/>
        <v>0</v>
      </c>
      <c r="AZ20" s="315">
        <v>0</v>
      </c>
      <c r="BA20" s="315">
        <v>0</v>
      </c>
      <c r="BB20" s="315">
        <v>0</v>
      </c>
      <c r="BC20" s="315">
        <f t="shared" si="19"/>
        <v>1696</v>
      </c>
      <c r="BD20" s="315">
        <f t="shared" si="20"/>
        <v>0</v>
      </c>
      <c r="BE20" s="315">
        <v>0</v>
      </c>
      <c r="BF20" s="315">
        <v>0</v>
      </c>
      <c r="BG20" s="315">
        <v>0</v>
      </c>
      <c r="BH20" s="315">
        <v>0</v>
      </c>
      <c r="BI20" s="315">
        <v>0</v>
      </c>
      <c r="BJ20" s="315">
        <v>0</v>
      </c>
      <c r="BK20" s="315">
        <f t="shared" si="21"/>
        <v>1696</v>
      </c>
      <c r="BL20" s="315">
        <v>0</v>
      </c>
      <c r="BM20" s="315">
        <v>1355</v>
      </c>
      <c r="BN20" s="315">
        <v>0</v>
      </c>
      <c r="BO20" s="315">
        <v>341</v>
      </c>
      <c r="BP20" s="315">
        <v>0</v>
      </c>
      <c r="BQ20" s="315">
        <v>0</v>
      </c>
      <c r="BR20" s="315">
        <f t="shared" si="22"/>
        <v>30533</v>
      </c>
      <c r="BS20" s="315">
        <f t="shared" si="23"/>
        <v>0</v>
      </c>
      <c r="BT20" s="315">
        <f t="shared" si="24"/>
        <v>22775</v>
      </c>
      <c r="BU20" s="315">
        <f t="shared" si="25"/>
        <v>0</v>
      </c>
      <c r="BV20" s="315">
        <f t="shared" si="26"/>
        <v>7758</v>
      </c>
      <c r="BW20" s="315">
        <f t="shared" si="27"/>
        <v>0</v>
      </c>
      <c r="BX20" s="315">
        <f t="shared" si="28"/>
        <v>0</v>
      </c>
      <c r="BY20" s="315">
        <f t="shared" si="29"/>
        <v>30533</v>
      </c>
      <c r="BZ20" s="315">
        <f t="shared" si="30"/>
        <v>0</v>
      </c>
      <c r="CA20" s="315">
        <f t="shared" si="31"/>
        <v>22775</v>
      </c>
      <c r="CB20" s="315">
        <f t="shared" si="32"/>
        <v>0</v>
      </c>
      <c r="CC20" s="315">
        <f t="shared" si="33"/>
        <v>7758</v>
      </c>
      <c r="CD20" s="315">
        <f t="shared" si="34"/>
        <v>0</v>
      </c>
      <c r="CE20" s="315">
        <f t="shared" si="35"/>
        <v>0</v>
      </c>
      <c r="CF20" s="315">
        <f t="shared" si="36"/>
        <v>0</v>
      </c>
      <c r="CG20" s="315">
        <f t="shared" si="37"/>
        <v>0</v>
      </c>
      <c r="CH20" s="315">
        <f t="shared" si="38"/>
        <v>0</v>
      </c>
      <c r="CI20" s="315">
        <f t="shared" si="39"/>
        <v>0</v>
      </c>
      <c r="CJ20" s="315">
        <f t="shared" si="40"/>
        <v>0</v>
      </c>
      <c r="CK20" s="315">
        <f t="shared" si="41"/>
        <v>0</v>
      </c>
      <c r="CL20" s="315">
        <f t="shared" si="42"/>
        <v>0</v>
      </c>
      <c r="CM20" s="315">
        <f t="shared" si="43"/>
        <v>7398</v>
      </c>
      <c r="CN20" s="315">
        <f t="shared" si="44"/>
        <v>0</v>
      </c>
      <c r="CO20" s="315">
        <f t="shared" si="45"/>
        <v>7057</v>
      </c>
      <c r="CP20" s="315">
        <f t="shared" si="46"/>
        <v>0</v>
      </c>
      <c r="CQ20" s="315">
        <f t="shared" si="47"/>
        <v>341</v>
      </c>
      <c r="CR20" s="315">
        <f t="shared" si="48"/>
        <v>0</v>
      </c>
      <c r="CS20" s="315">
        <f t="shared" si="49"/>
        <v>0</v>
      </c>
      <c r="CT20" s="315">
        <f t="shared" si="50"/>
        <v>5702</v>
      </c>
      <c r="CU20" s="315">
        <f t="shared" si="51"/>
        <v>0</v>
      </c>
      <c r="CV20" s="315">
        <f t="shared" si="52"/>
        <v>5702</v>
      </c>
      <c r="CW20" s="315">
        <f t="shared" si="53"/>
        <v>0</v>
      </c>
      <c r="CX20" s="315">
        <f t="shared" si="54"/>
        <v>0</v>
      </c>
      <c r="CY20" s="315">
        <f t="shared" si="55"/>
        <v>0</v>
      </c>
      <c r="CZ20" s="315">
        <f t="shared" si="56"/>
        <v>0</v>
      </c>
      <c r="DA20" s="315">
        <f t="shared" si="57"/>
        <v>1696</v>
      </c>
      <c r="DB20" s="315">
        <f t="shared" si="58"/>
        <v>0</v>
      </c>
      <c r="DC20" s="315">
        <f t="shared" si="59"/>
        <v>1355</v>
      </c>
      <c r="DD20" s="315">
        <f t="shared" si="60"/>
        <v>0</v>
      </c>
      <c r="DE20" s="315">
        <f t="shared" si="61"/>
        <v>341</v>
      </c>
      <c r="DF20" s="315">
        <f t="shared" si="62"/>
        <v>0</v>
      </c>
      <c r="DG20" s="315">
        <f t="shared" si="63"/>
        <v>0</v>
      </c>
      <c r="DH20" s="315">
        <v>0</v>
      </c>
      <c r="DI20" s="315">
        <f t="shared" si="64"/>
        <v>1</v>
      </c>
      <c r="DJ20" s="315">
        <v>1</v>
      </c>
      <c r="DK20" s="315">
        <v>0</v>
      </c>
      <c r="DL20" s="315">
        <v>0</v>
      </c>
      <c r="DM20" s="315">
        <v>0</v>
      </c>
    </row>
    <row r="21" spans="1:117" s="299" customFormat="1" ht="12" customHeight="1">
      <c r="A21" s="294" t="s">
        <v>571</v>
      </c>
      <c r="B21" s="295" t="s">
        <v>599</v>
      </c>
      <c r="C21" s="294" t="s">
        <v>600</v>
      </c>
      <c r="D21" s="315">
        <f t="shared" si="4"/>
        <v>29272</v>
      </c>
      <c r="E21" s="315">
        <f t="shared" si="5"/>
        <v>17445</v>
      </c>
      <c r="F21" s="315">
        <f t="shared" si="6"/>
        <v>0</v>
      </c>
      <c r="G21" s="315">
        <v>0</v>
      </c>
      <c r="H21" s="315">
        <v>0</v>
      </c>
      <c r="I21" s="315">
        <v>0</v>
      </c>
      <c r="J21" s="315">
        <f t="shared" si="7"/>
        <v>13839</v>
      </c>
      <c r="K21" s="315">
        <v>0</v>
      </c>
      <c r="L21" s="315">
        <v>13839</v>
      </c>
      <c r="M21" s="315">
        <v>0</v>
      </c>
      <c r="N21" s="315">
        <f t="shared" si="8"/>
        <v>626</v>
      </c>
      <c r="O21" s="315">
        <v>622</v>
      </c>
      <c r="P21" s="315">
        <v>4</v>
      </c>
      <c r="Q21" s="315">
        <v>0</v>
      </c>
      <c r="R21" s="315">
        <f t="shared" si="9"/>
        <v>2917</v>
      </c>
      <c r="S21" s="315">
        <v>0</v>
      </c>
      <c r="T21" s="315">
        <v>2917</v>
      </c>
      <c r="U21" s="315">
        <v>0</v>
      </c>
      <c r="V21" s="315">
        <f t="shared" si="10"/>
        <v>28</v>
      </c>
      <c r="W21" s="315">
        <v>28</v>
      </c>
      <c r="X21" s="315">
        <v>0</v>
      </c>
      <c r="Y21" s="315">
        <v>0</v>
      </c>
      <c r="Z21" s="315">
        <f t="shared" si="11"/>
        <v>35</v>
      </c>
      <c r="AA21" s="315">
        <v>35</v>
      </c>
      <c r="AB21" s="315">
        <v>0</v>
      </c>
      <c r="AC21" s="315">
        <v>0</v>
      </c>
      <c r="AD21" s="315">
        <f t="shared" si="12"/>
        <v>10116</v>
      </c>
      <c r="AE21" s="315">
        <f t="shared" si="13"/>
        <v>0</v>
      </c>
      <c r="AF21" s="315">
        <v>0</v>
      </c>
      <c r="AG21" s="315">
        <v>0</v>
      </c>
      <c r="AH21" s="315">
        <v>0</v>
      </c>
      <c r="AI21" s="315">
        <f t="shared" si="14"/>
        <v>10087</v>
      </c>
      <c r="AJ21" s="315">
        <v>0</v>
      </c>
      <c r="AK21" s="315">
        <v>0</v>
      </c>
      <c r="AL21" s="315">
        <v>10087</v>
      </c>
      <c r="AM21" s="315">
        <f t="shared" si="15"/>
        <v>29</v>
      </c>
      <c r="AN21" s="315">
        <v>0</v>
      </c>
      <c r="AO21" s="315">
        <v>0</v>
      </c>
      <c r="AP21" s="315">
        <v>29</v>
      </c>
      <c r="AQ21" s="315">
        <f t="shared" si="16"/>
        <v>0</v>
      </c>
      <c r="AR21" s="315">
        <v>0</v>
      </c>
      <c r="AS21" s="315">
        <v>0</v>
      </c>
      <c r="AT21" s="315">
        <v>0</v>
      </c>
      <c r="AU21" s="315">
        <f t="shared" si="17"/>
        <v>0</v>
      </c>
      <c r="AV21" s="315">
        <v>0</v>
      </c>
      <c r="AW21" s="315">
        <v>0</v>
      </c>
      <c r="AX21" s="315">
        <v>0</v>
      </c>
      <c r="AY21" s="315">
        <f t="shared" si="18"/>
        <v>0</v>
      </c>
      <c r="AZ21" s="315">
        <v>0</v>
      </c>
      <c r="BA21" s="315">
        <v>0</v>
      </c>
      <c r="BB21" s="315">
        <v>0</v>
      </c>
      <c r="BC21" s="315">
        <f t="shared" si="19"/>
        <v>1711</v>
      </c>
      <c r="BD21" s="315">
        <f t="shared" si="20"/>
        <v>1145</v>
      </c>
      <c r="BE21" s="315">
        <v>0</v>
      </c>
      <c r="BF21" s="315">
        <v>209</v>
      </c>
      <c r="BG21" s="315">
        <v>95</v>
      </c>
      <c r="BH21" s="315">
        <v>61</v>
      </c>
      <c r="BI21" s="315">
        <v>0</v>
      </c>
      <c r="BJ21" s="315">
        <v>780</v>
      </c>
      <c r="BK21" s="315">
        <f t="shared" si="21"/>
        <v>566</v>
      </c>
      <c r="BL21" s="315">
        <v>0</v>
      </c>
      <c r="BM21" s="315">
        <v>523</v>
      </c>
      <c r="BN21" s="315">
        <v>1</v>
      </c>
      <c r="BO21" s="315">
        <v>42</v>
      </c>
      <c r="BP21" s="315">
        <v>0</v>
      </c>
      <c r="BQ21" s="315">
        <v>0</v>
      </c>
      <c r="BR21" s="315">
        <f t="shared" si="22"/>
        <v>18590</v>
      </c>
      <c r="BS21" s="315">
        <f t="shared" si="23"/>
        <v>0</v>
      </c>
      <c r="BT21" s="315">
        <f t="shared" si="24"/>
        <v>14048</v>
      </c>
      <c r="BU21" s="315">
        <f t="shared" si="25"/>
        <v>721</v>
      </c>
      <c r="BV21" s="315">
        <f t="shared" si="26"/>
        <v>2978</v>
      </c>
      <c r="BW21" s="315">
        <f t="shared" si="27"/>
        <v>28</v>
      </c>
      <c r="BX21" s="315">
        <f t="shared" si="28"/>
        <v>815</v>
      </c>
      <c r="BY21" s="315">
        <f t="shared" si="29"/>
        <v>17445</v>
      </c>
      <c r="BZ21" s="315">
        <f t="shared" si="30"/>
        <v>0</v>
      </c>
      <c r="CA21" s="315">
        <f t="shared" si="31"/>
        <v>13839</v>
      </c>
      <c r="CB21" s="315">
        <f t="shared" si="32"/>
        <v>626</v>
      </c>
      <c r="CC21" s="315">
        <f t="shared" si="33"/>
        <v>2917</v>
      </c>
      <c r="CD21" s="315">
        <f t="shared" si="34"/>
        <v>28</v>
      </c>
      <c r="CE21" s="315">
        <f t="shared" si="35"/>
        <v>35</v>
      </c>
      <c r="CF21" s="315">
        <f t="shared" si="36"/>
        <v>1145</v>
      </c>
      <c r="CG21" s="315">
        <f t="shared" si="37"/>
        <v>0</v>
      </c>
      <c r="CH21" s="315">
        <f t="shared" si="38"/>
        <v>209</v>
      </c>
      <c r="CI21" s="315">
        <f t="shared" si="39"/>
        <v>95</v>
      </c>
      <c r="CJ21" s="315">
        <f t="shared" si="40"/>
        <v>61</v>
      </c>
      <c r="CK21" s="315">
        <f t="shared" si="41"/>
        <v>0</v>
      </c>
      <c r="CL21" s="315">
        <f t="shared" si="42"/>
        <v>780</v>
      </c>
      <c r="CM21" s="315">
        <f t="shared" si="43"/>
        <v>10682</v>
      </c>
      <c r="CN21" s="315">
        <f t="shared" si="44"/>
        <v>0</v>
      </c>
      <c r="CO21" s="315">
        <f t="shared" si="45"/>
        <v>10610</v>
      </c>
      <c r="CP21" s="315">
        <f t="shared" si="46"/>
        <v>30</v>
      </c>
      <c r="CQ21" s="315">
        <f t="shared" si="47"/>
        <v>42</v>
      </c>
      <c r="CR21" s="315">
        <f t="shared" si="48"/>
        <v>0</v>
      </c>
      <c r="CS21" s="315">
        <f t="shared" si="49"/>
        <v>0</v>
      </c>
      <c r="CT21" s="315">
        <f t="shared" si="50"/>
        <v>10116</v>
      </c>
      <c r="CU21" s="315">
        <f t="shared" si="51"/>
        <v>0</v>
      </c>
      <c r="CV21" s="315">
        <f t="shared" si="52"/>
        <v>10087</v>
      </c>
      <c r="CW21" s="315">
        <f t="shared" si="53"/>
        <v>29</v>
      </c>
      <c r="CX21" s="315">
        <f t="shared" si="54"/>
        <v>0</v>
      </c>
      <c r="CY21" s="315">
        <f t="shared" si="55"/>
        <v>0</v>
      </c>
      <c r="CZ21" s="315">
        <f t="shared" si="56"/>
        <v>0</v>
      </c>
      <c r="DA21" s="315">
        <f t="shared" si="57"/>
        <v>566</v>
      </c>
      <c r="DB21" s="315">
        <f t="shared" si="58"/>
        <v>0</v>
      </c>
      <c r="DC21" s="315">
        <f t="shared" si="59"/>
        <v>523</v>
      </c>
      <c r="DD21" s="315">
        <f t="shared" si="60"/>
        <v>1</v>
      </c>
      <c r="DE21" s="315">
        <f t="shared" si="61"/>
        <v>42</v>
      </c>
      <c r="DF21" s="315">
        <f t="shared" si="62"/>
        <v>0</v>
      </c>
      <c r="DG21" s="315">
        <f t="shared" si="63"/>
        <v>0</v>
      </c>
      <c r="DH21" s="315">
        <v>0</v>
      </c>
      <c r="DI21" s="315">
        <f t="shared" si="64"/>
        <v>0</v>
      </c>
      <c r="DJ21" s="315">
        <v>0</v>
      </c>
      <c r="DK21" s="315">
        <v>0</v>
      </c>
      <c r="DL21" s="315">
        <v>0</v>
      </c>
      <c r="DM21" s="315">
        <v>0</v>
      </c>
    </row>
    <row r="22" spans="1:117" s="299" customFormat="1" ht="12" customHeight="1">
      <c r="A22" s="294" t="s">
        <v>571</v>
      </c>
      <c r="B22" s="295" t="s">
        <v>569</v>
      </c>
      <c r="C22" s="294" t="s">
        <v>601</v>
      </c>
      <c r="D22" s="315">
        <f t="shared" si="4"/>
        <v>26108</v>
      </c>
      <c r="E22" s="315">
        <f t="shared" si="5"/>
        <v>15236</v>
      </c>
      <c r="F22" s="315">
        <f t="shared" si="6"/>
        <v>0</v>
      </c>
      <c r="G22" s="315">
        <v>0</v>
      </c>
      <c r="H22" s="315">
        <v>0</v>
      </c>
      <c r="I22" s="315">
        <v>0</v>
      </c>
      <c r="J22" s="315">
        <f t="shared" si="7"/>
        <v>12777</v>
      </c>
      <c r="K22" s="315">
        <v>0</v>
      </c>
      <c r="L22" s="315">
        <v>12777</v>
      </c>
      <c r="M22" s="315">
        <v>0</v>
      </c>
      <c r="N22" s="315">
        <f t="shared" si="8"/>
        <v>429</v>
      </c>
      <c r="O22" s="315">
        <v>211</v>
      </c>
      <c r="P22" s="315">
        <v>218</v>
      </c>
      <c r="Q22" s="315">
        <v>0</v>
      </c>
      <c r="R22" s="315">
        <f t="shared" si="9"/>
        <v>2030</v>
      </c>
      <c r="S22" s="315">
        <v>0</v>
      </c>
      <c r="T22" s="315">
        <v>2030</v>
      </c>
      <c r="U22" s="315">
        <v>0</v>
      </c>
      <c r="V22" s="315">
        <f t="shared" si="10"/>
        <v>0</v>
      </c>
      <c r="W22" s="315">
        <v>0</v>
      </c>
      <c r="X22" s="315">
        <v>0</v>
      </c>
      <c r="Y22" s="315">
        <v>0</v>
      </c>
      <c r="Z22" s="315">
        <f t="shared" si="11"/>
        <v>0</v>
      </c>
      <c r="AA22" s="315">
        <v>0</v>
      </c>
      <c r="AB22" s="315">
        <v>0</v>
      </c>
      <c r="AC22" s="315">
        <v>0</v>
      </c>
      <c r="AD22" s="315">
        <f t="shared" si="12"/>
        <v>6345</v>
      </c>
      <c r="AE22" s="315">
        <f t="shared" si="13"/>
        <v>0</v>
      </c>
      <c r="AF22" s="315">
        <v>0</v>
      </c>
      <c r="AG22" s="315">
        <v>0</v>
      </c>
      <c r="AH22" s="315">
        <v>0</v>
      </c>
      <c r="AI22" s="315">
        <f t="shared" si="14"/>
        <v>6345</v>
      </c>
      <c r="AJ22" s="315">
        <v>0</v>
      </c>
      <c r="AK22" s="315">
        <v>0</v>
      </c>
      <c r="AL22" s="315">
        <v>6345</v>
      </c>
      <c r="AM22" s="315">
        <f t="shared" si="15"/>
        <v>0</v>
      </c>
      <c r="AN22" s="315">
        <v>0</v>
      </c>
      <c r="AO22" s="315">
        <v>0</v>
      </c>
      <c r="AP22" s="315">
        <v>0</v>
      </c>
      <c r="AQ22" s="315">
        <f t="shared" si="16"/>
        <v>0</v>
      </c>
      <c r="AR22" s="315">
        <v>0</v>
      </c>
      <c r="AS22" s="315">
        <v>0</v>
      </c>
      <c r="AT22" s="315">
        <v>0</v>
      </c>
      <c r="AU22" s="315">
        <f t="shared" si="17"/>
        <v>0</v>
      </c>
      <c r="AV22" s="315">
        <v>0</v>
      </c>
      <c r="AW22" s="315">
        <v>0</v>
      </c>
      <c r="AX22" s="315">
        <v>0</v>
      </c>
      <c r="AY22" s="315">
        <f t="shared" si="18"/>
        <v>0</v>
      </c>
      <c r="AZ22" s="315">
        <v>0</v>
      </c>
      <c r="BA22" s="315">
        <v>0</v>
      </c>
      <c r="BB22" s="315">
        <v>0</v>
      </c>
      <c r="BC22" s="315">
        <f t="shared" si="19"/>
        <v>4527</v>
      </c>
      <c r="BD22" s="315">
        <f t="shared" si="20"/>
        <v>4527</v>
      </c>
      <c r="BE22" s="315">
        <v>0</v>
      </c>
      <c r="BF22" s="315">
        <v>3746</v>
      </c>
      <c r="BG22" s="315">
        <v>141</v>
      </c>
      <c r="BH22" s="315">
        <v>640</v>
      </c>
      <c r="BI22" s="315">
        <v>0</v>
      </c>
      <c r="BJ22" s="315">
        <v>0</v>
      </c>
      <c r="BK22" s="315">
        <f t="shared" si="21"/>
        <v>0</v>
      </c>
      <c r="BL22" s="315">
        <v>0</v>
      </c>
      <c r="BM22" s="315">
        <v>0</v>
      </c>
      <c r="BN22" s="315">
        <v>0</v>
      </c>
      <c r="BO22" s="315">
        <v>0</v>
      </c>
      <c r="BP22" s="315">
        <v>0</v>
      </c>
      <c r="BQ22" s="315">
        <v>0</v>
      </c>
      <c r="BR22" s="315">
        <f t="shared" si="22"/>
        <v>19763</v>
      </c>
      <c r="BS22" s="315">
        <f t="shared" si="23"/>
        <v>0</v>
      </c>
      <c r="BT22" s="315">
        <f t="shared" si="24"/>
        <v>16523</v>
      </c>
      <c r="BU22" s="315">
        <f t="shared" si="25"/>
        <v>570</v>
      </c>
      <c r="BV22" s="315">
        <f t="shared" si="26"/>
        <v>2670</v>
      </c>
      <c r="BW22" s="315">
        <f t="shared" si="27"/>
        <v>0</v>
      </c>
      <c r="BX22" s="315">
        <f t="shared" si="28"/>
        <v>0</v>
      </c>
      <c r="BY22" s="315">
        <f t="shared" si="29"/>
        <v>15236</v>
      </c>
      <c r="BZ22" s="315">
        <f t="shared" si="30"/>
        <v>0</v>
      </c>
      <c r="CA22" s="315">
        <f t="shared" si="31"/>
        <v>12777</v>
      </c>
      <c r="CB22" s="315">
        <f t="shared" si="32"/>
        <v>429</v>
      </c>
      <c r="CC22" s="315">
        <f t="shared" si="33"/>
        <v>2030</v>
      </c>
      <c r="CD22" s="315">
        <f t="shared" si="34"/>
        <v>0</v>
      </c>
      <c r="CE22" s="315">
        <f t="shared" si="35"/>
        <v>0</v>
      </c>
      <c r="CF22" s="315">
        <f t="shared" si="36"/>
        <v>4527</v>
      </c>
      <c r="CG22" s="315">
        <f t="shared" si="37"/>
        <v>0</v>
      </c>
      <c r="CH22" s="315">
        <f t="shared" si="38"/>
        <v>3746</v>
      </c>
      <c r="CI22" s="315">
        <f t="shared" si="39"/>
        <v>141</v>
      </c>
      <c r="CJ22" s="315">
        <f t="shared" si="40"/>
        <v>640</v>
      </c>
      <c r="CK22" s="315">
        <f t="shared" si="41"/>
        <v>0</v>
      </c>
      <c r="CL22" s="315">
        <f t="shared" si="42"/>
        <v>0</v>
      </c>
      <c r="CM22" s="315">
        <f t="shared" si="43"/>
        <v>6345</v>
      </c>
      <c r="CN22" s="315">
        <f t="shared" si="44"/>
        <v>0</v>
      </c>
      <c r="CO22" s="315">
        <f t="shared" si="45"/>
        <v>6345</v>
      </c>
      <c r="CP22" s="315">
        <f t="shared" si="46"/>
        <v>0</v>
      </c>
      <c r="CQ22" s="315">
        <f t="shared" si="47"/>
        <v>0</v>
      </c>
      <c r="CR22" s="315">
        <f t="shared" si="48"/>
        <v>0</v>
      </c>
      <c r="CS22" s="315">
        <f t="shared" si="49"/>
        <v>0</v>
      </c>
      <c r="CT22" s="315">
        <f t="shared" si="50"/>
        <v>6345</v>
      </c>
      <c r="CU22" s="315">
        <f t="shared" si="51"/>
        <v>0</v>
      </c>
      <c r="CV22" s="315">
        <f t="shared" si="52"/>
        <v>6345</v>
      </c>
      <c r="CW22" s="315">
        <f t="shared" si="53"/>
        <v>0</v>
      </c>
      <c r="CX22" s="315">
        <f t="shared" si="54"/>
        <v>0</v>
      </c>
      <c r="CY22" s="315">
        <f t="shared" si="55"/>
        <v>0</v>
      </c>
      <c r="CZ22" s="315">
        <f t="shared" si="56"/>
        <v>0</v>
      </c>
      <c r="DA22" s="315">
        <f t="shared" si="57"/>
        <v>0</v>
      </c>
      <c r="DB22" s="315">
        <f t="shared" si="58"/>
        <v>0</v>
      </c>
      <c r="DC22" s="315">
        <f t="shared" si="59"/>
        <v>0</v>
      </c>
      <c r="DD22" s="315">
        <f t="shared" si="60"/>
        <v>0</v>
      </c>
      <c r="DE22" s="315">
        <f t="shared" si="61"/>
        <v>0</v>
      </c>
      <c r="DF22" s="315">
        <f t="shared" si="62"/>
        <v>0</v>
      </c>
      <c r="DG22" s="315">
        <f t="shared" si="63"/>
        <v>0</v>
      </c>
      <c r="DH22" s="315">
        <v>0</v>
      </c>
      <c r="DI22" s="315">
        <f t="shared" si="64"/>
        <v>0</v>
      </c>
      <c r="DJ22" s="315">
        <v>0</v>
      </c>
      <c r="DK22" s="315">
        <v>0</v>
      </c>
      <c r="DL22" s="315">
        <v>0</v>
      </c>
      <c r="DM22" s="315">
        <v>0</v>
      </c>
    </row>
    <row r="23" spans="1:117" s="299" customFormat="1" ht="12" customHeight="1">
      <c r="A23" s="294" t="s">
        <v>571</v>
      </c>
      <c r="B23" s="295" t="s">
        <v>570</v>
      </c>
      <c r="C23" s="294" t="s">
        <v>602</v>
      </c>
      <c r="D23" s="315">
        <f t="shared" si="4"/>
        <v>11919</v>
      </c>
      <c r="E23" s="315">
        <f t="shared" si="5"/>
        <v>6209</v>
      </c>
      <c r="F23" s="315">
        <f t="shared" si="6"/>
        <v>0</v>
      </c>
      <c r="G23" s="315">
        <v>0</v>
      </c>
      <c r="H23" s="315">
        <v>0</v>
      </c>
      <c r="I23" s="315">
        <v>0</v>
      </c>
      <c r="J23" s="315">
        <f t="shared" si="7"/>
        <v>5432</v>
      </c>
      <c r="K23" s="315">
        <v>2536</v>
      </c>
      <c r="L23" s="315">
        <v>2896</v>
      </c>
      <c r="M23" s="315">
        <v>0</v>
      </c>
      <c r="N23" s="315">
        <f t="shared" si="8"/>
        <v>0</v>
      </c>
      <c r="O23" s="315">
        <v>0</v>
      </c>
      <c r="P23" s="315">
        <v>0</v>
      </c>
      <c r="Q23" s="315">
        <v>0</v>
      </c>
      <c r="R23" s="315">
        <f t="shared" si="9"/>
        <v>664</v>
      </c>
      <c r="S23" s="315">
        <v>0</v>
      </c>
      <c r="T23" s="315">
        <v>664</v>
      </c>
      <c r="U23" s="315">
        <v>0</v>
      </c>
      <c r="V23" s="315">
        <f t="shared" si="10"/>
        <v>0</v>
      </c>
      <c r="W23" s="315">
        <v>0</v>
      </c>
      <c r="X23" s="315">
        <v>0</v>
      </c>
      <c r="Y23" s="315">
        <v>0</v>
      </c>
      <c r="Z23" s="315">
        <f t="shared" si="11"/>
        <v>113</v>
      </c>
      <c r="AA23" s="315">
        <v>0</v>
      </c>
      <c r="AB23" s="315">
        <v>113</v>
      </c>
      <c r="AC23" s="315">
        <v>0</v>
      </c>
      <c r="AD23" s="315">
        <f t="shared" si="12"/>
        <v>3404</v>
      </c>
      <c r="AE23" s="315">
        <f t="shared" si="13"/>
        <v>0</v>
      </c>
      <c r="AF23" s="315">
        <v>0</v>
      </c>
      <c r="AG23" s="315">
        <v>0</v>
      </c>
      <c r="AH23" s="315">
        <v>0</v>
      </c>
      <c r="AI23" s="315">
        <f t="shared" si="14"/>
        <v>3107</v>
      </c>
      <c r="AJ23" s="315">
        <v>0</v>
      </c>
      <c r="AK23" s="315">
        <v>0</v>
      </c>
      <c r="AL23" s="315">
        <v>3107</v>
      </c>
      <c r="AM23" s="315">
        <f t="shared" si="15"/>
        <v>0</v>
      </c>
      <c r="AN23" s="315">
        <v>0</v>
      </c>
      <c r="AO23" s="315">
        <v>0</v>
      </c>
      <c r="AP23" s="315">
        <v>0</v>
      </c>
      <c r="AQ23" s="315">
        <f t="shared" si="16"/>
        <v>0</v>
      </c>
      <c r="AR23" s="315">
        <v>0</v>
      </c>
      <c r="AS23" s="315">
        <v>0</v>
      </c>
      <c r="AT23" s="315">
        <v>0</v>
      </c>
      <c r="AU23" s="315">
        <f t="shared" si="17"/>
        <v>0</v>
      </c>
      <c r="AV23" s="315">
        <v>0</v>
      </c>
      <c r="AW23" s="315">
        <v>0</v>
      </c>
      <c r="AX23" s="315">
        <v>0</v>
      </c>
      <c r="AY23" s="315">
        <f t="shared" si="18"/>
        <v>297</v>
      </c>
      <c r="AZ23" s="315">
        <v>0</v>
      </c>
      <c r="BA23" s="315">
        <v>0</v>
      </c>
      <c r="BB23" s="315">
        <v>297</v>
      </c>
      <c r="BC23" s="315">
        <f t="shared" si="19"/>
        <v>2306</v>
      </c>
      <c r="BD23" s="315">
        <f t="shared" si="20"/>
        <v>0</v>
      </c>
      <c r="BE23" s="315">
        <v>0</v>
      </c>
      <c r="BF23" s="315">
        <v>0</v>
      </c>
      <c r="BG23" s="315">
        <v>0</v>
      </c>
      <c r="BH23" s="315">
        <v>0</v>
      </c>
      <c r="BI23" s="315">
        <v>0</v>
      </c>
      <c r="BJ23" s="315">
        <v>0</v>
      </c>
      <c r="BK23" s="315">
        <f t="shared" si="21"/>
        <v>2306</v>
      </c>
      <c r="BL23" s="315">
        <v>0</v>
      </c>
      <c r="BM23" s="315">
        <v>1483</v>
      </c>
      <c r="BN23" s="315">
        <v>0</v>
      </c>
      <c r="BO23" s="315">
        <v>697</v>
      </c>
      <c r="BP23" s="315">
        <v>0</v>
      </c>
      <c r="BQ23" s="315">
        <v>126</v>
      </c>
      <c r="BR23" s="315">
        <f t="shared" si="22"/>
        <v>6209</v>
      </c>
      <c r="BS23" s="315">
        <f t="shared" si="23"/>
        <v>0</v>
      </c>
      <c r="BT23" s="315">
        <f t="shared" si="24"/>
        <v>5432</v>
      </c>
      <c r="BU23" s="315">
        <f t="shared" si="25"/>
        <v>0</v>
      </c>
      <c r="BV23" s="315">
        <f t="shared" si="26"/>
        <v>664</v>
      </c>
      <c r="BW23" s="315">
        <f t="shared" si="27"/>
        <v>0</v>
      </c>
      <c r="BX23" s="315">
        <f t="shared" si="28"/>
        <v>113</v>
      </c>
      <c r="BY23" s="315">
        <f t="shared" si="29"/>
        <v>6209</v>
      </c>
      <c r="BZ23" s="315">
        <f t="shared" si="30"/>
        <v>0</v>
      </c>
      <c r="CA23" s="315">
        <f t="shared" si="31"/>
        <v>5432</v>
      </c>
      <c r="CB23" s="315">
        <f t="shared" si="32"/>
        <v>0</v>
      </c>
      <c r="CC23" s="315">
        <f t="shared" si="33"/>
        <v>664</v>
      </c>
      <c r="CD23" s="315">
        <f t="shared" si="34"/>
        <v>0</v>
      </c>
      <c r="CE23" s="315">
        <f t="shared" si="35"/>
        <v>113</v>
      </c>
      <c r="CF23" s="315">
        <f t="shared" si="36"/>
        <v>0</v>
      </c>
      <c r="CG23" s="315">
        <f t="shared" si="37"/>
        <v>0</v>
      </c>
      <c r="CH23" s="315">
        <f t="shared" si="38"/>
        <v>0</v>
      </c>
      <c r="CI23" s="315">
        <f t="shared" si="39"/>
        <v>0</v>
      </c>
      <c r="CJ23" s="315">
        <f t="shared" si="40"/>
        <v>0</v>
      </c>
      <c r="CK23" s="315">
        <f t="shared" si="41"/>
        <v>0</v>
      </c>
      <c r="CL23" s="315">
        <f t="shared" si="42"/>
        <v>0</v>
      </c>
      <c r="CM23" s="315">
        <f t="shared" si="43"/>
        <v>5710</v>
      </c>
      <c r="CN23" s="315">
        <f t="shared" si="44"/>
        <v>0</v>
      </c>
      <c r="CO23" s="315">
        <f t="shared" si="45"/>
        <v>4590</v>
      </c>
      <c r="CP23" s="315">
        <f t="shared" si="46"/>
        <v>0</v>
      </c>
      <c r="CQ23" s="315">
        <f t="shared" si="47"/>
        <v>697</v>
      </c>
      <c r="CR23" s="315">
        <f t="shared" si="48"/>
        <v>0</v>
      </c>
      <c r="CS23" s="315">
        <f t="shared" si="49"/>
        <v>423</v>
      </c>
      <c r="CT23" s="315">
        <f t="shared" si="50"/>
        <v>3404</v>
      </c>
      <c r="CU23" s="315">
        <f t="shared" si="51"/>
        <v>0</v>
      </c>
      <c r="CV23" s="315">
        <f t="shared" si="52"/>
        <v>3107</v>
      </c>
      <c r="CW23" s="315">
        <f t="shared" si="53"/>
        <v>0</v>
      </c>
      <c r="CX23" s="315">
        <f t="shared" si="54"/>
        <v>0</v>
      </c>
      <c r="CY23" s="315">
        <f t="shared" si="55"/>
        <v>0</v>
      </c>
      <c r="CZ23" s="315">
        <f t="shared" si="56"/>
        <v>297</v>
      </c>
      <c r="DA23" s="315">
        <f t="shared" si="57"/>
        <v>2306</v>
      </c>
      <c r="DB23" s="315">
        <f t="shared" si="58"/>
        <v>0</v>
      </c>
      <c r="DC23" s="315">
        <f t="shared" si="59"/>
        <v>1483</v>
      </c>
      <c r="DD23" s="315">
        <f t="shared" si="60"/>
        <v>0</v>
      </c>
      <c r="DE23" s="315">
        <f t="shared" si="61"/>
        <v>697</v>
      </c>
      <c r="DF23" s="315">
        <f t="shared" si="62"/>
        <v>0</v>
      </c>
      <c r="DG23" s="315">
        <f t="shared" si="63"/>
        <v>126</v>
      </c>
      <c r="DH23" s="315">
        <v>0</v>
      </c>
      <c r="DI23" s="315">
        <f t="shared" si="64"/>
        <v>66</v>
      </c>
      <c r="DJ23" s="315">
        <v>2</v>
      </c>
      <c r="DK23" s="315">
        <v>0</v>
      </c>
      <c r="DL23" s="315">
        <v>64</v>
      </c>
      <c r="DM23" s="315">
        <v>0</v>
      </c>
    </row>
    <row r="24" spans="1:117" s="299" customFormat="1" ht="12" customHeight="1">
      <c r="A24" s="294" t="s">
        <v>571</v>
      </c>
      <c r="B24" s="295" t="s">
        <v>603</v>
      </c>
      <c r="C24" s="294" t="s">
        <v>604</v>
      </c>
      <c r="D24" s="315">
        <f t="shared" si="4"/>
        <v>17340</v>
      </c>
      <c r="E24" s="315">
        <f t="shared" si="5"/>
        <v>11305</v>
      </c>
      <c r="F24" s="315">
        <f t="shared" si="6"/>
        <v>0</v>
      </c>
      <c r="G24" s="315">
        <v>0</v>
      </c>
      <c r="H24" s="315">
        <v>0</v>
      </c>
      <c r="I24" s="315">
        <v>0</v>
      </c>
      <c r="J24" s="315">
        <f t="shared" si="7"/>
        <v>9467</v>
      </c>
      <c r="K24" s="315">
        <v>0</v>
      </c>
      <c r="L24" s="315">
        <v>9467</v>
      </c>
      <c r="M24" s="315">
        <v>0</v>
      </c>
      <c r="N24" s="315">
        <f t="shared" si="8"/>
        <v>140</v>
      </c>
      <c r="O24" s="315">
        <v>0</v>
      </c>
      <c r="P24" s="315">
        <v>140</v>
      </c>
      <c r="Q24" s="315">
        <v>0</v>
      </c>
      <c r="R24" s="315">
        <f t="shared" si="9"/>
        <v>1603</v>
      </c>
      <c r="S24" s="315">
        <v>0</v>
      </c>
      <c r="T24" s="315">
        <v>1603</v>
      </c>
      <c r="U24" s="315">
        <v>0</v>
      </c>
      <c r="V24" s="315">
        <f t="shared" si="10"/>
        <v>0</v>
      </c>
      <c r="W24" s="315">
        <v>0</v>
      </c>
      <c r="X24" s="315">
        <v>0</v>
      </c>
      <c r="Y24" s="315">
        <v>0</v>
      </c>
      <c r="Z24" s="315">
        <f t="shared" si="11"/>
        <v>95</v>
      </c>
      <c r="AA24" s="315">
        <v>0</v>
      </c>
      <c r="AB24" s="315">
        <v>95</v>
      </c>
      <c r="AC24" s="315">
        <v>0</v>
      </c>
      <c r="AD24" s="315">
        <f t="shared" si="12"/>
        <v>4580</v>
      </c>
      <c r="AE24" s="315">
        <f t="shared" si="13"/>
        <v>0</v>
      </c>
      <c r="AF24" s="315">
        <v>0</v>
      </c>
      <c r="AG24" s="315">
        <v>0</v>
      </c>
      <c r="AH24" s="315">
        <v>0</v>
      </c>
      <c r="AI24" s="315">
        <f t="shared" si="14"/>
        <v>4496</v>
      </c>
      <c r="AJ24" s="315">
        <v>0</v>
      </c>
      <c r="AK24" s="315">
        <v>0</v>
      </c>
      <c r="AL24" s="315">
        <v>4496</v>
      </c>
      <c r="AM24" s="315">
        <f t="shared" si="15"/>
        <v>81</v>
      </c>
      <c r="AN24" s="315">
        <v>0</v>
      </c>
      <c r="AO24" s="315">
        <v>0</v>
      </c>
      <c r="AP24" s="315">
        <v>81</v>
      </c>
      <c r="AQ24" s="315">
        <f t="shared" si="16"/>
        <v>1</v>
      </c>
      <c r="AR24" s="315">
        <v>0</v>
      </c>
      <c r="AS24" s="315">
        <v>0</v>
      </c>
      <c r="AT24" s="315">
        <v>1</v>
      </c>
      <c r="AU24" s="315">
        <f t="shared" si="17"/>
        <v>0</v>
      </c>
      <c r="AV24" s="315">
        <v>0</v>
      </c>
      <c r="AW24" s="315">
        <v>0</v>
      </c>
      <c r="AX24" s="315">
        <v>0</v>
      </c>
      <c r="AY24" s="315">
        <f t="shared" si="18"/>
        <v>2</v>
      </c>
      <c r="AZ24" s="315">
        <v>0</v>
      </c>
      <c r="BA24" s="315">
        <v>0</v>
      </c>
      <c r="BB24" s="315">
        <v>2</v>
      </c>
      <c r="BC24" s="315">
        <f t="shared" si="19"/>
        <v>1455</v>
      </c>
      <c r="BD24" s="315">
        <f t="shared" si="20"/>
        <v>1118</v>
      </c>
      <c r="BE24" s="315">
        <v>0</v>
      </c>
      <c r="BF24" s="315">
        <v>713</v>
      </c>
      <c r="BG24" s="315">
        <v>63</v>
      </c>
      <c r="BH24" s="315">
        <v>76</v>
      </c>
      <c r="BI24" s="315">
        <v>0</v>
      </c>
      <c r="BJ24" s="315">
        <v>266</v>
      </c>
      <c r="BK24" s="315">
        <f t="shared" si="21"/>
        <v>337</v>
      </c>
      <c r="BL24" s="315">
        <v>0</v>
      </c>
      <c r="BM24" s="315">
        <v>333</v>
      </c>
      <c r="BN24" s="315">
        <v>0</v>
      </c>
      <c r="BO24" s="315">
        <v>4</v>
      </c>
      <c r="BP24" s="315">
        <v>0</v>
      </c>
      <c r="BQ24" s="315">
        <v>0</v>
      </c>
      <c r="BR24" s="315">
        <f t="shared" si="22"/>
        <v>12423</v>
      </c>
      <c r="BS24" s="315">
        <f t="shared" si="23"/>
        <v>0</v>
      </c>
      <c r="BT24" s="315">
        <f t="shared" si="24"/>
        <v>10180</v>
      </c>
      <c r="BU24" s="315">
        <f t="shared" si="25"/>
        <v>203</v>
      </c>
      <c r="BV24" s="315">
        <f t="shared" si="26"/>
        <v>1679</v>
      </c>
      <c r="BW24" s="315">
        <f t="shared" si="27"/>
        <v>0</v>
      </c>
      <c r="BX24" s="315">
        <f t="shared" si="28"/>
        <v>361</v>
      </c>
      <c r="BY24" s="315">
        <f t="shared" si="29"/>
        <v>11305</v>
      </c>
      <c r="BZ24" s="315">
        <f t="shared" si="30"/>
        <v>0</v>
      </c>
      <c r="CA24" s="315">
        <f t="shared" si="31"/>
        <v>9467</v>
      </c>
      <c r="CB24" s="315">
        <f t="shared" si="32"/>
        <v>140</v>
      </c>
      <c r="CC24" s="315">
        <f t="shared" si="33"/>
        <v>1603</v>
      </c>
      <c r="CD24" s="315">
        <f t="shared" si="34"/>
        <v>0</v>
      </c>
      <c r="CE24" s="315">
        <f t="shared" si="35"/>
        <v>95</v>
      </c>
      <c r="CF24" s="315">
        <f t="shared" si="36"/>
        <v>1118</v>
      </c>
      <c r="CG24" s="315">
        <f t="shared" si="37"/>
        <v>0</v>
      </c>
      <c r="CH24" s="315">
        <f t="shared" si="38"/>
        <v>713</v>
      </c>
      <c r="CI24" s="315">
        <f t="shared" si="39"/>
        <v>63</v>
      </c>
      <c r="CJ24" s="315">
        <f t="shared" si="40"/>
        <v>76</v>
      </c>
      <c r="CK24" s="315">
        <f t="shared" si="41"/>
        <v>0</v>
      </c>
      <c r="CL24" s="315">
        <f t="shared" si="42"/>
        <v>266</v>
      </c>
      <c r="CM24" s="315">
        <f t="shared" si="43"/>
        <v>4917</v>
      </c>
      <c r="CN24" s="315">
        <f t="shared" si="44"/>
        <v>0</v>
      </c>
      <c r="CO24" s="315">
        <f t="shared" si="45"/>
        <v>4829</v>
      </c>
      <c r="CP24" s="315">
        <f t="shared" si="46"/>
        <v>81</v>
      </c>
      <c r="CQ24" s="315">
        <f t="shared" si="47"/>
        <v>5</v>
      </c>
      <c r="CR24" s="315">
        <f t="shared" si="48"/>
        <v>0</v>
      </c>
      <c r="CS24" s="315">
        <f t="shared" si="49"/>
        <v>2</v>
      </c>
      <c r="CT24" s="315">
        <f t="shared" si="50"/>
        <v>4580</v>
      </c>
      <c r="CU24" s="315">
        <f t="shared" si="51"/>
        <v>0</v>
      </c>
      <c r="CV24" s="315">
        <f t="shared" si="52"/>
        <v>4496</v>
      </c>
      <c r="CW24" s="315">
        <f t="shared" si="53"/>
        <v>81</v>
      </c>
      <c r="CX24" s="315">
        <f t="shared" si="54"/>
        <v>1</v>
      </c>
      <c r="CY24" s="315">
        <f t="shared" si="55"/>
        <v>0</v>
      </c>
      <c r="CZ24" s="315">
        <f t="shared" si="56"/>
        <v>2</v>
      </c>
      <c r="DA24" s="315">
        <f t="shared" si="57"/>
        <v>337</v>
      </c>
      <c r="DB24" s="315">
        <f t="shared" si="58"/>
        <v>0</v>
      </c>
      <c r="DC24" s="315">
        <f t="shared" si="59"/>
        <v>333</v>
      </c>
      <c r="DD24" s="315">
        <f t="shared" si="60"/>
        <v>0</v>
      </c>
      <c r="DE24" s="315">
        <f t="shared" si="61"/>
        <v>4</v>
      </c>
      <c r="DF24" s="315">
        <f t="shared" si="62"/>
        <v>0</v>
      </c>
      <c r="DG24" s="315">
        <f t="shared" si="63"/>
        <v>0</v>
      </c>
      <c r="DH24" s="315">
        <v>0</v>
      </c>
      <c r="DI24" s="315">
        <f t="shared" si="64"/>
        <v>0</v>
      </c>
      <c r="DJ24" s="315">
        <v>0</v>
      </c>
      <c r="DK24" s="315">
        <v>0</v>
      </c>
      <c r="DL24" s="315">
        <v>0</v>
      </c>
      <c r="DM24" s="315">
        <v>0</v>
      </c>
    </row>
    <row r="25" spans="1:117" s="299" customFormat="1" ht="12" customHeight="1">
      <c r="A25" s="294" t="s">
        <v>571</v>
      </c>
      <c r="B25" s="295" t="s">
        <v>605</v>
      </c>
      <c r="C25" s="294" t="s">
        <v>606</v>
      </c>
      <c r="D25" s="315">
        <f t="shared" si="4"/>
        <v>19714</v>
      </c>
      <c r="E25" s="315">
        <f t="shared" si="5"/>
        <v>13167</v>
      </c>
      <c r="F25" s="315">
        <f t="shared" si="6"/>
        <v>0</v>
      </c>
      <c r="G25" s="315">
        <v>0</v>
      </c>
      <c r="H25" s="315">
        <v>0</v>
      </c>
      <c r="I25" s="315">
        <v>0</v>
      </c>
      <c r="J25" s="315">
        <f t="shared" si="7"/>
        <v>9183</v>
      </c>
      <c r="K25" s="315">
        <v>0</v>
      </c>
      <c r="L25" s="315">
        <v>9183</v>
      </c>
      <c r="M25" s="315">
        <v>0</v>
      </c>
      <c r="N25" s="315">
        <f t="shared" si="8"/>
        <v>907</v>
      </c>
      <c r="O25" s="315">
        <v>0</v>
      </c>
      <c r="P25" s="315">
        <v>907</v>
      </c>
      <c r="Q25" s="315">
        <v>0</v>
      </c>
      <c r="R25" s="315">
        <f t="shared" si="9"/>
        <v>2925</v>
      </c>
      <c r="S25" s="315">
        <v>0</v>
      </c>
      <c r="T25" s="315">
        <v>2925</v>
      </c>
      <c r="U25" s="315">
        <v>0</v>
      </c>
      <c r="V25" s="315">
        <f t="shared" si="10"/>
        <v>17</v>
      </c>
      <c r="W25" s="315">
        <v>0</v>
      </c>
      <c r="X25" s="315">
        <v>17</v>
      </c>
      <c r="Y25" s="315">
        <v>0</v>
      </c>
      <c r="Z25" s="315">
        <f t="shared" si="11"/>
        <v>135</v>
      </c>
      <c r="AA25" s="315">
        <v>5</v>
      </c>
      <c r="AB25" s="315">
        <v>130</v>
      </c>
      <c r="AC25" s="315">
        <v>0</v>
      </c>
      <c r="AD25" s="315">
        <f t="shared" si="12"/>
        <v>3264</v>
      </c>
      <c r="AE25" s="315">
        <f t="shared" si="13"/>
        <v>0</v>
      </c>
      <c r="AF25" s="315">
        <v>0</v>
      </c>
      <c r="AG25" s="315">
        <v>0</v>
      </c>
      <c r="AH25" s="315">
        <v>0</v>
      </c>
      <c r="AI25" s="315">
        <f t="shared" si="14"/>
        <v>3169</v>
      </c>
      <c r="AJ25" s="315">
        <v>0</v>
      </c>
      <c r="AK25" s="315">
        <v>0</v>
      </c>
      <c r="AL25" s="315">
        <v>3169</v>
      </c>
      <c r="AM25" s="315">
        <f t="shared" si="15"/>
        <v>45</v>
      </c>
      <c r="AN25" s="315">
        <v>0</v>
      </c>
      <c r="AO25" s="315">
        <v>0</v>
      </c>
      <c r="AP25" s="315">
        <v>45</v>
      </c>
      <c r="AQ25" s="315">
        <f t="shared" si="16"/>
        <v>37</v>
      </c>
      <c r="AR25" s="315">
        <v>0</v>
      </c>
      <c r="AS25" s="315">
        <v>0</v>
      </c>
      <c r="AT25" s="315">
        <v>37</v>
      </c>
      <c r="AU25" s="315">
        <f t="shared" si="17"/>
        <v>0</v>
      </c>
      <c r="AV25" s="315">
        <v>0</v>
      </c>
      <c r="AW25" s="315">
        <v>0</v>
      </c>
      <c r="AX25" s="315">
        <v>0</v>
      </c>
      <c r="AY25" s="315">
        <f t="shared" si="18"/>
        <v>13</v>
      </c>
      <c r="AZ25" s="315">
        <v>0</v>
      </c>
      <c r="BA25" s="315">
        <v>0</v>
      </c>
      <c r="BB25" s="315">
        <v>13</v>
      </c>
      <c r="BC25" s="315">
        <f t="shared" si="19"/>
        <v>3283</v>
      </c>
      <c r="BD25" s="315">
        <f t="shared" si="20"/>
        <v>1919</v>
      </c>
      <c r="BE25" s="315">
        <v>0</v>
      </c>
      <c r="BF25" s="315">
        <v>230</v>
      </c>
      <c r="BG25" s="315">
        <v>279</v>
      </c>
      <c r="BH25" s="315">
        <v>772</v>
      </c>
      <c r="BI25" s="315">
        <v>1</v>
      </c>
      <c r="BJ25" s="315">
        <v>637</v>
      </c>
      <c r="BK25" s="315">
        <f t="shared" si="21"/>
        <v>1364</v>
      </c>
      <c r="BL25" s="315">
        <v>0</v>
      </c>
      <c r="BM25" s="315">
        <v>205</v>
      </c>
      <c r="BN25" s="315">
        <v>13</v>
      </c>
      <c r="BO25" s="315">
        <v>1136</v>
      </c>
      <c r="BP25" s="315">
        <v>0</v>
      </c>
      <c r="BQ25" s="315">
        <v>10</v>
      </c>
      <c r="BR25" s="315">
        <f t="shared" si="22"/>
        <v>15086</v>
      </c>
      <c r="BS25" s="315">
        <f t="shared" si="23"/>
        <v>0</v>
      </c>
      <c r="BT25" s="315">
        <f t="shared" si="24"/>
        <v>9413</v>
      </c>
      <c r="BU25" s="315">
        <f t="shared" si="25"/>
        <v>1186</v>
      </c>
      <c r="BV25" s="315">
        <f t="shared" si="26"/>
        <v>3697</v>
      </c>
      <c r="BW25" s="315">
        <f t="shared" si="27"/>
        <v>18</v>
      </c>
      <c r="BX25" s="315">
        <f t="shared" si="28"/>
        <v>772</v>
      </c>
      <c r="BY25" s="315">
        <f t="shared" si="29"/>
        <v>13167</v>
      </c>
      <c r="BZ25" s="315">
        <f t="shared" si="30"/>
        <v>0</v>
      </c>
      <c r="CA25" s="315">
        <f t="shared" si="31"/>
        <v>9183</v>
      </c>
      <c r="CB25" s="315">
        <f t="shared" si="32"/>
        <v>907</v>
      </c>
      <c r="CC25" s="315">
        <f t="shared" si="33"/>
        <v>2925</v>
      </c>
      <c r="CD25" s="315">
        <f t="shared" si="34"/>
        <v>17</v>
      </c>
      <c r="CE25" s="315">
        <f t="shared" si="35"/>
        <v>135</v>
      </c>
      <c r="CF25" s="315">
        <f t="shared" si="36"/>
        <v>1919</v>
      </c>
      <c r="CG25" s="315">
        <f t="shared" si="37"/>
        <v>0</v>
      </c>
      <c r="CH25" s="315">
        <f t="shared" si="38"/>
        <v>230</v>
      </c>
      <c r="CI25" s="315">
        <f t="shared" si="39"/>
        <v>279</v>
      </c>
      <c r="CJ25" s="315">
        <f t="shared" si="40"/>
        <v>772</v>
      </c>
      <c r="CK25" s="315">
        <f t="shared" si="41"/>
        <v>1</v>
      </c>
      <c r="CL25" s="315">
        <f t="shared" si="42"/>
        <v>637</v>
      </c>
      <c r="CM25" s="315">
        <f t="shared" si="43"/>
        <v>4628</v>
      </c>
      <c r="CN25" s="315">
        <f t="shared" si="44"/>
        <v>0</v>
      </c>
      <c r="CO25" s="315">
        <f t="shared" si="45"/>
        <v>3374</v>
      </c>
      <c r="CP25" s="315">
        <f t="shared" si="46"/>
        <v>58</v>
      </c>
      <c r="CQ25" s="315">
        <f t="shared" si="47"/>
        <v>1173</v>
      </c>
      <c r="CR25" s="315">
        <f t="shared" si="48"/>
        <v>0</v>
      </c>
      <c r="CS25" s="315">
        <f t="shared" si="49"/>
        <v>23</v>
      </c>
      <c r="CT25" s="315">
        <f t="shared" si="50"/>
        <v>3264</v>
      </c>
      <c r="CU25" s="315">
        <f t="shared" si="51"/>
        <v>0</v>
      </c>
      <c r="CV25" s="315">
        <f t="shared" si="52"/>
        <v>3169</v>
      </c>
      <c r="CW25" s="315">
        <f t="shared" si="53"/>
        <v>45</v>
      </c>
      <c r="CX25" s="315">
        <f t="shared" si="54"/>
        <v>37</v>
      </c>
      <c r="CY25" s="315">
        <f t="shared" si="55"/>
        <v>0</v>
      </c>
      <c r="CZ25" s="315">
        <f t="shared" si="56"/>
        <v>13</v>
      </c>
      <c r="DA25" s="315">
        <f t="shared" si="57"/>
        <v>1364</v>
      </c>
      <c r="DB25" s="315">
        <f t="shared" si="58"/>
        <v>0</v>
      </c>
      <c r="DC25" s="315">
        <f t="shared" si="59"/>
        <v>205</v>
      </c>
      <c r="DD25" s="315">
        <f t="shared" si="60"/>
        <v>13</v>
      </c>
      <c r="DE25" s="315">
        <f t="shared" si="61"/>
        <v>1136</v>
      </c>
      <c r="DF25" s="315">
        <f t="shared" si="62"/>
        <v>0</v>
      </c>
      <c r="DG25" s="315">
        <f t="shared" si="63"/>
        <v>10</v>
      </c>
      <c r="DH25" s="315">
        <v>0</v>
      </c>
      <c r="DI25" s="315">
        <f t="shared" si="64"/>
        <v>0</v>
      </c>
      <c r="DJ25" s="315">
        <v>0</v>
      </c>
      <c r="DK25" s="315">
        <v>0</v>
      </c>
      <c r="DL25" s="315">
        <v>0</v>
      </c>
      <c r="DM25" s="315">
        <v>0</v>
      </c>
    </row>
    <row r="26" spans="1:117" s="299" customFormat="1" ht="12" customHeight="1">
      <c r="A26" s="294" t="s">
        <v>571</v>
      </c>
      <c r="B26" s="295" t="s">
        <v>607</v>
      </c>
      <c r="C26" s="294" t="s">
        <v>608</v>
      </c>
      <c r="D26" s="315">
        <f t="shared" si="4"/>
        <v>11157</v>
      </c>
      <c r="E26" s="315">
        <f t="shared" si="5"/>
        <v>5807</v>
      </c>
      <c r="F26" s="315">
        <f t="shared" si="6"/>
        <v>0</v>
      </c>
      <c r="G26" s="315">
        <v>0</v>
      </c>
      <c r="H26" s="315">
        <v>0</v>
      </c>
      <c r="I26" s="315">
        <v>0</v>
      </c>
      <c r="J26" s="315">
        <f t="shared" si="7"/>
        <v>4413</v>
      </c>
      <c r="K26" s="315">
        <v>0</v>
      </c>
      <c r="L26" s="315">
        <v>4413</v>
      </c>
      <c r="M26" s="315">
        <v>0</v>
      </c>
      <c r="N26" s="315">
        <f t="shared" si="8"/>
        <v>62</v>
      </c>
      <c r="O26" s="315">
        <v>0</v>
      </c>
      <c r="P26" s="315">
        <v>62</v>
      </c>
      <c r="Q26" s="315">
        <v>0</v>
      </c>
      <c r="R26" s="315">
        <f t="shared" si="9"/>
        <v>1291</v>
      </c>
      <c r="S26" s="315">
        <v>0</v>
      </c>
      <c r="T26" s="315">
        <v>1291</v>
      </c>
      <c r="U26" s="315">
        <v>0</v>
      </c>
      <c r="V26" s="315">
        <f t="shared" si="10"/>
        <v>0</v>
      </c>
      <c r="W26" s="315">
        <v>0</v>
      </c>
      <c r="X26" s="315">
        <v>0</v>
      </c>
      <c r="Y26" s="315">
        <v>0</v>
      </c>
      <c r="Z26" s="315">
        <f t="shared" si="11"/>
        <v>41</v>
      </c>
      <c r="AA26" s="315">
        <v>0</v>
      </c>
      <c r="AB26" s="315">
        <v>41</v>
      </c>
      <c r="AC26" s="315">
        <v>0</v>
      </c>
      <c r="AD26" s="315">
        <f t="shared" si="12"/>
        <v>3461</v>
      </c>
      <c r="AE26" s="315">
        <f t="shared" si="13"/>
        <v>0</v>
      </c>
      <c r="AF26" s="315">
        <v>0</v>
      </c>
      <c r="AG26" s="315">
        <v>0</v>
      </c>
      <c r="AH26" s="315">
        <v>0</v>
      </c>
      <c r="AI26" s="315">
        <f t="shared" si="14"/>
        <v>3453</v>
      </c>
      <c r="AJ26" s="315">
        <v>0</v>
      </c>
      <c r="AK26" s="315">
        <v>0</v>
      </c>
      <c r="AL26" s="315">
        <v>3453</v>
      </c>
      <c r="AM26" s="315">
        <f t="shared" si="15"/>
        <v>8</v>
      </c>
      <c r="AN26" s="315">
        <v>0</v>
      </c>
      <c r="AO26" s="315">
        <v>0</v>
      </c>
      <c r="AP26" s="315">
        <v>8</v>
      </c>
      <c r="AQ26" s="315">
        <f t="shared" si="16"/>
        <v>0</v>
      </c>
      <c r="AR26" s="315">
        <v>0</v>
      </c>
      <c r="AS26" s="315">
        <v>0</v>
      </c>
      <c r="AT26" s="315">
        <v>0</v>
      </c>
      <c r="AU26" s="315">
        <f t="shared" si="17"/>
        <v>0</v>
      </c>
      <c r="AV26" s="315">
        <v>0</v>
      </c>
      <c r="AW26" s="315">
        <v>0</v>
      </c>
      <c r="AX26" s="315">
        <v>0</v>
      </c>
      <c r="AY26" s="315">
        <f t="shared" si="18"/>
        <v>0</v>
      </c>
      <c r="AZ26" s="315">
        <v>0</v>
      </c>
      <c r="BA26" s="315">
        <v>0</v>
      </c>
      <c r="BB26" s="315">
        <v>0</v>
      </c>
      <c r="BC26" s="315">
        <f t="shared" si="19"/>
        <v>1889</v>
      </c>
      <c r="BD26" s="315">
        <f t="shared" si="20"/>
        <v>1382</v>
      </c>
      <c r="BE26" s="315">
        <v>0</v>
      </c>
      <c r="BF26" s="315">
        <v>853</v>
      </c>
      <c r="BG26" s="315">
        <v>62</v>
      </c>
      <c r="BH26" s="315">
        <v>427</v>
      </c>
      <c r="BI26" s="315">
        <v>0</v>
      </c>
      <c r="BJ26" s="315">
        <v>40</v>
      </c>
      <c r="BK26" s="315">
        <f t="shared" si="21"/>
        <v>507</v>
      </c>
      <c r="BL26" s="315">
        <v>0</v>
      </c>
      <c r="BM26" s="315">
        <v>287</v>
      </c>
      <c r="BN26" s="315">
        <v>18</v>
      </c>
      <c r="BO26" s="315">
        <v>202</v>
      </c>
      <c r="BP26" s="315">
        <v>0</v>
      </c>
      <c r="BQ26" s="315">
        <v>0</v>
      </c>
      <c r="BR26" s="315">
        <f t="shared" si="22"/>
        <v>7189</v>
      </c>
      <c r="BS26" s="315">
        <f t="shared" si="23"/>
        <v>0</v>
      </c>
      <c r="BT26" s="315">
        <f t="shared" si="24"/>
        <v>5266</v>
      </c>
      <c r="BU26" s="315">
        <f t="shared" si="25"/>
        <v>124</v>
      </c>
      <c r="BV26" s="315">
        <f t="shared" si="26"/>
        <v>1718</v>
      </c>
      <c r="BW26" s="315">
        <f t="shared" si="27"/>
        <v>0</v>
      </c>
      <c r="BX26" s="315">
        <f t="shared" si="28"/>
        <v>81</v>
      </c>
      <c r="BY26" s="315">
        <f t="shared" si="29"/>
        <v>5807</v>
      </c>
      <c r="BZ26" s="315">
        <f t="shared" si="30"/>
        <v>0</v>
      </c>
      <c r="CA26" s="315">
        <f t="shared" si="31"/>
        <v>4413</v>
      </c>
      <c r="CB26" s="315">
        <f t="shared" si="32"/>
        <v>62</v>
      </c>
      <c r="CC26" s="315">
        <f t="shared" si="33"/>
        <v>1291</v>
      </c>
      <c r="CD26" s="315">
        <f t="shared" si="34"/>
        <v>0</v>
      </c>
      <c r="CE26" s="315">
        <f t="shared" si="35"/>
        <v>41</v>
      </c>
      <c r="CF26" s="315">
        <f t="shared" si="36"/>
        <v>1382</v>
      </c>
      <c r="CG26" s="315">
        <f t="shared" si="37"/>
        <v>0</v>
      </c>
      <c r="CH26" s="315">
        <f t="shared" si="38"/>
        <v>853</v>
      </c>
      <c r="CI26" s="315">
        <f t="shared" si="39"/>
        <v>62</v>
      </c>
      <c r="CJ26" s="315">
        <f t="shared" si="40"/>
        <v>427</v>
      </c>
      <c r="CK26" s="315">
        <f t="shared" si="41"/>
        <v>0</v>
      </c>
      <c r="CL26" s="315">
        <f t="shared" si="42"/>
        <v>40</v>
      </c>
      <c r="CM26" s="315">
        <f t="shared" si="43"/>
        <v>3968</v>
      </c>
      <c r="CN26" s="315">
        <f t="shared" si="44"/>
        <v>0</v>
      </c>
      <c r="CO26" s="315">
        <f t="shared" si="45"/>
        <v>3740</v>
      </c>
      <c r="CP26" s="315">
        <f t="shared" si="46"/>
        <v>26</v>
      </c>
      <c r="CQ26" s="315">
        <f t="shared" si="47"/>
        <v>202</v>
      </c>
      <c r="CR26" s="315">
        <f t="shared" si="48"/>
        <v>0</v>
      </c>
      <c r="CS26" s="315">
        <f t="shared" si="49"/>
        <v>0</v>
      </c>
      <c r="CT26" s="315">
        <f t="shared" si="50"/>
        <v>3461</v>
      </c>
      <c r="CU26" s="315">
        <f t="shared" si="51"/>
        <v>0</v>
      </c>
      <c r="CV26" s="315">
        <f t="shared" si="52"/>
        <v>3453</v>
      </c>
      <c r="CW26" s="315">
        <f t="shared" si="53"/>
        <v>8</v>
      </c>
      <c r="CX26" s="315">
        <f t="shared" si="54"/>
        <v>0</v>
      </c>
      <c r="CY26" s="315">
        <f t="shared" si="55"/>
        <v>0</v>
      </c>
      <c r="CZ26" s="315">
        <f t="shared" si="56"/>
        <v>0</v>
      </c>
      <c r="DA26" s="315">
        <f t="shared" si="57"/>
        <v>507</v>
      </c>
      <c r="DB26" s="315">
        <f t="shared" si="58"/>
        <v>0</v>
      </c>
      <c r="DC26" s="315">
        <f t="shared" si="59"/>
        <v>287</v>
      </c>
      <c r="DD26" s="315">
        <f t="shared" si="60"/>
        <v>18</v>
      </c>
      <c r="DE26" s="315">
        <f t="shared" si="61"/>
        <v>202</v>
      </c>
      <c r="DF26" s="315">
        <f t="shared" si="62"/>
        <v>0</v>
      </c>
      <c r="DG26" s="315">
        <f t="shared" si="63"/>
        <v>0</v>
      </c>
      <c r="DH26" s="315">
        <v>0</v>
      </c>
      <c r="DI26" s="315">
        <f t="shared" si="64"/>
        <v>0</v>
      </c>
      <c r="DJ26" s="315">
        <v>0</v>
      </c>
      <c r="DK26" s="315">
        <v>0</v>
      </c>
      <c r="DL26" s="315">
        <v>0</v>
      </c>
      <c r="DM26" s="315">
        <v>0</v>
      </c>
    </row>
    <row r="27" spans="1:117" s="299" customFormat="1" ht="12" customHeight="1">
      <c r="A27" s="294" t="s">
        <v>571</v>
      </c>
      <c r="B27" s="295" t="s">
        <v>609</v>
      </c>
      <c r="C27" s="294" t="s">
        <v>610</v>
      </c>
      <c r="D27" s="315">
        <f t="shared" si="4"/>
        <v>11357</v>
      </c>
      <c r="E27" s="315">
        <f t="shared" si="5"/>
        <v>6434</v>
      </c>
      <c r="F27" s="315">
        <f t="shared" si="6"/>
        <v>0</v>
      </c>
      <c r="G27" s="315">
        <v>0</v>
      </c>
      <c r="H27" s="315">
        <v>0</v>
      </c>
      <c r="I27" s="315">
        <v>0</v>
      </c>
      <c r="J27" s="315">
        <f t="shared" si="7"/>
        <v>5482</v>
      </c>
      <c r="K27" s="315">
        <v>0</v>
      </c>
      <c r="L27" s="315">
        <v>5482</v>
      </c>
      <c r="M27" s="315">
        <v>0</v>
      </c>
      <c r="N27" s="315">
        <f t="shared" si="8"/>
        <v>0</v>
      </c>
      <c r="O27" s="315">
        <v>0</v>
      </c>
      <c r="P27" s="315">
        <v>0</v>
      </c>
      <c r="Q27" s="315">
        <v>0</v>
      </c>
      <c r="R27" s="315">
        <f t="shared" si="9"/>
        <v>952</v>
      </c>
      <c r="S27" s="315">
        <v>191</v>
      </c>
      <c r="T27" s="315">
        <v>761</v>
      </c>
      <c r="U27" s="315">
        <v>0</v>
      </c>
      <c r="V27" s="315">
        <f t="shared" si="10"/>
        <v>0</v>
      </c>
      <c r="W27" s="315">
        <v>0</v>
      </c>
      <c r="X27" s="315">
        <v>0</v>
      </c>
      <c r="Y27" s="315">
        <v>0</v>
      </c>
      <c r="Z27" s="315">
        <f t="shared" si="11"/>
        <v>0</v>
      </c>
      <c r="AA27" s="315">
        <v>0</v>
      </c>
      <c r="AB27" s="315">
        <v>0</v>
      </c>
      <c r="AC27" s="315">
        <v>0</v>
      </c>
      <c r="AD27" s="315">
        <f t="shared" si="12"/>
        <v>2276</v>
      </c>
      <c r="AE27" s="315">
        <f t="shared" si="13"/>
        <v>0</v>
      </c>
      <c r="AF27" s="315">
        <v>0</v>
      </c>
      <c r="AG27" s="315">
        <v>0</v>
      </c>
      <c r="AH27" s="315">
        <v>0</v>
      </c>
      <c r="AI27" s="315">
        <f t="shared" si="14"/>
        <v>2191</v>
      </c>
      <c r="AJ27" s="315">
        <v>0</v>
      </c>
      <c r="AK27" s="315">
        <v>0</v>
      </c>
      <c r="AL27" s="315">
        <v>2191</v>
      </c>
      <c r="AM27" s="315">
        <f t="shared" si="15"/>
        <v>0</v>
      </c>
      <c r="AN27" s="315">
        <v>0</v>
      </c>
      <c r="AO27" s="315">
        <v>0</v>
      </c>
      <c r="AP27" s="315">
        <v>0</v>
      </c>
      <c r="AQ27" s="315">
        <f t="shared" si="16"/>
        <v>85</v>
      </c>
      <c r="AR27" s="315">
        <v>0</v>
      </c>
      <c r="AS27" s="315">
        <v>0</v>
      </c>
      <c r="AT27" s="315">
        <v>85</v>
      </c>
      <c r="AU27" s="315">
        <f t="shared" si="17"/>
        <v>0</v>
      </c>
      <c r="AV27" s="315">
        <v>0</v>
      </c>
      <c r="AW27" s="315">
        <v>0</v>
      </c>
      <c r="AX27" s="315">
        <v>0</v>
      </c>
      <c r="AY27" s="315">
        <f t="shared" si="18"/>
        <v>0</v>
      </c>
      <c r="AZ27" s="315">
        <v>0</v>
      </c>
      <c r="BA27" s="315">
        <v>0</v>
      </c>
      <c r="BB27" s="315">
        <v>0</v>
      </c>
      <c r="BC27" s="315">
        <f t="shared" si="19"/>
        <v>2647</v>
      </c>
      <c r="BD27" s="315">
        <f t="shared" si="20"/>
        <v>1259</v>
      </c>
      <c r="BE27" s="315">
        <v>0</v>
      </c>
      <c r="BF27" s="315">
        <v>791</v>
      </c>
      <c r="BG27" s="315">
        <v>17</v>
      </c>
      <c r="BH27" s="315">
        <v>451</v>
      </c>
      <c r="BI27" s="315">
        <v>0</v>
      </c>
      <c r="BJ27" s="315">
        <v>0</v>
      </c>
      <c r="BK27" s="315">
        <f t="shared" si="21"/>
        <v>1388</v>
      </c>
      <c r="BL27" s="315">
        <v>0</v>
      </c>
      <c r="BM27" s="315">
        <v>741</v>
      </c>
      <c r="BN27" s="315">
        <v>334</v>
      </c>
      <c r="BO27" s="315">
        <v>313</v>
      </c>
      <c r="BP27" s="315">
        <v>0</v>
      </c>
      <c r="BQ27" s="315">
        <v>0</v>
      </c>
      <c r="BR27" s="315">
        <f t="shared" si="22"/>
        <v>7693</v>
      </c>
      <c r="BS27" s="315">
        <f t="shared" si="23"/>
        <v>0</v>
      </c>
      <c r="BT27" s="315">
        <f t="shared" si="24"/>
        <v>6273</v>
      </c>
      <c r="BU27" s="315">
        <f t="shared" si="25"/>
        <v>17</v>
      </c>
      <c r="BV27" s="315">
        <f t="shared" si="26"/>
        <v>1403</v>
      </c>
      <c r="BW27" s="315">
        <f t="shared" si="27"/>
        <v>0</v>
      </c>
      <c r="BX27" s="315">
        <f t="shared" si="28"/>
        <v>0</v>
      </c>
      <c r="BY27" s="315">
        <f t="shared" si="29"/>
        <v>6434</v>
      </c>
      <c r="BZ27" s="315">
        <f t="shared" si="30"/>
        <v>0</v>
      </c>
      <c r="CA27" s="315">
        <f t="shared" si="31"/>
        <v>5482</v>
      </c>
      <c r="CB27" s="315">
        <f t="shared" si="32"/>
        <v>0</v>
      </c>
      <c r="CC27" s="315">
        <f t="shared" si="33"/>
        <v>952</v>
      </c>
      <c r="CD27" s="315">
        <f t="shared" si="34"/>
        <v>0</v>
      </c>
      <c r="CE27" s="315">
        <f t="shared" si="35"/>
        <v>0</v>
      </c>
      <c r="CF27" s="315">
        <f t="shared" si="36"/>
        <v>1259</v>
      </c>
      <c r="CG27" s="315">
        <f t="shared" si="37"/>
        <v>0</v>
      </c>
      <c r="CH27" s="315">
        <f t="shared" si="38"/>
        <v>791</v>
      </c>
      <c r="CI27" s="315">
        <f t="shared" si="39"/>
        <v>17</v>
      </c>
      <c r="CJ27" s="315">
        <f t="shared" si="40"/>
        <v>451</v>
      </c>
      <c r="CK27" s="315">
        <f t="shared" si="41"/>
        <v>0</v>
      </c>
      <c r="CL27" s="315">
        <f t="shared" si="42"/>
        <v>0</v>
      </c>
      <c r="CM27" s="315">
        <f t="shared" si="43"/>
        <v>3664</v>
      </c>
      <c r="CN27" s="315">
        <f t="shared" si="44"/>
        <v>0</v>
      </c>
      <c r="CO27" s="315">
        <f t="shared" si="45"/>
        <v>2932</v>
      </c>
      <c r="CP27" s="315">
        <f t="shared" si="46"/>
        <v>334</v>
      </c>
      <c r="CQ27" s="315">
        <f t="shared" si="47"/>
        <v>398</v>
      </c>
      <c r="CR27" s="315">
        <f t="shared" si="48"/>
        <v>0</v>
      </c>
      <c r="CS27" s="315">
        <f t="shared" si="49"/>
        <v>0</v>
      </c>
      <c r="CT27" s="315">
        <f t="shared" si="50"/>
        <v>2276</v>
      </c>
      <c r="CU27" s="315">
        <f t="shared" si="51"/>
        <v>0</v>
      </c>
      <c r="CV27" s="315">
        <f t="shared" si="52"/>
        <v>2191</v>
      </c>
      <c r="CW27" s="315">
        <f t="shared" si="53"/>
        <v>0</v>
      </c>
      <c r="CX27" s="315">
        <f t="shared" si="54"/>
        <v>85</v>
      </c>
      <c r="CY27" s="315">
        <f t="shared" si="55"/>
        <v>0</v>
      </c>
      <c r="CZ27" s="315">
        <f t="shared" si="56"/>
        <v>0</v>
      </c>
      <c r="DA27" s="315">
        <f t="shared" si="57"/>
        <v>1388</v>
      </c>
      <c r="DB27" s="315">
        <f t="shared" si="58"/>
        <v>0</v>
      </c>
      <c r="DC27" s="315">
        <f t="shared" si="59"/>
        <v>741</v>
      </c>
      <c r="DD27" s="315">
        <f t="shared" si="60"/>
        <v>334</v>
      </c>
      <c r="DE27" s="315">
        <f t="shared" si="61"/>
        <v>313</v>
      </c>
      <c r="DF27" s="315">
        <f t="shared" si="62"/>
        <v>0</v>
      </c>
      <c r="DG27" s="315">
        <f t="shared" si="63"/>
        <v>0</v>
      </c>
      <c r="DH27" s="315">
        <v>0</v>
      </c>
      <c r="DI27" s="315">
        <f t="shared" si="64"/>
        <v>0</v>
      </c>
      <c r="DJ27" s="315">
        <v>0</v>
      </c>
      <c r="DK27" s="315">
        <v>0</v>
      </c>
      <c r="DL27" s="315">
        <v>0</v>
      </c>
      <c r="DM27" s="315">
        <v>0</v>
      </c>
    </row>
    <row r="28" spans="1:117" s="299" customFormat="1" ht="12" customHeight="1">
      <c r="A28" s="294" t="s">
        <v>571</v>
      </c>
      <c r="B28" s="295" t="s">
        <v>611</v>
      </c>
      <c r="C28" s="294" t="s">
        <v>612</v>
      </c>
      <c r="D28" s="315">
        <f t="shared" si="4"/>
        <v>11034</v>
      </c>
      <c r="E28" s="315">
        <f t="shared" si="5"/>
        <v>7889</v>
      </c>
      <c r="F28" s="315">
        <f t="shared" si="6"/>
        <v>0</v>
      </c>
      <c r="G28" s="315">
        <v>0</v>
      </c>
      <c r="H28" s="315">
        <v>0</v>
      </c>
      <c r="I28" s="315">
        <v>0</v>
      </c>
      <c r="J28" s="315">
        <f t="shared" si="7"/>
        <v>6728</v>
      </c>
      <c r="K28" s="315">
        <v>0</v>
      </c>
      <c r="L28" s="315">
        <v>6728</v>
      </c>
      <c r="M28" s="315">
        <v>0</v>
      </c>
      <c r="N28" s="315">
        <f t="shared" si="8"/>
        <v>226</v>
      </c>
      <c r="O28" s="315">
        <v>0</v>
      </c>
      <c r="P28" s="315">
        <v>226</v>
      </c>
      <c r="Q28" s="315">
        <v>0</v>
      </c>
      <c r="R28" s="315">
        <f t="shared" si="9"/>
        <v>935</v>
      </c>
      <c r="S28" s="315">
        <v>0</v>
      </c>
      <c r="T28" s="315">
        <v>935</v>
      </c>
      <c r="U28" s="315">
        <v>0</v>
      </c>
      <c r="V28" s="315">
        <f t="shared" si="10"/>
        <v>0</v>
      </c>
      <c r="W28" s="315">
        <v>0</v>
      </c>
      <c r="X28" s="315">
        <v>0</v>
      </c>
      <c r="Y28" s="315">
        <v>0</v>
      </c>
      <c r="Z28" s="315">
        <f t="shared" si="11"/>
        <v>0</v>
      </c>
      <c r="AA28" s="315">
        <v>0</v>
      </c>
      <c r="AB28" s="315">
        <v>0</v>
      </c>
      <c r="AC28" s="315">
        <v>0</v>
      </c>
      <c r="AD28" s="315">
        <f t="shared" si="12"/>
        <v>1204</v>
      </c>
      <c r="AE28" s="315">
        <f t="shared" si="13"/>
        <v>0</v>
      </c>
      <c r="AF28" s="315">
        <v>0</v>
      </c>
      <c r="AG28" s="315">
        <v>0</v>
      </c>
      <c r="AH28" s="315">
        <v>0</v>
      </c>
      <c r="AI28" s="315">
        <f t="shared" si="14"/>
        <v>1204</v>
      </c>
      <c r="AJ28" s="315">
        <v>0</v>
      </c>
      <c r="AK28" s="315">
        <v>0</v>
      </c>
      <c r="AL28" s="315">
        <v>1204</v>
      </c>
      <c r="AM28" s="315">
        <f t="shared" si="15"/>
        <v>0</v>
      </c>
      <c r="AN28" s="315">
        <v>0</v>
      </c>
      <c r="AO28" s="315">
        <v>0</v>
      </c>
      <c r="AP28" s="315">
        <v>0</v>
      </c>
      <c r="AQ28" s="315">
        <f t="shared" si="16"/>
        <v>0</v>
      </c>
      <c r="AR28" s="315">
        <v>0</v>
      </c>
      <c r="AS28" s="315">
        <v>0</v>
      </c>
      <c r="AT28" s="315">
        <v>0</v>
      </c>
      <c r="AU28" s="315">
        <f t="shared" si="17"/>
        <v>0</v>
      </c>
      <c r="AV28" s="315">
        <v>0</v>
      </c>
      <c r="AW28" s="315">
        <v>0</v>
      </c>
      <c r="AX28" s="315">
        <v>0</v>
      </c>
      <c r="AY28" s="315">
        <f t="shared" si="18"/>
        <v>0</v>
      </c>
      <c r="AZ28" s="315">
        <v>0</v>
      </c>
      <c r="BA28" s="315">
        <v>0</v>
      </c>
      <c r="BB28" s="315">
        <v>0</v>
      </c>
      <c r="BC28" s="315">
        <f t="shared" si="19"/>
        <v>1941</v>
      </c>
      <c r="BD28" s="315">
        <f t="shared" si="20"/>
        <v>1141</v>
      </c>
      <c r="BE28" s="315">
        <v>0</v>
      </c>
      <c r="BF28" s="315">
        <v>113</v>
      </c>
      <c r="BG28" s="315">
        <v>83</v>
      </c>
      <c r="BH28" s="315">
        <v>0</v>
      </c>
      <c r="BI28" s="315">
        <v>405</v>
      </c>
      <c r="BJ28" s="315">
        <v>540</v>
      </c>
      <c r="BK28" s="315">
        <f t="shared" si="21"/>
        <v>800</v>
      </c>
      <c r="BL28" s="315">
        <v>0</v>
      </c>
      <c r="BM28" s="315">
        <v>265</v>
      </c>
      <c r="BN28" s="315">
        <v>7</v>
      </c>
      <c r="BO28" s="315">
        <v>0</v>
      </c>
      <c r="BP28" s="315">
        <v>478</v>
      </c>
      <c r="BQ28" s="315">
        <v>50</v>
      </c>
      <c r="BR28" s="315">
        <f t="shared" si="22"/>
        <v>9030</v>
      </c>
      <c r="BS28" s="315">
        <f t="shared" si="23"/>
        <v>0</v>
      </c>
      <c r="BT28" s="315">
        <f t="shared" si="24"/>
        <v>6841</v>
      </c>
      <c r="BU28" s="315">
        <f t="shared" si="25"/>
        <v>309</v>
      </c>
      <c r="BV28" s="315">
        <f t="shared" si="26"/>
        <v>935</v>
      </c>
      <c r="BW28" s="315">
        <f t="shared" si="27"/>
        <v>405</v>
      </c>
      <c r="BX28" s="315">
        <f t="shared" si="28"/>
        <v>540</v>
      </c>
      <c r="BY28" s="315">
        <f t="shared" si="29"/>
        <v>7889</v>
      </c>
      <c r="BZ28" s="315">
        <f t="shared" si="30"/>
        <v>0</v>
      </c>
      <c r="CA28" s="315">
        <f t="shared" si="31"/>
        <v>6728</v>
      </c>
      <c r="CB28" s="315">
        <f t="shared" si="32"/>
        <v>226</v>
      </c>
      <c r="CC28" s="315">
        <f t="shared" si="33"/>
        <v>935</v>
      </c>
      <c r="CD28" s="315">
        <f t="shared" si="34"/>
        <v>0</v>
      </c>
      <c r="CE28" s="315">
        <f t="shared" si="35"/>
        <v>0</v>
      </c>
      <c r="CF28" s="315">
        <f t="shared" si="36"/>
        <v>1141</v>
      </c>
      <c r="CG28" s="315">
        <f t="shared" si="37"/>
        <v>0</v>
      </c>
      <c r="CH28" s="315">
        <f t="shared" si="38"/>
        <v>113</v>
      </c>
      <c r="CI28" s="315">
        <f t="shared" si="39"/>
        <v>83</v>
      </c>
      <c r="CJ28" s="315">
        <f t="shared" si="40"/>
        <v>0</v>
      </c>
      <c r="CK28" s="315">
        <f t="shared" si="41"/>
        <v>405</v>
      </c>
      <c r="CL28" s="315">
        <f t="shared" si="42"/>
        <v>540</v>
      </c>
      <c r="CM28" s="315">
        <f t="shared" si="43"/>
        <v>2004</v>
      </c>
      <c r="CN28" s="315">
        <f t="shared" si="44"/>
        <v>0</v>
      </c>
      <c r="CO28" s="315">
        <f t="shared" si="45"/>
        <v>1469</v>
      </c>
      <c r="CP28" s="315">
        <f t="shared" si="46"/>
        <v>7</v>
      </c>
      <c r="CQ28" s="315">
        <f t="shared" si="47"/>
        <v>0</v>
      </c>
      <c r="CR28" s="315">
        <f t="shared" si="48"/>
        <v>478</v>
      </c>
      <c r="CS28" s="315">
        <f t="shared" si="49"/>
        <v>50</v>
      </c>
      <c r="CT28" s="315">
        <f t="shared" si="50"/>
        <v>1204</v>
      </c>
      <c r="CU28" s="315">
        <f t="shared" si="51"/>
        <v>0</v>
      </c>
      <c r="CV28" s="315">
        <f t="shared" si="52"/>
        <v>1204</v>
      </c>
      <c r="CW28" s="315">
        <f t="shared" si="53"/>
        <v>0</v>
      </c>
      <c r="CX28" s="315">
        <f t="shared" si="54"/>
        <v>0</v>
      </c>
      <c r="CY28" s="315">
        <f t="shared" si="55"/>
        <v>0</v>
      </c>
      <c r="CZ28" s="315">
        <f t="shared" si="56"/>
        <v>0</v>
      </c>
      <c r="DA28" s="315">
        <f t="shared" si="57"/>
        <v>800</v>
      </c>
      <c r="DB28" s="315">
        <f t="shared" si="58"/>
        <v>0</v>
      </c>
      <c r="DC28" s="315">
        <f t="shared" si="59"/>
        <v>265</v>
      </c>
      <c r="DD28" s="315">
        <f t="shared" si="60"/>
        <v>7</v>
      </c>
      <c r="DE28" s="315">
        <f t="shared" si="61"/>
        <v>0</v>
      </c>
      <c r="DF28" s="315">
        <f t="shared" si="62"/>
        <v>478</v>
      </c>
      <c r="DG28" s="315">
        <f t="shared" si="63"/>
        <v>50</v>
      </c>
      <c r="DH28" s="315">
        <v>0</v>
      </c>
      <c r="DI28" s="315">
        <f t="shared" si="64"/>
        <v>3</v>
      </c>
      <c r="DJ28" s="315">
        <v>0</v>
      </c>
      <c r="DK28" s="315">
        <v>0</v>
      </c>
      <c r="DL28" s="315">
        <v>0</v>
      </c>
      <c r="DM28" s="315">
        <v>3</v>
      </c>
    </row>
    <row r="29" spans="1:117" s="299" customFormat="1" ht="12" customHeight="1">
      <c r="A29" s="294" t="s">
        <v>571</v>
      </c>
      <c r="B29" s="295" t="s">
        <v>613</v>
      </c>
      <c r="C29" s="294" t="s">
        <v>614</v>
      </c>
      <c r="D29" s="315">
        <f t="shared" si="4"/>
        <v>17463</v>
      </c>
      <c r="E29" s="315">
        <f t="shared" si="5"/>
        <v>10402</v>
      </c>
      <c r="F29" s="315">
        <f t="shared" si="6"/>
        <v>0</v>
      </c>
      <c r="G29" s="315">
        <v>0</v>
      </c>
      <c r="H29" s="315">
        <v>0</v>
      </c>
      <c r="I29" s="315">
        <v>0</v>
      </c>
      <c r="J29" s="315">
        <f t="shared" si="7"/>
        <v>8188</v>
      </c>
      <c r="K29" s="315">
        <v>0</v>
      </c>
      <c r="L29" s="315">
        <v>8188</v>
      </c>
      <c r="M29" s="315">
        <v>0</v>
      </c>
      <c r="N29" s="315">
        <f t="shared" si="8"/>
        <v>106</v>
      </c>
      <c r="O29" s="315">
        <v>0</v>
      </c>
      <c r="P29" s="315">
        <v>106</v>
      </c>
      <c r="Q29" s="315">
        <v>0</v>
      </c>
      <c r="R29" s="315">
        <f t="shared" si="9"/>
        <v>2090</v>
      </c>
      <c r="S29" s="315">
        <v>0</v>
      </c>
      <c r="T29" s="315">
        <v>2090</v>
      </c>
      <c r="U29" s="315">
        <v>0</v>
      </c>
      <c r="V29" s="315">
        <f t="shared" si="10"/>
        <v>0</v>
      </c>
      <c r="W29" s="315">
        <v>0</v>
      </c>
      <c r="X29" s="315">
        <v>0</v>
      </c>
      <c r="Y29" s="315">
        <v>0</v>
      </c>
      <c r="Z29" s="315">
        <f t="shared" si="11"/>
        <v>18</v>
      </c>
      <c r="AA29" s="315">
        <v>18</v>
      </c>
      <c r="AB29" s="315">
        <v>0</v>
      </c>
      <c r="AC29" s="315">
        <v>0</v>
      </c>
      <c r="AD29" s="315">
        <f t="shared" si="12"/>
        <v>3827</v>
      </c>
      <c r="AE29" s="315">
        <f t="shared" si="13"/>
        <v>0</v>
      </c>
      <c r="AF29" s="315">
        <v>0</v>
      </c>
      <c r="AG29" s="315">
        <v>0</v>
      </c>
      <c r="AH29" s="315">
        <v>0</v>
      </c>
      <c r="AI29" s="315">
        <f t="shared" si="14"/>
        <v>3558</v>
      </c>
      <c r="AJ29" s="315">
        <v>0</v>
      </c>
      <c r="AK29" s="315">
        <v>0</v>
      </c>
      <c r="AL29" s="315">
        <v>3558</v>
      </c>
      <c r="AM29" s="315">
        <f t="shared" si="15"/>
        <v>13</v>
      </c>
      <c r="AN29" s="315">
        <v>0</v>
      </c>
      <c r="AO29" s="315">
        <v>0</v>
      </c>
      <c r="AP29" s="315">
        <v>13</v>
      </c>
      <c r="AQ29" s="315">
        <f t="shared" si="16"/>
        <v>256</v>
      </c>
      <c r="AR29" s="315">
        <v>0</v>
      </c>
      <c r="AS29" s="315">
        <v>0</v>
      </c>
      <c r="AT29" s="315">
        <v>256</v>
      </c>
      <c r="AU29" s="315">
        <f t="shared" si="17"/>
        <v>0</v>
      </c>
      <c r="AV29" s="315">
        <v>0</v>
      </c>
      <c r="AW29" s="315">
        <v>0</v>
      </c>
      <c r="AX29" s="315">
        <v>0</v>
      </c>
      <c r="AY29" s="315">
        <f t="shared" si="18"/>
        <v>0</v>
      </c>
      <c r="AZ29" s="315">
        <v>0</v>
      </c>
      <c r="BA29" s="315">
        <v>0</v>
      </c>
      <c r="BB29" s="315">
        <v>0</v>
      </c>
      <c r="BC29" s="315">
        <f t="shared" si="19"/>
        <v>3234</v>
      </c>
      <c r="BD29" s="315">
        <f t="shared" si="20"/>
        <v>2352</v>
      </c>
      <c r="BE29" s="315">
        <v>0</v>
      </c>
      <c r="BF29" s="315">
        <v>473</v>
      </c>
      <c r="BG29" s="315">
        <v>77</v>
      </c>
      <c r="BH29" s="315">
        <v>1509</v>
      </c>
      <c r="BI29" s="315">
        <v>0</v>
      </c>
      <c r="BJ29" s="315">
        <v>293</v>
      </c>
      <c r="BK29" s="315">
        <f t="shared" si="21"/>
        <v>882</v>
      </c>
      <c r="BL29" s="315">
        <v>0</v>
      </c>
      <c r="BM29" s="315">
        <v>368</v>
      </c>
      <c r="BN29" s="315">
        <v>21</v>
      </c>
      <c r="BO29" s="315">
        <v>413</v>
      </c>
      <c r="BP29" s="315">
        <v>0</v>
      </c>
      <c r="BQ29" s="315">
        <v>80</v>
      </c>
      <c r="BR29" s="315">
        <f t="shared" si="22"/>
        <v>12754</v>
      </c>
      <c r="BS29" s="315">
        <f t="shared" si="23"/>
        <v>0</v>
      </c>
      <c r="BT29" s="315">
        <f t="shared" si="24"/>
        <v>8661</v>
      </c>
      <c r="BU29" s="315">
        <f t="shared" si="25"/>
        <v>183</v>
      </c>
      <c r="BV29" s="315">
        <f t="shared" si="26"/>
        <v>3599</v>
      </c>
      <c r="BW29" s="315">
        <f t="shared" si="27"/>
        <v>0</v>
      </c>
      <c r="BX29" s="315">
        <f t="shared" si="28"/>
        <v>311</v>
      </c>
      <c r="BY29" s="315">
        <f t="shared" si="29"/>
        <v>10402</v>
      </c>
      <c r="BZ29" s="315">
        <f t="shared" si="30"/>
        <v>0</v>
      </c>
      <c r="CA29" s="315">
        <f t="shared" si="31"/>
        <v>8188</v>
      </c>
      <c r="CB29" s="315">
        <f t="shared" si="32"/>
        <v>106</v>
      </c>
      <c r="CC29" s="315">
        <f t="shared" si="33"/>
        <v>2090</v>
      </c>
      <c r="CD29" s="315">
        <f t="shared" si="34"/>
        <v>0</v>
      </c>
      <c r="CE29" s="315">
        <f t="shared" si="35"/>
        <v>18</v>
      </c>
      <c r="CF29" s="315">
        <f t="shared" si="36"/>
        <v>2352</v>
      </c>
      <c r="CG29" s="315">
        <f t="shared" si="37"/>
        <v>0</v>
      </c>
      <c r="CH29" s="315">
        <f t="shared" si="38"/>
        <v>473</v>
      </c>
      <c r="CI29" s="315">
        <f t="shared" si="39"/>
        <v>77</v>
      </c>
      <c r="CJ29" s="315">
        <f t="shared" si="40"/>
        <v>1509</v>
      </c>
      <c r="CK29" s="315">
        <f t="shared" si="41"/>
        <v>0</v>
      </c>
      <c r="CL29" s="315">
        <f t="shared" si="42"/>
        <v>293</v>
      </c>
      <c r="CM29" s="315">
        <f t="shared" si="43"/>
        <v>4709</v>
      </c>
      <c r="CN29" s="315">
        <f t="shared" si="44"/>
        <v>0</v>
      </c>
      <c r="CO29" s="315">
        <f t="shared" si="45"/>
        <v>3926</v>
      </c>
      <c r="CP29" s="315">
        <f t="shared" si="46"/>
        <v>34</v>
      </c>
      <c r="CQ29" s="315">
        <f t="shared" si="47"/>
        <v>669</v>
      </c>
      <c r="CR29" s="315">
        <f t="shared" si="48"/>
        <v>0</v>
      </c>
      <c r="CS29" s="315">
        <f t="shared" si="49"/>
        <v>80</v>
      </c>
      <c r="CT29" s="315">
        <f t="shared" si="50"/>
        <v>3827</v>
      </c>
      <c r="CU29" s="315">
        <f t="shared" si="51"/>
        <v>0</v>
      </c>
      <c r="CV29" s="315">
        <f t="shared" si="52"/>
        <v>3558</v>
      </c>
      <c r="CW29" s="315">
        <f t="shared" si="53"/>
        <v>13</v>
      </c>
      <c r="CX29" s="315">
        <f t="shared" si="54"/>
        <v>256</v>
      </c>
      <c r="CY29" s="315">
        <f t="shared" si="55"/>
        <v>0</v>
      </c>
      <c r="CZ29" s="315">
        <f t="shared" si="56"/>
        <v>0</v>
      </c>
      <c r="DA29" s="315">
        <f t="shared" si="57"/>
        <v>882</v>
      </c>
      <c r="DB29" s="315">
        <f t="shared" si="58"/>
        <v>0</v>
      </c>
      <c r="DC29" s="315">
        <f t="shared" si="59"/>
        <v>368</v>
      </c>
      <c r="DD29" s="315">
        <f t="shared" si="60"/>
        <v>21</v>
      </c>
      <c r="DE29" s="315">
        <f t="shared" si="61"/>
        <v>413</v>
      </c>
      <c r="DF29" s="315">
        <f t="shared" si="62"/>
        <v>0</v>
      </c>
      <c r="DG29" s="315">
        <f t="shared" si="63"/>
        <v>80</v>
      </c>
      <c r="DH29" s="315">
        <v>0</v>
      </c>
      <c r="DI29" s="315">
        <f t="shared" si="64"/>
        <v>1</v>
      </c>
      <c r="DJ29" s="315">
        <v>0</v>
      </c>
      <c r="DK29" s="315">
        <v>1</v>
      </c>
      <c r="DL29" s="315">
        <v>0</v>
      </c>
      <c r="DM29" s="315">
        <v>0</v>
      </c>
    </row>
    <row r="30" spans="1:117" s="299" customFormat="1" ht="12" customHeight="1">
      <c r="A30" s="294" t="s">
        <v>571</v>
      </c>
      <c r="B30" s="295" t="s">
        <v>615</v>
      </c>
      <c r="C30" s="294" t="s">
        <v>616</v>
      </c>
      <c r="D30" s="315">
        <f t="shared" si="4"/>
        <v>13478</v>
      </c>
      <c r="E30" s="315">
        <f t="shared" si="5"/>
        <v>8630</v>
      </c>
      <c r="F30" s="315">
        <f t="shared" si="6"/>
        <v>0</v>
      </c>
      <c r="G30" s="315">
        <v>0</v>
      </c>
      <c r="H30" s="315">
        <v>0</v>
      </c>
      <c r="I30" s="315">
        <v>0</v>
      </c>
      <c r="J30" s="315">
        <f t="shared" si="7"/>
        <v>7445</v>
      </c>
      <c r="K30" s="315">
        <v>0</v>
      </c>
      <c r="L30" s="315">
        <v>7445</v>
      </c>
      <c r="M30" s="315">
        <v>0</v>
      </c>
      <c r="N30" s="315">
        <f t="shared" si="8"/>
        <v>0</v>
      </c>
      <c r="O30" s="315">
        <v>0</v>
      </c>
      <c r="P30" s="315">
        <v>0</v>
      </c>
      <c r="Q30" s="315">
        <v>0</v>
      </c>
      <c r="R30" s="315">
        <f t="shared" si="9"/>
        <v>1185</v>
      </c>
      <c r="S30" s="315">
        <v>50</v>
      </c>
      <c r="T30" s="315">
        <v>1135</v>
      </c>
      <c r="U30" s="315">
        <v>0</v>
      </c>
      <c r="V30" s="315">
        <f t="shared" si="10"/>
        <v>0</v>
      </c>
      <c r="W30" s="315">
        <v>0</v>
      </c>
      <c r="X30" s="315">
        <v>0</v>
      </c>
      <c r="Y30" s="315">
        <v>0</v>
      </c>
      <c r="Z30" s="315">
        <f t="shared" si="11"/>
        <v>0</v>
      </c>
      <c r="AA30" s="315">
        <v>0</v>
      </c>
      <c r="AB30" s="315">
        <v>0</v>
      </c>
      <c r="AC30" s="315">
        <v>0</v>
      </c>
      <c r="AD30" s="315">
        <f t="shared" si="12"/>
        <v>2520</v>
      </c>
      <c r="AE30" s="315">
        <f t="shared" si="13"/>
        <v>0</v>
      </c>
      <c r="AF30" s="315">
        <v>0</v>
      </c>
      <c r="AG30" s="315">
        <v>0</v>
      </c>
      <c r="AH30" s="315">
        <v>0</v>
      </c>
      <c r="AI30" s="315">
        <f t="shared" si="14"/>
        <v>2488</v>
      </c>
      <c r="AJ30" s="315">
        <v>0</v>
      </c>
      <c r="AK30" s="315">
        <v>0</v>
      </c>
      <c r="AL30" s="315">
        <v>2488</v>
      </c>
      <c r="AM30" s="315">
        <f t="shared" si="15"/>
        <v>0</v>
      </c>
      <c r="AN30" s="315">
        <v>0</v>
      </c>
      <c r="AO30" s="315">
        <v>0</v>
      </c>
      <c r="AP30" s="315">
        <v>0</v>
      </c>
      <c r="AQ30" s="315">
        <f t="shared" si="16"/>
        <v>32</v>
      </c>
      <c r="AR30" s="315">
        <v>0</v>
      </c>
      <c r="AS30" s="315">
        <v>0</v>
      </c>
      <c r="AT30" s="315">
        <v>32</v>
      </c>
      <c r="AU30" s="315">
        <f t="shared" si="17"/>
        <v>0</v>
      </c>
      <c r="AV30" s="315">
        <v>0</v>
      </c>
      <c r="AW30" s="315">
        <v>0</v>
      </c>
      <c r="AX30" s="315">
        <v>0</v>
      </c>
      <c r="AY30" s="315">
        <f t="shared" si="18"/>
        <v>0</v>
      </c>
      <c r="AZ30" s="315">
        <v>0</v>
      </c>
      <c r="BA30" s="315">
        <v>0</v>
      </c>
      <c r="BB30" s="315">
        <v>0</v>
      </c>
      <c r="BC30" s="315">
        <f t="shared" si="19"/>
        <v>2328</v>
      </c>
      <c r="BD30" s="315">
        <f t="shared" si="20"/>
        <v>1731</v>
      </c>
      <c r="BE30" s="315">
        <v>0</v>
      </c>
      <c r="BF30" s="315">
        <v>1177</v>
      </c>
      <c r="BG30" s="315">
        <v>31</v>
      </c>
      <c r="BH30" s="315">
        <v>523</v>
      </c>
      <c r="BI30" s="315">
        <v>0</v>
      </c>
      <c r="BJ30" s="315">
        <v>0</v>
      </c>
      <c r="BK30" s="315">
        <f t="shared" si="21"/>
        <v>597</v>
      </c>
      <c r="BL30" s="315">
        <v>0</v>
      </c>
      <c r="BM30" s="315">
        <v>346</v>
      </c>
      <c r="BN30" s="315">
        <v>0</v>
      </c>
      <c r="BO30" s="315">
        <v>251</v>
      </c>
      <c r="BP30" s="315">
        <v>0</v>
      </c>
      <c r="BQ30" s="315">
        <v>0</v>
      </c>
      <c r="BR30" s="315">
        <f t="shared" si="22"/>
        <v>10361</v>
      </c>
      <c r="BS30" s="315">
        <f t="shared" si="23"/>
        <v>0</v>
      </c>
      <c r="BT30" s="315">
        <f t="shared" si="24"/>
        <v>8622</v>
      </c>
      <c r="BU30" s="315">
        <f t="shared" si="25"/>
        <v>31</v>
      </c>
      <c r="BV30" s="315">
        <f t="shared" si="26"/>
        <v>1708</v>
      </c>
      <c r="BW30" s="315">
        <f t="shared" si="27"/>
        <v>0</v>
      </c>
      <c r="BX30" s="315">
        <f t="shared" si="28"/>
        <v>0</v>
      </c>
      <c r="BY30" s="315">
        <f t="shared" si="29"/>
        <v>8630</v>
      </c>
      <c r="BZ30" s="315">
        <f t="shared" si="30"/>
        <v>0</v>
      </c>
      <c r="CA30" s="315">
        <f t="shared" si="31"/>
        <v>7445</v>
      </c>
      <c r="CB30" s="315">
        <f t="shared" si="32"/>
        <v>0</v>
      </c>
      <c r="CC30" s="315">
        <f t="shared" si="33"/>
        <v>1185</v>
      </c>
      <c r="CD30" s="315">
        <f t="shared" si="34"/>
        <v>0</v>
      </c>
      <c r="CE30" s="315">
        <f t="shared" si="35"/>
        <v>0</v>
      </c>
      <c r="CF30" s="315">
        <f t="shared" si="36"/>
        <v>1731</v>
      </c>
      <c r="CG30" s="315">
        <f t="shared" si="37"/>
        <v>0</v>
      </c>
      <c r="CH30" s="315">
        <f t="shared" si="38"/>
        <v>1177</v>
      </c>
      <c r="CI30" s="315">
        <f t="shared" si="39"/>
        <v>31</v>
      </c>
      <c r="CJ30" s="315">
        <f t="shared" si="40"/>
        <v>523</v>
      </c>
      <c r="CK30" s="315">
        <f t="shared" si="41"/>
        <v>0</v>
      </c>
      <c r="CL30" s="315">
        <f t="shared" si="42"/>
        <v>0</v>
      </c>
      <c r="CM30" s="315">
        <f t="shared" si="43"/>
        <v>3117</v>
      </c>
      <c r="CN30" s="315">
        <f t="shared" si="44"/>
        <v>0</v>
      </c>
      <c r="CO30" s="315">
        <f t="shared" si="45"/>
        <v>2834</v>
      </c>
      <c r="CP30" s="315">
        <f t="shared" si="46"/>
        <v>0</v>
      </c>
      <c r="CQ30" s="315">
        <f t="shared" si="47"/>
        <v>283</v>
      </c>
      <c r="CR30" s="315">
        <f t="shared" si="48"/>
        <v>0</v>
      </c>
      <c r="CS30" s="315">
        <f t="shared" si="49"/>
        <v>0</v>
      </c>
      <c r="CT30" s="315">
        <f t="shared" si="50"/>
        <v>2520</v>
      </c>
      <c r="CU30" s="315">
        <f t="shared" si="51"/>
        <v>0</v>
      </c>
      <c r="CV30" s="315">
        <f t="shared" si="52"/>
        <v>2488</v>
      </c>
      <c r="CW30" s="315">
        <f t="shared" si="53"/>
        <v>0</v>
      </c>
      <c r="CX30" s="315">
        <f t="shared" si="54"/>
        <v>32</v>
      </c>
      <c r="CY30" s="315">
        <f t="shared" si="55"/>
        <v>0</v>
      </c>
      <c r="CZ30" s="315">
        <f t="shared" si="56"/>
        <v>0</v>
      </c>
      <c r="DA30" s="315">
        <f t="shared" si="57"/>
        <v>597</v>
      </c>
      <c r="DB30" s="315">
        <f t="shared" si="58"/>
        <v>0</v>
      </c>
      <c r="DC30" s="315">
        <f t="shared" si="59"/>
        <v>346</v>
      </c>
      <c r="DD30" s="315">
        <f t="shared" si="60"/>
        <v>0</v>
      </c>
      <c r="DE30" s="315">
        <f t="shared" si="61"/>
        <v>251</v>
      </c>
      <c r="DF30" s="315">
        <f t="shared" si="62"/>
        <v>0</v>
      </c>
      <c r="DG30" s="315">
        <f t="shared" si="63"/>
        <v>0</v>
      </c>
      <c r="DH30" s="315">
        <v>0</v>
      </c>
      <c r="DI30" s="315">
        <f t="shared" si="64"/>
        <v>0</v>
      </c>
      <c r="DJ30" s="315">
        <v>0</v>
      </c>
      <c r="DK30" s="315">
        <v>0</v>
      </c>
      <c r="DL30" s="315">
        <v>0</v>
      </c>
      <c r="DM30" s="315">
        <v>0</v>
      </c>
    </row>
    <row r="31" spans="1:117" s="299" customFormat="1" ht="12" customHeight="1">
      <c r="A31" s="294" t="s">
        <v>571</v>
      </c>
      <c r="B31" s="295" t="s">
        <v>617</v>
      </c>
      <c r="C31" s="294" t="s">
        <v>618</v>
      </c>
      <c r="D31" s="315">
        <f t="shared" si="4"/>
        <v>7917</v>
      </c>
      <c r="E31" s="315">
        <f t="shared" si="5"/>
        <v>3997</v>
      </c>
      <c r="F31" s="315">
        <f t="shared" si="6"/>
        <v>0</v>
      </c>
      <c r="G31" s="315">
        <v>0</v>
      </c>
      <c r="H31" s="315">
        <v>0</v>
      </c>
      <c r="I31" s="315">
        <v>0</v>
      </c>
      <c r="J31" s="315">
        <f t="shared" si="7"/>
        <v>3159</v>
      </c>
      <c r="K31" s="315">
        <v>0</v>
      </c>
      <c r="L31" s="315">
        <v>3159</v>
      </c>
      <c r="M31" s="315">
        <v>0</v>
      </c>
      <c r="N31" s="315">
        <f t="shared" si="8"/>
        <v>0</v>
      </c>
      <c r="O31" s="315">
        <v>0</v>
      </c>
      <c r="P31" s="315">
        <v>0</v>
      </c>
      <c r="Q31" s="315">
        <v>0</v>
      </c>
      <c r="R31" s="315">
        <f t="shared" si="9"/>
        <v>449</v>
      </c>
      <c r="S31" s="315">
        <v>0</v>
      </c>
      <c r="T31" s="315">
        <v>449</v>
      </c>
      <c r="U31" s="315">
        <v>0</v>
      </c>
      <c r="V31" s="315">
        <f t="shared" si="10"/>
        <v>0</v>
      </c>
      <c r="W31" s="315">
        <v>0</v>
      </c>
      <c r="X31" s="315">
        <v>0</v>
      </c>
      <c r="Y31" s="315">
        <v>0</v>
      </c>
      <c r="Z31" s="315">
        <f t="shared" si="11"/>
        <v>389</v>
      </c>
      <c r="AA31" s="315">
        <v>0</v>
      </c>
      <c r="AB31" s="315">
        <v>389</v>
      </c>
      <c r="AC31" s="315">
        <v>0</v>
      </c>
      <c r="AD31" s="315">
        <f t="shared" si="12"/>
        <v>2566</v>
      </c>
      <c r="AE31" s="315">
        <f t="shared" si="13"/>
        <v>0</v>
      </c>
      <c r="AF31" s="315">
        <v>0</v>
      </c>
      <c r="AG31" s="315">
        <v>0</v>
      </c>
      <c r="AH31" s="315">
        <v>0</v>
      </c>
      <c r="AI31" s="315">
        <f t="shared" si="14"/>
        <v>2198</v>
      </c>
      <c r="AJ31" s="315">
        <v>102</v>
      </c>
      <c r="AK31" s="315">
        <v>0</v>
      </c>
      <c r="AL31" s="315">
        <v>2096</v>
      </c>
      <c r="AM31" s="315">
        <f t="shared" si="15"/>
        <v>0</v>
      </c>
      <c r="AN31" s="315">
        <v>0</v>
      </c>
      <c r="AO31" s="315">
        <v>0</v>
      </c>
      <c r="AP31" s="315">
        <v>0</v>
      </c>
      <c r="AQ31" s="315">
        <f t="shared" si="16"/>
        <v>174</v>
      </c>
      <c r="AR31" s="315">
        <v>0</v>
      </c>
      <c r="AS31" s="315">
        <v>0</v>
      </c>
      <c r="AT31" s="315">
        <v>174</v>
      </c>
      <c r="AU31" s="315">
        <f t="shared" si="17"/>
        <v>0</v>
      </c>
      <c r="AV31" s="315">
        <v>0</v>
      </c>
      <c r="AW31" s="315">
        <v>0</v>
      </c>
      <c r="AX31" s="315">
        <v>0</v>
      </c>
      <c r="AY31" s="315">
        <f t="shared" si="18"/>
        <v>194</v>
      </c>
      <c r="AZ31" s="315">
        <v>0</v>
      </c>
      <c r="BA31" s="315">
        <v>0</v>
      </c>
      <c r="BB31" s="315">
        <v>194</v>
      </c>
      <c r="BC31" s="315">
        <f t="shared" si="19"/>
        <v>1354</v>
      </c>
      <c r="BD31" s="315">
        <f t="shared" si="20"/>
        <v>884</v>
      </c>
      <c r="BE31" s="315">
        <v>0</v>
      </c>
      <c r="BF31" s="315">
        <v>796</v>
      </c>
      <c r="BG31" s="315">
        <v>85</v>
      </c>
      <c r="BH31" s="315">
        <v>0</v>
      </c>
      <c r="BI31" s="315">
        <v>3</v>
      </c>
      <c r="BJ31" s="315">
        <v>0</v>
      </c>
      <c r="BK31" s="315">
        <f t="shared" si="21"/>
        <v>470</v>
      </c>
      <c r="BL31" s="315">
        <v>0</v>
      </c>
      <c r="BM31" s="315">
        <v>436</v>
      </c>
      <c r="BN31" s="315">
        <v>32</v>
      </c>
      <c r="BO31" s="315">
        <v>0</v>
      </c>
      <c r="BP31" s="315">
        <v>2</v>
      </c>
      <c r="BQ31" s="315">
        <v>0</v>
      </c>
      <c r="BR31" s="315">
        <f t="shared" si="22"/>
        <v>4881</v>
      </c>
      <c r="BS31" s="315">
        <f t="shared" si="23"/>
        <v>0</v>
      </c>
      <c r="BT31" s="315">
        <f t="shared" si="24"/>
        <v>3955</v>
      </c>
      <c r="BU31" s="315">
        <f t="shared" si="25"/>
        <v>85</v>
      </c>
      <c r="BV31" s="315">
        <f t="shared" si="26"/>
        <v>449</v>
      </c>
      <c r="BW31" s="315">
        <f t="shared" si="27"/>
        <v>3</v>
      </c>
      <c r="BX31" s="315">
        <f t="shared" si="28"/>
        <v>389</v>
      </c>
      <c r="BY31" s="315">
        <f t="shared" si="29"/>
        <v>3997</v>
      </c>
      <c r="BZ31" s="315">
        <f t="shared" si="30"/>
        <v>0</v>
      </c>
      <c r="CA31" s="315">
        <f t="shared" si="31"/>
        <v>3159</v>
      </c>
      <c r="CB31" s="315">
        <f t="shared" si="32"/>
        <v>0</v>
      </c>
      <c r="CC31" s="315">
        <f t="shared" si="33"/>
        <v>449</v>
      </c>
      <c r="CD31" s="315">
        <f t="shared" si="34"/>
        <v>0</v>
      </c>
      <c r="CE31" s="315">
        <f t="shared" si="35"/>
        <v>389</v>
      </c>
      <c r="CF31" s="315">
        <f t="shared" si="36"/>
        <v>884</v>
      </c>
      <c r="CG31" s="315">
        <f t="shared" si="37"/>
        <v>0</v>
      </c>
      <c r="CH31" s="315">
        <f t="shared" si="38"/>
        <v>796</v>
      </c>
      <c r="CI31" s="315">
        <f t="shared" si="39"/>
        <v>85</v>
      </c>
      <c r="CJ31" s="315">
        <f t="shared" si="40"/>
        <v>0</v>
      </c>
      <c r="CK31" s="315">
        <f t="shared" si="41"/>
        <v>3</v>
      </c>
      <c r="CL31" s="315">
        <f t="shared" si="42"/>
        <v>0</v>
      </c>
      <c r="CM31" s="315">
        <f t="shared" si="43"/>
        <v>3036</v>
      </c>
      <c r="CN31" s="315">
        <f t="shared" si="44"/>
        <v>0</v>
      </c>
      <c r="CO31" s="315">
        <f t="shared" si="45"/>
        <v>2634</v>
      </c>
      <c r="CP31" s="315">
        <f t="shared" si="46"/>
        <v>32</v>
      </c>
      <c r="CQ31" s="315">
        <f t="shared" si="47"/>
        <v>174</v>
      </c>
      <c r="CR31" s="315">
        <f t="shared" si="48"/>
        <v>2</v>
      </c>
      <c r="CS31" s="315">
        <f t="shared" si="49"/>
        <v>194</v>
      </c>
      <c r="CT31" s="315">
        <f t="shared" si="50"/>
        <v>2566</v>
      </c>
      <c r="CU31" s="315">
        <f t="shared" si="51"/>
        <v>0</v>
      </c>
      <c r="CV31" s="315">
        <f t="shared" si="52"/>
        <v>2198</v>
      </c>
      <c r="CW31" s="315">
        <f t="shared" si="53"/>
        <v>0</v>
      </c>
      <c r="CX31" s="315">
        <f t="shared" si="54"/>
        <v>174</v>
      </c>
      <c r="CY31" s="315">
        <f t="shared" si="55"/>
        <v>0</v>
      </c>
      <c r="CZ31" s="315">
        <f t="shared" si="56"/>
        <v>194</v>
      </c>
      <c r="DA31" s="315">
        <f t="shared" si="57"/>
        <v>470</v>
      </c>
      <c r="DB31" s="315">
        <f t="shared" si="58"/>
        <v>0</v>
      </c>
      <c r="DC31" s="315">
        <f t="shared" si="59"/>
        <v>436</v>
      </c>
      <c r="DD31" s="315">
        <f t="shared" si="60"/>
        <v>32</v>
      </c>
      <c r="DE31" s="315">
        <f t="shared" si="61"/>
        <v>0</v>
      </c>
      <c r="DF31" s="315">
        <f t="shared" si="62"/>
        <v>2</v>
      </c>
      <c r="DG31" s="315">
        <f t="shared" si="63"/>
        <v>0</v>
      </c>
      <c r="DH31" s="315">
        <v>0</v>
      </c>
      <c r="DI31" s="315">
        <f t="shared" si="64"/>
        <v>1</v>
      </c>
      <c r="DJ31" s="315">
        <v>1</v>
      </c>
      <c r="DK31" s="315">
        <v>0</v>
      </c>
      <c r="DL31" s="315">
        <v>0</v>
      </c>
      <c r="DM31" s="315">
        <v>0</v>
      </c>
    </row>
    <row r="32" spans="1:117" s="299" customFormat="1" ht="12" customHeight="1">
      <c r="A32" s="294" t="s">
        <v>571</v>
      </c>
      <c r="B32" s="295" t="s">
        <v>619</v>
      </c>
      <c r="C32" s="294" t="s">
        <v>620</v>
      </c>
      <c r="D32" s="315">
        <f t="shared" si="4"/>
        <v>3957</v>
      </c>
      <c r="E32" s="315">
        <f t="shared" si="5"/>
        <v>2206</v>
      </c>
      <c r="F32" s="315">
        <f t="shared" si="6"/>
        <v>0</v>
      </c>
      <c r="G32" s="315">
        <v>0</v>
      </c>
      <c r="H32" s="315">
        <v>0</v>
      </c>
      <c r="I32" s="315">
        <v>0</v>
      </c>
      <c r="J32" s="315">
        <f t="shared" si="7"/>
        <v>1783</v>
      </c>
      <c r="K32" s="315">
        <v>0</v>
      </c>
      <c r="L32" s="315">
        <v>1783</v>
      </c>
      <c r="M32" s="315">
        <v>0</v>
      </c>
      <c r="N32" s="315">
        <f t="shared" si="8"/>
        <v>36</v>
      </c>
      <c r="O32" s="315">
        <v>0</v>
      </c>
      <c r="P32" s="315">
        <v>36</v>
      </c>
      <c r="Q32" s="315">
        <v>0</v>
      </c>
      <c r="R32" s="315">
        <f t="shared" si="9"/>
        <v>194</v>
      </c>
      <c r="S32" s="315">
        <v>0</v>
      </c>
      <c r="T32" s="315">
        <v>194</v>
      </c>
      <c r="U32" s="315">
        <v>0</v>
      </c>
      <c r="V32" s="315">
        <f t="shared" si="10"/>
        <v>2</v>
      </c>
      <c r="W32" s="315">
        <v>0</v>
      </c>
      <c r="X32" s="315">
        <v>2</v>
      </c>
      <c r="Y32" s="315">
        <v>0</v>
      </c>
      <c r="Z32" s="315">
        <f t="shared" si="11"/>
        <v>191</v>
      </c>
      <c r="AA32" s="315">
        <v>0</v>
      </c>
      <c r="AB32" s="315">
        <v>191</v>
      </c>
      <c r="AC32" s="315">
        <v>0</v>
      </c>
      <c r="AD32" s="315">
        <f t="shared" si="12"/>
        <v>1207</v>
      </c>
      <c r="AE32" s="315">
        <f t="shared" si="13"/>
        <v>0</v>
      </c>
      <c r="AF32" s="315">
        <v>0</v>
      </c>
      <c r="AG32" s="315">
        <v>0</v>
      </c>
      <c r="AH32" s="315">
        <v>0</v>
      </c>
      <c r="AI32" s="315">
        <f t="shared" si="14"/>
        <v>1207</v>
      </c>
      <c r="AJ32" s="315">
        <v>31</v>
      </c>
      <c r="AK32" s="315">
        <v>0</v>
      </c>
      <c r="AL32" s="315">
        <v>1176</v>
      </c>
      <c r="AM32" s="315">
        <f t="shared" si="15"/>
        <v>0</v>
      </c>
      <c r="AN32" s="315">
        <v>0</v>
      </c>
      <c r="AO32" s="315">
        <v>0</v>
      </c>
      <c r="AP32" s="315">
        <v>0</v>
      </c>
      <c r="AQ32" s="315">
        <f t="shared" si="16"/>
        <v>0</v>
      </c>
      <c r="AR32" s="315">
        <v>0</v>
      </c>
      <c r="AS32" s="315">
        <v>0</v>
      </c>
      <c r="AT32" s="315">
        <v>0</v>
      </c>
      <c r="AU32" s="315">
        <f t="shared" si="17"/>
        <v>0</v>
      </c>
      <c r="AV32" s="315">
        <v>0</v>
      </c>
      <c r="AW32" s="315">
        <v>0</v>
      </c>
      <c r="AX32" s="315">
        <v>0</v>
      </c>
      <c r="AY32" s="315">
        <f t="shared" si="18"/>
        <v>0</v>
      </c>
      <c r="AZ32" s="315">
        <v>0</v>
      </c>
      <c r="BA32" s="315">
        <v>0</v>
      </c>
      <c r="BB32" s="315">
        <v>0</v>
      </c>
      <c r="BC32" s="315">
        <f t="shared" si="19"/>
        <v>544</v>
      </c>
      <c r="BD32" s="315">
        <f t="shared" si="20"/>
        <v>316</v>
      </c>
      <c r="BE32" s="315">
        <v>0</v>
      </c>
      <c r="BF32" s="315">
        <v>316</v>
      </c>
      <c r="BG32" s="315">
        <v>0</v>
      </c>
      <c r="BH32" s="315">
        <v>0</v>
      </c>
      <c r="BI32" s="315">
        <v>0</v>
      </c>
      <c r="BJ32" s="315">
        <v>0</v>
      </c>
      <c r="BK32" s="315">
        <f t="shared" si="21"/>
        <v>228</v>
      </c>
      <c r="BL32" s="315">
        <v>0</v>
      </c>
      <c r="BM32" s="315">
        <v>84</v>
      </c>
      <c r="BN32" s="315">
        <v>14</v>
      </c>
      <c r="BO32" s="315">
        <v>74</v>
      </c>
      <c r="BP32" s="315">
        <v>1</v>
      </c>
      <c r="BQ32" s="315">
        <v>55</v>
      </c>
      <c r="BR32" s="315">
        <f t="shared" si="22"/>
        <v>2522</v>
      </c>
      <c r="BS32" s="315">
        <f t="shared" si="23"/>
        <v>0</v>
      </c>
      <c r="BT32" s="315">
        <f t="shared" si="24"/>
        <v>2099</v>
      </c>
      <c r="BU32" s="315">
        <f t="shared" si="25"/>
        <v>36</v>
      </c>
      <c r="BV32" s="315">
        <f t="shared" si="26"/>
        <v>194</v>
      </c>
      <c r="BW32" s="315">
        <f t="shared" si="27"/>
        <v>2</v>
      </c>
      <c r="BX32" s="315">
        <f t="shared" si="28"/>
        <v>191</v>
      </c>
      <c r="BY32" s="315">
        <f t="shared" si="29"/>
        <v>2206</v>
      </c>
      <c r="BZ32" s="315">
        <f t="shared" si="30"/>
        <v>0</v>
      </c>
      <c r="CA32" s="315">
        <f t="shared" si="31"/>
        <v>1783</v>
      </c>
      <c r="CB32" s="315">
        <f t="shared" si="32"/>
        <v>36</v>
      </c>
      <c r="CC32" s="315">
        <f t="shared" si="33"/>
        <v>194</v>
      </c>
      <c r="CD32" s="315">
        <f t="shared" si="34"/>
        <v>2</v>
      </c>
      <c r="CE32" s="315">
        <f t="shared" si="35"/>
        <v>191</v>
      </c>
      <c r="CF32" s="315">
        <f t="shared" si="36"/>
        <v>316</v>
      </c>
      <c r="CG32" s="315">
        <f t="shared" si="37"/>
        <v>0</v>
      </c>
      <c r="CH32" s="315">
        <f t="shared" si="38"/>
        <v>316</v>
      </c>
      <c r="CI32" s="315">
        <f t="shared" si="39"/>
        <v>0</v>
      </c>
      <c r="CJ32" s="315">
        <f t="shared" si="40"/>
        <v>0</v>
      </c>
      <c r="CK32" s="315">
        <f t="shared" si="41"/>
        <v>0</v>
      </c>
      <c r="CL32" s="315">
        <f t="shared" si="42"/>
        <v>0</v>
      </c>
      <c r="CM32" s="315">
        <f t="shared" si="43"/>
        <v>1435</v>
      </c>
      <c r="CN32" s="315">
        <f t="shared" si="44"/>
        <v>0</v>
      </c>
      <c r="CO32" s="315">
        <f t="shared" si="45"/>
        <v>1291</v>
      </c>
      <c r="CP32" s="315">
        <f t="shared" si="46"/>
        <v>14</v>
      </c>
      <c r="CQ32" s="315">
        <f t="shared" si="47"/>
        <v>74</v>
      </c>
      <c r="CR32" s="315">
        <f t="shared" si="48"/>
        <v>1</v>
      </c>
      <c r="CS32" s="315">
        <f t="shared" si="49"/>
        <v>55</v>
      </c>
      <c r="CT32" s="315">
        <f t="shared" si="50"/>
        <v>1207</v>
      </c>
      <c r="CU32" s="315">
        <f t="shared" si="51"/>
        <v>0</v>
      </c>
      <c r="CV32" s="315">
        <f t="shared" si="52"/>
        <v>1207</v>
      </c>
      <c r="CW32" s="315">
        <f t="shared" si="53"/>
        <v>0</v>
      </c>
      <c r="CX32" s="315">
        <f t="shared" si="54"/>
        <v>0</v>
      </c>
      <c r="CY32" s="315">
        <f t="shared" si="55"/>
        <v>0</v>
      </c>
      <c r="CZ32" s="315">
        <f t="shared" si="56"/>
        <v>0</v>
      </c>
      <c r="DA32" s="315">
        <f t="shared" si="57"/>
        <v>228</v>
      </c>
      <c r="DB32" s="315">
        <f t="shared" si="58"/>
        <v>0</v>
      </c>
      <c r="DC32" s="315">
        <f t="shared" si="59"/>
        <v>84</v>
      </c>
      <c r="DD32" s="315">
        <f t="shared" si="60"/>
        <v>14</v>
      </c>
      <c r="DE32" s="315">
        <f t="shared" si="61"/>
        <v>74</v>
      </c>
      <c r="DF32" s="315">
        <f t="shared" si="62"/>
        <v>1</v>
      </c>
      <c r="DG32" s="315">
        <f t="shared" si="63"/>
        <v>55</v>
      </c>
      <c r="DH32" s="315">
        <v>0</v>
      </c>
      <c r="DI32" s="315">
        <f t="shared" si="64"/>
        <v>0</v>
      </c>
      <c r="DJ32" s="315">
        <v>0</v>
      </c>
      <c r="DK32" s="315">
        <v>0</v>
      </c>
      <c r="DL32" s="315">
        <v>0</v>
      </c>
      <c r="DM32" s="315">
        <v>0</v>
      </c>
    </row>
    <row r="33" spans="1:117" s="299" customFormat="1" ht="12" customHeight="1">
      <c r="A33" s="294" t="s">
        <v>571</v>
      </c>
      <c r="B33" s="295" t="s">
        <v>621</v>
      </c>
      <c r="C33" s="294" t="s">
        <v>622</v>
      </c>
      <c r="D33" s="315">
        <f t="shared" si="4"/>
        <v>3643</v>
      </c>
      <c r="E33" s="315">
        <f t="shared" si="5"/>
        <v>2306</v>
      </c>
      <c r="F33" s="315">
        <f t="shared" si="6"/>
        <v>0</v>
      </c>
      <c r="G33" s="315">
        <v>0</v>
      </c>
      <c r="H33" s="315">
        <v>0</v>
      </c>
      <c r="I33" s="315">
        <v>0</v>
      </c>
      <c r="J33" s="315">
        <f t="shared" si="7"/>
        <v>1900</v>
      </c>
      <c r="K33" s="315">
        <v>0</v>
      </c>
      <c r="L33" s="315">
        <v>1900</v>
      </c>
      <c r="M33" s="315">
        <v>0</v>
      </c>
      <c r="N33" s="315">
        <f t="shared" si="8"/>
        <v>54</v>
      </c>
      <c r="O33" s="315">
        <v>0</v>
      </c>
      <c r="P33" s="315">
        <v>54</v>
      </c>
      <c r="Q33" s="315">
        <v>0</v>
      </c>
      <c r="R33" s="315">
        <f t="shared" si="9"/>
        <v>251</v>
      </c>
      <c r="S33" s="315">
        <v>0</v>
      </c>
      <c r="T33" s="315">
        <v>251</v>
      </c>
      <c r="U33" s="315">
        <v>0</v>
      </c>
      <c r="V33" s="315">
        <f t="shared" si="10"/>
        <v>0</v>
      </c>
      <c r="W33" s="315">
        <v>0</v>
      </c>
      <c r="X33" s="315">
        <v>0</v>
      </c>
      <c r="Y33" s="315">
        <v>0</v>
      </c>
      <c r="Z33" s="315">
        <f t="shared" si="11"/>
        <v>101</v>
      </c>
      <c r="AA33" s="315">
        <v>0</v>
      </c>
      <c r="AB33" s="315">
        <v>101</v>
      </c>
      <c r="AC33" s="315">
        <v>0</v>
      </c>
      <c r="AD33" s="315">
        <f t="shared" si="12"/>
        <v>793</v>
      </c>
      <c r="AE33" s="315">
        <f t="shared" si="13"/>
        <v>0</v>
      </c>
      <c r="AF33" s="315">
        <v>0</v>
      </c>
      <c r="AG33" s="315">
        <v>0</v>
      </c>
      <c r="AH33" s="315">
        <v>0</v>
      </c>
      <c r="AI33" s="315">
        <f t="shared" si="14"/>
        <v>793</v>
      </c>
      <c r="AJ33" s="315">
        <v>0</v>
      </c>
      <c r="AK33" s="315">
        <v>0</v>
      </c>
      <c r="AL33" s="315">
        <v>793</v>
      </c>
      <c r="AM33" s="315">
        <f t="shared" si="15"/>
        <v>0</v>
      </c>
      <c r="AN33" s="315">
        <v>0</v>
      </c>
      <c r="AO33" s="315">
        <v>0</v>
      </c>
      <c r="AP33" s="315">
        <v>0</v>
      </c>
      <c r="AQ33" s="315">
        <f t="shared" si="16"/>
        <v>0</v>
      </c>
      <c r="AR33" s="315">
        <v>0</v>
      </c>
      <c r="AS33" s="315">
        <v>0</v>
      </c>
      <c r="AT33" s="315">
        <v>0</v>
      </c>
      <c r="AU33" s="315">
        <f t="shared" si="17"/>
        <v>0</v>
      </c>
      <c r="AV33" s="315">
        <v>0</v>
      </c>
      <c r="AW33" s="315">
        <v>0</v>
      </c>
      <c r="AX33" s="315">
        <v>0</v>
      </c>
      <c r="AY33" s="315">
        <f t="shared" si="18"/>
        <v>0</v>
      </c>
      <c r="AZ33" s="315">
        <v>0</v>
      </c>
      <c r="BA33" s="315">
        <v>0</v>
      </c>
      <c r="BB33" s="315">
        <v>0</v>
      </c>
      <c r="BC33" s="315">
        <f t="shared" si="19"/>
        <v>544</v>
      </c>
      <c r="BD33" s="315">
        <f t="shared" si="20"/>
        <v>345</v>
      </c>
      <c r="BE33" s="315">
        <v>0</v>
      </c>
      <c r="BF33" s="315">
        <v>243</v>
      </c>
      <c r="BG33" s="315">
        <v>11</v>
      </c>
      <c r="BH33" s="315">
        <v>79</v>
      </c>
      <c r="BI33" s="315">
        <v>0</v>
      </c>
      <c r="BJ33" s="315">
        <v>12</v>
      </c>
      <c r="BK33" s="315">
        <f t="shared" si="21"/>
        <v>199</v>
      </c>
      <c r="BL33" s="315">
        <v>0</v>
      </c>
      <c r="BM33" s="315">
        <v>140</v>
      </c>
      <c r="BN33" s="315">
        <v>7</v>
      </c>
      <c r="BO33" s="315">
        <v>45</v>
      </c>
      <c r="BP33" s="315">
        <v>0</v>
      </c>
      <c r="BQ33" s="315">
        <v>7</v>
      </c>
      <c r="BR33" s="315">
        <f t="shared" si="22"/>
        <v>2651</v>
      </c>
      <c r="BS33" s="315">
        <f t="shared" si="23"/>
        <v>0</v>
      </c>
      <c r="BT33" s="315">
        <f t="shared" si="24"/>
        <v>2143</v>
      </c>
      <c r="BU33" s="315">
        <f t="shared" si="25"/>
        <v>65</v>
      </c>
      <c r="BV33" s="315">
        <f t="shared" si="26"/>
        <v>330</v>
      </c>
      <c r="BW33" s="315">
        <f t="shared" si="27"/>
        <v>0</v>
      </c>
      <c r="BX33" s="315">
        <f t="shared" si="28"/>
        <v>113</v>
      </c>
      <c r="BY33" s="315">
        <f t="shared" si="29"/>
        <v>2306</v>
      </c>
      <c r="BZ33" s="315">
        <f t="shared" si="30"/>
        <v>0</v>
      </c>
      <c r="CA33" s="315">
        <f t="shared" si="31"/>
        <v>1900</v>
      </c>
      <c r="CB33" s="315">
        <f t="shared" si="32"/>
        <v>54</v>
      </c>
      <c r="CC33" s="315">
        <f t="shared" si="33"/>
        <v>251</v>
      </c>
      <c r="CD33" s="315">
        <f t="shared" si="34"/>
        <v>0</v>
      </c>
      <c r="CE33" s="315">
        <f t="shared" si="35"/>
        <v>101</v>
      </c>
      <c r="CF33" s="315">
        <f t="shared" si="36"/>
        <v>345</v>
      </c>
      <c r="CG33" s="315">
        <f t="shared" si="37"/>
        <v>0</v>
      </c>
      <c r="CH33" s="315">
        <f t="shared" si="38"/>
        <v>243</v>
      </c>
      <c r="CI33" s="315">
        <f t="shared" si="39"/>
        <v>11</v>
      </c>
      <c r="CJ33" s="315">
        <f t="shared" si="40"/>
        <v>79</v>
      </c>
      <c r="CK33" s="315">
        <f t="shared" si="41"/>
        <v>0</v>
      </c>
      <c r="CL33" s="315">
        <f t="shared" si="42"/>
        <v>12</v>
      </c>
      <c r="CM33" s="315">
        <f t="shared" si="43"/>
        <v>992</v>
      </c>
      <c r="CN33" s="315">
        <f t="shared" si="44"/>
        <v>0</v>
      </c>
      <c r="CO33" s="315">
        <f t="shared" si="45"/>
        <v>933</v>
      </c>
      <c r="CP33" s="315">
        <f t="shared" si="46"/>
        <v>7</v>
      </c>
      <c r="CQ33" s="315">
        <f t="shared" si="47"/>
        <v>45</v>
      </c>
      <c r="CR33" s="315">
        <f t="shared" si="48"/>
        <v>0</v>
      </c>
      <c r="CS33" s="315">
        <f t="shared" si="49"/>
        <v>7</v>
      </c>
      <c r="CT33" s="315">
        <f t="shared" si="50"/>
        <v>793</v>
      </c>
      <c r="CU33" s="315">
        <f t="shared" si="51"/>
        <v>0</v>
      </c>
      <c r="CV33" s="315">
        <f t="shared" si="52"/>
        <v>793</v>
      </c>
      <c r="CW33" s="315">
        <f t="shared" si="53"/>
        <v>0</v>
      </c>
      <c r="CX33" s="315">
        <f t="shared" si="54"/>
        <v>0</v>
      </c>
      <c r="CY33" s="315">
        <f t="shared" si="55"/>
        <v>0</v>
      </c>
      <c r="CZ33" s="315">
        <f t="shared" si="56"/>
        <v>0</v>
      </c>
      <c r="DA33" s="315">
        <f t="shared" si="57"/>
        <v>199</v>
      </c>
      <c r="DB33" s="315">
        <f t="shared" si="58"/>
        <v>0</v>
      </c>
      <c r="DC33" s="315">
        <f t="shared" si="59"/>
        <v>140</v>
      </c>
      <c r="DD33" s="315">
        <f t="shared" si="60"/>
        <v>7</v>
      </c>
      <c r="DE33" s="315">
        <f t="shared" si="61"/>
        <v>45</v>
      </c>
      <c r="DF33" s="315">
        <f t="shared" si="62"/>
        <v>0</v>
      </c>
      <c r="DG33" s="315">
        <f t="shared" si="63"/>
        <v>7</v>
      </c>
      <c r="DH33" s="315">
        <v>0</v>
      </c>
      <c r="DI33" s="315">
        <f t="shared" si="64"/>
        <v>0</v>
      </c>
      <c r="DJ33" s="315">
        <v>0</v>
      </c>
      <c r="DK33" s="315">
        <v>0</v>
      </c>
      <c r="DL33" s="315">
        <v>0</v>
      </c>
      <c r="DM33" s="315">
        <v>0</v>
      </c>
    </row>
    <row r="34" spans="1:117" s="299" customFormat="1" ht="12" customHeight="1">
      <c r="A34" s="294" t="s">
        <v>571</v>
      </c>
      <c r="B34" s="295" t="s">
        <v>623</v>
      </c>
      <c r="C34" s="294" t="s">
        <v>624</v>
      </c>
      <c r="D34" s="315">
        <f t="shared" si="4"/>
        <v>3014</v>
      </c>
      <c r="E34" s="315">
        <f t="shared" si="5"/>
        <v>2303</v>
      </c>
      <c r="F34" s="315">
        <f t="shared" si="6"/>
        <v>0</v>
      </c>
      <c r="G34" s="315">
        <v>0</v>
      </c>
      <c r="H34" s="315">
        <v>0</v>
      </c>
      <c r="I34" s="315">
        <v>0</v>
      </c>
      <c r="J34" s="315">
        <f t="shared" si="7"/>
        <v>1979</v>
      </c>
      <c r="K34" s="315">
        <v>1979</v>
      </c>
      <c r="L34" s="315">
        <v>0</v>
      </c>
      <c r="M34" s="315">
        <v>0</v>
      </c>
      <c r="N34" s="315">
        <f t="shared" si="8"/>
        <v>0</v>
      </c>
      <c r="O34" s="315">
        <v>0</v>
      </c>
      <c r="P34" s="315">
        <v>0</v>
      </c>
      <c r="Q34" s="315">
        <v>0</v>
      </c>
      <c r="R34" s="315">
        <f t="shared" si="9"/>
        <v>292</v>
      </c>
      <c r="S34" s="315">
        <v>195</v>
      </c>
      <c r="T34" s="315">
        <v>97</v>
      </c>
      <c r="U34" s="315">
        <v>0</v>
      </c>
      <c r="V34" s="315">
        <f t="shared" si="10"/>
        <v>3</v>
      </c>
      <c r="W34" s="315">
        <v>3</v>
      </c>
      <c r="X34" s="315">
        <v>0</v>
      </c>
      <c r="Y34" s="315">
        <v>0</v>
      </c>
      <c r="Z34" s="315">
        <f t="shared" si="11"/>
        <v>29</v>
      </c>
      <c r="AA34" s="315">
        <v>0</v>
      </c>
      <c r="AB34" s="315">
        <v>29</v>
      </c>
      <c r="AC34" s="315">
        <v>0</v>
      </c>
      <c r="AD34" s="315">
        <f t="shared" si="12"/>
        <v>358</v>
      </c>
      <c r="AE34" s="315">
        <f t="shared" si="13"/>
        <v>0</v>
      </c>
      <c r="AF34" s="315">
        <v>0</v>
      </c>
      <c r="AG34" s="315">
        <v>0</v>
      </c>
      <c r="AH34" s="315">
        <v>0</v>
      </c>
      <c r="AI34" s="315">
        <f t="shared" si="14"/>
        <v>358</v>
      </c>
      <c r="AJ34" s="315">
        <v>0</v>
      </c>
      <c r="AK34" s="315">
        <v>0</v>
      </c>
      <c r="AL34" s="315">
        <v>358</v>
      </c>
      <c r="AM34" s="315">
        <f t="shared" si="15"/>
        <v>0</v>
      </c>
      <c r="AN34" s="315">
        <v>0</v>
      </c>
      <c r="AO34" s="315">
        <v>0</v>
      </c>
      <c r="AP34" s="315">
        <v>0</v>
      </c>
      <c r="AQ34" s="315">
        <f t="shared" si="16"/>
        <v>0</v>
      </c>
      <c r="AR34" s="315">
        <v>0</v>
      </c>
      <c r="AS34" s="315">
        <v>0</v>
      </c>
      <c r="AT34" s="315">
        <v>0</v>
      </c>
      <c r="AU34" s="315">
        <f t="shared" si="17"/>
        <v>0</v>
      </c>
      <c r="AV34" s="315">
        <v>0</v>
      </c>
      <c r="AW34" s="315">
        <v>0</v>
      </c>
      <c r="AX34" s="315">
        <v>0</v>
      </c>
      <c r="AY34" s="315">
        <f t="shared" si="18"/>
        <v>0</v>
      </c>
      <c r="AZ34" s="315">
        <v>0</v>
      </c>
      <c r="BA34" s="315">
        <v>0</v>
      </c>
      <c r="BB34" s="315">
        <v>0</v>
      </c>
      <c r="BC34" s="315">
        <f t="shared" si="19"/>
        <v>353</v>
      </c>
      <c r="BD34" s="315">
        <f t="shared" si="20"/>
        <v>74</v>
      </c>
      <c r="BE34" s="315">
        <v>0</v>
      </c>
      <c r="BF34" s="315">
        <v>51</v>
      </c>
      <c r="BG34" s="315">
        <v>0</v>
      </c>
      <c r="BH34" s="315">
        <v>0</v>
      </c>
      <c r="BI34" s="315">
        <v>0</v>
      </c>
      <c r="BJ34" s="315">
        <v>23</v>
      </c>
      <c r="BK34" s="315">
        <f t="shared" si="21"/>
        <v>279</v>
      </c>
      <c r="BL34" s="315">
        <v>0</v>
      </c>
      <c r="BM34" s="315">
        <v>178</v>
      </c>
      <c r="BN34" s="315">
        <v>0</v>
      </c>
      <c r="BO34" s="315">
        <v>78</v>
      </c>
      <c r="BP34" s="315">
        <v>0</v>
      </c>
      <c r="BQ34" s="315">
        <v>23</v>
      </c>
      <c r="BR34" s="315">
        <f t="shared" si="22"/>
        <v>2377</v>
      </c>
      <c r="BS34" s="315">
        <f t="shared" si="23"/>
        <v>0</v>
      </c>
      <c r="BT34" s="315">
        <f t="shared" si="24"/>
        <v>2030</v>
      </c>
      <c r="BU34" s="315">
        <f t="shared" si="25"/>
        <v>0</v>
      </c>
      <c r="BV34" s="315">
        <f t="shared" si="26"/>
        <v>292</v>
      </c>
      <c r="BW34" s="315">
        <f t="shared" si="27"/>
        <v>3</v>
      </c>
      <c r="BX34" s="315">
        <f t="shared" si="28"/>
        <v>52</v>
      </c>
      <c r="BY34" s="315">
        <f t="shared" si="29"/>
        <v>2303</v>
      </c>
      <c r="BZ34" s="315">
        <f t="shared" si="30"/>
        <v>0</v>
      </c>
      <c r="CA34" s="315">
        <f t="shared" si="31"/>
        <v>1979</v>
      </c>
      <c r="CB34" s="315">
        <f t="shared" si="32"/>
        <v>0</v>
      </c>
      <c r="CC34" s="315">
        <f t="shared" si="33"/>
        <v>292</v>
      </c>
      <c r="CD34" s="315">
        <f t="shared" si="34"/>
        <v>3</v>
      </c>
      <c r="CE34" s="315">
        <f t="shared" si="35"/>
        <v>29</v>
      </c>
      <c r="CF34" s="315">
        <f t="shared" si="36"/>
        <v>74</v>
      </c>
      <c r="CG34" s="315">
        <f t="shared" si="37"/>
        <v>0</v>
      </c>
      <c r="CH34" s="315">
        <f t="shared" si="38"/>
        <v>51</v>
      </c>
      <c r="CI34" s="315">
        <f t="shared" si="39"/>
        <v>0</v>
      </c>
      <c r="CJ34" s="315">
        <f t="shared" si="40"/>
        <v>0</v>
      </c>
      <c r="CK34" s="315">
        <f t="shared" si="41"/>
        <v>0</v>
      </c>
      <c r="CL34" s="315">
        <f t="shared" si="42"/>
        <v>23</v>
      </c>
      <c r="CM34" s="315">
        <f t="shared" si="43"/>
        <v>637</v>
      </c>
      <c r="CN34" s="315">
        <f t="shared" si="44"/>
        <v>0</v>
      </c>
      <c r="CO34" s="315">
        <f t="shared" si="45"/>
        <v>536</v>
      </c>
      <c r="CP34" s="315">
        <f t="shared" si="46"/>
        <v>0</v>
      </c>
      <c r="CQ34" s="315">
        <f t="shared" si="47"/>
        <v>78</v>
      </c>
      <c r="CR34" s="315">
        <f t="shared" si="48"/>
        <v>0</v>
      </c>
      <c r="CS34" s="315">
        <f t="shared" si="49"/>
        <v>23</v>
      </c>
      <c r="CT34" s="315">
        <f t="shared" si="50"/>
        <v>358</v>
      </c>
      <c r="CU34" s="315">
        <f t="shared" si="51"/>
        <v>0</v>
      </c>
      <c r="CV34" s="315">
        <f t="shared" si="52"/>
        <v>358</v>
      </c>
      <c r="CW34" s="315">
        <f t="shared" si="53"/>
        <v>0</v>
      </c>
      <c r="CX34" s="315">
        <f t="shared" si="54"/>
        <v>0</v>
      </c>
      <c r="CY34" s="315">
        <f t="shared" si="55"/>
        <v>0</v>
      </c>
      <c r="CZ34" s="315">
        <f t="shared" si="56"/>
        <v>0</v>
      </c>
      <c r="DA34" s="315">
        <f t="shared" si="57"/>
        <v>279</v>
      </c>
      <c r="DB34" s="315">
        <f t="shared" si="58"/>
        <v>0</v>
      </c>
      <c r="DC34" s="315">
        <f t="shared" si="59"/>
        <v>178</v>
      </c>
      <c r="DD34" s="315">
        <f t="shared" si="60"/>
        <v>0</v>
      </c>
      <c r="DE34" s="315">
        <f t="shared" si="61"/>
        <v>78</v>
      </c>
      <c r="DF34" s="315">
        <f t="shared" si="62"/>
        <v>0</v>
      </c>
      <c r="DG34" s="315">
        <f t="shared" si="63"/>
        <v>23</v>
      </c>
      <c r="DH34" s="315">
        <v>0</v>
      </c>
      <c r="DI34" s="315">
        <f t="shared" si="64"/>
        <v>0</v>
      </c>
      <c r="DJ34" s="315">
        <v>0</v>
      </c>
      <c r="DK34" s="315">
        <v>0</v>
      </c>
      <c r="DL34" s="315">
        <v>0</v>
      </c>
      <c r="DM34" s="315">
        <v>0</v>
      </c>
    </row>
    <row r="35" spans="1:117" s="299" customFormat="1" ht="12" customHeight="1">
      <c r="A35" s="294" t="s">
        <v>571</v>
      </c>
      <c r="B35" s="295" t="s">
        <v>625</v>
      </c>
      <c r="C35" s="294" t="s">
        <v>626</v>
      </c>
      <c r="D35" s="315">
        <f t="shared" si="4"/>
        <v>4978</v>
      </c>
      <c r="E35" s="315">
        <f t="shared" si="5"/>
        <v>2880</v>
      </c>
      <c r="F35" s="315">
        <f t="shared" si="6"/>
        <v>0</v>
      </c>
      <c r="G35" s="315">
        <v>0</v>
      </c>
      <c r="H35" s="315">
        <v>0</v>
      </c>
      <c r="I35" s="315">
        <v>0</v>
      </c>
      <c r="J35" s="315">
        <f t="shared" si="7"/>
        <v>2423</v>
      </c>
      <c r="K35" s="315">
        <v>2423</v>
      </c>
      <c r="L35" s="315">
        <v>0</v>
      </c>
      <c r="M35" s="315">
        <v>0</v>
      </c>
      <c r="N35" s="315">
        <f t="shared" si="8"/>
        <v>57</v>
      </c>
      <c r="O35" s="315">
        <v>0</v>
      </c>
      <c r="P35" s="315">
        <v>57</v>
      </c>
      <c r="Q35" s="315">
        <v>0</v>
      </c>
      <c r="R35" s="315">
        <f t="shared" si="9"/>
        <v>290</v>
      </c>
      <c r="S35" s="315">
        <v>3</v>
      </c>
      <c r="T35" s="315">
        <v>287</v>
      </c>
      <c r="U35" s="315">
        <v>0</v>
      </c>
      <c r="V35" s="315">
        <f t="shared" si="10"/>
        <v>8</v>
      </c>
      <c r="W35" s="315">
        <v>0</v>
      </c>
      <c r="X35" s="315">
        <v>8</v>
      </c>
      <c r="Y35" s="315">
        <v>0</v>
      </c>
      <c r="Z35" s="315">
        <f t="shared" si="11"/>
        <v>102</v>
      </c>
      <c r="AA35" s="315">
        <v>0</v>
      </c>
      <c r="AB35" s="315">
        <v>102</v>
      </c>
      <c r="AC35" s="315">
        <v>0</v>
      </c>
      <c r="AD35" s="315">
        <f t="shared" si="12"/>
        <v>647</v>
      </c>
      <c r="AE35" s="315">
        <f t="shared" si="13"/>
        <v>0</v>
      </c>
      <c r="AF35" s="315">
        <v>0</v>
      </c>
      <c r="AG35" s="315">
        <v>0</v>
      </c>
      <c r="AH35" s="315">
        <v>0</v>
      </c>
      <c r="AI35" s="315">
        <f t="shared" si="14"/>
        <v>647</v>
      </c>
      <c r="AJ35" s="315">
        <v>0</v>
      </c>
      <c r="AK35" s="315">
        <v>0</v>
      </c>
      <c r="AL35" s="315">
        <v>647</v>
      </c>
      <c r="AM35" s="315">
        <f t="shared" si="15"/>
        <v>0</v>
      </c>
      <c r="AN35" s="315">
        <v>0</v>
      </c>
      <c r="AO35" s="315">
        <v>0</v>
      </c>
      <c r="AP35" s="315">
        <v>0</v>
      </c>
      <c r="AQ35" s="315">
        <f t="shared" si="16"/>
        <v>0</v>
      </c>
      <c r="AR35" s="315">
        <v>0</v>
      </c>
      <c r="AS35" s="315">
        <v>0</v>
      </c>
      <c r="AT35" s="315">
        <v>0</v>
      </c>
      <c r="AU35" s="315">
        <f t="shared" si="17"/>
        <v>0</v>
      </c>
      <c r="AV35" s="315">
        <v>0</v>
      </c>
      <c r="AW35" s="315">
        <v>0</v>
      </c>
      <c r="AX35" s="315">
        <v>0</v>
      </c>
      <c r="AY35" s="315">
        <f t="shared" si="18"/>
        <v>0</v>
      </c>
      <c r="AZ35" s="315">
        <v>0</v>
      </c>
      <c r="BA35" s="315">
        <v>0</v>
      </c>
      <c r="BB35" s="315">
        <v>0</v>
      </c>
      <c r="BC35" s="315">
        <f t="shared" si="19"/>
        <v>1451</v>
      </c>
      <c r="BD35" s="315">
        <f t="shared" si="20"/>
        <v>439</v>
      </c>
      <c r="BE35" s="315">
        <v>0</v>
      </c>
      <c r="BF35" s="315">
        <v>439</v>
      </c>
      <c r="BG35" s="315">
        <v>0</v>
      </c>
      <c r="BH35" s="315">
        <v>0</v>
      </c>
      <c r="BI35" s="315">
        <v>0</v>
      </c>
      <c r="BJ35" s="315">
        <v>0</v>
      </c>
      <c r="BK35" s="315">
        <f t="shared" si="21"/>
        <v>1012</v>
      </c>
      <c r="BL35" s="315">
        <v>0</v>
      </c>
      <c r="BM35" s="315">
        <v>821</v>
      </c>
      <c r="BN35" s="315">
        <v>0</v>
      </c>
      <c r="BO35" s="315">
        <v>191</v>
      </c>
      <c r="BP35" s="315">
        <v>0</v>
      </c>
      <c r="BQ35" s="315">
        <v>0</v>
      </c>
      <c r="BR35" s="315">
        <f t="shared" si="22"/>
        <v>3319</v>
      </c>
      <c r="BS35" s="315">
        <f t="shared" si="23"/>
        <v>0</v>
      </c>
      <c r="BT35" s="315">
        <f t="shared" si="24"/>
        <v>2862</v>
      </c>
      <c r="BU35" s="315">
        <f t="shared" si="25"/>
        <v>57</v>
      </c>
      <c r="BV35" s="315">
        <f t="shared" si="26"/>
        <v>290</v>
      </c>
      <c r="BW35" s="315">
        <f t="shared" si="27"/>
        <v>8</v>
      </c>
      <c r="BX35" s="315">
        <f t="shared" si="28"/>
        <v>102</v>
      </c>
      <c r="BY35" s="315">
        <f t="shared" si="29"/>
        <v>2880</v>
      </c>
      <c r="BZ35" s="315">
        <f t="shared" si="30"/>
        <v>0</v>
      </c>
      <c r="CA35" s="315">
        <f t="shared" si="31"/>
        <v>2423</v>
      </c>
      <c r="CB35" s="315">
        <f t="shared" si="32"/>
        <v>57</v>
      </c>
      <c r="CC35" s="315">
        <f t="shared" si="33"/>
        <v>290</v>
      </c>
      <c r="CD35" s="315">
        <f t="shared" si="34"/>
        <v>8</v>
      </c>
      <c r="CE35" s="315">
        <f t="shared" si="35"/>
        <v>102</v>
      </c>
      <c r="CF35" s="315">
        <f t="shared" si="36"/>
        <v>439</v>
      </c>
      <c r="CG35" s="315">
        <f t="shared" si="37"/>
        <v>0</v>
      </c>
      <c r="CH35" s="315">
        <f t="shared" si="38"/>
        <v>439</v>
      </c>
      <c r="CI35" s="315">
        <f t="shared" si="39"/>
        <v>0</v>
      </c>
      <c r="CJ35" s="315">
        <f t="shared" si="40"/>
        <v>0</v>
      </c>
      <c r="CK35" s="315">
        <f t="shared" si="41"/>
        <v>0</v>
      </c>
      <c r="CL35" s="315">
        <f t="shared" si="42"/>
        <v>0</v>
      </c>
      <c r="CM35" s="315">
        <f t="shared" si="43"/>
        <v>1659</v>
      </c>
      <c r="CN35" s="315">
        <f t="shared" si="44"/>
        <v>0</v>
      </c>
      <c r="CO35" s="315">
        <f t="shared" si="45"/>
        <v>1468</v>
      </c>
      <c r="CP35" s="315">
        <f t="shared" si="46"/>
        <v>0</v>
      </c>
      <c r="CQ35" s="315">
        <f t="shared" si="47"/>
        <v>191</v>
      </c>
      <c r="CR35" s="315">
        <f t="shared" si="48"/>
        <v>0</v>
      </c>
      <c r="CS35" s="315">
        <f t="shared" si="49"/>
        <v>0</v>
      </c>
      <c r="CT35" s="315">
        <f t="shared" si="50"/>
        <v>647</v>
      </c>
      <c r="CU35" s="315">
        <f t="shared" si="51"/>
        <v>0</v>
      </c>
      <c r="CV35" s="315">
        <f t="shared" si="52"/>
        <v>647</v>
      </c>
      <c r="CW35" s="315">
        <f t="shared" si="53"/>
        <v>0</v>
      </c>
      <c r="CX35" s="315">
        <f t="shared" si="54"/>
        <v>0</v>
      </c>
      <c r="CY35" s="315">
        <f t="shared" si="55"/>
        <v>0</v>
      </c>
      <c r="CZ35" s="315">
        <f t="shared" si="56"/>
        <v>0</v>
      </c>
      <c r="DA35" s="315">
        <f t="shared" si="57"/>
        <v>1012</v>
      </c>
      <c r="DB35" s="315">
        <f t="shared" si="58"/>
        <v>0</v>
      </c>
      <c r="DC35" s="315">
        <f t="shared" si="59"/>
        <v>821</v>
      </c>
      <c r="DD35" s="315">
        <f t="shared" si="60"/>
        <v>0</v>
      </c>
      <c r="DE35" s="315">
        <f t="shared" si="61"/>
        <v>191</v>
      </c>
      <c r="DF35" s="315">
        <f t="shared" si="62"/>
        <v>0</v>
      </c>
      <c r="DG35" s="315">
        <f t="shared" si="63"/>
        <v>0</v>
      </c>
      <c r="DH35" s="315">
        <v>0</v>
      </c>
      <c r="DI35" s="315">
        <f t="shared" si="64"/>
        <v>0</v>
      </c>
      <c r="DJ35" s="315">
        <v>0</v>
      </c>
      <c r="DK35" s="315">
        <v>0</v>
      </c>
      <c r="DL35" s="315">
        <v>0</v>
      </c>
      <c r="DM35" s="315">
        <v>0</v>
      </c>
    </row>
    <row r="36" spans="1:117" s="299" customFormat="1" ht="12" customHeight="1">
      <c r="A36" s="294" t="s">
        <v>571</v>
      </c>
      <c r="B36" s="295" t="s">
        <v>627</v>
      </c>
      <c r="C36" s="294" t="s">
        <v>628</v>
      </c>
      <c r="D36" s="315">
        <f t="shared" si="4"/>
        <v>14524</v>
      </c>
      <c r="E36" s="315">
        <f t="shared" si="5"/>
        <v>9110</v>
      </c>
      <c r="F36" s="315">
        <f t="shared" si="6"/>
        <v>0</v>
      </c>
      <c r="G36" s="315">
        <v>0</v>
      </c>
      <c r="H36" s="315">
        <v>0</v>
      </c>
      <c r="I36" s="315">
        <v>0</v>
      </c>
      <c r="J36" s="315">
        <f t="shared" si="7"/>
        <v>7784</v>
      </c>
      <c r="K36" s="315">
        <v>0</v>
      </c>
      <c r="L36" s="315">
        <v>7784</v>
      </c>
      <c r="M36" s="315">
        <v>0</v>
      </c>
      <c r="N36" s="315">
        <f t="shared" si="8"/>
        <v>469</v>
      </c>
      <c r="O36" s="315">
        <v>0</v>
      </c>
      <c r="P36" s="315">
        <v>469</v>
      </c>
      <c r="Q36" s="315">
        <v>0</v>
      </c>
      <c r="R36" s="315">
        <f t="shared" si="9"/>
        <v>857</v>
      </c>
      <c r="S36" s="315">
        <v>0</v>
      </c>
      <c r="T36" s="315">
        <v>857</v>
      </c>
      <c r="U36" s="315">
        <v>0</v>
      </c>
      <c r="V36" s="315">
        <f t="shared" si="10"/>
        <v>0</v>
      </c>
      <c r="W36" s="315">
        <v>0</v>
      </c>
      <c r="X36" s="315">
        <v>0</v>
      </c>
      <c r="Y36" s="315">
        <v>0</v>
      </c>
      <c r="Z36" s="315">
        <f t="shared" si="11"/>
        <v>0</v>
      </c>
      <c r="AA36" s="315">
        <v>0</v>
      </c>
      <c r="AB36" s="315">
        <v>0</v>
      </c>
      <c r="AC36" s="315">
        <v>0</v>
      </c>
      <c r="AD36" s="315">
        <f t="shared" si="12"/>
        <v>3966</v>
      </c>
      <c r="AE36" s="315">
        <f t="shared" si="13"/>
        <v>0</v>
      </c>
      <c r="AF36" s="315">
        <v>0</v>
      </c>
      <c r="AG36" s="315">
        <v>0</v>
      </c>
      <c r="AH36" s="315">
        <v>0</v>
      </c>
      <c r="AI36" s="315">
        <f t="shared" si="14"/>
        <v>3886</v>
      </c>
      <c r="AJ36" s="315">
        <v>0</v>
      </c>
      <c r="AK36" s="315">
        <v>0</v>
      </c>
      <c r="AL36" s="315">
        <v>3886</v>
      </c>
      <c r="AM36" s="315">
        <f t="shared" si="15"/>
        <v>0</v>
      </c>
      <c r="AN36" s="315">
        <v>0</v>
      </c>
      <c r="AO36" s="315">
        <v>0</v>
      </c>
      <c r="AP36" s="315">
        <v>0</v>
      </c>
      <c r="AQ36" s="315">
        <f t="shared" si="16"/>
        <v>0</v>
      </c>
      <c r="AR36" s="315">
        <v>0</v>
      </c>
      <c r="AS36" s="315">
        <v>0</v>
      </c>
      <c r="AT36" s="315">
        <v>0</v>
      </c>
      <c r="AU36" s="315">
        <f t="shared" si="17"/>
        <v>0</v>
      </c>
      <c r="AV36" s="315">
        <v>0</v>
      </c>
      <c r="AW36" s="315">
        <v>0</v>
      </c>
      <c r="AX36" s="315">
        <v>0</v>
      </c>
      <c r="AY36" s="315">
        <f t="shared" si="18"/>
        <v>80</v>
      </c>
      <c r="AZ36" s="315">
        <v>0</v>
      </c>
      <c r="BA36" s="315">
        <v>0</v>
      </c>
      <c r="BB36" s="315">
        <v>80</v>
      </c>
      <c r="BC36" s="315">
        <f t="shared" si="19"/>
        <v>1448</v>
      </c>
      <c r="BD36" s="315">
        <f t="shared" si="20"/>
        <v>1130</v>
      </c>
      <c r="BE36" s="315">
        <v>0</v>
      </c>
      <c r="BF36" s="315">
        <v>772</v>
      </c>
      <c r="BG36" s="315">
        <v>0</v>
      </c>
      <c r="BH36" s="315">
        <v>0</v>
      </c>
      <c r="BI36" s="315">
        <v>0</v>
      </c>
      <c r="BJ36" s="315">
        <v>358</v>
      </c>
      <c r="BK36" s="315">
        <f t="shared" si="21"/>
        <v>318</v>
      </c>
      <c r="BL36" s="315">
        <v>0</v>
      </c>
      <c r="BM36" s="315">
        <v>318</v>
      </c>
      <c r="BN36" s="315">
        <v>0</v>
      </c>
      <c r="BO36" s="315">
        <v>0</v>
      </c>
      <c r="BP36" s="315">
        <v>0</v>
      </c>
      <c r="BQ36" s="315">
        <v>0</v>
      </c>
      <c r="BR36" s="315">
        <f t="shared" si="22"/>
        <v>10240</v>
      </c>
      <c r="BS36" s="315">
        <f t="shared" si="23"/>
        <v>0</v>
      </c>
      <c r="BT36" s="315">
        <f t="shared" si="24"/>
        <v>8556</v>
      </c>
      <c r="BU36" s="315">
        <f t="shared" si="25"/>
        <v>469</v>
      </c>
      <c r="BV36" s="315">
        <f t="shared" si="26"/>
        <v>857</v>
      </c>
      <c r="BW36" s="315">
        <f t="shared" si="27"/>
        <v>0</v>
      </c>
      <c r="BX36" s="315">
        <f t="shared" si="28"/>
        <v>358</v>
      </c>
      <c r="BY36" s="315">
        <f t="shared" si="29"/>
        <v>9110</v>
      </c>
      <c r="BZ36" s="315">
        <f t="shared" si="30"/>
        <v>0</v>
      </c>
      <c r="CA36" s="315">
        <f t="shared" si="31"/>
        <v>7784</v>
      </c>
      <c r="CB36" s="315">
        <f t="shared" si="32"/>
        <v>469</v>
      </c>
      <c r="CC36" s="315">
        <f t="shared" si="33"/>
        <v>857</v>
      </c>
      <c r="CD36" s="315">
        <f t="shared" si="34"/>
        <v>0</v>
      </c>
      <c r="CE36" s="315">
        <f t="shared" si="35"/>
        <v>0</v>
      </c>
      <c r="CF36" s="315">
        <f t="shared" si="36"/>
        <v>1130</v>
      </c>
      <c r="CG36" s="315">
        <f t="shared" si="37"/>
        <v>0</v>
      </c>
      <c r="CH36" s="315">
        <f t="shared" si="38"/>
        <v>772</v>
      </c>
      <c r="CI36" s="315">
        <f t="shared" si="39"/>
        <v>0</v>
      </c>
      <c r="CJ36" s="315">
        <f t="shared" si="40"/>
        <v>0</v>
      </c>
      <c r="CK36" s="315">
        <f t="shared" si="41"/>
        <v>0</v>
      </c>
      <c r="CL36" s="315">
        <f t="shared" si="42"/>
        <v>358</v>
      </c>
      <c r="CM36" s="315">
        <f t="shared" si="43"/>
        <v>4284</v>
      </c>
      <c r="CN36" s="315">
        <f t="shared" si="44"/>
        <v>0</v>
      </c>
      <c r="CO36" s="315">
        <f t="shared" si="45"/>
        <v>4204</v>
      </c>
      <c r="CP36" s="315">
        <f t="shared" si="46"/>
        <v>0</v>
      </c>
      <c r="CQ36" s="315">
        <f t="shared" si="47"/>
        <v>0</v>
      </c>
      <c r="CR36" s="315">
        <f t="shared" si="48"/>
        <v>0</v>
      </c>
      <c r="CS36" s="315">
        <f t="shared" si="49"/>
        <v>80</v>
      </c>
      <c r="CT36" s="315">
        <f t="shared" si="50"/>
        <v>3966</v>
      </c>
      <c r="CU36" s="315">
        <f t="shared" si="51"/>
        <v>0</v>
      </c>
      <c r="CV36" s="315">
        <f t="shared" si="52"/>
        <v>3886</v>
      </c>
      <c r="CW36" s="315">
        <f t="shared" si="53"/>
        <v>0</v>
      </c>
      <c r="CX36" s="315">
        <f t="shared" si="54"/>
        <v>0</v>
      </c>
      <c r="CY36" s="315">
        <f t="shared" si="55"/>
        <v>0</v>
      </c>
      <c r="CZ36" s="315">
        <f t="shared" si="56"/>
        <v>80</v>
      </c>
      <c r="DA36" s="315">
        <f t="shared" si="57"/>
        <v>318</v>
      </c>
      <c r="DB36" s="315">
        <f t="shared" si="58"/>
        <v>0</v>
      </c>
      <c r="DC36" s="315">
        <f t="shared" si="59"/>
        <v>318</v>
      </c>
      <c r="DD36" s="315">
        <f t="shared" si="60"/>
        <v>0</v>
      </c>
      <c r="DE36" s="315">
        <f t="shared" si="61"/>
        <v>0</v>
      </c>
      <c r="DF36" s="315">
        <f t="shared" si="62"/>
        <v>0</v>
      </c>
      <c r="DG36" s="315">
        <f t="shared" si="63"/>
        <v>0</v>
      </c>
      <c r="DH36" s="315">
        <v>0</v>
      </c>
      <c r="DI36" s="315">
        <f t="shared" si="64"/>
        <v>0</v>
      </c>
      <c r="DJ36" s="315">
        <v>0</v>
      </c>
      <c r="DK36" s="315">
        <v>0</v>
      </c>
      <c r="DL36" s="315">
        <v>0</v>
      </c>
      <c r="DM36" s="315">
        <v>0</v>
      </c>
    </row>
    <row r="37" spans="1:117" s="299" customFormat="1" ht="12" customHeight="1">
      <c r="A37" s="294" t="s">
        <v>571</v>
      </c>
      <c r="B37" s="295" t="s">
        <v>629</v>
      </c>
      <c r="C37" s="294" t="s">
        <v>567</v>
      </c>
      <c r="D37" s="315">
        <f t="shared" si="4"/>
        <v>8466</v>
      </c>
      <c r="E37" s="315">
        <f t="shared" si="5"/>
        <v>6537</v>
      </c>
      <c r="F37" s="315">
        <f t="shared" si="6"/>
        <v>0</v>
      </c>
      <c r="G37" s="315">
        <v>0</v>
      </c>
      <c r="H37" s="315">
        <v>0</v>
      </c>
      <c r="I37" s="315">
        <v>0</v>
      </c>
      <c r="J37" s="315">
        <f t="shared" si="7"/>
        <v>4574</v>
      </c>
      <c r="K37" s="315">
        <v>0</v>
      </c>
      <c r="L37" s="315">
        <v>4574</v>
      </c>
      <c r="M37" s="315">
        <v>0</v>
      </c>
      <c r="N37" s="315">
        <f t="shared" si="8"/>
        <v>241</v>
      </c>
      <c r="O37" s="315">
        <v>0</v>
      </c>
      <c r="P37" s="315">
        <v>241</v>
      </c>
      <c r="Q37" s="315">
        <v>0</v>
      </c>
      <c r="R37" s="315">
        <f t="shared" si="9"/>
        <v>1579</v>
      </c>
      <c r="S37" s="315">
        <v>2</v>
      </c>
      <c r="T37" s="315">
        <v>1577</v>
      </c>
      <c r="U37" s="315">
        <v>0</v>
      </c>
      <c r="V37" s="315">
        <f t="shared" si="10"/>
        <v>6</v>
      </c>
      <c r="W37" s="315">
        <v>6</v>
      </c>
      <c r="X37" s="315">
        <v>0</v>
      </c>
      <c r="Y37" s="315">
        <v>0</v>
      </c>
      <c r="Z37" s="315">
        <f t="shared" si="11"/>
        <v>137</v>
      </c>
      <c r="AA37" s="315">
        <v>137</v>
      </c>
      <c r="AB37" s="315">
        <v>0</v>
      </c>
      <c r="AC37" s="315">
        <v>0</v>
      </c>
      <c r="AD37" s="315">
        <f t="shared" si="12"/>
        <v>1929</v>
      </c>
      <c r="AE37" s="315">
        <f t="shared" si="13"/>
        <v>0</v>
      </c>
      <c r="AF37" s="315">
        <v>0</v>
      </c>
      <c r="AG37" s="315">
        <v>0</v>
      </c>
      <c r="AH37" s="315">
        <v>0</v>
      </c>
      <c r="AI37" s="315">
        <f t="shared" si="14"/>
        <v>1929</v>
      </c>
      <c r="AJ37" s="315">
        <v>0</v>
      </c>
      <c r="AK37" s="315">
        <v>0</v>
      </c>
      <c r="AL37" s="315">
        <v>1929</v>
      </c>
      <c r="AM37" s="315">
        <f t="shared" si="15"/>
        <v>0</v>
      </c>
      <c r="AN37" s="315">
        <v>0</v>
      </c>
      <c r="AO37" s="315">
        <v>0</v>
      </c>
      <c r="AP37" s="315">
        <v>0</v>
      </c>
      <c r="AQ37" s="315">
        <f t="shared" si="16"/>
        <v>0</v>
      </c>
      <c r="AR37" s="315">
        <v>0</v>
      </c>
      <c r="AS37" s="315">
        <v>0</v>
      </c>
      <c r="AT37" s="315">
        <v>0</v>
      </c>
      <c r="AU37" s="315">
        <f t="shared" si="17"/>
        <v>0</v>
      </c>
      <c r="AV37" s="315">
        <v>0</v>
      </c>
      <c r="AW37" s="315">
        <v>0</v>
      </c>
      <c r="AX37" s="315">
        <v>0</v>
      </c>
      <c r="AY37" s="315">
        <f t="shared" si="18"/>
        <v>0</v>
      </c>
      <c r="AZ37" s="315">
        <v>0</v>
      </c>
      <c r="BA37" s="315">
        <v>0</v>
      </c>
      <c r="BB37" s="315">
        <v>0</v>
      </c>
      <c r="BC37" s="315">
        <f t="shared" si="19"/>
        <v>0</v>
      </c>
      <c r="BD37" s="315">
        <f t="shared" si="20"/>
        <v>0</v>
      </c>
      <c r="BE37" s="315">
        <v>0</v>
      </c>
      <c r="BF37" s="315">
        <v>0</v>
      </c>
      <c r="BG37" s="315">
        <v>0</v>
      </c>
      <c r="BH37" s="315">
        <v>0</v>
      </c>
      <c r="BI37" s="315">
        <v>0</v>
      </c>
      <c r="BJ37" s="315">
        <v>0</v>
      </c>
      <c r="BK37" s="315">
        <f t="shared" si="21"/>
        <v>0</v>
      </c>
      <c r="BL37" s="315">
        <v>0</v>
      </c>
      <c r="BM37" s="315">
        <v>0</v>
      </c>
      <c r="BN37" s="315">
        <v>0</v>
      </c>
      <c r="BO37" s="315">
        <v>0</v>
      </c>
      <c r="BP37" s="315">
        <v>0</v>
      </c>
      <c r="BQ37" s="315">
        <v>0</v>
      </c>
      <c r="BR37" s="315">
        <f t="shared" si="22"/>
        <v>6537</v>
      </c>
      <c r="BS37" s="315">
        <f t="shared" si="23"/>
        <v>0</v>
      </c>
      <c r="BT37" s="315">
        <f t="shared" si="24"/>
        <v>4574</v>
      </c>
      <c r="BU37" s="315">
        <f t="shared" si="25"/>
        <v>241</v>
      </c>
      <c r="BV37" s="315">
        <f t="shared" si="26"/>
        <v>1579</v>
      </c>
      <c r="BW37" s="315">
        <f t="shared" si="27"/>
        <v>6</v>
      </c>
      <c r="BX37" s="315">
        <f t="shared" si="28"/>
        <v>137</v>
      </c>
      <c r="BY37" s="315">
        <f t="shared" si="29"/>
        <v>6537</v>
      </c>
      <c r="BZ37" s="315">
        <f t="shared" si="30"/>
        <v>0</v>
      </c>
      <c r="CA37" s="315">
        <f t="shared" si="31"/>
        <v>4574</v>
      </c>
      <c r="CB37" s="315">
        <f t="shared" si="32"/>
        <v>241</v>
      </c>
      <c r="CC37" s="315">
        <f t="shared" si="33"/>
        <v>1579</v>
      </c>
      <c r="CD37" s="315">
        <f t="shared" si="34"/>
        <v>6</v>
      </c>
      <c r="CE37" s="315">
        <f t="shared" si="35"/>
        <v>137</v>
      </c>
      <c r="CF37" s="315">
        <f t="shared" si="36"/>
        <v>0</v>
      </c>
      <c r="CG37" s="315">
        <f t="shared" si="37"/>
        <v>0</v>
      </c>
      <c r="CH37" s="315">
        <f t="shared" si="38"/>
        <v>0</v>
      </c>
      <c r="CI37" s="315">
        <f t="shared" si="39"/>
        <v>0</v>
      </c>
      <c r="CJ37" s="315">
        <f t="shared" si="40"/>
        <v>0</v>
      </c>
      <c r="CK37" s="315">
        <f t="shared" si="41"/>
        <v>0</v>
      </c>
      <c r="CL37" s="315">
        <f t="shared" si="42"/>
        <v>0</v>
      </c>
      <c r="CM37" s="315">
        <f t="shared" si="43"/>
        <v>1929</v>
      </c>
      <c r="CN37" s="315">
        <f t="shared" si="44"/>
        <v>0</v>
      </c>
      <c r="CO37" s="315">
        <f t="shared" si="45"/>
        <v>1929</v>
      </c>
      <c r="CP37" s="315">
        <f t="shared" si="46"/>
        <v>0</v>
      </c>
      <c r="CQ37" s="315">
        <f t="shared" si="47"/>
        <v>0</v>
      </c>
      <c r="CR37" s="315">
        <f t="shared" si="48"/>
        <v>0</v>
      </c>
      <c r="CS37" s="315">
        <f t="shared" si="49"/>
        <v>0</v>
      </c>
      <c r="CT37" s="315">
        <f t="shared" si="50"/>
        <v>1929</v>
      </c>
      <c r="CU37" s="315">
        <f t="shared" si="51"/>
        <v>0</v>
      </c>
      <c r="CV37" s="315">
        <f t="shared" si="52"/>
        <v>1929</v>
      </c>
      <c r="CW37" s="315">
        <f t="shared" si="53"/>
        <v>0</v>
      </c>
      <c r="CX37" s="315">
        <f t="shared" si="54"/>
        <v>0</v>
      </c>
      <c r="CY37" s="315">
        <f t="shared" si="55"/>
        <v>0</v>
      </c>
      <c r="CZ37" s="315">
        <f t="shared" si="56"/>
        <v>0</v>
      </c>
      <c r="DA37" s="315">
        <f t="shared" si="57"/>
        <v>0</v>
      </c>
      <c r="DB37" s="315">
        <f t="shared" si="58"/>
        <v>0</v>
      </c>
      <c r="DC37" s="315">
        <f t="shared" si="59"/>
        <v>0</v>
      </c>
      <c r="DD37" s="315">
        <f t="shared" si="60"/>
        <v>0</v>
      </c>
      <c r="DE37" s="315">
        <f t="shared" si="61"/>
        <v>0</v>
      </c>
      <c r="DF37" s="315">
        <f t="shared" si="62"/>
        <v>0</v>
      </c>
      <c r="DG37" s="315">
        <f t="shared" si="63"/>
        <v>0</v>
      </c>
      <c r="DH37" s="315">
        <v>0</v>
      </c>
      <c r="DI37" s="315">
        <f t="shared" si="64"/>
        <v>1</v>
      </c>
      <c r="DJ37" s="315">
        <v>0</v>
      </c>
      <c r="DK37" s="315">
        <v>0</v>
      </c>
      <c r="DL37" s="315">
        <v>0</v>
      </c>
      <c r="DM37" s="315">
        <v>1</v>
      </c>
    </row>
    <row r="38" spans="1:117" s="299" customFormat="1" ht="12" customHeight="1">
      <c r="A38" s="294" t="s">
        <v>571</v>
      </c>
      <c r="B38" s="295" t="s">
        <v>630</v>
      </c>
      <c r="C38" s="294" t="s">
        <v>631</v>
      </c>
      <c r="D38" s="315">
        <f t="shared" si="4"/>
        <v>11689</v>
      </c>
      <c r="E38" s="315">
        <f t="shared" si="5"/>
        <v>9430</v>
      </c>
      <c r="F38" s="315">
        <f t="shared" si="6"/>
        <v>0</v>
      </c>
      <c r="G38" s="315">
        <v>0</v>
      </c>
      <c r="H38" s="315">
        <v>0</v>
      </c>
      <c r="I38" s="315">
        <v>0</v>
      </c>
      <c r="J38" s="315">
        <f t="shared" si="7"/>
        <v>6282</v>
      </c>
      <c r="K38" s="315">
        <v>781</v>
      </c>
      <c r="L38" s="315">
        <v>5501</v>
      </c>
      <c r="M38" s="315">
        <v>0</v>
      </c>
      <c r="N38" s="315">
        <f t="shared" si="8"/>
        <v>429</v>
      </c>
      <c r="O38" s="315">
        <v>8</v>
      </c>
      <c r="P38" s="315">
        <v>421</v>
      </c>
      <c r="Q38" s="315">
        <v>0</v>
      </c>
      <c r="R38" s="315">
        <f t="shared" si="9"/>
        <v>2700</v>
      </c>
      <c r="S38" s="315">
        <v>0</v>
      </c>
      <c r="T38" s="315">
        <v>2700</v>
      </c>
      <c r="U38" s="315">
        <v>0</v>
      </c>
      <c r="V38" s="315">
        <f t="shared" si="10"/>
        <v>19</v>
      </c>
      <c r="W38" s="315">
        <v>0</v>
      </c>
      <c r="X38" s="315">
        <v>19</v>
      </c>
      <c r="Y38" s="315">
        <v>0</v>
      </c>
      <c r="Z38" s="315">
        <f t="shared" si="11"/>
        <v>0</v>
      </c>
      <c r="AA38" s="315">
        <v>0</v>
      </c>
      <c r="AB38" s="315">
        <v>0</v>
      </c>
      <c r="AC38" s="315">
        <v>0</v>
      </c>
      <c r="AD38" s="315">
        <f t="shared" si="12"/>
        <v>1296</v>
      </c>
      <c r="AE38" s="315">
        <f t="shared" si="13"/>
        <v>0</v>
      </c>
      <c r="AF38" s="315">
        <v>0</v>
      </c>
      <c r="AG38" s="315">
        <v>0</v>
      </c>
      <c r="AH38" s="315">
        <v>0</v>
      </c>
      <c r="AI38" s="315">
        <f t="shared" si="14"/>
        <v>1296</v>
      </c>
      <c r="AJ38" s="315">
        <v>0</v>
      </c>
      <c r="AK38" s="315">
        <v>0</v>
      </c>
      <c r="AL38" s="315">
        <v>1296</v>
      </c>
      <c r="AM38" s="315">
        <f t="shared" si="15"/>
        <v>0</v>
      </c>
      <c r="AN38" s="315">
        <v>0</v>
      </c>
      <c r="AO38" s="315">
        <v>0</v>
      </c>
      <c r="AP38" s="315">
        <v>0</v>
      </c>
      <c r="AQ38" s="315">
        <f t="shared" si="16"/>
        <v>0</v>
      </c>
      <c r="AR38" s="315">
        <v>0</v>
      </c>
      <c r="AS38" s="315">
        <v>0</v>
      </c>
      <c r="AT38" s="315">
        <v>0</v>
      </c>
      <c r="AU38" s="315">
        <f t="shared" si="17"/>
        <v>0</v>
      </c>
      <c r="AV38" s="315">
        <v>0</v>
      </c>
      <c r="AW38" s="315">
        <v>0</v>
      </c>
      <c r="AX38" s="315">
        <v>0</v>
      </c>
      <c r="AY38" s="315">
        <f t="shared" si="18"/>
        <v>0</v>
      </c>
      <c r="AZ38" s="315">
        <v>0</v>
      </c>
      <c r="BA38" s="315">
        <v>0</v>
      </c>
      <c r="BB38" s="315">
        <v>0</v>
      </c>
      <c r="BC38" s="315">
        <f t="shared" si="19"/>
        <v>963</v>
      </c>
      <c r="BD38" s="315">
        <f t="shared" si="20"/>
        <v>150</v>
      </c>
      <c r="BE38" s="315">
        <v>0</v>
      </c>
      <c r="BF38" s="315">
        <v>128</v>
      </c>
      <c r="BG38" s="315">
        <v>22</v>
      </c>
      <c r="BH38" s="315">
        <v>0</v>
      </c>
      <c r="BI38" s="315">
        <v>0</v>
      </c>
      <c r="BJ38" s="315">
        <v>0</v>
      </c>
      <c r="BK38" s="315">
        <f t="shared" si="21"/>
        <v>813</v>
      </c>
      <c r="BL38" s="315">
        <v>0</v>
      </c>
      <c r="BM38" s="315">
        <v>813</v>
      </c>
      <c r="BN38" s="315">
        <v>0</v>
      </c>
      <c r="BO38" s="315">
        <v>0</v>
      </c>
      <c r="BP38" s="315">
        <v>0</v>
      </c>
      <c r="BQ38" s="315">
        <v>0</v>
      </c>
      <c r="BR38" s="315">
        <f t="shared" si="22"/>
        <v>9580</v>
      </c>
      <c r="BS38" s="315">
        <f t="shared" si="23"/>
        <v>0</v>
      </c>
      <c r="BT38" s="315">
        <f t="shared" si="24"/>
        <v>6410</v>
      </c>
      <c r="BU38" s="315">
        <f t="shared" si="25"/>
        <v>451</v>
      </c>
      <c r="BV38" s="315">
        <f t="shared" si="26"/>
        <v>2700</v>
      </c>
      <c r="BW38" s="315">
        <f t="shared" si="27"/>
        <v>19</v>
      </c>
      <c r="BX38" s="315">
        <f t="shared" si="28"/>
        <v>0</v>
      </c>
      <c r="BY38" s="315">
        <f t="shared" si="29"/>
        <v>9430</v>
      </c>
      <c r="BZ38" s="315">
        <f t="shared" si="30"/>
        <v>0</v>
      </c>
      <c r="CA38" s="315">
        <f t="shared" si="31"/>
        <v>6282</v>
      </c>
      <c r="CB38" s="315">
        <f t="shared" si="32"/>
        <v>429</v>
      </c>
      <c r="CC38" s="315">
        <f t="shared" si="33"/>
        <v>2700</v>
      </c>
      <c r="CD38" s="315">
        <f t="shared" si="34"/>
        <v>19</v>
      </c>
      <c r="CE38" s="315">
        <f t="shared" si="35"/>
        <v>0</v>
      </c>
      <c r="CF38" s="315">
        <f t="shared" si="36"/>
        <v>150</v>
      </c>
      <c r="CG38" s="315">
        <f t="shared" si="37"/>
        <v>0</v>
      </c>
      <c r="CH38" s="315">
        <f t="shared" si="38"/>
        <v>128</v>
      </c>
      <c r="CI38" s="315">
        <f t="shared" si="39"/>
        <v>22</v>
      </c>
      <c r="CJ38" s="315">
        <f t="shared" si="40"/>
        <v>0</v>
      </c>
      <c r="CK38" s="315">
        <f t="shared" si="41"/>
        <v>0</v>
      </c>
      <c r="CL38" s="315">
        <f t="shared" si="42"/>
        <v>0</v>
      </c>
      <c r="CM38" s="315">
        <f t="shared" si="43"/>
        <v>2109</v>
      </c>
      <c r="CN38" s="315">
        <f t="shared" si="44"/>
        <v>0</v>
      </c>
      <c r="CO38" s="315">
        <f t="shared" si="45"/>
        <v>2109</v>
      </c>
      <c r="CP38" s="315">
        <f t="shared" si="46"/>
        <v>0</v>
      </c>
      <c r="CQ38" s="315">
        <f t="shared" si="47"/>
        <v>0</v>
      </c>
      <c r="CR38" s="315">
        <f t="shared" si="48"/>
        <v>0</v>
      </c>
      <c r="CS38" s="315">
        <f t="shared" si="49"/>
        <v>0</v>
      </c>
      <c r="CT38" s="315">
        <f t="shared" si="50"/>
        <v>1296</v>
      </c>
      <c r="CU38" s="315">
        <f t="shared" si="51"/>
        <v>0</v>
      </c>
      <c r="CV38" s="315">
        <f t="shared" si="52"/>
        <v>1296</v>
      </c>
      <c r="CW38" s="315">
        <f t="shared" si="53"/>
        <v>0</v>
      </c>
      <c r="CX38" s="315">
        <f t="shared" si="54"/>
        <v>0</v>
      </c>
      <c r="CY38" s="315">
        <f t="shared" si="55"/>
        <v>0</v>
      </c>
      <c r="CZ38" s="315">
        <f t="shared" si="56"/>
        <v>0</v>
      </c>
      <c r="DA38" s="315">
        <f t="shared" si="57"/>
        <v>813</v>
      </c>
      <c r="DB38" s="315">
        <f t="shared" si="58"/>
        <v>0</v>
      </c>
      <c r="DC38" s="315">
        <f t="shared" si="59"/>
        <v>813</v>
      </c>
      <c r="DD38" s="315">
        <f t="shared" si="60"/>
        <v>0</v>
      </c>
      <c r="DE38" s="315">
        <f t="shared" si="61"/>
        <v>0</v>
      </c>
      <c r="DF38" s="315">
        <f t="shared" si="62"/>
        <v>0</v>
      </c>
      <c r="DG38" s="315">
        <f t="shared" si="63"/>
        <v>0</v>
      </c>
      <c r="DH38" s="315">
        <v>0</v>
      </c>
      <c r="DI38" s="315">
        <f t="shared" si="64"/>
        <v>0</v>
      </c>
      <c r="DJ38" s="315">
        <v>0</v>
      </c>
      <c r="DK38" s="315">
        <v>0</v>
      </c>
      <c r="DL38" s="315">
        <v>0</v>
      </c>
      <c r="DM38" s="315">
        <v>0</v>
      </c>
    </row>
    <row r="39" spans="1:117" s="299" customFormat="1" ht="12" customHeight="1">
      <c r="A39" s="294" t="s">
        <v>571</v>
      </c>
      <c r="B39" s="295" t="s">
        <v>632</v>
      </c>
      <c r="C39" s="294" t="s">
        <v>633</v>
      </c>
      <c r="D39" s="315">
        <f t="shared" si="4"/>
        <v>7500</v>
      </c>
      <c r="E39" s="315">
        <f t="shared" si="5"/>
        <v>5200</v>
      </c>
      <c r="F39" s="315">
        <f t="shared" si="6"/>
        <v>0</v>
      </c>
      <c r="G39" s="315">
        <v>0</v>
      </c>
      <c r="H39" s="315">
        <v>0</v>
      </c>
      <c r="I39" s="315">
        <v>0</v>
      </c>
      <c r="J39" s="315">
        <f t="shared" si="7"/>
        <v>4098</v>
      </c>
      <c r="K39" s="315">
        <v>0</v>
      </c>
      <c r="L39" s="315">
        <v>4098</v>
      </c>
      <c r="M39" s="315">
        <v>0</v>
      </c>
      <c r="N39" s="315">
        <f t="shared" si="8"/>
        <v>185</v>
      </c>
      <c r="O39" s="315">
        <v>0</v>
      </c>
      <c r="P39" s="315">
        <v>185</v>
      </c>
      <c r="Q39" s="315">
        <v>0</v>
      </c>
      <c r="R39" s="315">
        <f t="shared" si="9"/>
        <v>910</v>
      </c>
      <c r="S39" s="315">
        <v>0</v>
      </c>
      <c r="T39" s="315">
        <v>910</v>
      </c>
      <c r="U39" s="315">
        <v>0</v>
      </c>
      <c r="V39" s="315">
        <f t="shared" si="10"/>
        <v>7</v>
      </c>
      <c r="W39" s="315">
        <v>0</v>
      </c>
      <c r="X39" s="315">
        <v>7</v>
      </c>
      <c r="Y39" s="315">
        <v>0</v>
      </c>
      <c r="Z39" s="315">
        <f t="shared" si="11"/>
        <v>0</v>
      </c>
      <c r="AA39" s="315">
        <v>0</v>
      </c>
      <c r="AB39" s="315">
        <v>0</v>
      </c>
      <c r="AC39" s="315">
        <v>0</v>
      </c>
      <c r="AD39" s="315">
        <f t="shared" si="12"/>
        <v>1918</v>
      </c>
      <c r="AE39" s="315">
        <f t="shared" si="13"/>
        <v>0</v>
      </c>
      <c r="AF39" s="315">
        <v>0</v>
      </c>
      <c r="AG39" s="315">
        <v>0</v>
      </c>
      <c r="AH39" s="315">
        <v>0</v>
      </c>
      <c r="AI39" s="315">
        <f t="shared" si="14"/>
        <v>1918</v>
      </c>
      <c r="AJ39" s="315">
        <v>0</v>
      </c>
      <c r="AK39" s="315">
        <v>0</v>
      </c>
      <c r="AL39" s="315">
        <v>1918</v>
      </c>
      <c r="AM39" s="315">
        <f t="shared" si="15"/>
        <v>0</v>
      </c>
      <c r="AN39" s="315">
        <v>0</v>
      </c>
      <c r="AO39" s="315">
        <v>0</v>
      </c>
      <c r="AP39" s="315">
        <v>0</v>
      </c>
      <c r="AQ39" s="315">
        <f t="shared" si="16"/>
        <v>0</v>
      </c>
      <c r="AR39" s="315">
        <v>0</v>
      </c>
      <c r="AS39" s="315">
        <v>0</v>
      </c>
      <c r="AT39" s="315">
        <v>0</v>
      </c>
      <c r="AU39" s="315">
        <f t="shared" si="17"/>
        <v>0</v>
      </c>
      <c r="AV39" s="315">
        <v>0</v>
      </c>
      <c r="AW39" s="315">
        <v>0</v>
      </c>
      <c r="AX39" s="315">
        <v>0</v>
      </c>
      <c r="AY39" s="315">
        <f t="shared" si="18"/>
        <v>0</v>
      </c>
      <c r="AZ39" s="315">
        <v>0</v>
      </c>
      <c r="BA39" s="315">
        <v>0</v>
      </c>
      <c r="BB39" s="315">
        <v>0</v>
      </c>
      <c r="BC39" s="315">
        <f t="shared" si="19"/>
        <v>382</v>
      </c>
      <c r="BD39" s="315">
        <f t="shared" si="20"/>
        <v>12</v>
      </c>
      <c r="BE39" s="315">
        <v>0</v>
      </c>
      <c r="BF39" s="315">
        <v>12</v>
      </c>
      <c r="BG39" s="315">
        <v>0</v>
      </c>
      <c r="BH39" s="315">
        <v>0</v>
      </c>
      <c r="BI39" s="315">
        <v>0</v>
      </c>
      <c r="BJ39" s="315">
        <v>0</v>
      </c>
      <c r="BK39" s="315">
        <f t="shared" si="21"/>
        <v>370</v>
      </c>
      <c r="BL39" s="315">
        <v>0</v>
      </c>
      <c r="BM39" s="315">
        <v>370</v>
      </c>
      <c r="BN39" s="315">
        <v>0</v>
      </c>
      <c r="BO39" s="315">
        <v>0</v>
      </c>
      <c r="BP39" s="315">
        <v>0</v>
      </c>
      <c r="BQ39" s="315">
        <v>0</v>
      </c>
      <c r="BR39" s="315">
        <f t="shared" si="22"/>
        <v>5212</v>
      </c>
      <c r="BS39" s="315">
        <f t="shared" si="23"/>
        <v>0</v>
      </c>
      <c r="BT39" s="315">
        <f t="shared" si="24"/>
        <v>4110</v>
      </c>
      <c r="BU39" s="315">
        <f t="shared" si="25"/>
        <v>185</v>
      </c>
      <c r="BV39" s="315">
        <f t="shared" si="26"/>
        <v>910</v>
      </c>
      <c r="BW39" s="315">
        <f t="shared" si="27"/>
        <v>7</v>
      </c>
      <c r="BX39" s="315">
        <f t="shared" si="28"/>
        <v>0</v>
      </c>
      <c r="BY39" s="315">
        <f t="shared" si="29"/>
        <v>5200</v>
      </c>
      <c r="BZ39" s="315">
        <f t="shared" si="30"/>
        <v>0</v>
      </c>
      <c r="CA39" s="315">
        <f t="shared" si="31"/>
        <v>4098</v>
      </c>
      <c r="CB39" s="315">
        <f t="shared" si="32"/>
        <v>185</v>
      </c>
      <c r="CC39" s="315">
        <f t="shared" si="33"/>
        <v>910</v>
      </c>
      <c r="CD39" s="315">
        <f t="shared" si="34"/>
        <v>7</v>
      </c>
      <c r="CE39" s="315">
        <f t="shared" si="35"/>
        <v>0</v>
      </c>
      <c r="CF39" s="315">
        <f t="shared" si="36"/>
        <v>12</v>
      </c>
      <c r="CG39" s="315">
        <f t="shared" si="37"/>
        <v>0</v>
      </c>
      <c r="CH39" s="315">
        <f t="shared" si="38"/>
        <v>12</v>
      </c>
      <c r="CI39" s="315">
        <f t="shared" si="39"/>
        <v>0</v>
      </c>
      <c r="CJ39" s="315">
        <f t="shared" si="40"/>
        <v>0</v>
      </c>
      <c r="CK39" s="315">
        <f t="shared" si="41"/>
        <v>0</v>
      </c>
      <c r="CL39" s="315">
        <f t="shared" si="42"/>
        <v>0</v>
      </c>
      <c r="CM39" s="315">
        <f t="shared" si="43"/>
        <v>2288</v>
      </c>
      <c r="CN39" s="315">
        <f t="shared" si="44"/>
        <v>0</v>
      </c>
      <c r="CO39" s="315">
        <f t="shared" si="45"/>
        <v>2288</v>
      </c>
      <c r="CP39" s="315">
        <f t="shared" si="46"/>
        <v>0</v>
      </c>
      <c r="CQ39" s="315">
        <f t="shared" si="47"/>
        <v>0</v>
      </c>
      <c r="CR39" s="315">
        <f t="shared" si="48"/>
        <v>0</v>
      </c>
      <c r="CS39" s="315">
        <f t="shared" si="49"/>
        <v>0</v>
      </c>
      <c r="CT39" s="315">
        <f t="shared" si="50"/>
        <v>1918</v>
      </c>
      <c r="CU39" s="315">
        <f t="shared" si="51"/>
        <v>0</v>
      </c>
      <c r="CV39" s="315">
        <f t="shared" si="52"/>
        <v>1918</v>
      </c>
      <c r="CW39" s="315">
        <f t="shared" si="53"/>
        <v>0</v>
      </c>
      <c r="CX39" s="315">
        <f t="shared" si="54"/>
        <v>0</v>
      </c>
      <c r="CY39" s="315">
        <f t="shared" si="55"/>
        <v>0</v>
      </c>
      <c r="CZ39" s="315">
        <f t="shared" si="56"/>
        <v>0</v>
      </c>
      <c r="DA39" s="315">
        <f t="shared" si="57"/>
        <v>370</v>
      </c>
      <c r="DB39" s="315">
        <f t="shared" si="58"/>
        <v>0</v>
      </c>
      <c r="DC39" s="315">
        <f t="shared" si="59"/>
        <v>370</v>
      </c>
      <c r="DD39" s="315">
        <f t="shared" si="60"/>
        <v>0</v>
      </c>
      <c r="DE39" s="315">
        <f t="shared" si="61"/>
        <v>0</v>
      </c>
      <c r="DF39" s="315">
        <f t="shared" si="62"/>
        <v>0</v>
      </c>
      <c r="DG39" s="315">
        <f t="shared" si="63"/>
        <v>0</v>
      </c>
      <c r="DH39" s="315">
        <v>0</v>
      </c>
      <c r="DI39" s="315">
        <f t="shared" si="64"/>
        <v>1</v>
      </c>
      <c r="DJ39" s="315">
        <v>1</v>
      </c>
      <c r="DK39" s="315">
        <v>0</v>
      </c>
      <c r="DL39" s="315">
        <v>0</v>
      </c>
      <c r="DM39" s="315">
        <v>0</v>
      </c>
    </row>
    <row r="40" spans="1:117" s="299" customFormat="1" ht="12" customHeight="1">
      <c r="A40" s="294" t="s">
        <v>571</v>
      </c>
      <c r="B40" s="295" t="s">
        <v>634</v>
      </c>
      <c r="C40" s="294" t="s">
        <v>635</v>
      </c>
      <c r="D40" s="315">
        <f t="shared" si="4"/>
        <v>8998</v>
      </c>
      <c r="E40" s="315">
        <f t="shared" si="5"/>
        <v>5340</v>
      </c>
      <c r="F40" s="315">
        <f t="shared" si="6"/>
        <v>0</v>
      </c>
      <c r="G40" s="315">
        <v>0</v>
      </c>
      <c r="H40" s="315">
        <v>0</v>
      </c>
      <c r="I40" s="315">
        <v>0</v>
      </c>
      <c r="J40" s="315">
        <f t="shared" si="7"/>
        <v>4632</v>
      </c>
      <c r="K40" s="315">
        <v>0</v>
      </c>
      <c r="L40" s="315">
        <v>4632</v>
      </c>
      <c r="M40" s="315">
        <v>0</v>
      </c>
      <c r="N40" s="315">
        <f t="shared" si="8"/>
        <v>0</v>
      </c>
      <c r="O40" s="315">
        <v>0</v>
      </c>
      <c r="P40" s="315">
        <v>0</v>
      </c>
      <c r="Q40" s="315">
        <v>0</v>
      </c>
      <c r="R40" s="315">
        <f t="shared" si="9"/>
        <v>708</v>
      </c>
      <c r="S40" s="315">
        <v>58</v>
      </c>
      <c r="T40" s="315">
        <v>650</v>
      </c>
      <c r="U40" s="315">
        <v>0</v>
      </c>
      <c r="V40" s="315">
        <f t="shared" si="10"/>
        <v>0</v>
      </c>
      <c r="W40" s="315">
        <v>0</v>
      </c>
      <c r="X40" s="315">
        <v>0</v>
      </c>
      <c r="Y40" s="315">
        <v>0</v>
      </c>
      <c r="Z40" s="315">
        <f t="shared" si="11"/>
        <v>0</v>
      </c>
      <c r="AA40" s="315">
        <v>0</v>
      </c>
      <c r="AB40" s="315">
        <v>0</v>
      </c>
      <c r="AC40" s="315">
        <v>0</v>
      </c>
      <c r="AD40" s="315">
        <f t="shared" si="12"/>
        <v>0</v>
      </c>
      <c r="AE40" s="315">
        <f t="shared" si="13"/>
        <v>0</v>
      </c>
      <c r="AF40" s="315">
        <v>0</v>
      </c>
      <c r="AG40" s="315">
        <v>0</v>
      </c>
      <c r="AH40" s="315">
        <v>0</v>
      </c>
      <c r="AI40" s="315">
        <f t="shared" si="14"/>
        <v>0</v>
      </c>
      <c r="AJ40" s="315">
        <v>0</v>
      </c>
      <c r="AK40" s="315">
        <v>0</v>
      </c>
      <c r="AL40" s="315">
        <v>0</v>
      </c>
      <c r="AM40" s="315">
        <f t="shared" si="15"/>
        <v>0</v>
      </c>
      <c r="AN40" s="315">
        <v>0</v>
      </c>
      <c r="AO40" s="315">
        <v>0</v>
      </c>
      <c r="AP40" s="315">
        <v>0</v>
      </c>
      <c r="AQ40" s="315">
        <f t="shared" si="16"/>
        <v>0</v>
      </c>
      <c r="AR40" s="315">
        <v>0</v>
      </c>
      <c r="AS40" s="315">
        <v>0</v>
      </c>
      <c r="AT40" s="315">
        <v>0</v>
      </c>
      <c r="AU40" s="315">
        <f t="shared" si="17"/>
        <v>0</v>
      </c>
      <c r="AV40" s="315">
        <v>0</v>
      </c>
      <c r="AW40" s="315">
        <v>0</v>
      </c>
      <c r="AX40" s="315">
        <v>0</v>
      </c>
      <c r="AY40" s="315">
        <f t="shared" si="18"/>
        <v>0</v>
      </c>
      <c r="AZ40" s="315">
        <v>0</v>
      </c>
      <c r="BA40" s="315">
        <v>0</v>
      </c>
      <c r="BB40" s="315">
        <v>0</v>
      </c>
      <c r="BC40" s="315">
        <f t="shared" si="19"/>
        <v>3658</v>
      </c>
      <c r="BD40" s="315">
        <f t="shared" si="20"/>
        <v>1091</v>
      </c>
      <c r="BE40" s="315">
        <v>0</v>
      </c>
      <c r="BF40" s="315">
        <v>914</v>
      </c>
      <c r="BG40" s="315">
        <v>9</v>
      </c>
      <c r="BH40" s="315">
        <v>168</v>
      </c>
      <c r="BI40" s="315">
        <v>0</v>
      </c>
      <c r="BJ40" s="315">
        <v>0</v>
      </c>
      <c r="BK40" s="315">
        <f t="shared" si="21"/>
        <v>2567</v>
      </c>
      <c r="BL40" s="315">
        <v>0</v>
      </c>
      <c r="BM40" s="315">
        <v>2522</v>
      </c>
      <c r="BN40" s="315">
        <v>0</v>
      </c>
      <c r="BO40" s="315">
        <v>45</v>
      </c>
      <c r="BP40" s="315">
        <v>0</v>
      </c>
      <c r="BQ40" s="315">
        <v>0</v>
      </c>
      <c r="BR40" s="315">
        <f t="shared" si="22"/>
        <v>6431</v>
      </c>
      <c r="BS40" s="315">
        <f t="shared" si="23"/>
        <v>0</v>
      </c>
      <c r="BT40" s="315">
        <f t="shared" si="24"/>
        <v>5546</v>
      </c>
      <c r="BU40" s="315">
        <f t="shared" si="25"/>
        <v>9</v>
      </c>
      <c r="BV40" s="315">
        <f t="shared" si="26"/>
        <v>876</v>
      </c>
      <c r="BW40" s="315">
        <f t="shared" si="27"/>
        <v>0</v>
      </c>
      <c r="BX40" s="315">
        <f t="shared" si="28"/>
        <v>0</v>
      </c>
      <c r="BY40" s="315">
        <f t="shared" si="29"/>
        <v>5340</v>
      </c>
      <c r="BZ40" s="315">
        <f t="shared" si="30"/>
        <v>0</v>
      </c>
      <c r="CA40" s="315">
        <f t="shared" si="31"/>
        <v>4632</v>
      </c>
      <c r="CB40" s="315">
        <f t="shared" si="32"/>
        <v>0</v>
      </c>
      <c r="CC40" s="315">
        <f t="shared" si="33"/>
        <v>708</v>
      </c>
      <c r="CD40" s="315">
        <f t="shared" si="34"/>
        <v>0</v>
      </c>
      <c r="CE40" s="315">
        <f t="shared" si="35"/>
        <v>0</v>
      </c>
      <c r="CF40" s="315">
        <f t="shared" si="36"/>
        <v>1091</v>
      </c>
      <c r="CG40" s="315">
        <f t="shared" si="37"/>
        <v>0</v>
      </c>
      <c r="CH40" s="315">
        <f t="shared" si="38"/>
        <v>914</v>
      </c>
      <c r="CI40" s="315">
        <f t="shared" si="39"/>
        <v>9</v>
      </c>
      <c r="CJ40" s="315">
        <f t="shared" si="40"/>
        <v>168</v>
      </c>
      <c r="CK40" s="315">
        <f t="shared" si="41"/>
        <v>0</v>
      </c>
      <c r="CL40" s="315">
        <f t="shared" si="42"/>
        <v>0</v>
      </c>
      <c r="CM40" s="315">
        <f t="shared" si="43"/>
        <v>2567</v>
      </c>
      <c r="CN40" s="315">
        <f t="shared" si="44"/>
        <v>0</v>
      </c>
      <c r="CO40" s="315">
        <f t="shared" si="45"/>
        <v>2522</v>
      </c>
      <c r="CP40" s="315">
        <f t="shared" si="46"/>
        <v>0</v>
      </c>
      <c r="CQ40" s="315">
        <f t="shared" si="47"/>
        <v>45</v>
      </c>
      <c r="CR40" s="315">
        <f t="shared" si="48"/>
        <v>0</v>
      </c>
      <c r="CS40" s="315">
        <f t="shared" si="49"/>
        <v>0</v>
      </c>
      <c r="CT40" s="315">
        <f t="shared" si="50"/>
        <v>0</v>
      </c>
      <c r="CU40" s="315">
        <f t="shared" si="51"/>
        <v>0</v>
      </c>
      <c r="CV40" s="315">
        <f t="shared" si="52"/>
        <v>0</v>
      </c>
      <c r="CW40" s="315">
        <f t="shared" si="53"/>
        <v>0</v>
      </c>
      <c r="CX40" s="315">
        <f t="shared" si="54"/>
        <v>0</v>
      </c>
      <c r="CY40" s="315">
        <f t="shared" si="55"/>
        <v>0</v>
      </c>
      <c r="CZ40" s="315">
        <f t="shared" si="56"/>
        <v>0</v>
      </c>
      <c r="DA40" s="315">
        <f t="shared" si="57"/>
        <v>2567</v>
      </c>
      <c r="DB40" s="315">
        <f t="shared" si="58"/>
        <v>0</v>
      </c>
      <c r="DC40" s="315">
        <f t="shared" si="59"/>
        <v>2522</v>
      </c>
      <c r="DD40" s="315">
        <f t="shared" si="60"/>
        <v>0</v>
      </c>
      <c r="DE40" s="315">
        <f t="shared" si="61"/>
        <v>45</v>
      </c>
      <c r="DF40" s="315">
        <f t="shared" si="62"/>
        <v>0</v>
      </c>
      <c r="DG40" s="315">
        <f t="shared" si="63"/>
        <v>0</v>
      </c>
      <c r="DH40" s="315">
        <v>0</v>
      </c>
      <c r="DI40" s="315">
        <f t="shared" si="64"/>
        <v>0</v>
      </c>
      <c r="DJ40" s="315">
        <v>0</v>
      </c>
      <c r="DK40" s="315">
        <v>0</v>
      </c>
      <c r="DL40" s="315">
        <v>0</v>
      </c>
      <c r="DM40" s="315">
        <v>0</v>
      </c>
    </row>
    <row r="41" spans="1:117" s="299" customFormat="1" ht="12" customHeight="1">
      <c r="A41" s="294" t="s">
        <v>571</v>
      </c>
      <c r="B41" s="295" t="s">
        <v>636</v>
      </c>
      <c r="C41" s="294" t="s">
        <v>637</v>
      </c>
      <c r="D41" s="315">
        <f t="shared" si="4"/>
        <v>1976</v>
      </c>
      <c r="E41" s="315">
        <f t="shared" si="5"/>
        <v>1884</v>
      </c>
      <c r="F41" s="315">
        <f t="shared" si="6"/>
        <v>0</v>
      </c>
      <c r="G41" s="315">
        <v>0</v>
      </c>
      <c r="H41" s="315">
        <v>0</v>
      </c>
      <c r="I41" s="315">
        <v>0</v>
      </c>
      <c r="J41" s="315">
        <f t="shared" si="7"/>
        <v>1430</v>
      </c>
      <c r="K41" s="315">
        <v>1430</v>
      </c>
      <c r="L41" s="315">
        <v>0</v>
      </c>
      <c r="M41" s="315">
        <v>0</v>
      </c>
      <c r="N41" s="315">
        <f t="shared" si="8"/>
        <v>89</v>
      </c>
      <c r="O41" s="315">
        <v>33</v>
      </c>
      <c r="P41" s="315">
        <v>56</v>
      </c>
      <c r="Q41" s="315">
        <v>0</v>
      </c>
      <c r="R41" s="315">
        <f t="shared" si="9"/>
        <v>365</v>
      </c>
      <c r="S41" s="315">
        <v>289</v>
      </c>
      <c r="T41" s="315">
        <v>76</v>
      </c>
      <c r="U41" s="315">
        <v>0</v>
      </c>
      <c r="V41" s="315">
        <f t="shared" si="10"/>
        <v>0</v>
      </c>
      <c r="W41" s="315">
        <v>0</v>
      </c>
      <c r="X41" s="315">
        <v>0</v>
      </c>
      <c r="Y41" s="315">
        <v>0</v>
      </c>
      <c r="Z41" s="315">
        <f t="shared" si="11"/>
        <v>0</v>
      </c>
      <c r="AA41" s="315">
        <v>0</v>
      </c>
      <c r="AB41" s="315">
        <v>0</v>
      </c>
      <c r="AC41" s="315">
        <v>0</v>
      </c>
      <c r="AD41" s="315">
        <f t="shared" si="12"/>
        <v>0</v>
      </c>
      <c r="AE41" s="315">
        <f t="shared" si="13"/>
        <v>0</v>
      </c>
      <c r="AF41" s="315">
        <v>0</v>
      </c>
      <c r="AG41" s="315">
        <v>0</v>
      </c>
      <c r="AH41" s="315">
        <v>0</v>
      </c>
      <c r="AI41" s="315">
        <f t="shared" si="14"/>
        <v>0</v>
      </c>
      <c r="AJ41" s="315">
        <v>0</v>
      </c>
      <c r="AK41" s="315">
        <v>0</v>
      </c>
      <c r="AL41" s="315">
        <v>0</v>
      </c>
      <c r="AM41" s="315">
        <f t="shared" si="15"/>
        <v>0</v>
      </c>
      <c r="AN41" s="315">
        <v>0</v>
      </c>
      <c r="AO41" s="315">
        <v>0</v>
      </c>
      <c r="AP41" s="315">
        <v>0</v>
      </c>
      <c r="AQ41" s="315">
        <f t="shared" si="16"/>
        <v>0</v>
      </c>
      <c r="AR41" s="315">
        <v>0</v>
      </c>
      <c r="AS41" s="315">
        <v>0</v>
      </c>
      <c r="AT41" s="315">
        <v>0</v>
      </c>
      <c r="AU41" s="315">
        <f t="shared" si="17"/>
        <v>0</v>
      </c>
      <c r="AV41" s="315">
        <v>0</v>
      </c>
      <c r="AW41" s="315">
        <v>0</v>
      </c>
      <c r="AX41" s="315">
        <v>0</v>
      </c>
      <c r="AY41" s="315">
        <f t="shared" si="18"/>
        <v>0</v>
      </c>
      <c r="AZ41" s="315">
        <v>0</v>
      </c>
      <c r="BA41" s="315">
        <v>0</v>
      </c>
      <c r="BB41" s="315">
        <v>0</v>
      </c>
      <c r="BC41" s="315">
        <f t="shared" si="19"/>
        <v>92</v>
      </c>
      <c r="BD41" s="315">
        <f t="shared" si="20"/>
        <v>2</v>
      </c>
      <c r="BE41" s="315">
        <v>0</v>
      </c>
      <c r="BF41" s="315">
        <v>2</v>
      </c>
      <c r="BG41" s="315">
        <v>0</v>
      </c>
      <c r="BH41" s="315">
        <v>0</v>
      </c>
      <c r="BI41" s="315">
        <v>0</v>
      </c>
      <c r="BJ41" s="315">
        <v>0</v>
      </c>
      <c r="BK41" s="315">
        <f t="shared" si="21"/>
        <v>90</v>
      </c>
      <c r="BL41" s="315">
        <v>0</v>
      </c>
      <c r="BM41" s="315">
        <v>90</v>
      </c>
      <c r="BN41" s="315">
        <v>0</v>
      </c>
      <c r="BO41" s="315">
        <v>0</v>
      </c>
      <c r="BP41" s="315">
        <v>0</v>
      </c>
      <c r="BQ41" s="315">
        <v>0</v>
      </c>
      <c r="BR41" s="315">
        <f t="shared" si="22"/>
        <v>1886</v>
      </c>
      <c r="BS41" s="315">
        <f t="shared" si="23"/>
        <v>0</v>
      </c>
      <c r="BT41" s="315">
        <f t="shared" si="24"/>
        <v>1432</v>
      </c>
      <c r="BU41" s="315">
        <f t="shared" si="25"/>
        <v>89</v>
      </c>
      <c r="BV41" s="315">
        <f t="shared" si="26"/>
        <v>365</v>
      </c>
      <c r="BW41" s="315">
        <f t="shared" si="27"/>
        <v>0</v>
      </c>
      <c r="BX41" s="315">
        <f t="shared" si="28"/>
        <v>0</v>
      </c>
      <c r="BY41" s="315">
        <f t="shared" si="29"/>
        <v>1884</v>
      </c>
      <c r="BZ41" s="315">
        <f t="shared" si="30"/>
        <v>0</v>
      </c>
      <c r="CA41" s="315">
        <f t="shared" si="31"/>
        <v>1430</v>
      </c>
      <c r="CB41" s="315">
        <f t="shared" si="32"/>
        <v>89</v>
      </c>
      <c r="CC41" s="315">
        <f t="shared" si="33"/>
        <v>365</v>
      </c>
      <c r="CD41" s="315">
        <f t="shared" si="34"/>
        <v>0</v>
      </c>
      <c r="CE41" s="315">
        <f t="shared" si="35"/>
        <v>0</v>
      </c>
      <c r="CF41" s="315">
        <f t="shared" si="36"/>
        <v>2</v>
      </c>
      <c r="CG41" s="315">
        <f t="shared" si="37"/>
        <v>0</v>
      </c>
      <c r="CH41" s="315">
        <f t="shared" si="38"/>
        <v>2</v>
      </c>
      <c r="CI41" s="315">
        <f t="shared" si="39"/>
        <v>0</v>
      </c>
      <c r="CJ41" s="315">
        <f t="shared" si="40"/>
        <v>0</v>
      </c>
      <c r="CK41" s="315">
        <f t="shared" si="41"/>
        <v>0</v>
      </c>
      <c r="CL41" s="315">
        <f t="shared" si="42"/>
        <v>0</v>
      </c>
      <c r="CM41" s="315">
        <f t="shared" si="43"/>
        <v>90</v>
      </c>
      <c r="CN41" s="315">
        <f t="shared" si="44"/>
        <v>0</v>
      </c>
      <c r="CO41" s="315">
        <f t="shared" si="45"/>
        <v>90</v>
      </c>
      <c r="CP41" s="315">
        <f t="shared" si="46"/>
        <v>0</v>
      </c>
      <c r="CQ41" s="315">
        <f t="shared" si="47"/>
        <v>0</v>
      </c>
      <c r="CR41" s="315">
        <f t="shared" si="48"/>
        <v>0</v>
      </c>
      <c r="CS41" s="315">
        <f t="shared" si="49"/>
        <v>0</v>
      </c>
      <c r="CT41" s="315">
        <f t="shared" si="50"/>
        <v>0</v>
      </c>
      <c r="CU41" s="315">
        <f t="shared" si="51"/>
        <v>0</v>
      </c>
      <c r="CV41" s="315">
        <f t="shared" si="52"/>
        <v>0</v>
      </c>
      <c r="CW41" s="315">
        <f t="shared" si="53"/>
        <v>0</v>
      </c>
      <c r="CX41" s="315">
        <f t="shared" si="54"/>
        <v>0</v>
      </c>
      <c r="CY41" s="315">
        <f t="shared" si="55"/>
        <v>0</v>
      </c>
      <c r="CZ41" s="315">
        <f t="shared" si="56"/>
        <v>0</v>
      </c>
      <c r="DA41" s="315">
        <f t="shared" si="57"/>
        <v>90</v>
      </c>
      <c r="DB41" s="315">
        <f t="shared" si="58"/>
        <v>0</v>
      </c>
      <c r="DC41" s="315">
        <f t="shared" si="59"/>
        <v>90</v>
      </c>
      <c r="DD41" s="315">
        <f t="shared" si="60"/>
        <v>0</v>
      </c>
      <c r="DE41" s="315">
        <f t="shared" si="61"/>
        <v>0</v>
      </c>
      <c r="DF41" s="315">
        <f t="shared" si="62"/>
        <v>0</v>
      </c>
      <c r="DG41" s="315">
        <f t="shared" si="63"/>
        <v>0</v>
      </c>
      <c r="DH41" s="315">
        <v>0</v>
      </c>
      <c r="DI41" s="315">
        <f t="shared" si="64"/>
        <v>0</v>
      </c>
      <c r="DJ41" s="315">
        <v>0</v>
      </c>
      <c r="DK41" s="315">
        <v>0</v>
      </c>
      <c r="DL41" s="315">
        <v>0</v>
      </c>
      <c r="DM41" s="315">
        <v>0</v>
      </c>
    </row>
    <row r="42" spans="1:117" s="299" customFormat="1" ht="12" customHeight="1">
      <c r="A42" s="294" t="s">
        <v>571</v>
      </c>
      <c r="B42" s="295" t="s">
        <v>638</v>
      </c>
      <c r="C42" s="294" t="s">
        <v>568</v>
      </c>
      <c r="D42" s="315">
        <f t="shared" si="4"/>
        <v>3756</v>
      </c>
      <c r="E42" s="315">
        <f t="shared" si="5"/>
        <v>2505</v>
      </c>
      <c r="F42" s="315">
        <f t="shared" si="6"/>
        <v>0</v>
      </c>
      <c r="G42" s="315">
        <v>0</v>
      </c>
      <c r="H42" s="315">
        <v>0</v>
      </c>
      <c r="I42" s="315">
        <v>0</v>
      </c>
      <c r="J42" s="315">
        <f t="shared" si="7"/>
        <v>1969</v>
      </c>
      <c r="K42" s="315">
        <v>0</v>
      </c>
      <c r="L42" s="315">
        <v>1969</v>
      </c>
      <c r="M42" s="315">
        <v>0</v>
      </c>
      <c r="N42" s="315">
        <f t="shared" si="8"/>
        <v>64</v>
      </c>
      <c r="O42" s="315">
        <v>0</v>
      </c>
      <c r="P42" s="315">
        <v>64</v>
      </c>
      <c r="Q42" s="315">
        <v>0</v>
      </c>
      <c r="R42" s="315">
        <f t="shared" si="9"/>
        <v>318</v>
      </c>
      <c r="S42" s="315">
        <v>0</v>
      </c>
      <c r="T42" s="315">
        <v>318</v>
      </c>
      <c r="U42" s="315">
        <v>0</v>
      </c>
      <c r="V42" s="315">
        <f t="shared" si="10"/>
        <v>8</v>
      </c>
      <c r="W42" s="315">
        <v>0</v>
      </c>
      <c r="X42" s="315">
        <v>8</v>
      </c>
      <c r="Y42" s="315">
        <v>0</v>
      </c>
      <c r="Z42" s="315">
        <f t="shared" si="11"/>
        <v>146</v>
      </c>
      <c r="AA42" s="315">
        <v>0</v>
      </c>
      <c r="AB42" s="315">
        <v>146</v>
      </c>
      <c r="AC42" s="315">
        <v>0</v>
      </c>
      <c r="AD42" s="315">
        <f t="shared" si="12"/>
        <v>723</v>
      </c>
      <c r="AE42" s="315">
        <f t="shared" si="13"/>
        <v>0</v>
      </c>
      <c r="AF42" s="315">
        <v>0</v>
      </c>
      <c r="AG42" s="315">
        <v>0</v>
      </c>
      <c r="AH42" s="315">
        <v>0</v>
      </c>
      <c r="AI42" s="315">
        <f t="shared" si="14"/>
        <v>723</v>
      </c>
      <c r="AJ42" s="315">
        <v>0</v>
      </c>
      <c r="AK42" s="315">
        <v>0</v>
      </c>
      <c r="AL42" s="315">
        <v>723</v>
      </c>
      <c r="AM42" s="315">
        <f t="shared" si="15"/>
        <v>0</v>
      </c>
      <c r="AN42" s="315">
        <v>0</v>
      </c>
      <c r="AO42" s="315">
        <v>0</v>
      </c>
      <c r="AP42" s="315">
        <v>0</v>
      </c>
      <c r="AQ42" s="315">
        <f t="shared" si="16"/>
        <v>0</v>
      </c>
      <c r="AR42" s="315">
        <v>0</v>
      </c>
      <c r="AS42" s="315">
        <v>0</v>
      </c>
      <c r="AT42" s="315">
        <v>0</v>
      </c>
      <c r="AU42" s="315">
        <f t="shared" si="17"/>
        <v>0</v>
      </c>
      <c r="AV42" s="315">
        <v>0</v>
      </c>
      <c r="AW42" s="315">
        <v>0</v>
      </c>
      <c r="AX42" s="315">
        <v>0</v>
      </c>
      <c r="AY42" s="315">
        <f t="shared" si="18"/>
        <v>0</v>
      </c>
      <c r="AZ42" s="315">
        <v>0</v>
      </c>
      <c r="BA42" s="315">
        <v>0</v>
      </c>
      <c r="BB42" s="315">
        <v>0</v>
      </c>
      <c r="BC42" s="315">
        <f t="shared" si="19"/>
        <v>528</v>
      </c>
      <c r="BD42" s="315">
        <f t="shared" si="20"/>
        <v>528</v>
      </c>
      <c r="BE42" s="315">
        <v>0</v>
      </c>
      <c r="BF42" s="315">
        <v>468</v>
      </c>
      <c r="BG42" s="315">
        <v>16</v>
      </c>
      <c r="BH42" s="315">
        <v>0</v>
      </c>
      <c r="BI42" s="315">
        <v>0</v>
      </c>
      <c r="BJ42" s="315">
        <v>44</v>
      </c>
      <c r="BK42" s="315">
        <f t="shared" si="21"/>
        <v>0</v>
      </c>
      <c r="BL42" s="315">
        <v>0</v>
      </c>
      <c r="BM42" s="315">
        <v>0</v>
      </c>
      <c r="BN42" s="315">
        <v>0</v>
      </c>
      <c r="BO42" s="315">
        <v>0</v>
      </c>
      <c r="BP42" s="315">
        <v>0</v>
      </c>
      <c r="BQ42" s="315">
        <v>0</v>
      </c>
      <c r="BR42" s="315">
        <f t="shared" si="22"/>
        <v>3033</v>
      </c>
      <c r="BS42" s="315">
        <f t="shared" si="23"/>
        <v>0</v>
      </c>
      <c r="BT42" s="315">
        <f t="shared" si="24"/>
        <v>2437</v>
      </c>
      <c r="BU42" s="315">
        <f t="shared" si="25"/>
        <v>80</v>
      </c>
      <c r="BV42" s="315">
        <f t="shared" si="26"/>
        <v>318</v>
      </c>
      <c r="BW42" s="315">
        <f t="shared" si="27"/>
        <v>8</v>
      </c>
      <c r="BX42" s="315">
        <f t="shared" si="28"/>
        <v>190</v>
      </c>
      <c r="BY42" s="315">
        <f t="shared" si="29"/>
        <v>2505</v>
      </c>
      <c r="BZ42" s="315">
        <f t="shared" si="30"/>
        <v>0</v>
      </c>
      <c r="CA42" s="315">
        <f t="shared" si="31"/>
        <v>1969</v>
      </c>
      <c r="CB42" s="315">
        <f t="shared" si="32"/>
        <v>64</v>
      </c>
      <c r="CC42" s="315">
        <f t="shared" si="33"/>
        <v>318</v>
      </c>
      <c r="CD42" s="315">
        <f t="shared" si="34"/>
        <v>8</v>
      </c>
      <c r="CE42" s="315">
        <f t="shared" si="35"/>
        <v>146</v>
      </c>
      <c r="CF42" s="315">
        <f t="shared" si="36"/>
        <v>528</v>
      </c>
      <c r="CG42" s="315">
        <f t="shared" si="37"/>
        <v>0</v>
      </c>
      <c r="CH42" s="315">
        <f t="shared" si="38"/>
        <v>468</v>
      </c>
      <c r="CI42" s="315">
        <f t="shared" si="39"/>
        <v>16</v>
      </c>
      <c r="CJ42" s="315">
        <f t="shared" si="40"/>
        <v>0</v>
      </c>
      <c r="CK42" s="315">
        <f t="shared" si="41"/>
        <v>0</v>
      </c>
      <c r="CL42" s="315">
        <f t="shared" si="42"/>
        <v>44</v>
      </c>
      <c r="CM42" s="315">
        <f t="shared" si="43"/>
        <v>723</v>
      </c>
      <c r="CN42" s="315">
        <f t="shared" si="44"/>
        <v>0</v>
      </c>
      <c r="CO42" s="315">
        <f t="shared" si="45"/>
        <v>723</v>
      </c>
      <c r="CP42" s="315">
        <f t="shared" si="46"/>
        <v>0</v>
      </c>
      <c r="CQ42" s="315">
        <f t="shared" si="47"/>
        <v>0</v>
      </c>
      <c r="CR42" s="315">
        <f t="shared" si="48"/>
        <v>0</v>
      </c>
      <c r="CS42" s="315">
        <f t="shared" si="49"/>
        <v>0</v>
      </c>
      <c r="CT42" s="315">
        <f t="shared" si="50"/>
        <v>723</v>
      </c>
      <c r="CU42" s="315">
        <f t="shared" si="51"/>
        <v>0</v>
      </c>
      <c r="CV42" s="315">
        <f t="shared" si="52"/>
        <v>723</v>
      </c>
      <c r="CW42" s="315">
        <f t="shared" si="53"/>
        <v>0</v>
      </c>
      <c r="CX42" s="315">
        <f t="shared" si="54"/>
        <v>0</v>
      </c>
      <c r="CY42" s="315">
        <f t="shared" si="55"/>
        <v>0</v>
      </c>
      <c r="CZ42" s="315">
        <f t="shared" si="56"/>
        <v>0</v>
      </c>
      <c r="DA42" s="315">
        <f t="shared" si="57"/>
        <v>0</v>
      </c>
      <c r="DB42" s="315">
        <f t="shared" si="58"/>
        <v>0</v>
      </c>
      <c r="DC42" s="315">
        <f t="shared" si="59"/>
        <v>0</v>
      </c>
      <c r="DD42" s="315">
        <f t="shared" si="60"/>
        <v>0</v>
      </c>
      <c r="DE42" s="315">
        <f t="shared" si="61"/>
        <v>0</v>
      </c>
      <c r="DF42" s="315">
        <f t="shared" si="62"/>
        <v>0</v>
      </c>
      <c r="DG42" s="315">
        <f t="shared" si="63"/>
        <v>0</v>
      </c>
      <c r="DH42" s="315">
        <v>0</v>
      </c>
      <c r="DI42" s="315">
        <f t="shared" si="64"/>
        <v>0</v>
      </c>
      <c r="DJ42" s="315">
        <v>0</v>
      </c>
      <c r="DK42" s="315">
        <v>0</v>
      </c>
      <c r="DL42" s="315">
        <v>0</v>
      </c>
      <c r="DM42" s="315">
        <v>0</v>
      </c>
    </row>
  </sheetData>
  <sheetProtection/>
  <autoFilter ref="A6:DM42"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ゴシック,標準"&amp;14ごみ搬入量の状況（平成25年度実績）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42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144" width="9.8984375" style="324" customWidth="1"/>
    <col min="145" max="16384" width="9" style="326" customWidth="1"/>
  </cols>
  <sheetData>
    <row r="1" spans="1:3" s="306" customFormat="1" ht="17.25">
      <c r="A1" s="316" t="s">
        <v>556</v>
      </c>
      <c r="B1" s="317"/>
      <c r="C1" s="317"/>
    </row>
    <row r="2" spans="1:144" s="178" customFormat="1" ht="25.5" customHeight="1">
      <c r="A2" s="352" t="s">
        <v>216</v>
      </c>
      <c r="B2" s="352" t="s">
        <v>213</v>
      </c>
      <c r="C2" s="355" t="s">
        <v>214</v>
      </c>
      <c r="D2" s="213" t="s">
        <v>261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8" customFormat="1" ht="25.5" customHeight="1">
      <c r="A3" s="353"/>
      <c r="B3" s="353"/>
      <c r="C3" s="356"/>
      <c r="D3" s="220"/>
      <c r="E3" s="221" t="s">
        <v>163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1" t="s">
        <v>164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1" t="s">
        <v>165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1" t="s">
        <v>166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1" t="s">
        <v>167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1" t="s">
        <v>168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1" t="s">
        <v>169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1" t="s">
        <v>170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1" t="s">
        <v>171</v>
      </c>
      <c r="DV3" s="209"/>
      <c r="DW3" s="209"/>
      <c r="DX3" s="209"/>
      <c r="DY3" s="219"/>
      <c r="DZ3" s="221" t="s">
        <v>172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5"/>
    </row>
    <row r="4" spans="1:144" s="178" customFormat="1" ht="25.5" customHeight="1">
      <c r="A4" s="353"/>
      <c r="B4" s="353"/>
      <c r="C4" s="356"/>
      <c r="D4" s="220"/>
      <c r="E4" s="220"/>
      <c r="F4" s="221" t="s">
        <v>142</v>
      </c>
      <c r="G4" s="214"/>
      <c r="H4" s="214"/>
      <c r="I4" s="214"/>
      <c r="J4" s="214"/>
      <c r="K4" s="214"/>
      <c r="L4" s="214"/>
      <c r="M4" s="221" t="s">
        <v>275</v>
      </c>
      <c r="N4" s="214"/>
      <c r="O4" s="214"/>
      <c r="P4" s="214"/>
      <c r="Q4" s="214"/>
      <c r="R4" s="214"/>
      <c r="S4" s="214"/>
      <c r="T4" s="220"/>
      <c r="U4" s="221" t="s">
        <v>142</v>
      </c>
      <c r="V4" s="214"/>
      <c r="W4" s="214"/>
      <c r="X4" s="214"/>
      <c r="Y4" s="214"/>
      <c r="Z4" s="214"/>
      <c r="AA4" s="214"/>
      <c r="AB4" s="221" t="s">
        <v>275</v>
      </c>
      <c r="AC4" s="214"/>
      <c r="AD4" s="214"/>
      <c r="AE4" s="214"/>
      <c r="AF4" s="214"/>
      <c r="AG4" s="214"/>
      <c r="AH4" s="214"/>
      <c r="AI4" s="220"/>
      <c r="AJ4" s="221" t="s">
        <v>142</v>
      </c>
      <c r="AK4" s="214"/>
      <c r="AL4" s="214"/>
      <c r="AM4" s="214"/>
      <c r="AN4" s="214"/>
      <c r="AO4" s="214"/>
      <c r="AP4" s="214"/>
      <c r="AQ4" s="221" t="s">
        <v>275</v>
      </c>
      <c r="AR4" s="214"/>
      <c r="AS4" s="214"/>
      <c r="AT4" s="214"/>
      <c r="AU4" s="214"/>
      <c r="AV4" s="214"/>
      <c r="AW4" s="214"/>
      <c r="AX4" s="220"/>
      <c r="AY4" s="221" t="s">
        <v>142</v>
      </c>
      <c r="AZ4" s="214"/>
      <c r="BA4" s="214"/>
      <c r="BB4" s="214"/>
      <c r="BC4" s="214"/>
      <c r="BD4" s="214"/>
      <c r="BE4" s="214"/>
      <c r="BF4" s="221" t="s">
        <v>275</v>
      </c>
      <c r="BG4" s="214"/>
      <c r="BH4" s="214"/>
      <c r="BI4" s="214"/>
      <c r="BJ4" s="214"/>
      <c r="BK4" s="214"/>
      <c r="BL4" s="214"/>
      <c r="BM4" s="220"/>
      <c r="BN4" s="221" t="s">
        <v>142</v>
      </c>
      <c r="BO4" s="214"/>
      <c r="BP4" s="214"/>
      <c r="BQ4" s="214"/>
      <c r="BR4" s="214"/>
      <c r="BS4" s="214"/>
      <c r="BT4" s="214"/>
      <c r="BU4" s="221" t="s">
        <v>275</v>
      </c>
      <c r="BV4" s="214"/>
      <c r="BW4" s="214"/>
      <c r="BX4" s="214"/>
      <c r="BY4" s="214"/>
      <c r="BZ4" s="214"/>
      <c r="CA4" s="214"/>
      <c r="CB4" s="220"/>
      <c r="CC4" s="221" t="s">
        <v>142</v>
      </c>
      <c r="CD4" s="214"/>
      <c r="CE4" s="214"/>
      <c r="CF4" s="214"/>
      <c r="CG4" s="214"/>
      <c r="CH4" s="214"/>
      <c r="CI4" s="214"/>
      <c r="CJ4" s="221" t="s">
        <v>275</v>
      </c>
      <c r="CK4" s="214"/>
      <c r="CL4" s="214"/>
      <c r="CM4" s="214"/>
      <c r="CN4" s="214"/>
      <c r="CO4" s="214"/>
      <c r="CP4" s="214"/>
      <c r="CQ4" s="220"/>
      <c r="CR4" s="221" t="s">
        <v>142</v>
      </c>
      <c r="CS4" s="214"/>
      <c r="CT4" s="214"/>
      <c r="CU4" s="214"/>
      <c r="CV4" s="214"/>
      <c r="CW4" s="214"/>
      <c r="CX4" s="214"/>
      <c r="CY4" s="221" t="s">
        <v>275</v>
      </c>
      <c r="CZ4" s="214"/>
      <c r="DA4" s="214"/>
      <c r="DB4" s="214"/>
      <c r="DC4" s="214"/>
      <c r="DD4" s="214"/>
      <c r="DE4" s="214"/>
      <c r="DF4" s="220"/>
      <c r="DG4" s="221" t="s">
        <v>142</v>
      </c>
      <c r="DH4" s="214"/>
      <c r="DI4" s="214"/>
      <c r="DJ4" s="214"/>
      <c r="DK4" s="214"/>
      <c r="DL4" s="214"/>
      <c r="DM4" s="214"/>
      <c r="DN4" s="221" t="s">
        <v>275</v>
      </c>
      <c r="DO4" s="214"/>
      <c r="DP4" s="214"/>
      <c r="DQ4" s="214"/>
      <c r="DR4" s="214"/>
      <c r="DS4" s="214"/>
      <c r="DT4" s="214"/>
      <c r="DU4" s="220"/>
      <c r="DV4" s="224" t="s">
        <v>173</v>
      </c>
      <c r="DW4" s="219"/>
      <c r="DX4" s="220" t="s">
        <v>20</v>
      </c>
      <c r="DY4" s="219"/>
      <c r="DZ4" s="220"/>
      <c r="EA4" s="221" t="s">
        <v>142</v>
      </c>
      <c r="EB4" s="214"/>
      <c r="EC4" s="214"/>
      <c r="ED4" s="214"/>
      <c r="EE4" s="214"/>
      <c r="EF4" s="214"/>
      <c r="EG4" s="214"/>
      <c r="EH4" s="221" t="s">
        <v>275</v>
      </c>
      <c r="EI4" s="214"/>
      <c r="EJ4" s="214"/>
      <c r="EK4" s="214"/>
      <c r="EL4" s="214"/>
      <c r="EM4" s="214"/>
      <c r="EN4" s="219"/>
    </row>
    <row r="5" spans="1:144" s="178" customFormat="1" ht="25.5" customHeight="1">
      <c r="A5" s="353"/>
      <c r="B5" s="353"/>
      <c r="C5" s="356"/>
      <c r="D5" s="217" t="s">
        <v>179</v>
      </c>
      <c r="E5" s="217" t="s">
        <v>10</v>
      </c>
      <c r="F5" s="217" t="s">
        <v>10</v>
      </c>
      <c r="G5" s="309" t="s">
        <v>21</v>
      </c>
      <c r="H5" s="309" t="s">
        <v>22</v>
      </c>
      <c r="I5" s="309" t="s">
        <v>23</v>
      </c>
      <c r="J5" s="309" t="s">
        <v>18</v>
      </c>
      <c r="K5" s="309" t="s">
        <v>19</v>
      </c>
      <c r="L5" s="309" t="s">
        <v>24</v>
      </c>
      <c r="M5" s="217" t="s">
        <v>10</v>
      </c>
      <c r="N5" s="309" t="s">
        <v>21</v>
      </c>
      <c r="O5" s="309" t="s">
        <v>22</v>
      </c>
      <c r="P5" s="309" t="s">
        <v>23</v>
      </c>
      <c r="Q5" s="309" t="s">
        <v>18</v>
      </c>
      <c r="R5" s="309" t="s">
        <v>19</v>
      </c>
      <c r="S5" s="309" t="s">
        <v>24</v>
      </c>
      <c r="T5" s="217" t="s">
        <v>10</v>
      </c>
      <c r="U5" s="217" t="s">
        <v>10</v>
      </c>
      <c r="V5" s="309" t="s">
        <v>21</v>
      </c>
      <c r="W5" s="309" t="s">
        <v>22</v>
      </c>
      <c r="X5" s="309" t="s">
        <v>23</v>
      </c>
      <c r="Y5" s="309" t="s">
        <v>18</v>
      </c>
      <c r="Z5" s="309" t="s">
        <v>19</v>
      </c>
      <c r="AA5" s="309" t="s">
        <v>24</v>
      </c>
      <c r="AB5" s="217" t="s">
        <v>10</v>
      </c>
      <c r="AC5" s="309" t="s">
        <v>21</v>
      </c>
      <c r="AD5" s="309" t="s">
        <v>22</v>
      </c>
      <c r="AE5" s="309" t="s">
        <v>23</v>
      </c>
      <c r="AF5" s="309" t="s">
        <v>18</v>
      </c>
      <c r="AG5" s="309" t="s">
        <v>19</v>
      </c>
      <c r="AH5" s="309" t="s">
        <v>24</v>
      </c>
      <c r="AI5" s="217" t="s">
        <v>10</v>
      </c>
      <c r="AJ5" s="217" t="s">
        <v>10</v>
      </c>
      <c r="AK5" s="309" t="s">
        <v>21</v>
      </c>
      <c r="AL5" s="309" t="s">
        <v>22</v>
      </c>
      <c r="AM5" s="309" t="s">
        <v>23</v>
      </c>
      <c r="AN5" s="309" t="s">
        <v>18</v>
      </c>
      <c r="AO5" s="309" t="s">
        <v>19</v>
      </c>
      <c r="AP5" s="309" t="s">
        <v>24</v>
      </c>
      <c r="AQ5" s="217" t="s">
        <v>10</v>
      </c>
      <c r="AR5" s="309" t="s">
        <v>21</v>
      </c>
      <c r="AS5" s="309" t="s">
        <v>22</v>
      </c>
      <c r="AT5" s="309" t="s">
        <v>23</v>
      </c>
      <c r="AU5" s="309" t="s">
        <v>18</v>
      </c>
      <c r="AV5" s="309" t="s">
        <v>19</v>
      </c>
      <c r="AW5" s="309" t="s">
        <v>24</v>
      </c>
      <c r="AX5" s="217" t="s">
        <v>10</v>
      </c>
      <c r="AY5" s="217" t="s">
        <v>10</v>
      </c>
      <c r="AZ5" s="309" t="s">
        <v>21</v>
      </c>
      <c r="BA5" s="309" t="s">
        <v>22</v>
      </c>
      <c r="BB5" s="309" t="s">
        <v>23</v>
      </c>
      <c r="BC5" s="309" t="s">
        <v>18</v>
      </c>
      <c r="BD5" s="309" t="s">
        <v>19</v>
      </c>
      <c r="BE5" s="309" t="s">
        <v>24</v>
      </c>
      <c r="BF5" s="217" t="s">
        <v>10</v>
      </c>
      <c r="BG5" s="309" t="s">
        <v>21</v>
      </c>
      <c r="BH5" s="309" t="s">
        <v>22</v>
      </c>
      <c r="BI5" s="309" t="s">
        <v>23</v>
      </c>
      <c r="BJ5" s="309" t="s">
        <v>18</v>
      </c>
      <c r="BK5" s="309" t="s">
        <v>19</v>
      </c>
      <c r="BL5" s="309" t="s">
        <v>24</v>
      </c>
      <c r="BM5" s="217" t="s">
        <v>10</v>
      </c>
      <c r="BN5" s="217" t="s">
        <v>10</v>
      </c>
      <c r="BO5" s="309" t="s">
        <v>21</v>
      </c>
      <c r="BP5" s="309" t="s">
        <v>22</v>
      </c>
      <c r="BQ5" s="309" t="s">
        <v>23</v>
      </c>
      <c r="BR5" s="309" t="s">
        <v>18</v>
      </c>
      <c r="BS5" s="309" t="s">
        <v>19</v>
      </c>
      <c r="BT5" s="309" t="s">
        <v>24</v>
      </c>
      <c r="BU5" s="217" t="s">
        <v>10</v>
      </c>
      <c r="BV5" s="309" t="s">
        <v>21</v>
      </c>
      <c r="BW5" s="309" t="s">
        <v>22</v>
      </c>
      <c r="BX5" s="309" t="s">
        <v>23</v>
      </c>
      <c r="BY5" s="309" t="s">
        <v>18</v>
      </c>
      <c r="BZ5" s="309" t="s">
        <v>19</v>
      </c>
      <c r="CA5" s="309" t="s">
        <v>24</v>
      </c>
      <c r="CB5" s="217" t="s">
        <v>10</v>
      </c>
      <c r="CC5" s="217" t="s">
        <v>10</v>
      </c>
      <c r="CD5" s="309" t="s">
        <v>21</v>
      </c>
      <c r="CE5" s="309" t="s">
        <v>22</v>
      </c>
      <c r="CF5" s="309" t="s">
        <v>23</v>
      </c>
      <c r="CG5" s="309" t="s">
        <v>18</v>
      </c>
      <c r="CH5" s="309" t="s">
        <v>19</v>
      </c>
      <c r="CI5" s="309" t="s">
        <v>24</v>
      </c>
      <c r="CJ5" s="217" t="s">
        <v>10</v>
      </c>
      <c r="CK5" s="309" t="s">
        <v>21</v>
      </c>
      <c r="CL5" s="309" t="s">
        <v>22</v>
      </c>
      <c r="CM5" s="309" t="s">
        <v>23</v>
      </c>
      <c r="CN5" s="309" t="s">
        <v>18</v>
      </c>
      <c r="CO5" s="309" t="s">
        <v>19</v>
      </c>
      <c r="CP5" s="309" t="s">
        <v>24</v>
      </c>
      <c r="CQ5" s="217" t="s">
        <v>10</v>
      </c>
      <c r="CR5" s="217" t="s">
        <v>10</v>
      </c>
      <c r="CS5" s="236" t="s">
        <v>21</v>
      </c>
      <c r="CT5" s="236" t="s">
        <v>22</v>
      </c>
      <c r="CU5" s="236" t="s">
        <v>23</v>
      </c>
      <c r="CV5" s="236" t="s">
        <v>18</v>
      </c>
      <c r="CW5" s="236" t="s">
        <v>19</v>
      </c>
      <c r="CX5" s="236" t="s">
        <v>24</v>
      </c>
      <c r="CY5" s="217" t="s">
        <v>10</v>
      </c>
      <c r="CZ5" s="236" t="s">
        <v>21</v>
      </c>
      <c r="DA5" s="236" t="s">
        <v>22</v>
      </c>
      <c r="DB5" s="236" t="s">
        <v>23</v>
      </c>
      <c r="DC5" s="236" t="s">
        <v>18</v>
      </c>
      <c r="DD5" s="236" t="s">
        <v>19</v>
      </c>
      <c r="DE5" s="236" t="s">
        <v>24</v>
      </c>
      <c r="DF5" s="217" t="s">
        <v>10</v>
      </c>
      <c r="DG5" s="217" t="s">
        <v>10</v>
      </c>
      <c r="DH5" s="309" t="s">
        <v>21</v>
      </c>
      <c r="DI5" s="309" t="s">
        <v>22</v>
      </c>
      <c r="DJ5" s="309" t="s">
        <v>23</v>
      </c>
      <c r="DK5" s="309" t="s">
        <v>18</v>
      </c>
      <c r="DL5" s="309" t="s">
        <v>19</v>
      </c>
      <c r="DM5" s="309" t="s">
        <v>24</v>
      </c>
      <c r="DN5" s="217" t="s">
        <v>10</v>
      </c>
      <c r="DO5" s="309" t="s">
        <v>21</v>
      </c>
      <c r="DP5" s="309" t="s">
        <v>22</v>
      </c>
      <c r="DQ5" s="309" t="s">
        <v>23</v>
      </c>
      <c r="DR5" s="309" t="s">
        <v>18</v>
      </c>
      <c r="DS5" s="309" t="s">
        <v>19</v>
      </c>
      <c r="DT5" s="309" t="s">
        <v>24</v>
      </c>
      <c r="DU5" s="217" t="s">
        <v>10</v>
      </c>
      <c r="DV5" s="309" t="s">
        <v>18</v>
      </c>
      <c r="DW5" s="309" t="s">
        <v>19</v>
      </c>
      <c r="DX5" s="309" t="s">
        <v>18</v>
      </c>
      <c r="DY5" s="309" t="s">
        <v>19</v>
      </c>
      <c r="DZ5" s="217" t="s">
        <v>10</v>
      </c>
      <c r="EA5" s="217" t="s">
        <v>10</v>
      </c>
      <c r="EB5" s="309" t="s">
        <v>21</v>
      </c>
      <c r="EC5" s="309" t="s">
        <v>22</v>
      </c>
      <c r="ED5" s="309" t="s">
        <v>23</v>
      </c>
      <c r="EE5" s="309" t="s">
        <v>18</v>
      </c>
      <c r="EF5" s="309" t="s">
        <v>19</v>
      </c>
      <c r="EG5" s="309" t="s">
        <v>24</v>
      </c>
      <c r="EH5" s="217" t="s">
        <v>10</v>
      </c>
      <c r="EI5" s="309" t="s">
        <v>21</v>
      </c>
      <c r="EJ5" s="309" t="s">
        <v>22</v>
      </c>
      <c r="EK5" s="309" t="s">
        <v>23</v>
      </c>
      <c r="EL5" s="309" t="s">
        <v>18</v>
      </c>
      <c r="EM5" s="311" t="s">
        <v>19</v>
      </c>
      <c r="EN5" s="311" t="s">
        <v>24</v>
      </c>
    </row>
    <row r="6" spans="1:144" s="182" customFormat="1" ht="13.5">
      <c r="A6" s="353"/>
      <c r="B6" s="354"/>
      <c r="C6" s="356"/>
      <c r="D6" s="231" t="s">
        <v>25</v>
      </c>
      <c r="E6" s="231" t="s">
        <v>25</v>
      </c>
      <c r="F6" s="231" t="s">
        <v>25</v>
      </c>
      <c r="G6" s="231" t="s">
        <v>25</v>
      </c>
      <c r="H6" s="231" t="s">
        <v>25</v>
      </c>
      <c r="I6" s="231" t="s">
        <v>25</v>
      </c>
      <c r="J6" s="231" t="s">
        <v>25</v>
      </c>
      <c r="K6" s="231" t="s">
        <v>25</v>
      </c>
      <c r="L6" s="231" t="s">
        <v>25</v>
      </c>
      <c r="M6" s="231" t="s">
        <v>25</v>
      </c>
      <c r="N6" s="231" t="s">
        <v>25</v>
      </c>
      <c r="O6" s="231" t="s">
        <v>25</v>
      </c>
      <c r="P6" s="231" t="s">
        <v>25</v>
      </c>
      <c r="Q6" s="231" t="s">
        <v>25</v>
      </c>
      <c r="R6" s="231" t="s">
        <v>25</v>
      </c>
      <c r="S6" s="231" t="s">
        <v>25</v>
      </c>
      <c r="T6" s="231" t="s">
        <v>25</v>
      </c>
      <c r="U6" s="231" t="s">
        <v>25</v>
      </c>
      <c r="V6" s="231" t="s">
        <v>25</v>
      </c>
      <c r="W6" s="231" t="s">
        <v>25</v>
      </c>
      <c r="X6" s="231" t="s">
        <v>25</v>
      </c>
      <c r="Y6" s="231" t="s">
        <v>25</v>
      </c>
      <c r="Z6" s="231" t="s">
        <v>25</v>
      </c>
      <c r="AA6" s="231" t="s">
        <v>25</v>
      </c>
      <c r="AB6" s="231" t="s">
        <v>25</v>
      </c>
      <c r="AC6" s="231" t="s">
        <v>25</v>
      </c>
      <c r="AD6" s="231" t="s">
        <v>25</v>
      </c>
      <c r="AE6" s="231" t="s">
        <v>25</v>
      </c>
      <c r="AF6" s="231" t="s">
        <v>25</v>
      </c>
      <c r="AG6" s="231" t="s">
        <v>25</v>
      </c>
      <c r="AH6" s="231" t="s">
        <v>25</v>
      </c>
      <c r="AI6" s="231" t="s">
        <v>25</v>
      </c>
      <c r="AJ6" s="231" t="s">
        <v>25</v>
      </c>
      <c r="AK6" s="231" t="s">
        <v>25</v>
      </c>
      <c r="AL6" s="231" t="s">
        <v>25</v>
      </c>
      <c r="AM6" s="231" t="s">
        <v>25</v>
      </c>
      <c r="AN6" s="231" t="s">
        <v>25</v>
      </c>
      <c r="AO6" s="231" t="s">
        <v>25</v>
      </c>
      <c r="AP6" s="231" t="s">
        <v>25</v>
      </c>
      <c r="AQ6" s="231" t="s">
        <v>25</v>
      </c>
      <c r="AR6" s="231" t="s">
        <v>25</v>
      </c>
      <c r="AS6" s="231" t="s">
        <v>25</v>
      </c>
      <c r="AT6" s="231" t="s">
        <v>25</v>
      </c>
      <c r="AU6" s="231" t="s">
        <v>25</v>
      </c>
      <c r="AV6" s="231" t="s">
        <v>25</v>
      </c>
      <c r="AW6" s="231" t="s">
        <v>25</v>
      </c>
      <c r="AX6" s="231" t="s">
        <v>25</v>
      </c>
      <c r="AY6" s="231" t="s">
        <v>25</v>
      </c>
      <c r="AZ6" s="231" t="s">
        <v>25</v>
      </c>
      <c r="BA6" s="231" t="s">
        <v>25</v>
      </c>
      <c r="BB6" s="231" t="s">
        <v>25</v>
      </c>
      <c r="BC6" s="231" t="s">
        <v>25</v>
      </c>
      <c r="BD6" s="231" t="s">
        <v>25</v>
      </c>
      <c r="BE6" s="231" t="s">
        <v>25</v>
      </c>
      <c r="BF6" s="231" t="s">
        <v>25</v>
      </c>
      <c r="BG6" s="231" t="s">
        <v>25</v>
      </c>
      <c r="BH6" s="231" t="s">
        <v>25</v>
      </c>
      <c r="BI6" s="231" t="s">
        <v>25</v>
      </c>
      <c r="BJ6" s="231" t="s">
        <v>25</v>
      </c>
      <c r="BK6" s="231" t="s">
        <v>25</v>
      </c>
      <c r="BL6" s="231" t="s">
        <v>25</v>
      </c>
      <c r="BM6" s="231" t="s">
        <v>25</v>
      </c>
      <c r="BN6" s="231" t="s">
        <v>25</v>
      </c>
      <c r="BO6" s="231" t="s">
        <v>25</v>
      </c>
      <c r="BP6" s="231" t="s">
        <v>25</v>
      </c>
      <c r="BQ6" s="231" t="s">
        <v>25</v>
      </c>
      <c r="BR6" s="231" t="s">
        <v>25</v>
      </c>
      <c r="BS6" s="231" t="s">
        <v>25</v>
      </c>
      <c r="BT6" s="231" t="s">
        <v>25</v>
      </c>
      <c r="BU6" s="231" t="s">
        <v>25</v>
      </c>
      <c r="BV6" s="231" t="s">
        <v>25</v>
      </c>
      <c r="BW6" s="231" t="s">
        <v>25</v>
      </c>
      <c r="BX6" s="231" t="s">
        <v>25</v>
      </c>
      <c r="BY6" s="231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1" t="s">
        <v>25</v>
      </c>
      <c r="CG6" s="231" t="s">
        <v>25</v>
      </c>
      <c r="CH6" s="231" t="s">
        <v>25</v>
      </c>
      <c r="CI6" s="231" t="s">
        <v>25</v>
      </c>
      <c r="CJ6" s="231" t="s">
        <v>25</v>
      </c>
      <c r="CK6" s="231" t="s">
        <v>25</v>
      </c>
      <c r="CL6" s="231" t="s">
        <v>25</v>
      </c>
      <c r="CM6" s="231" t="s">
        <v>25</v>
      </c>
      <c r="CN6" s="231" t="s">
        <v>25</v>
      </c>
      <c r="CO6" s="231" t="s">
        <v>25</v>
      </c>
      <c r="CP6" s="231" t="s">
        <v>25</v>
      </c>
      <c r="CQ6" s="231" t="s">
        <v>25</v>
      </c>
      <c r="CR6" s="231" t="s">
        <v>25</v>
      </c>
      <c r="CS6" s="231" t="s">
        <v>25</v>
      </c>
      <c r="CT6" s="231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1" t="s">
        <v>25</v>
      </c>
      <c r="DB6" s="231" t="s">
        <v>25</v>
      </c>
      <c r="DC6" s="231" t="s">
        <v>25</v>
      </c>
      <c r="DD6" s="231" t="s">
        <v>25</v>
      </c>
      <c r="DE6" s="231" t="s">
        <v>25</v>
      </c>
      <c r="DF6" s="231" t="s">
        <v>25</v>
      </c>
      <c r="DG6" s="231" t="s">
        <v>25</v>
      </c>
      <c r="DH6" s="231" t="s">
        <v>25</v>
      </c>
      <c r="DI6" s="231" t="s">
        <v>25</v>
      </c>
      <c r="DJ6" s="231" t="s">
        <v>25</v>
      </c>
      <c r="DK6" s="231" t="s">
        <v>25</v>
      </c>
      <c r="DL6" s="231" t="s">
        <v>25</v>
      </c>
      <c r="DM6" s="231" t="s">
        <v>25</v>
      </c>
      <c r="DN6" s="231" t="s">
        <v>25</v>
      </c>
      <c r="DO6" s="231" t="s">
        <v>25</v>
      </c>
      <c r="DP6" s="231" t="s">
        <v>25</v>
      </c>
      <c r="DQ6" s="231" t="s">
        <v>25</v>
      </c>
      <c r="DR6" s="231" t="s">
        <v>25</v>
      </c>
      <c r="DS6" s="231" t="s">
        <v>25</v>
      </c>
      <c r="DT6" s="231" t="s">
        <v>25</v>
      </c>
      <c r="DU6" s="231" t="s">
        <v>25</v>
      </c>
      <c r="DV6" s="231" t="s">
        <v>25</v>
      </c>
      <c r="DW6" s="231" t="s">
        <v>25</v>
      </c>
      <c r="DX6" s="231" t="s">
        <v>25</v>
      </c>
      <c r="DY6" s="231" t="s">
        <v>25</v>
      </c>
      <c r="DZ6" s="231" t="s">
        <v>25</v>
      </c>
      <c r="EA6" s="231" t="s">
        <v>25</v>
      </c>
      <c r="EB6" s="231" t="s">
        <v>25</v>
      </c>
      <c r="EC6" s="231" t="s">
        <v>25</v>
      </c>
      <c r="ED6" s="231" t="s">
        <v>25</v>
      </c>
      <c r="EE6" s="231" t="s">
        <v>25</v>
      </c>
      <c r="EF6" s="231" t="s">
        <v>25</v>
      </c>
      <c r="EG6" s="231" t="s">
        <v>25</v>
      </c>
      <c r="EH6" s="231" t="s">
        <v>25</v>
      </c>
      <c r="EI6" s="231" t="s">
        <v>25</v>
      </c>
      <c r="EJ6" s="231" t="s">
        <v>25</v>
      </c>
      <c r="EK6" s="231" t="s">
        <v>25</v>
      </c>
      <c r="EL6" s="231" t="s">
        <v>25</v>
      </c>
      <c r="EM6" s="231" t="s">
        <v>25</v>
      </c>
      <c r="EN6" s="231" t="s">
        <v>25</v>
      </c>
    </row>
    <row r="7" spans="1:144" s="300" customFormat="1" ht="12" customHeight="1">
      <c r="A7" s="288" t="s">
        <v>571</v>
      </c>
      <c r="B7" s="289" t="s">
        <v>572</v>
      </c>
      <c r="C7" s="290" t="s">
        <v>545</v>
      </c>
      <c r="D7" s="291">
        <f aca="true" t="shared" si="0" ref="D7:AI7">SUM(D8:D42)</f>
        <v>1211122</v>
      </c>
      <c r="E7" s="291">
        <f t="shared" si="0"/>
        <v>1004702</v>
      </c>
      <c r="F7" s="291">
        <f t="shared" si="0"/>
        <v>930550</v>
      </c>
      <c r="G7" s="291">
        <f t="shared" si="0"/>
        <v>0</v>
      </c>
      <c r="H7" s="291">
        <f t="shared" si="0"/>
        <v>929487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1063</v>
      </c>
      <c r="M7" s="291">
        <f t="shared" si="0"/>
        <v>74152</v>
      </c>
      <c r="N7" s="291">
        <f t="shared" si="0"/>
        <v>0</v>
      </c>
      <c r="O7" s="291">
        <f t="shared" si="0"/>
        <v>72277</v>
      </c>
      <c r="P7" s="291">
        <f t="shared" si="0"/>
        <v>74</v>
      </c>
      <c r="Q7" s="291">
        <f t="shared" si="0"/>
        <v>0</v>
      </c>
      <c r="R7" s="291">
        <f t="shared" si="0"/>
        <v>0</v>
      </c>
      <c r="S7" s="291">
        <f t="shared" si="0"/>
        <v>1801</v>
      </c>
      <c r="T7" s="291">
        <f t="shared" si="0"/>
        <v>42702</v>
      </c>
      <c r="U7" s="291">
        <f t="shared" si="0"/>
        <v>25337</v>
      </c>
      <c r="V7" s="291">
        <f t="shared" si="0"/>
        <v>0</v>
      </c>
      <c r="W7" s="291">
        <f t="shared" si="0"/>
        <v>0</v>
      </c>
      <c r="X7" s="291">
        <f t="shared" si="0"/>
        <v>15388</v>
      </c>
      <c r="Y7" s="291">
        <f t="shared" si="0"/>
        <v>3064</v>
      </c>
      <c r="Z7" s="291">
        <f t="shared" si="0"/>
        <v>9</v>
      </c>
      <c r="AA7" s="291">
        <f t="shared" si="0"/>
        <v>6876</v>
      </c>
      <c r="AB7" s="291">
        <f t="shared" si="0"/>
        <v>17365</v>
      </c>
      <c r="AC7" s="291">
        <f t="shared" si="0"/>
        <v>0</v>
      </c>
      <c r="AD7" s="291">
        <f t="shared" si="0"/>
        <v>7</v>
      </c>
      <c r="AE7" s="291">
        <f t="shared" si="0"/>
        <v>7691</v>
      </c>
      <c r="AF7" s="291">
        <f t="shared" si="0"/>
        <v>770</v>
      </c>
      <c r="AG7" s="291">
        <f t="shared" si="0"/>
        <v>44</v>
      </c>
      <c r="AH7" s="291">
        <f t="shared" si="0"/>
        <v>8853</v>
      </c>
      <c r="AI7" s="291">
        <f t="shared" si="0"/>
        <v>1651</v>
      </c>
      <c r="AJ7" s="291">
        <f aca="true" t="shared" si="1" ref="AJ7:BO7">SUM(AJ8:AJ42)</f>
        <v>1221</v>
      </c>
      <c r="AK7" s="291">
        <f t="shared" si="1"/>
        <v>0</v>
      </c>
      <c r="AL7" s="291">
        <f t="shared" si="1"/>
        <v>448</v>
      </c>
      <c r="AM7" s="291">
        <f t="shared" si="1"/>
        <v>0</v>
      </c>
      <c r="AN7" s="291">
        <f t="shared" si="1"/>
        <v>773</v>
      </c>
      <c r="AO7" s="291">
        <f t="shared" si="1"/>
        <v>0</v>
      </c>
      <c r="AP7" s="291">
        <f t="shared" si="1"/>
        <v>0</v>
      </c>
      <c r="AQ7" s="291">
        <f t="shared" si="1"/>
        <v>430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430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SUM(BP8:BP42)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30245</v>
      </c>
      <c r="CC7" s="291">
        <f t="shared" si="2"/>
        <v>29131</v>
      </c>
      <c r="CD7" s="291">
        <f t="shared" si="2"/>
        <v>0</v>
      </c>
      <c r="CE7" s="291">
        <f t="shared" si="2"/>
        <v>29126</v>
      </c>
      <c r="CF7" s="291">
        <f t="shared" si="2"/>
        <v>0</v>
      </c>
      <c r="CG7" s="291">
        <f t="shared" si="2"/>
        <v>5</v>
      </c>
      <c r="CH7" s="291">
        <f t="shared" si="2"/>
        <v>0</v>
      </c>
      <c r="CI7" s="291">
        <f t="shared" si="2"/>
        <v>0</v>
      </c>
      <c r="CJ7" s="291">
        <f t="shared" si="2"/>
        <v>1114</v>
      </c>
      <c r="CK7" s="291">
        <f t="shared" si="2"/>
        <v>0</v>
      </c>
      <c r="CL7" s="291">
        <f t="shared" si="2"/>
        <v>1114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67176</v>
      </c>
      <c r="CR7" s="291">
        <f t="shared" si="2"/>
        <v>58009</v>
      </c>
      <c r="CS7" s="291">
        <f t="shared" si="2"/>
        <v>0</v>
      </c>
      <c r="CT7" s="291">
        <f t="shared" si="2"/>
        <v>71</v>
      </c>
      <c r="CU7" s="291">
        <f t="shared" si="2"/>
        <v>1345</v>
      </c>
      <c r="CV7" s="291">
        <f aca="true" t="shared" si="3" ref="CV7:EA7">SUM(CV8:CV42)</f>
        <v>56532</v>
      </c>
      <c r="CW7" s="291">
        <f t="shared" si="3"/>
        <v>22</v>
      </c>
      <c r="CX7" s="291">
        <f t="shared" si="3"/>
        <v>39</v>
      </c>
      <c r="CY7" s="291">
        <f t="shared" si="3"/>
        <v>9167</v>
      </c>
      <c r="CZ7" s="291">
        <f t="shared" si="3"/>
        <v>0</v>
      </c>
      <c r="DA7" s="291">
        <f t="shared" si="3"/>
        <v>0</v>
      </c>
      <c r="DB7" s="291">
        <f t="shared" si="3"/>
        <v>366</v>
      </c>
      <c r="DC7" s="291">
        <f t="shared" si="3"/>
        <v>7279</v>
      </c>
      <c r="DD7" s="291">
        <f t="shared" si="3"/>
        <v>7</v>
      </c>
      <c r="DE7" s="291">
        <f t="shared" si="3"/>
        <v>1515</v>
      </c>
      <c r="DF7" s="291">
        <f t="shared" si="3"/>
        <v>3456</v>
      </c>
      <c r="DG7" s="291">
        <f t="shared" si="3"/>
        <v>2234</v>
      </c>
      <c r="DH7" s="291">
        <f t="shared" si="3"/>
        <v>0</v>
      </c>
      <c r="DI7" s="291">
        <f t="shared" si="3"/>
        <v>0</v>
      </c>
      <c r="DJ7" s="291">
        <f t="shared" si="3"/>
        <v>2234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1222</v>
      </c>
      <c r="DO7" s="291">
        <f t="shared" si="3"/>
        <v>0</v>
      </c>
      <c r="DP7" s="291">
        <f t="shared" si="3"/>
        <v>0</v>
      </c>
      <c r="DQ7" s="291">
        <f t="shared" si="3"/>
        <v>42</v>
      </c>
      <c r="DR7" s="291">
        <f t="shared" si="3"/>
        <v>0</v>
      </c>
      <c r="DS7" s="291">
        <f t="shared" si="3"/>
        <v>1180</v>
      </c>
      <c r="DT7" s="291">
        <f t="shared" si="3"/>
        <v>0</v>
      </c>
      <c r="DU7" s="291">
        <f t="shared" si="3"/>
        <v>53600</v>
      </c>
      <c r="DV7" s="291">
        <f t="shared" si="3"/>
        <v>48343</v>
      </c>
      <c r="DW7" s="291">
        <f t="shared" si="3"/>
        <v>54</v>
      </c>
      <c r="DX7" s="291">
        <f t="shared" si="3"/>
        <v>4320</v>
      </c>
      <c r="DY7" s="291">
        <f t="shared" si="3"/>
        <v>883</v>
      </c>
      <c r="DZ7" s="291">
        <f t="shared" si="3"/>
        <v>7590</v>
      </c>
      <c r="EA7" s="291">
        <f t="shared" si="3"/>
        <v>2710</v>
      </c>
      <c r="EB7" s="291">
        <f aca="true" t="shared" si="4" ref="EB7:EN7">SUM(EB8:EB42)</f>
        <v>0</v>
      </c>
      <c r="EC7" s="291">
        <f t="shared" si="4"/>
        <v>0</v>
      </c>
      <c r="ED7" s="291">
        <f t="shared" si="4"/>
        <v>2457</v>
      </c>
      <c r="EE7" s="291">
        <f t="shared" si="4"/>
        <v>0</v>
      </c>
      <c r="EF7" s="291">
        <f t="shared" si="4"/>
        <v>253</v>
      </c>
      <c r="EG7" s="291">
        <f t="shared" si="4"/>
        <v>0</v>
      </c>
      <c r="EH7" s="291">
        <f t="shared" si="4"/>
        <v>4880</v>
      </c>
      <c r="EI7" s="291">
        <f t="shared" si="4"/>
        <v>0</v>
      </c>
      <c r="EJ7" s="291">
        <f t="shared" si="4"/>
        <v>0</v>
      </c>
      <c r="EK7" s="291">
        <f t="shared" si="4"/>
        <v>3876</v>
      </c>
      <c r="EL7" s="291">
        <f t="shared" si="4"/>
        <v>0</v>
      </c>
      <c r="EM7" s="291">
        <f t="shared" si="4"/>
        <v>972</v>
      </c>
      <c r="EN7" s="291">
        <f t="shared" si="4"/>
        <v>32</v>
      </c>
    </row>
    <row r="8" spans="1:144" s="300" customFormat="1" ht="12" customHeight="1">
      <c r="A8" s="294" t="s">
        <v>571</v>
      </c>
      <c r="B8" s="295" t="s">
        <v>573</v>
      </c>
      <c r="C8" s="294" t="s">
        <v>574</v>
      </c>
      <c r="D8" s="302">
        <f aca="true" t="shared" si="5" ref="D8:D42">SUM(E8,T8,AI8,AX8,BM8,CB8,CQ8,DF8,DU8,DZ8)</f>
        <v>246708</v>
      </c>
      <c r="E8" s="302">
        <f aca="true" t="shared" si="6" ref="E8:E42">SUM(F8,M8)</f>
        <v>221530</v>
      </c>
      <c r="F8" s="302">
        <f aca="true" t="shared" si="7" ref="F8:F42">SUM(G8:L8)</f>
        <v>200474</v>
      </c>
      <c r="G8" s="302">
        <v>0</v>
      </c>
      <c r="H8" s="302">
        <v>200474</v>
      </c>
      <c r="I8" s="302">
        <v>0</v>
      </c>
      <c r="J8" s="302">
        <v>0</v>
      </c>
      <c r="K8" s="302">
        <v>0</v>
      </c>
      <c r="L8" s="302">
        <v>0</v>
      </c>
      <c r="M8" s="302">
        <f aca="true" t="shared" si="8" ref="M8:M42">SUM(N8:S8)</f>
        <v>21056</v>
      </c>
      <c r="N8" s="302">
        <v>0</v>
      </c>
      <c r="O8" s="302">
        <v>21056</v>
      </c>
      <c r="P8" s="302">
        <v>0</v>
      </c>
      <c r="Q8" s="302">
        <v>0</v>
      </c>
      <c r="R8" s="302">
        <v>0</v>
      </c>
      <c r="S8" s="302">
        <v>0</v>
      </c>
      <c r="T8" s="302">
        <f aca="true" t="shared" si="9" ref="T8:T42">SUM(U8,AB8)</f>
        <v>16003</v>
      </c>
      <c r="U8" s="302">
        <f aca="true" t="shared" si="10" ref="U8:U42">SUM(V8:AA8)</f>
        <v>5463</v>
      </c>
      <c r="V8" s="302">
        <v>0</v>
      </c>
      <c r="W8" s="302">
        <v>0</v>
      </c>
      <c r="X8" s="302">
        <v>2672</v>
      </c>
      <c r="Y8" s="302">
        <v>0</v>
      </c>
      <c r="Z8" s="302">
        <v>0</v>
      </c>
      <c r="AA8" s="302">
        <v>2791</v>
      </c>
      <c r="AB8" s="302">
        <f aca="true" t="shared" si="11" ref="AB8:AB42">SUM(AC8:AH8)</f>
        <v>10540</v>
      </c>
      <c r="AC8" s="302">
        <v>0</v>
      </c>
      <c r="AD8" s="302">
        <v>0</v>
      </c>
      <c r="AE8" s="302">
        <v>5271</v>
      </c>
      <c r="AF8" s="302">
        <v>0</v>
      </c>
      <c r="AG8" s="302">
        <v>0</v>
      </c>
      <c r="AH8" s="302">
        <v>5269</v>
      </c>
      <c r="AI8" s="302">
        <f aca="true" t="shared" si="12" ref="AI8:AI42">SUM(AJ8,AQ8)</f>
        <v>0</v>
      </c>
      <c r="AJ8" s="302">
        <f aca="true" t="shared" si="13" ref="AJ8:AJ42">SUM(AK8:AP8)</f>
        <v>0</v>
      </c>
      <c r="AK8" s="302"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f aca="true" t="shared" si="14" ref="AQ8:AQ42">SUM(AR8:AW8)</f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v>0</v>
      </c>
      <c r="AW8" s="302">
        <v>0</v>
      </c>
      <c r="AX8" s="302">
        <f aca="true" t="shared" si="15" ref="AX8:AX42">SUM(AY8,BF8)</f>
        <v>0</v>
      </c>
      <c r="AY8" s="302">
        <f aca="true" t="shared" si="16" ref="AY8:AY42">SUM(AZ8:BE8)</f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f aca="true" t="shared" si="17" ref="BF8:BF42">SUM(BG8:BL8)</f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f aca="true" t="shared" si="18" ref="BM8:BM42">SUM(BN8,BU8)</f>
        <v>0</v>
      </c>
      <c r="BN8" s="302">
        <f aca="true" t="shared" si="19" ref="BN8:BN42">SUM(BO8:BT8)</f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v>0</v>
      </c>
      <c r="BU8" s="302">
        <f aca="true" t="shared" si="20" ref="BU8:BU42">SUM(BV8:CA8)</f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1" ref="CB8:CB42">SUM(CC8,CJ8)</f>
        <v>0</v>
      </c>
      <c r="CC8" s="302">
        <f aca="true" t="shared" si="22" ref="CC8:CC42">SUM(CD8:CI8)</f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23" ref="CJ8:CJ42">SUM(CK8:CP8)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f aca="true" t="shared" si="24" ref="CQ8:CQ42">SUM(CR8,CY8)</f>
        <v>552</v>
      </c>
      <c r="CR8" s="302">
        <f aca="true" t="shared" si="25" ref="CR8:CR42">SUM(CS8:CX8)</f>
        <v>552</v>
      </c>
      <c r="CS8" s="302">
        <v>0</v>
      </c>
      <c r="CT8" s="302">
        <v>0</v>
      </c>
      <c r="CU8" s="302">
        <v>121</v>
      </c>
      <c r="CV8" s="302">
        <v>431</v>
      </c>
      <c r="CW8" s="302">
        <v>0</v>
      </c>
      <c r="CX8" s="302">
        <v>0</v>
      </c>
      <c r="CY8" s="302">
        <f aca="true" t="shared" si="26" ref="CY8:CY42">SUM(CZ8:DE8)</f>
        <v>0</v>
      </c>
      <c r="CZ8" s="302">
        <v>0</v>
      </c>
      <c r="DA8" s="302">
        <v>0</v>
      </c>
      <c r="DB8" s="302">
        <v>0</v>
      </c>
      <c r="DC8" s="302">
        <v>0</v>
      </c>
      <c r="DD8" s="302">
        <v>0</v>
      </c>
      <c r="DE8" s="302">
        <v>0</v>
      </c>
      <c r="DF8" s="302">
        <f aca="true" t="shared" si="27" ref="DF8:DF42">SUM(DG8,DN8)</f>
        <v>0</v>
      </c>
      <c r="DG8" s="302">
        <f aca="true" t="shared" si="28" ref="DG8:DG42">SUM(DH8:DM8)</f>
        <v>0</v>
      </c>
      <c r="DH8" s="302">
        <v>0</v>
      </c>
      <c r="DI8" s="302">
        <v>0</v>
      </c>
      <c r="DJ8" s="302">
        <v>0</v>
      </c>
      <c r="DK8" s="302">
        <v>0</v>
      </c>
      <c r="DL8" s="302">
        <v>0</v>
      </c>
      <c r="DM8" s="302">
        <v>0</v>
      </c>
      <c r="DN8" s="302">
        <f aca="true" t="shared" si="29" ref="DN8:DN42">SUM(DO8:DT8)</f>
        <v>0</v>
      </c>
      <c r="DO8" s="302">
        <v>0</v>
      </c>
      <c r="DP8" s="302">
        <v>0</v>
      </c>
      <c r="DQ8" s="302">
        <v>0</v>
      </c>
      <c r="DR8" s="302">
        <v>0</v>
      </c>
      <c r="DS8" s="302">
        <v>0</v>
      </c>
      <c r="DT8" s="302">
        <v>0</v>
      </c>
      <c r="DU8" s="302">
        <f aca="true" t="shared" si="30" ref="DU8:DU42">SUM(DV8:DY8)</f>
        <v>6786</v>
      </c>
      <c r="DV8" s="302">
        <v>6786</v>
      </c>
      <c r="DW8" s="302">
        <v>0</v>
      </c>
      <c r="DX8" s="302">
        <v>0</v>
      </c>
      <c r="DY8" s="302">
        <v>0</v>
      </c>
      <c r="DZ8" s="302">
        <f aca="true" t="shared" si="31" ref="DZ8:DZ42">SUM(EA8,EH8)</f>
        <v>1837</v>
      </c>
      <c r="EA8" s="302">
        <f aca="true" t="shared" si="32" ref="EA8:EA42">SUM(EB8:EG8)</f>
        <v>0</v>
      </c>
      <c r="EB8" s="302">
        <v>0</v>
      </c>
      <c r="EC8" s="302">
        <v>0</v>
      </c>
      <c r="ED8" s="302">
        <v>0</v>
      </c>
      <c r="EE8" s="302">
        <v>0</v>
      </c>
      <c r="EF8" s="302">
        <v>0</v>
      </c>
      <c r="EG8" s="302">
        <v>0</v>
      </c>
      <c r="EH8" s="302">
        <f aca="true" t="shared" si="33" ref="EH8:EH42">SUM(EI8:EN8)</f>
        <v>1837</v>
      </c>
      <c r="EI8" s="302">
        <v>0</v>
      </c>
      <c r="EJ8" s="302">
        <v>0</v>
      </c>
      <c r="EK8" s="302">
        <v>1837</v>
      </c>
      <c r="EL8" s="302">
        <v>0</v>
      </c>
      <c r="EM8" s="302">
        <v>0</v>
      </c>
      <c r="EN8" s="302">
        <v>0</v>
      </c>
    </row>
    <row r="9" spans="1:144" s="300" customFormat="1" ht="12" customHeight="1">
      <c r="A9" s="294" t="s">
        <v>571</v>
      </c>
      <c r="B9" s="295" t="s">
        <v>575</v>
      </c>
      <c r="C9" s="294" t="s">
        <v>576</v>
      </c>
      <c r="D9" s="302">
        <f t="shared" si="5"/>
        <v>250297</v>
      </c>
      <c r="E9" s="302">
        <f t="shared" si="6"/>
        <v>217670</v>
      </c>
      <c r="F9" s="302">
        <f t="shared" si="7"/>
        <v>215683</v>
      </c>
      <c r="G9" s="302">
        <v>0</v>
      </c>
      <c r="H9" s="302">
        <v>215625</v>
      </c>
      <c r="I9" s="302">
        <v>0</v>
      </c>
      <c r="J9" s="302">
        <v>0</v>
      </c>
      <c r="K9" s="302">
        <v>0</v>
      </c>
      <c r="L9" s="302">
        <v>58</v>
      </c>
      <c r="M9" s="302">
        <f t="shared" si="8"/>
        <v>1987</v>
      </c>
      <c r="N9" s="302">
        <v>0</v>
      </c>
      <c r="O9" s="302">
        <v>1740</v>
      </c>
      <c r="P9" s="302">
        <v>0</v>
      </c>
      <c r="Q9" s="302">
        <v>0</v>
      </c>
      <c r="R9" s="302">
        <v>0</v>
      </c>
      <c r="S9" s="302">
        <v>247</v>
      </c>
      <c r="T9" s="302">
        <f t="shared" si="9"/>
        <v>7980</v>
      </c>
      <c r="U9" s="302">
        <f t="shared" si="10"/>
        <v>7726</v>
      </c>
      <c r="V9" s="302">
        <v>0</v>
      </c>
      <c r="W9" s="302">
        <v>0</v>
      </c>
      <c r="X9" s="302">
        <v>6004</v>
      </c>
      <c r="Y9" s="302">
        <v>0</v>
      </c>
      <c r="Z9" s="302">
        <v>0</v>
      </c>
      <c r="AA9" s="302">
        <v>1722</v>
      </c>
      <c r="AB9" s="302">
        <f t="shared" si="11"/>
        <v>254</v>
      </c>
      <c r="AC9" s="302">
        <v>0</v>
      </c>
      <c r="AD9" s="302">
        <v>0</v>
      </c>
      <c r="AE9" s="302">
        <v>38</v>
      </c>
      <c r="AF9" s="302">
        <v>0</v>
      </c>
      <c r="AG9" s="302">
        <v>0</v>
      </c>
      <c r="AH9" s="302">
        <v>216</v>
      </c>
      <c r="AI9" s="302">
        <f t="shared" si="12"/>
        <v>0</v>
      </c>
      <c r="AJ9" s="302">
        <f t="shared" si="13"/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302">
        <v>0</v>
      </c>
      <c r="AQ9" s="302">
        <f t="shared" si="14"/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v>0</v>
      </c>
      <c r="AW9" s="302">
        <v>0</v>
      </c>
      <c r="AX9" s="302">
        <f t="shared" si="15"/>
        <v>0</v>
      </c>
      <c r="AY9" s="302">
        <f t="shared" si="16"/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f t="shared" si="17"/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f t="shared" si="18"/>
        <v>0</v>
      </c>
      <c r="BN9" s="302">
        <f t="shared" si="19"/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f t="shared" si="20"/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1"/>
        <v>0</v>
      </c>
      <c r="CC9" s="302">
        <f t="shared" si="22"/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3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f t="shared" si="24"/>
        <v>14767</v>
      </c>
      <c r="CR9" s="302">
        <f t="shared" si="25"/>
        <v>14763</v>
      </c>
      <c r="CS9" s="302">
        <v>0</v>
      </c>
      <c r="CT9" s="302">
        <v>0</v>
      </c>
      <c r="CU9" s="302">
        <v>0</v>
      </c>
      <c r="CV9" s="302">
        <v>14763</v>
      </c>
      <c r="CW9" s="302">
        <v>0</v>
      </c>
      <c r="CX9" s="302">
        <v>0</v>
      </c>
      <c r="CY9" s="302">
        <f t="shared" si="26"/>
        <v>4</v>
      </c>
      <c r="CZ9" s="302">
        <v>0</v>
      </c>
      <c r="DA9" s="302">
        <v>0</v>
      </c>
      <c r="DB9" s="302">
        <v>0</v>
      </c>
      <c r="DC9" s="302">
        <v>4</v>
      </c>
      <c r="DD9" s="302">
        <v>0</v>
      </c>
      <c r="DE9" s="302">
        <v>0</v>
      </c>
      <c r="DF9" s="302">
        <f t="shared" si="27"/>
        <v>0</v>
      </c>
      <c r="DG9" s="302">
        <f t="shared" si="28"/>
        <v>0</v>
      </c>
      <c r="DH9" s="302">
        <v>0</v>
      </c>
      <c r="DI9" s="302">
        <v>0</v>
      </c>
      <c r="DJ9" s="302">
        <v>0</v>
      </c>
      <c r="DK9" s="302">
        <v>0</v>
      </c>
      <c r="DL9" s="302">
        <v>0</v>
      </c>
      <c r="DM9" s="302">
        <v>0</v>
      </c>
      <c r="DN9" s="302">
        <f t="shared" si="29"/>
        <v>0</v>
      </c>
      <c r="DO9" s="302">
        <v>0</v>
      </c>
      <c r="DP9" s="302">
        <v>0</v>
      </c>
      <c r="DQ9" s="302">
        <v>0</v>
      </c>
      <c r="DR9" s="302">
        <v>0</v>
      </c>
      <c r="DS9" s="302">
        <v>0</v>
      </c>
      <c r="DT9" s="302">
        <v>0</v>
      </c>
      <c r="DU9" s="302">
        <f t="shared" si="30"/>
        <v>9430</v>
      </c>
      <c r="DV9" s="302">
        <v>8544</v>
      </c>
      <c r="DW9" s="302">
        <v>0</v>
      </c>
      <c r="DX9" s="302">
        <v>886</v>
      </c>
      <c r="DY9" s="302">
        <v>0</v>
      </c>
      <c r="DZ9" s="302">
        <f t="shared" si="31"/>
        <v>450</v>
      </c>
      <c r="EA9" s="302">
        <f t="shared" si="32"/>
        <v>251</v>
      </c>
      <c r="EB9" s="302">
        <v>0</v>
      </c>
      <c r="EC9" s="302">
        <v>0</v>
      </c>
      <c r="ED9" s="302">
        <v>12</v>
      </c>
      <c r="EE9" s="302">
        <v>0</v>
      </c>
      <c r="EF9" s="302">
        <v>239</v>
      </c>
      <c r="EG9" s="302">
        <v>0</v>
      </c>
      <c r="EH9" s="302">
        <f t="shared" si="33"/>
        <v>199</v>
      </c>
      <c r="EI9" s="302">
        <v>0</v>
      </c>
      <c r="EJ9" s="302">
        <v>0</v>
      </c>
      <c r="EK9" s="302">
        <v>0</v>
      </c>
      <c r="EL9" s="302">
        <v>0</v>
      </c>
      <c r="EM9" s="302">
        <v>199</v>
      </c>
      <c r="EN9" s="302">
        <v>0</v>
      </c>
    </row>
    <row r="10" spans="1:144" s="300" customFormat="1" ht="12" customHeight="1">
      <c r="A10" s="294" t="s">
        <v>571</v>
      </c>
      <c r="B10" s="295" t="s">
        <v>577</v>
      </c>
      <c r="C10" s="294" t="s">
        <v>578</v>
      </c>
      <c r="D10" s="302">
        <f t="shared" si="5"/>
        <v>61464</v>
      </c>
      <c r="E10" s="302">
        <f t="shared" si="6"/>
        <v>50663</v>
      </c>
      <c r="F10" s="302">
        <f t="shared" si="7"/>
        <v>49320</v>
      </c>
      <c r="G10" s="302">
        <v>0</v>
      </c>
      <c r="H10" s="302">
        <v>49320</v>
      </c>
      <c r="I10" s="302">
        <v>0</v>
      </c>
      <c r="J10" s="302">
        <v>0</v>
      </c>
      <c r="K10" s="302">
        <v>0</v>
      </c>
      <c r="L10" s="302">
        <v>0</v>
      </c>
      <c r="M10" s="302">
        <f t="shared" si="8"/>
        <v>1343</v>
      </c>
      <c r="N10" s="302">
        <v>0</v>
      </c>
      <c r="O10" s="302">
        <v>1343</v>
      </c>
      <c r="P10" s="302">
        <v>0</v>
      </c>
      <c r="Q10" s="302">
        <v>0</v>
      </c>
      <c r="R10" s="302">
        <v>0</v>
      </c>
      <c r="S10" s="302">
        <v>0</v>
      </c>
      <c r="T10" s="302">
        <f t="shared" si="9"/>
        <v>0</v>
      </c>
      <c r="U10" s="302">
        <f t="shared" si="10"/>
        <v>0</v>
      </c>
      <c r="V10" s="302">
        <v>0</v>
      </c>
      <c r="W10" s="302">
        <v>0</v>
      </c>
      <c r="X10" s="302">
        <v>0</v>
      </c>
      <c r="Y10" s="302">
        <v>0</v>
      </c>
      <c r="Z10" s="302">
        <v>0</v>
      </c>
      <c r="AA10" s="302">
        <v>0</v>
      </c>
      <c r="AB10" s="302">
        <f t="shared" si="11"/>
        <v>0</v>
      </c>
      <c r="AC10" s="302">
        <v>0</v>
      </c>
      <c r="AD10" s="302">
        <v>0</v>
      </c>
      <c r="AE10" s="302">
        <v>0</v>
      </c>
      <c r="AF10" s="302">
        <v>0</v>
      </c>
      <c r="AG10" s="302">
        <v>0</v>
      </c>
      <c r="AH10" s="302">
        <v>0</v>
      </c>
      <c r="AI10" s="302">
        <f t="shared" si="12"/>
        <v>0</v>
      </c>
      <c r="AJ10" s="302">
        <f t="shared" si="13"/>
        <v>0</v>
      </c>
      <c r="AK10" s="302">
        <v>0</v>
      </c>
      <c r="AL10" s="302">
        <v>0</v>
      </c>
      <c r="AM10" s="302">
        <v>0</v>
      </c>
      <c r="AN10" s="302">
        <v>0</v>
      </c>
      <c r="AO10" s="302">
        <v>0</v>
      </c>
      <c r="AP10" s="302">
        <v>0</v>
      </c>
      <c r="AQ10" s="302">
        <f t="shared" si="14"/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>
        <v>0</v>
      </c>
      <c r="AX10" s="302">
        <f t="shared" si="15"/>
        <v>0</v>
      </c>
      <c r="AY10" s="302">
        <f t="shared" si="16"/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f t="shared" si="17"/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f t="shared" si="18"/>
        <v>0</v>
      </c>
      <c r="BN10" s="302">
        <f t="shared" si="19"/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f t="shared" si="20"/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1"/>
        <v>0</v>
      </c>
      <c r="CC10" s="302">
        <f t="shared" si="22"/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23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f t="shared" si="24"/>
        <v>3521</v>
      </c>
      <c r="CR10" s="302">
        <f t="shared" si="25"/>
        <v>3507</v>
      </c>
      <c r="CS10" s="302">
        <v>0</v>
      </c>
      <c r="CT10" s="302">
        <v>0</v>
      </c>
      <c r="CU10" s="302">
        <v>0</v>
      </c>
      <c r="CV10" s="302">
        <v>3507</v>
      </c>
      <c r="CW10" s="302">
        <v>0</v>
      </c>
      <c r="CX10" s="302">
        <v>0</v>
      </c>
      <c r="CY10" s="302">
        <f t="shared" si="26"/>
        <v>14</v>
      </c>
      <c r="CZ10" s="302">
        <v>0</v>
      </c>
      <c r="DA10" s="302">
        <v>0</v>
      </c>
      <c r="DB10" s="302">
        <v>0</v>
      </c>
      <c r="DC10" s="302">
        <v>14</v>
      </c>
      <c r="DD10" s="302">
        <v>0</v>
      </c>
      <c r="DE10" s="302">
        <v>0</v>
      </c>
      <c r="DF10" s="302">
        <f t="shared" si="27"/>
        <v>1304</v>
      </c>
      <c r="DG10" s="302">
        <f t="shared" si="28"/>
        <v>1262</v>
      </c>
      <c r="DH10" s="302">
        <v>0</v>
      </c>
      <c r="DI10" s="302">
        <v>0</v>
      </c>
      <c r="DJ10" s="302">
        <v>1262</v>
      </c>
      <c r="DK10" s="302">
        <v>0</v>
      </c>
      <c r="DL10" s="302">
        <v>0</v>
      </c>
      <c r="DM10" s="302">
        <v>0</v>
      </c>
      <c r="DN10" s="302">
        <f t="shared" si="29"/>
        <v>42</v>
      </c>
      <c r="DO10" s="302">
        <v>0</v>
      </c>
      <c r="DP10" s="302">
        <v>0</v>
      </c>
      <c r="DQ10" s="302">
        <v>42</v>
      </c>
      <c r="DR10" s="302">
        <v>0</v>
      </c>
      <c r="DS10" s="302">
        <v>0</v>
      </c>
      <c r="DT10" s="302">
        <v>0</v>
      </c>
      <c r="DU10" s="302">
        <f t="shared" si="30"/>
        <v>5722</v>
      </c>
      <c r="DV10" s="302">
        <v>5717</v>
      </c>
      <c r="DW10" s="302">
        <v>0</v>
      </c>
      <c r="DX10" s="302">
        <v>5</v>
      </c>
      <c r="DY10" s="302">
        <v>0</v>
      </c>
      <c r="DZ10" s="302">
        <f t="shared" si="31"/>
        <v>254</v>
      </c>
      <c r="EA10" s="302">
        <f t="shared" si="32"/>
        <v>98</v>
      </c>
      <c r="EB10" s="302">
        <v>0</v>
      </c>
      <c r="EC10" s="302">
        <v>0</v>
      </c>
      <c r="ED10" s="302">
        <v>98</v>
      </c>
      <c r="EE10" s="302">
        <v>0</v>
      </c>
      <c r="EF10" s="302">
        <v>0</v>
      </c>
      <c r="EG10" s="302">
        <v>0</v>
      </c>
      <c r="EH10" s="302">
        <f t="shared" si="33"/>
        <v>156</v>
      </c>
      <c r="EI10" s="302">
        <v>0</v>
      </c>
      <c r="EJ10" s="302">
        <v>0</v>
      </c>
      <c r="EK10" s="302">
        <v>156</v>
      </c>
      <c r="EL10" s="302">
        <v>0</v>
      </c>
      <c r="EM10" s="302">
        <v>0</v>
      </c>
      <c r="EN10" s="302">
        <v>0</v>
      </c>
    </row>
    <row r="11" spans="1:144" s="300" customFormat="1" ht="12" customHeight="1">
      <c r="A11" s="294" t="s">
        <v>571</v>
      </c>
      <c r="B11" s="295" t="s">
        <v>579</v>
      </c>
      <c r="C11" s="294" t="s">
        <v>580</v>
      </c>
      <c r="D11" s="302">
        <f t="shared" si="5"/>
        <v>23583</v>
      </c>
      <c r="E11" s="302">
        <f t="shared" si="6"/>
        <v>19849</v>
      </c>
      <c r="F11" s="302">
        <f t="shared" si="7"/>
        <v>17286</v>
      </c>
      <c r="G11" s="302">
        <v>0</v>
      </c>
      <c r="H11" s="302">
        <v>17286</v>
      </c>
      <c r="I11" s="302">
        <v>0</v>
      </c>
      <c r="J11" s="302">
        <v>0</v>
      </c>
      <c r="K11" s="302">
        <v>0</v>
      </c>
      <c r="L11" s="302">
        <v>0</v>
      </c>
      <c r="M11" s="302">
        <f t="shared" si="8"/>
        <v>2563</v>
      </c>
      <c r="N11" s="302">
        <v>0</v>
      </c>
      <c r="O11" s="302">
        <v>2563</v>
      </c>
      <c r="P11" s="302">
        <v>0</v>
      </c>
      <c r="Q11" s="302">
        <v>0</v>
      </c>
      <c r="R11" s="302">
        <v>0</v>
      </c>
      <c r="S11" s="302">
        <v>0</v>
      </c>
      <c r="T11" s="302">
        <f t="shared" si="9"/>
        <v>506</v>
      </c>
      <c r="U11" s="302">
        <f t="shared" si="10"/>
        <v>279</v>
      </c>
      <c r="V11" s="302">
        <v>0</v>
      </c>
      <c r="W11" s="302">
        <v>0</v>
      </c>
      <c r="X11" s="302">
        <v>0</v>
      </c>
      <c r="Y11" s="302">
        <v>167</v>
      </c>
      <c r="Z11" s="302">
        <v>0</v>
      </c>
      <c r="AA11" s="302">
        <v>112</v>
      </c>
      <c r="AB11" s="302">
        <f t="shared" si="11"/>
        <v>227</v>
      </c>
      <c r="AC11" s="302">
        <v>0</v>
      </c>
      <c r="AD11" s="302">
        <v>0</v>
      </c>
      <c r="AE11" s="302">
        <v>0</v>
      </c>
      <c r="AF11" s="302">
        <v>15</v>
      </c>
      <c r="AG11" s="302">
        <v>0</v>
      </c>
      <c r="AH11" s="302">
        <v>212</v>
      </c>
      <c r="AI11" s="302">
        <f t="shared" si="12"/>
        <v>41</v>
      </c>
      <c r="AJ11" s="302">
        <f t="shared" si="13"/>
        <v>0</v>
      </c>
      <c r="AK11" s="302">
        <v>0</v>
      </c>
      <c r="AL11" s="302">
        <v>0</v>
      </c>
      <c r="AM11" s="302">
        <v>0</v>
      </c>
      <c r="AN11" s="302">
        <v>0</v>
      </c>
      <c r="AO11" s="302">
        <v>0</v>
      </c>
      <c r="AP11" s="302">
        <v>0</v>
      </c>
      <c r="AQ11" s="302">
        <f t="shared" si="14"/>
        <v>41</v>
      </c>
      <c r="AR11" s="302">
        <v>0</v>
      </c>
      <c r="AS11" s="302">
        <v>0</v>
      </c>
      <c r="AT11" s="302">
        <v>0</v>
      </c>
      <c r="AU11" s="302">
        <v>41</v>
      </c>
      <c r="AV11" s="302">
        <v>0</v>
      </c>
      <c r="AW11" s="302">
        <v>0</v>
      </c>
      <c r="AX11" s="302">
        <f t="shared" si="15"/>
        <v>0</v>
      </c>
      <c r="AY11" s="302">
        <f t="shared" si="16"/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f t="shared" si="17"/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f t="shared" si="18"/>
        <v>0</v>
      </c>
      <c r="BN11" s="302">
        <f t="shared" si="19"/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f t="shared" si="20"/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21"/>
        <v>0</v>
      </c>
      <c r="CC11" s="302">
        <f t="shared" si="22"/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23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f t="shared" si="24"/>
        <v>214</v>
      </c>
      <c r="CR11" s="302">
        <f t="shared" si="25"/>
        <v>207</v>
      </c>
      <c r="CS11" s="302">
        <v>0</v>
      </c>
      <c r="CT11" s="302">
        <v>0</v>
      </c>
      <c r="CU11" s="302">
        <v>0</v>
      </c>
      <c r="CV11" s="302">
        <v>207</v>
      </c>
      <c r="CW11" s="302">
        <v>0</v>
      </c>
      <c r="CX11" s="302">
        <v>0</v>
      </c>
      <c r="CY11" s="302">
        <f t="shared" si="26"/>
        <v>7</v>
      </c>
      <c r="CZ11" s="302">
        <v>0</v>
      </c>
      <c r="DA11" s="302">
        <v>0</v>
      </c>
      <c r="DB11" s="302">
        <v>0</v>
      </c>
      <c r="DC11" s="302">
        <v>7</v>
      </c>
      <c r="DD11" s="302">
        <v>0</v>
      </c>
      <c r="DE11" s="302">
        <v>0</v>
      </c>
      <c r="DF11" s="302">
        <f t="shared" si="27"/>
        <v>0</v>
      </c>
      <c r="DG11" s="302">
        <f t="shared" si="28"/>
        <v>0</v>
      </c>
      <c r="DH11" s="302">
        <v>0</v>
      </c>
      <c r="DI11" s="302">
        <v>0</v>
      </c>
      <c r="DJ11" s="302">
        <v>0</v>
      </c>
      <c r="DK11" s="302">
        <v>0</v>
      </c>
      <c r="DL11" s="302">
        <v>0</v>
      </c>
      <c r="DM11" s="302">
        <v>0</v>
      </c>
      <c r="DN11" s="302">
        <f t="shared" si="29"/>
        <v>0</v>
      </c>
      <c r="DO11" s="302">
        <v>0</v>
      </c>
      <c r="DP11" s="302">
        <v>0</v>
      </c>
      <c r="DQ11" s="302">
        <v>0</v>
      </c>
      <c r="DR11" s="302">
        <v>0</v>
      </c>
      <c r="DS11" s="302">
        <v>0</v>
      </c>
      <c r="DT11" s="302">
        <v>0</v>
      </c>
      <c r="DU11" s="302">
        <f t="shared" si="30"/>
        <v>2890</v>
      </c>
      <c r="DV11" s="302">
        <v>2851</v>
      </c>
      <c r="DW11" s="302">
        <v>0</v>
      </c>
      <c r="DX11" s="302">
        <v>39</v>
      </c>
      <c r="DY11" s="302">
        <v>0</v>
      </c>
      <c r="DZ11" s="302">
        <f t="shared" si="31"/>
        <v>83</v>
      </c>
      <c r="EA11" s="302">
        <f t="shared" si="32"/>
        <v>83</v>
      </c>
      <c r="EB11" s="302">
        <v>0</v>
      </c>
      <c r="EC11" s="302">
        <v>0</v>
      </c>
      <c r="ED11" s="302">
        <v>83</v>
      </c>
      <c r="EE11" s="302">
        <v>0</v>
      </c>
      <c r="EF11" s="302">
        <v>0</v>
      </c>
      <c r="EG11" s="302">
        <v>0</v>
      </c>
      <c r="EH11" s="302">
        <f t="shared" si="33"/>
        <v>0</v>
      </c>
      <c r="EI11" s="302">
        <v>0</v>
      </c>
      <c r="EJ11" s="302">
        <v>0</v>
      </c>
      <c r="EK11" s="302">
        <v>0</v>
      </c>
      <c r="EL11" s="302">
        <v>0</v>
      </c>
      <c r="EM11" s="302">
        <v>0</v>
      </c>
      <c r="EN11" s="302">
        <v>0</v>
      </c>
    </row>
    <row r="12" spans="1:144" s="300" customFormat="1" ht="12" customHeight="1">
      <c r="A12" s="294" t="s">
        <v>571</v>
      </c>
      <c r="B12" s="295" t="s">
        <v>581</v>
      </c>
      <c r="C12" s="294" t="s">
        <v>582</v>
      </c>
      <c r="D12" s="315">
        <f t="shared" si="5"/>
        <v>40882</v>
      </c>
      <c r="E12" s="315">
        <f t="shared" si="6"/>
        <v>35680</v>
      </c>
      <c r="F12" s="315">
        <f t="shared" si="7"/>
        <v>34503</v>
      </c>
      <c r="G12" s="315">
        <v>0</v>
      </c>
      <c r="H12" s="315">
        <v>34435</v>
      </c>
      <c r="I12" s="315">
        <v>0</v>
      </c>
      <c r="J12" s="315">
        <v>0</v>
      </c>
      <c r="K12" s="315">
        <v>0</v>
      </c>
      <c r="L12" s="315">
        <v>68</v>
      </c>
      <c r="M12" s="315">
        <f t="shared" si="8"/>
        <v>1177</v>
      </c>
      <c r="N12" s="315">
        <v>0</v>
      </c>
      <c r="O12" s="315">
        <v>723</v>
      </c>
      <c r="P12" s="315">
        <v>74</v>
      </c>
      <c r="Q12" s="315">
        <v>0</v>
      </c>
      <c r="R12" s="315">
        <v>0</v>
      </c>
      <c r="S12" s="315">
        <v>380</v>
      </c>
      <c r="T12" s="315">
        <f t="shared" si="9"/>
        <v>1956</v>
      </c>
      <c r="U12" s="315">
        <f t="shared" si="10"/>
        <v>1544</v>
      </c>
      <c r="V12" s="315">
        <v>0</v>
      </c>
      <c r="W12" s="315">
        <v>0</v>
      </c>
      <c r="X12" s="315">
        <v>1543</v>
      </c>
      <c r="Y12" s="315">
        <v>0</v>
      </c>
      <c r="Z12" s="315">
        <v>1</v>
      </c>
      <c r="AA12" s="315">
        <v>0</v>
      </c>
      <c r="AB12" s="315">
        <f t="shared" si="11"/>
        <v>412</v>
      </c>
      <c r="AC12" s="315">
        <v>0</v>
      </c>
      <c r="AD12" s="315">
        <v>7</v>
      </c>
      <c r="AE12" s="315">
        <v>358</v>
      </c>
      <c r="AF12" s="315">
        <v>0</v>
      </c>
      <c r="AG12" s="315">
        <v>44</v>
      </c>
      <c r="AH12" s="315">
        <v>3</v>
      </c>
      <c r="AI12" s="315">
        <f t="shared" si="12"/>
        <v>0</v>
      </c>
      <c r="AJ12" s="315">
        <f t="shared" si="13"/>
        <v>0</v>
      </c>
      <c r="AK12" s="315">
        <v>0</v>
      </c>
      <c r="AL12" s="315">
        <v>0</v>
      </c>
      <c r="AM12" s="315">
        <v>0</v>
      </c>
      <c r="AN12" s="315">
        <v>0</v>
      </c>
      <c r="AO12" s="315">
        <v>0</v>
      </c>
      <c r="AP12" s="315">
        <v>0</v>
      </c>
      <c r="AQ12" s="315">
        <f t="shared" si="14"/>
        <v>0</v>
      </c>
      <c r="AR12" s="315">
        <v>0</v>
      </c>
      <c r="AS12" s="315">
        <v>0</v>
      </c>
      <c r="AT12" s="315">
        <v>0</v>
      </c>
      <c r="AU12" s="315">
        <v>0</v>
      </c>
      <c r="AV12" s="315">
        <v>0</v>
      </c>
      <c r="AW12" s="315">
        <v>0</v>
      </c>
      <c r="AX12" s="315">
        <f t="shared" si="15"/>
        <v>0</v>
      </c>
      <c r="AY12" s="315">
        <f t="shared" si="16"/>
        <v>0</v>
      </c>
      <c r="AZ12" s="315">
        <v>0</v>
      </c>
      <c r="BA12" s="315">
        <v>0</v>
      </c>
      <c r="BB12" s="315">
        <v>0</v>
      </c>
      <c r="BC12" s="315">
        <v>0</v>
      </c>
      <c r="BD12" s="315">
        <v>0</v>
      </c>
      <c r="BE12" s="315">
        <v>0</v>
      </c>
      <c r="BF12" s="315">
        <f t="shared" si="17"/>
        <v>0</v>
      </c>
      <c r="BG12" s="315">
        <v>0</v>
      </c>
      <c r="BH12" s="315">
        <v>0</v>
      </c>
      <c r="BI12" s="315">
        <v>0</v>
      </c>
      <c r="BJ12" s="315">
        <v>0</v>
      </c>
      <c r="BK12" s="315">
        <v>0</v>
      </c>
      <c r="BL12" s="315">
        <v>0</v>
      </c>
      <c r="BM12" s="315">
        <f t="shared" si="18"/>
        <v>0</v>
      </c>
      <c r="BN12" s="315">
        <f t="shared" si="19"/>
        <v>0</v>
      </c>
      <c r="BO12" s="315">
        <v>0</v>
      </c>
      <c r="BP12" s="315">
        <v>0</v>
      </c>
      <c r="BQ12" s="315">
        <v>0</v>
      </c>
      <c r="BR12" s="315">
        <v>0</v>
      </c>
      <c r="BS12" s="315">
        <v>0</v>
      </c>
      <c r="BT12" s="315">
        <v>0</v>
      </c>
      <c r="BU12" s="315">
        <f t="shared" si="20"/>
        <v>0</v>
      </c>
      <c r="BV12" s="315">
        <v>0</v>
      </c>
      <c r="BW12" s="315">
        <v>0</v>
      </c>
      <c r="BX12" s="315">
        <v>0</v>
      </c>
      <c r="BY12" s="315">
        <v>0</v>
      </c>
      <c r="BZ12" s="315">
        <v>0</v>
      </c>
      <c r="CA12" s="315">
        <v>0</v>
      </c>
      <c r="CB12" s="315">
        <f t="shared" si="21"/>
        <v>0</v>
      </c>
      <c r="CC12" s="315">
        <f t="shared" si="22"/>
        <v>0</v>
      </c>
      <c r="CD12" s="315">
        <v>0</v>
      </c>
      <c r="CE12" s="315">
        <v>0</v>
      </c>
      <c r="CF12" s="315">
        <v>0</v>
      </c>
      <c r="CG12" s="315">
        <v>0</v>
      </c>
      <c r="CH12" s="315">
        <v>0</v>
      </c>
      <c r="CI12" s="315">
        <v>0</v>
      </c>
      <c r="CJ12" s="315">
        <f t="shared" si="23"/>
        <v>0</v>
      </c>
      <c r="CK12" s="315">
        <v>0</v>
      </c>
      <c r="CL12" s="315">
        <v>0</v>
      </c>
      <c r="CM12" s="315">
        <v>0</v>
      </c>
      <c r="CN12" s="315">
        <v>0</v>
      </c>
      <c r="CO12" s="315">
        <v>0</v>
      </c>
      <c r="CP12" s="315">
        <v>0</v>
      </c>
      <c r="CQ12" s="315">
        <f t="shared" si="24"/>
        <v>0</v>
      </c>
      <c r="CR12" s="315">
        <f t="shared" si="25"/>
        <v>0</v>
      </c>
      <c r="CS12" s="315">
        <v>0</v>
      </c>
      <c r="CT12" s="315">
        <v>0</v>
      </c>
      <c r="CU12" s="315">
        <v>0</v>
      </c>
      <c r="CV12" s="315">
        <v>0</v>
      </c>
      <c r="CW12" s="315">
        <v>0</v>
      </c>
      <c r="CX12" s="315">
        <v>0</v>
      </c>
      <c r="CY12" s="315">
        <f t="shared" si="26"/>
        <v>0</v>
      </c>
      <c r="CZ12" s="315">
        <v>0</v>
      </c>
      <c r="DA12" s="315">
        <v>0</v>
      </c>
      <c r="DB12" s="315">
        <v>0</v>
      </c>
      <c r="DC12" s="315">
        <v>0</v>
      </c>
      <c r="DD12" s="315">
        <v>0</v>
      </c>
      <c r="DE12" s="315">
        <v>0</v>
      </c>
      <c r="DF12" s="315">
        <f t="shared" si="27"/>
        <v>0</v>
      </c>
      <c r="DG12" s="315">
        <f t="shared" si="28"/>
        <v>0</v>
      </c>
      <c r="DH12" s="315">
        <v>0</v>
      </c>
      <c r="DI12" s="315">
        <v>0</v>
      </c>
      <c r="DJ12" s="315">
        <v>0</v>
      </c>
      <c r="DK12" s="315">
        <v>0</v>
      </c>
      <c r="DL12" s="315">
        <v>0</v>
      </c>
      <c r="DM12" s="315">
        <v>0</v>
      </c>
      <c r="DN12" s="315">
        <f t="shared" si="29"/>
        <v>0</v>
      </c>
      <c r="DO12" s="315">
        <v>0</v>
      </c>
      <c r="DP12" s="315">
        <v>0</v>
      </c>
      <c r="DQ12" s="315">
        <v>0</v>
      </c>
      <c r="DR12" s="315">
        <v>0</v>
      </c>
      <c r="DS12" s="315">
        <v>0</v>
      </c>
      <c r="DT12" s="315">
        <v>0</v>
      </c>
      <c r="DU12" s="315">
        <f t="shared" si="30"/>
        <v>3246</v>
      </c>
      <c r="DV12" s="315">
        <v>2438</v>
      </c>
      <c r="DW12" s="315">
        <v>0</v>
      </c>
      <c r="DX12" s="315">
        <v>808</v>
      </c>
      <c r="DY12" s="315">
        <v>0</v>
      </c>
      <c r="DZ12" s="315">
        <f t="shared" si="31"/>
        <v>0</v>
      </c>
      <c r="EA12" s="315">
        <f t="shared" si="32"/>
        <v>0</v>
      </c>
      <c r="EB12" s="315">
        <v>0</v>
      </c>
      <c r="EC12" s="315">
        <v>0</v>
      </c>
      <c r="ED12" s="315">
        <v>0</v>
      </c>
      <c r="EE12" s="315">
        <v>0</v>
      </c>
      <c r="EF12" s="315">
        <v>0</v>
      </c>
      <c r="EG12" s="315">
        <v>0</v>
      </c>
      <c r="EH12" s="315">
        <f t="shared" si="33"/>
        <v>0</v>
      </c>
      <c r="EI12" s="315">
        <v>0</v>
      </c>
      <c r="EJ12" s="315">
        <v>0</v>
      </c>
      <c r="EK12" s="315">
        <v>0</v>
      </c>
      <c r="EL12" s="315">
        <v>0</v>
      </c>
      <c r="EM12" s="315">
        <v>0</v>
      </c>
      <c r="EN12" s="315">
        <v>0</v>
      </c>
    </row>
    <row r="13" spans="1:144" s="300" customFormat="1" ht="12" customHeight="1">
      <c r="A13" s="294" t="s">
        <v>571</v>
      </c>
      <c r="B13" s="295" t="s">
        <v>583</v>
      </c>
      <c r="C13" s="294" t="s">
        <v>584</v>
      </c>
      <c r="D13" s="315">
        <f t="shared" si="5"/>
        <v>44679</v>
      </c>
      <c r="E13" s="315">
        <f t="shared" si="6"/>
        <v>38786</v>
      </c>
      <c r="F13" s="315">
        <f t="shared" si="7"/>
        <v>37072</v>
      </c>
      <c r="G13" s="315">
        <v>0</v>
      </c>
      <c r="H13" s="315">
        <v>37039</v>
      </c>
      <c r="I13" s="315">
        <v>0</v>
      </c>
      <c r="J13" s="315">
        <v>0</v>
      </c>
      <c r="K13" s="315">
        <v>0</v>
      </c>
      <c r="L13" s="315">
        <v>33</v>
      </c>
      <c r="M13" s="315">
        <f t="shared" si="8"/>
        <v>1714</v>
      </c>
      <c r="N13" s="315">
        <v>0</v>
      </c>
      <c r="O13" s="315">
        <v>1642</v>
      </c>
      <c r="P13" s="315">
        <v>0</v>
      </c>
      <c r="Q13" s="315">
        <v>0</v>
      </c>
      <c r="R13" s="315">
        <v>0</v>
      </c>
      <c r="S13" s="315">
        <v>72</v>
      </c>
      <c r="T13" s="315">
        <f t="shared" si="9"/>
        <v>3252</v>
      </c>
      <c r="U13" s="315">
        <f t="shared" si="10"/>
        <v>2100</v>
      </c>
      <c r="V13" s="315">
        <v>0</v>
      </c>
      <c r="W13" s="315">
        <v>0</v>
      </c>
      <c r="X13" s="315">
        <v>1502</v>
      </c>
      <c r="Y13" s="315">
        <v>375</v>
      </c>
      <c r="Z13" s="315">
        <v>0</v>
      </c>
      <c r="AA13" s="315">
        <v>223</v>
      </c>
      <c r="AB13" s="315">
        <f t="shared" si="11"/>
        <v>1152</v>
      </c>
      <c r="AC13" s="315">
        <v>0</v>
      </c>
      <c r="AD13" s="315">
        <v>0</v>
      </c>
      <c r="AE13" s="315">
        <v>1015</v>
      </c>
      <c r="AF13" s="315">
        <v>0</v>
      </c>
      <c r="AG13" s="315">
        <v>0</v>
      </c>
      <c r="AH13" s="315">
        <v>137</v>
      </c>
      <c r="AI13" s="315">
        <f t="shared" si="12"/>
        <v>0</v>
      </c>
      <c r="AJ13" s="315">
        <f t="shared" si="13"/>
        <v>0</v>
      </c>
      <c r="AK13" s="315">
        <v>0</v>
      </c>
      <c r="AL13" s="315">
        <v>0</v>
      </c>
      <c r="AM13" s="315">
        <v>0</v>
      </c>
      <c r="AN13" s="315">
        <v>0</v>
      </c>
      <c r="AO13" s="315">
        <v>0</v>
      </c>
      <c r="AP13" s="315">
        <v>0</v>
      </c>
      <c r="AQ13" s="315">
        <f t="shared" si="14"/>
        <v>0</v>
      </c>
      <c r="AR13" s="315">
        <v>0</v>
      </c>
      <c r="AS13" s="315">
        <v>0</v>
      </c>
      <c r="AT13" s="315">
        <v>0</v>
      </c>
      <c r="AU13" s="315">
        <v>0</v>
      </c>
      <c r="AV13" s="315">
        <v>0</v>
      </c>
      <c r="AW13" s="315">
        <v>0</v>
      </c>
      <c r="AX13" s="315">
        <f t="shared" si="15"/>
        <v>0</v>
      </c>
      <c r="AY13" s="315">
        <f t="shared" si="16"/>
        <v>0</v>
      </c>
      <c r="AZ13" s="315">
        <v>0</v>
      </c>
      <c r="BA13" s="315">
        <v>0</v>
      </c>
      <c r="BB13" s="315">
        <v>0</v>
      </c>
      <c r="BC13" s="315">
        <v>0</v>
      </c>
      <c r="BD13" s="315">
        <v>0</v>
      </c>
      <c r="BE13" s="315">
        <v>0</v>
      </c>
      <c r="BF13" s="315">
        <f t="shared" si="17"/>
        <v>0</v>
      </c>
      <c r="BG13" s="315">
        <v>0</v>
      </c>
      <c r="BH13" s="315">
        <v>0</v>
      </c>
      <c r="BI13" s="315">
        <v>0</v>
      </c>
      <c r="BJ13" s="315">
        <v>0</v>
      </c>
      <c r="BK13" s="315">
        <v>0</v>
      </c>
      <c r="BL13" s="315">
        <v>0</v>
      </c>
      <c r="BM13" s="315">
        <f t="shared" si="18"/>
        <v>0</v>
      </c>
      <c r="BN13" s="315">
        <f t="shared" si="19"/>
        <v>0</v>
      </c>
      <c r="BO13" s="315">
        <v>0</v>
      </c>
      <c r="BP13" s="315">
        <v>0</v>
      </c>
      <c r="BQ13" s="315">
        <v>0</v>
      </c>
      <c r="BR13" s="315">
        <v>0</v>
      </c>
      <c r="BS13" s="315">
        <v>0</v>
      </c>
      <c r="BT13" s="315">
        <v>0</v>
      </c>
      <c r="BU13" s="315">
        <f t="shared" si="20"/>
        <v>0</v>
      </c>
      <c r="BV13" s="315">
        <v>0</v>
      </c>
      <c r="BW13" s="315">
        <v>0</v>
      </c>
      <c r="BX13" s="315">
        <v>0</v>
      </c>
      <c r="BY13" s="315">
        <v>0</v>
      </c>
      <c r="BZ13" s="315">
        <v>0</v>
      </c>
      <c r="CA13" s="315">
        <v>0</v>
      </c>
      <c r="CB13" s="315">
        <f t="shared" si="21"/>
        <v>0</v>
      </c>
      <c r="CC13" s="315">
        <f t="shared" si="22"/>
        <v>0</v>
      </c>
      <c r="CD13" s="315">
        <v>0</v>
      </c>
      <c r="CE13" s="315">
        <v>0</v>
      </c>
      <c r="CF13" s="315">
        <v>0</v>
      </c>
      <c r="CG13" s="315">
        <v>0</v>
      </c>
      <c r="CH13" s="315">
        <v>0</v>
      </c>
      <c r="CI13" s="315">
        <v>0</v>
      </c>
      <c r="CJ13" s="315">
        <f t="shared" si="23"/>
        <v>0</v>
      </c>
      <c r="CK13" s="315">
        <v>0</v>
      </c>
      <c r="CL13" s="315">
        <v>0</v>
      </c>
      <c r="CM13" s="315">
        <v>0</v>
      </c>
      <c r="CN13" s="315">
        <v>0</v>
      </c>
      <c r="CO13" s="315">
        <v>0</v>
      </c>
      <c r="CP13" s="315">
        <v>0</v>
      </c>
      <c r="CQ13" s="315">
        <f t="shared" si="24"/>
        <v>274</v>
      </c>
      <c r="CR13" s="315">
        <f t="shared" si="25"/>
        <v>0</v>
      </c>
      <c r="CS13" s="315">
        <v>0</v>
      </c>
      <c r="CT13" s="315">
        <v>0</v>
      </c>
      <c r="CU13" s="315">
        <v>0</v>
      </c>
      <c r="CV13" s="315">
        <v>0</v>
      </c>
      <c r="CW13" s="315">
        <v>0</v>
      </c>
      <c r="CX13" s="315">
        <v>0</v>
      </c>
      <c r="CY13" s="315">
        <f t="shared" si="26"/>
        <v>274</v>
      </c>
      <c r="CZ13" s="315">
        <v>0</v>
      </c>
      <c r="DA13" s="315">
        <v>0</v>
      </c>
      <c r="DB13" s="315">
        <v>0</v>
      </c>
      <c r="DC13" s="315">
        <v>274</v>
      </c>
      <c r="DD13" s="315">
        <v>0</v>
      </c>
      <c r="DE13" s="315">
        <v>0</v>
      </c>
      <c r="DF13" s="315">
        <f t="shared" si="27"/>
        <v>1180</v>
      </c>
      <c r="DG13" s="315">
        <f t="shared" si="28"/>
        <v>0</v>
      </c>
      <c r="DH13" s="315">
        <v>0</v>
      </c>
      <c r="DI13" s="315">
        <v>0</v>
      </c>
      <c r="DJ13" s="315">
        <v>0</v>
      </c>
      <c r="DK13" s="315">
        <v>0</v>
      </c>
      <c r="DL13" s="315">
        <v>0</v>
      </c>
      <c r="DM13" s="315">
        <v>0</v>
      </c>
      <c r="DN13" s="315">
        <f t="shared" si="29"/>
        <v>1180</v>
      </c>
      <c r="DO13" s="315">
        <v>0</v>
      </c>
      <c r="DP13" s="315">
        <v>0</v>
      </c>
      <c r="DQ13" s="315">
        <v>0</v>
      </c>
      <c r="DR13" s="315">
        <v>0</v>
      </c>
      <c r="DS13" s="315">
        <v>1180</v>
      </c>
      <c r="DT13" s="315">
        <v>0</v>
      </c>
      <c r="DU13" s="315">
        <f t="shared" si="30"/>
        <v>1187</v>
      </c>
      <c r="DV13" s="315">
        <v>1187</v>
      </c>
      <c r="DW13" s="315">
        <v>0</v>
      </c>
      <c r="DX13" s="315">
        <v>0</v>
      </c>
      <c r="DY13" s="315">
        <v>0</v>
      </c>
      <c r="DZ13" s="315">
        <f t="shared" si="31"/>
        <v>0</v>
      </c>
      <c r="EA13" s="315">
        <f t="shared" si="32"/>
        <v>0</v>
      </c>
      <c r="EB13" s="315">
        <v>0</v>
      </c>
      <c r="EC13" s="315">
        <v>0</v>
      </c>
      <c r="ED13" s="315">
        <v>0</v>
      </c>
      <c r="EE13" s="315">
        <v>0</v>
      </c>
      <c r="EF13" s="315">
        <v>0</v>
      </c>
      <c r="EG13" s="315">
        <v>0</v>
      </c>
      <c r="EH13" s="315">
        <f t="shared" si="33"/>
        <v>0</v>
      </c>
      <c r="EI13" s="315">
        <v>0</v>
      </c>
      <c r="EJ13" s="315">
        <v>0</v>
      </c>
      <c r="EK13" s="315">
        <v>0</v>
      </c>
      <c r="EL13" s="315">
        <v>0</v>
      </c>
      <c r="EM13" s="315">
        <v>0</v>
      </c>
      <c r="EN13" s="315">
        <v>0</v>
      </c>
    </row>
    <row r="14" spans="1:144" s="300" customFormat="1" ht="12" customHeight="1">
      <c r="A14" s="294" t="s">
        <v>571</v>
      </c>
      <c r="B14" s="295" t="s">
        <v>585</v>
      </c>
      <c r="C14" s="294" t="s">
        <v>586</v>
      </c>
      <c r="D14" s="315">
        <f t="shared" si="5"/>
        <v>34558</v>
      </c>
      <c r="E14" s="315">
        <f t="shared" si="6"/>
        <v>31062</v>
      </c>
      <c r="F14" s="315">
        <f t="shared" si="7"/>
        <v>27808</v>
      </c>
      <c r="G14" s="315">
        <v>0</v>
      </c>
      <c r="H14" s="315">
        <v>27098</v>
      </c>
      <c r="I14" s="315">
        <v>0</v>
      </c>
      <c r="J14" s="315">
        <v>0</v>
      </c>
      <c r="K14" s="315">
        <v>0</v>
      </c>
      <c r="L14" s="315">
        <v>710</v>
      </c>
      <c r="M14" s="315">
        <f t="shared" si="8"/>
        <v>3254</v>
      </c>
      <c r="N14" s="315">
        <v>0</v>
      </c>
      <c r="O14" s="315">
        <v>2230</v>
      </c>
      <c r="P14" s="315">
        <v>0</v>
      </c>
      <c r="Q14" s="315">
        <v>0</v>
      </c>
      <c r="R14" s="315">
        <v>0</v>
      </c>
      <c r="S14" s="315">
        <v>1024</v>
      </c>
      <c r="T14" s="315">
        <f t="shared" si="9"/>
        <v>778</v>
      </c>
      <c r="U14" s="315">
        <f t="shared" si="10"/>
        <v>521</v>
      </c>
      <c r="V14" s="315">
        <v>0</v>
      </c>
      <c r="W14" s="315">
        <v>0</v>
      </c>
      <c r="X14" s="315">
        <v>0</v>
      </c>
      <c r="Y14" s="315">
        <v>502</v>
      </c>
      <c r="Z14" s="315">
        <v>0</v>
      </c>
      <c r="AA14" s="315">
        <v>19</v>
      </c>
      <c r="AB14" s="315">
        <f t="shared" si="11"/>
        <v>257</v>
      </c>
      <c r="AC14" s="315">
        <v>0</v>
      </c>
      <c r="AD14" s="315">
        <v>0</v>
      </c>
      <c r="AE14" s="315">
        <v>0</v>
      </c>
      <c r="AF14" s="315">
        <v>180</v>
      </c>
      <c r="AG14" s="315">
        <v>0</v>
      </c>
      <c r="AH14" s="315">
        <v>77</v>
      </c>
      <c r="AI14" s="315">
        <f t="shared" si="12"/>
        <v>0</v>
      </c>
      <c r="AJ14" s="315">
        <f t="shared" si="13"/>
        <v>0</v>
      </c>
      <c r="AK14" s="315">
        <v>0</v>
      </c>
      <c r="AL14" s="315">
        <v>0</v>
      </c>
      <c r="AM14" s="315">
        <v>0</v>
      </c>
      <c r="AN14" s="315">
        <v>0</v>
      </c>
      <c r="AO14" s="315">
        <v>0</v>
      </c>
      <c r="AP14" s="315">
        <v>0</v>
      </c>
      <c r="AQ14" s="315">
        <f t="shared" si="14"/>
        <v>0</v>
      </c>
      <c r="AR14" s="315">
        <v>0</v>
      </c>
      <c r="AS14" s="315">
        <v>0</v>
      </c>
      <c r="AT14" s="315">
        <v>0</v>
      </c>
      <c r="AU14" s="315">
        <v>0</v>
      </c>
      <c r="AV14" s="315">
        <v>0</v>
      </c>
      <c r="AW14" s="315">
        <v>0</v>
      </c>
      <c r="AX14" s="315">
        <f t="shared" si="15"/>
        <v>0</v>
      </c>
      <c r="AY14" s="315">
        <f t="shared" si="16"/>
        <v>0</v>
      </c>
      <c r="AZ14" s="315">
        <v>0</v>
      </c>
      <c r="BA14" s="315">
        <v>0</v>
      </c>
      <c r="BB14" s="315">
        <v>0</v>
      </c>
      <c r="BC14" s="315">
        <v>0</v>
      </c>
      <c r="BD14" s="315">
        <v>0</v>
      </c>
      <c r="BE14" s="315">
        <v>0</v>
      </c>
      <c r="BF14" s="315">
        <f t="shared" si="17"/>
        <v>0</v>
      </c>
      <c r="BG14" s="315">
        <v>0</v>
      </c>
      <c r="BH14" s="315">
        <v>0</v>
      </c>
      <c r="BI14" s="315">
        <v>0</v>
      </c>
      <c r="BJ14" s="315">
        <v>0</v>
      </c>
      <c r="BK14" s="315">
        <v>0</v>
      </c>
      <c r="BL14" s="315">
        <v>0</v>
      </c>
      <c r="BM14" s="315">
        <f t="shared" si="18"/>
        <v>0</v>
      </c>
      <c r="BN14" s="315">
        <f t="shared" si="19"/>
        <v>0</v>
      </c>
      <c r="BO14" s="315">
        <v>0</v>
      </c>
      <c r="BP14" s="315">
        <v>0</v>
      </c>
      <c r="BQ14" s="315">
        <v>0</v>
      </c>
      <c r="BR14" s="315">
        <v>0</v>
      </c>
      <c r="BS14" s="315">
        <v>0</v>
      </c>
      <c r="BT14" s="315">
        <v>0</v>
      </c>
      <c r="BU14" s="315">
        <f t="shared" si="20"/>
        <v>0</v>
      </c>
      <c r="BV14" s="315">
        <v>0</v>
      </c>
      <c r="BW14" s="315">
        <v>0</v>
      </c>
      <c r="BX14" s="315">
        <v>0</v>
      </c>
      <c r="BY14" s="315">
        <v>0</v>
      </c>
      <c r="BZ14" s="315">
        <v>0</v>
      </c>
      <c r="CA14" s="315">
        <v>0</v>
      </c>
      <c r="CB14" s="315">
        <f t="shared" si="21"/>
        <v>0</v>
      </c>
      <c r="CC14" s="315">
        <f t="shared" si="22"/>
        <v>0</v>
      </c>
      <c r="CD14" s="315">
        <v>0</v>
      </c>
      <c r="CE14" s="315">
        <v>0</v>
      </c>
      <c r="CF14" s="315">
        <v>0</v>
      </c>
      <c r="CG14" s="315">
        <v>0</v>
      </c>
      <c r="CH14" s="315">
        <v>0</v>
      </c>
      <c r="CI14" s="315">
        <v>0</v>
      </c>
      <c r="CJ14" s="315">
        <f t="shared" si="23"/>
        <v>0</v>
      </c>
      <c r="CK14" s="315">
        <v>0</v>
      </c>
      <c r="CL14" s="315">
        <v>0</v>
      </c>
      <c r="CM14" s="315">
        <v>0</v>
      </c>
      <c r="CN14" s="315">
        <v>0</v>
      </c>
      <c r="CO14" s="315">
        <v>0</v>
      </c>
      <c r="CP14" s="315">
        <v>0</v>
      </c>
      <c r="CQ14" s="315">
        <f t="shared" si="24"/>
        <v>0</v>
      </c>
      <c r="CR14" s="315">
        <f t="shared" si="25"/>
        <v>0</v>
      </c>
      <c r="CS14" s="315">
        <v>0</v>
      </c>
      <c r="CT14" s="315">
        <v>0</v>
      </c>
      <c r="CU14" s="315">
        <v>0</v>
      </c>
      <c r="CV14" s="315">
        <v>0</v>
      </c>
      <c r="CW14" s="315">
        <v>0</v>
      </c>
      <c r="CX14" s="315">
        <v>0</v>
      </c>
      <c r="CY14" s="315">
        <f t="shared" si="26"/>
        <v>0</v>
      </c>
      <c r="CZ14" s="315">
        <v>0</v>
      </c>
      <c r="DA14" s="315">
        <v>0</v>
      </c>
      <c r="DB14" s="315">
        <v>0</v>
      </c>
      <c r="DC14" s="315">
        <v>0</v>
      </c>
      <c r="DD14" s="315">
        <v>0</v>
      </c>
      <c r="DE14" s="315">
        <v>0</v>
      </c>
      <c r="DF14" s="315">
        <f t="shared" si="27"/>
        <v>0</v>
      </c>
      <c r="DG14" s="315">
        <f t="shared" si="28"/>
        <v>0</v>
      </c>
      <c r="DH14" s="315">
        <v>0</v>
      </c>
      <c r="DI14" s="315">
        <v>0</v>
      </c>
      <c r="DJ14" s="315">
        <v>0</v>
      </c>
      <c r="DK14" s="315">
        <v>0</v>
      </c>
      <c r="DL14" s="315">
        <v>0</v>
      </c>
      <c r="DM14" s="315">
        <v>0</v>
      </c>
      <c r="DN14" s="315">
        <f t="shared" si="29"/>
        <v>0</v>
      </c>
      <c r="DO14" s="315">
        <v>0</v>
      </c>
      <c r="DP14" s="315">
        <v>0</v>
      </c>
      <c r="DQ14" s="315">
        <v>0</v>
      </c>
      <c r="DR14" s="315">
        <v>0</v>
      </c>
      <c r="DS14" s="315">
        <v>0</v>
      </c>
      <c r="DT14" s="315">
        <v>0</v>
      </c>
      <c r="DU14" s="315">
        <f t="shared" si="30"/>
        <v>2239</v>
      </c>
      <c r="DV14" s="315">
        <v>2205</v>
      </c>
      <c r="DW14" s="315">
        <v>0</v>
      </c>
      <c r="DX14" s="315">
        <v>34</v>
      </c>
      <c r="DY14" s="315">
        <v>0</v>
      </c>
      <c r="DZ14" s="315">
        <f t="shared" si="31"/>
        <v>479</v>
      </c>
      <c r="EA14" s="315">
        <f t="shared" si="32"/>
        <v>334</v>
      </c>
      <c r="EB14" s="315">
        <v>0</v>
      </c>
      <c r="EC14" s="315">
        <v>0</v>
      </c>
      <c r="ED14" s="315">
        <v>334</v>
      </c>
      <c r="EE14" s="315">
        <v>0</v>
      </c>
      <c r="EF14" s="315">
        <v>0</v>
      </c>
      <c r="EG14" s="315">
        <v>0</v>
      </c>
      <c r="EH14" s="315">
        <f t="shared" si="33"/>
        <v>145</v>
      </c>
      <c r="EI14" s="315">
        <v>0</v>
      </c>
      <c r="EJ14" s="315">
        <v>0</v>
      </c>
      <c r="EK14" s="315">
        <v>145</v>
      </c>
      <c r="EL14" s="315">
        <v>0</v>
      </c>
      <c r="EM14" s="315">
        <v>0</v>
      </c>
      <c r="EN14" s="315">
        <v>0</v>
      </c>
    </row>
    <row r="15" spans="1:144" s="300" customFormat="1" ht="12" customHeight="1">
      <c r="A15" s="294" t="s">
        <v>571</v>
      </c>
      <c r="B15" s="295" t="s">
        <v>587</v>
      </c>
      <c r="C15" s="294" t="s">
        <v>588</v>
      </c>
      <c r="D15" s="315">
        <f t="shared" si="5"/>
        <v>32275</v>
      </c>
      <c r="E15" s="315">
        <f t="shared" si="6"/>
        <v>28088</v>
      </c>
      <c r="F15" s="315">
        <f t="shared" si="7"/>
        <v>26049</v>
      </c>
      <c r="G15" s="315">
        <v>0</v>
      </c>
      <c r="H15" s="315">
        <v>25996</v>
      </c>
      <c r="I15" s="315">
        <v>0</v>
      </c>
      <c r="J15" s="315">
        <v>0</v>
      </c>
      <c r="K15" s="315">
        <v>0</v>
      </c>
      <c r="L15" s="315">
        <v>53</v>
      </c>
      <c r="M15" s="315">
        <f t="shared" si="8"/>
        <v>2039</v>
      </c>
      <c r="N15" s="315">
        <v>0</v>
      </c>
      <c r="O15" s="315">
        <v>2039</v>
      </c>
      <c r="P15" s="315">
        <v>0</v>
      </c>
      <c r="Q15" s="315">
        <v>0</v>
      </c>
      <c r="R15" s="315">
        <v>0</v>
      </c>
      <c r="S15" s="315">
        <v>0</v>
      </c>
      <c r="T15" s="315">
        <f t="shared" si="9"/>
        <v>542</v>
      </c>
      <c r="U15" s="315">
        <f t="shared" si="10"/>
        <v>529</v>
      </c>
      <c r="V15" s="315">
        <v>0</v>
      </c>
      <c r="W15" s="315">
        <v>0</v>
      </c>
      <c r="X15" s="315">
        <v>0</v>
      </c>
      <c r="Y15" s="315">
        <v>483</v>
      </c>
      <c r="Z15" s="315">
        <v>0</v>
      </c>
      <c r="AA15" s="315">
        <v>46</v>
      </c>
      <c r="AB15" s="315">
        <f t="shared" si="11"/>
        <v>13</v>
      </c>
      <c r="AC15" s="315">
        <v>0</v>
      </c>
      <c r="AD15" s="315">
        <v>0</v>
      </c>
      <c r="AE15" s="315">
        <v>0</v>
      </c>
      <c r="AF15" s="315">
        <v>13</v>
      </c>
      <c r="AG15" s="315">
        <v>0</v>
      </c>
      <c r="AH15" s="315">
        <v>0</v>
      </c>
      <c r="AI15" s="315">
        <f t="shared" si="12"/>
        <v>143</v>
      </c>
      <c r="AJ15" s="315">
        <f t="shared" si="13"/>
        <v>0</v>
      </c>
      <c r="AK15" s="315">
        <v>0</v>
      </c>
      <c r="AL15" s="315">
        <v>0</v>
      </c>
      <c r="AM15" s="315">
        <v>0</v>
      </c>
      <c r="AN15" s="315">
        <v>0</v>
      </c>
      <c r="AO15" s="315">
        <v>0</v>
      </c>
      <c r="AP15" s="315">
        <v>0</v>
      </c>
      <c r="AQ15" s="315">
        <f t="shared" si="14"/>
        <v>143</v>
      </c>
      <c r="AR15" s="315">
        <v>0</v>
      </c>
      <c r="AS15" s="315">
        <v>0</v>
      </c>
      <c r="AT15" s="315">
        <v>0</v>
      </c>
      <c r="AU15" s="315">
        <v>143</v>
      </c>
      <c r="AV15" s="315">
        <v>0</v>
      </c>
      <c r="AW15" s="315">
        <v>0</v>
      </c>
      <c r="AX15" s="315">
        <f t="shared" si="15"/>
        <v>0</v>
      </c>
      <c r="AY15" s="315">
        <f t="shared" si="16"/>
        <v>0</v>
      </c>
      <c r="AZ15" s="315">
        <v>0</v>
      </c>
      <c r="BA15" s="315">
        <v>0</v>
      </c>
      <c r="BB15" s="315">
        <v>0</v>
      </c>
      <c r="BC15" s="315">
        <v>0</v>
      </c>
      <c r="BD15" s="315">
        <v>0</v>
      </c>
      <c r="BE15" s="315">
        <v>0</v>
      </c>
      <c r="BF15" s="315">
        <f t="shared" si="17"/>
        <v>0</v>
      </c>
      <c r="BG15" s="315">
        <v>0</v>
      </c>
      <c r="BH15" s="315">
        <v>0</v>
      </c>
      <c r="BI15" s="315">
        <v>0</v>
      </c>
      <c r="BJ15" s="315">
        <v>0</v>
      </c>
      <c r="BK15" s="315">
        <v>0</v>
      </c>
      <c r="BL15" s="315">
        <v>0</v>
      </c>
      <c r="BM15" s="315">
        <f t="shared" si="18"/>
        <v>0</v>
      </c>
      <c r="BN15" s="315">
        <f t="shared" si="19"/>
        <v>0</v>
      </c>
      <c r="BO15" s="315">
        <v>0</v>
      </c>
      <c r="BP15" s="315">
        <v>0</v>
      </c>
      <c r="BQ15" s="315">
        <v>0</v>
      </c>
      <c r="BR15" s="315">
        <v>0</v>
      </c>
      <c r="BS15" s="315">
        <v>0</v>
      </c>
      <c r="BT15" s="315">
        <v>0</v>
      </c>
      <c r="BU15" s="315">
        <f t="shared" si="20"/>
        <v>0</v>
      </c>
      <c r="BV15" s="315">
        <v>0</v>
      </c>
      <c r="BW15" s="315">
        <v>0</v>
      </c>
      <c r="BX15" s="315">
        <v>0</v>
      </c>
      <c r="BY15" s="315">
        <v>0</v>
      </c>
      <c r="BZ15" s="315">
        <v>0</v>
      </c>
      <c r="CA15" s="315">
        <v>0</v>
      </c>
      <c r="CB15" s="315">
        <f t="shared" si="21"/>
        <v>0</v>
      </c>
      <c r="CC15" s="315">
        <f t="shared" si="22"/>
        <v>0</v>
      </c>
      <c r="CD15" s="315">
        <v>0</v>
      </c>
      <c r="CE15" s="315">
        <v>0</v>
      </c>
      <c r="CF15" s="315">
        <v>0</v>
      </c>
      <c r="CG15" s="315">
        <v>0</v>
      </c>
      <c r="CH15" s="315">
        <v>0</v>
      </c>
      <c r="CI15" s="315">
        <v>0</v>
      </c>
      <c r="CJ15" s="315">
        <f t="shared" si="23"/>
        <v>0</v>
      </c>
      <c r="CK15" s="315">
        <v>0</v>
      </c>
      <c r="CL15" s="315">
        <v>0</v>
      </c>
      <c r="CM15" s="315">
        <v>0</v>
      </c>
      <c r="CN15" s="315">
        <v>0</v>
      </c>
      <c r="CO15" s="315">
        <v>0</v>
      </c>
      <c r="CP15" s="315">
        <v>0</v>
      </c>
      <c r="CQ15" s="315">
        <f t="shared" si="24"/>
        <v>1267</v>
      </c>
      <c r="CR15" s="315">
        <f t="shared" si="25"/>
        <v>1267</v>
      </c>
      <c r="CS15" s="315">
        <v>0</v>
      </c>
      <c r="CT15" s="315">
        <v>0</v>
      </c>
      <c r="CU15" s="315">
        <v>0</v>
      </c>
      <c r="CV15" s="315">
        <v>1267</v>
      </c>
      <c r="CW15" s="315">
        <v>0</v>
      </c>
      <c r="CX15" s="315">
        <v>0</v>
      </c>
      <c r="CY15" s="315">
        <f t="shared" si="26"/>
        <v>0</v>
      </c>
      <c r="CZ15" s="315">
        <v>0</v>
      </c>
      <c r="DA15" s="315">
        <v>0</v>
      </c>
      <c r="DB15" s="315">
        <v>0</v>
      </c>
      <c r="DC15" s="315">
        <v>0</v>
      </c>
      <c r="DD15" s="315">
        <v>0</v>
      </c>
      <c r="DE15" s="315">
        <v>0</v>
      </c>
      <c r="DF15" s="315">
        <f t="shared" si="27"/>
        <v>0</v>
      </c>
      <c r="DG15" s="315">
        <f t="shared" si="28"/>
        <v>0</v>
      </c>
      <c r="DH15" s="315">
        <v>0</v>
      </c>
      <c r="DI15" s="315">
        <v>0</v>
      </c>
      <c r="DJ15" s="315">
        <v>0</v>
      </c>
      <c r="DK15" s="315">
        <v>0</v>
      </c>
      <c r="DL15" s="315">
        <v>0</v>
      </c>
      <c r="DM15" s="315">
        <v>0</v>
      </c>
      <c r="DN15" s="315">
        <f t="shared" si="29"/>
        <v>0</v>
      </c>
      <c r="DO15" s="315">
        <v>0</v>
      </c>
      <c r="DP15" s="315">
        <v>0</v>
      </c>
      <c r="DQ15" s="315">
        <v>0</v>
      </c>
      <c r="DR15" s="315">
        <v>0</v>
      </c>
      <c r="DS15" s="315">
        <v>0</v>
      </c>
      <c r="DT15" s="315">
        <v>0</v>
      </c>
      <c r="DU15" s="315">
        <f t="shared" si="30"/>
        <v>1462</v>
      </c>
      <c r="DV15" s="315">
        <v>1462</v>
      </c>
      <c r="DW15" s="315">
        <v>0</v>
      </c>
      <c r="DX15" s="315">
        <v>0</v>
      </c>
      <c r="DY15" s="315">
        <v>0</v>
      </c>
      <c r="DZ15" s="315">
        <f t="shared" si="31"/>
        <v>773</v>
      </c>
      <c r="EA15" s="315">
        <f t="shared" si="32"/>
        <v>0</v>
      </c>
      <c r="EB15" s="315">
        <v>0</v>
      </c>
      <c r="EC15" s="315">
        <v>0</v>
      </c>
      <c r="ED15" s="315">
        <v>0</v>
      </c>
      <c r="EE15" s="315">
        <v>0</v>
      </c>
      <c r="EF15" s="315">
        <v>0</v>
      </c>
      <c r="EG15" s="315">
        <v>0</v>
      </c>
      <c r="EH15" s="315">
        <f t="shared" si="33"/>
        <v>773</v>
      </c>
      <c r="EI15" s="315">
        <v>0</v>
      </c>
      <c r="EJ15" s="315">
        <v>0</v>
      </c>
      <c r="EK15" s="315">
        <v>0</v>
      </c>
      <c r="EL15" s="315">
        <v>0</v>
      </c>
      <c r="EM15" s="315">
        <v>773</v>
      </c>
      <c r="EN15" s="315">
        <v>0</v>
      </c>
    </row>
    <row r="16" spans="1:144" s="300" customFormat="1" ht="12" customHeight="1">
      <c r="A16" s="294" t="s">
        <v>571</v>
      </c>
      <c r="B16" s="295" t="s">
        <v>589</v>
      </c>
      <c r="C16" s="294" t="s">
        <v>590</v>
      </c>
      <c r="D16" s="315">
        <f t="shared" si="5"/>
        <v>79079</v>
      </c>
      <c r="E16" s="315">
        <f t="shared" si="6"/>
        <v>67198</v>
      </c>
      <c r="F16" s="315">
        <f t="shared" si="7"/>
        <v>64326</v>
      </c>
      <c r="G16" s="315">
        <v>0</v>
      </c>
      <c r="H16" s="315">
        <v>64326</v>
      </c>
      <c r="I16" s="315">
        <v>0</v>
      </c>
      <c r="J16" s="315">
        <v>0</v>
      </c>
      <c r="K16" s="315">
        <v>0</v>
      </c>
      <c r="L16" s="315">
        <v>0</v>
      </c>
      <c r="M16" s="315">
        <f t="shared" si="8"/>
        <v>2872</v>
      </c>
      <c r="N16" s="315">
        <v>0</v>
      </c>
      <c r="O16" s="315">
        <v>2872</v>
      </c>
      <c r="P16" s="315">
        <v>0</v>
      </c>
      <c r="Q16" s="315">
        <v>0</v>
      </c>
      <c r="R16" s="315">
        <v>0</v>
      </c>
      <c r="S16" s="315">
        <v>0</v>
      </c>
      <c r="T16" s="315">
        <f t="shared" si="9"/>
        <v>2208</v>
      </c>
      <c r="U16" s="315">
        <f t="shared" si="10"/>
        <v>1738</v>
      </c>
      <c r="V16" s="315">
        <v>0</v>
      </c>
      <c r="W16" s="315">
        <v>0</v>
      </c>
      <c r="X16" s="315">
        <v>1738</v>
      </c>
      <c r="Y16" s="315">
        <v>0</v>
      </c>
      <c r="Z16" s="315">
        <v>0</v>
      </c>
      <c r="AA16" s="315">
        <v>0</v>
      </c>
      <c r="AB16" s="315">
        <f t="shared" si="11"/>
        <v>470</v>
      </c>
      <c r="AC16" s="315">
        <v>0</v>
      </c>
      <c r="AD16" s="315">
        <v>0</v>
      </c>
      <c r="AE16" s="315">
        <v>470</v>
      </c>
      <c r="AF16" s="315">
        <v>0</v>
      </c>
      <c r="AG16" s="315">
        <v>0</v>
      </c>
      <c r="AH16" s="315">
        <v>0</v>
      </c>
      <c r="AI16" s="315">
        <f t="shared" si="12"/>
        <v>0</v>
      </c>
      <c r="AJ16" s="315">
        <f t="shared" si="13"/>
        <v>0</v>
      </c>
      <c r="AK16" s="315">
        <v>0</v>
      </c>
      <c r="AL16" s="315">
        <v>0</v>
      </c>
      <c r="AM16" s="315">
        <v>0</v>
      </c>
      <c r="AN16" s="315">
        <v>0</v>
      </c>
      <c r="AO16" s="315">
        <v>0</v>
      </c>
      <c r="AP16" s="315">
        <v>0</v>
      </c>
      <c r="AQ16" s="315">
        <f t="shared" si="14"/>
        <v>0</v>
      </c>
      <c r="AR16" s="315">
        <v>0</v>
      </c>
      <c r="AS16" s="315">
        <v>0</v>
      </c>
      <c r="AT16" s="315">
        <v>0</v>
      </c>
      <c r="AU16" s="315">
        <v>0</v>
      </c>
      <c r="AV16" s="315">
        <v>0</v>
      </c>
      <c r="AW16" s="315">
        <v>0</v>
      </c>
      <c r="AX16" s="315">
        <f t="shared" si="15"/>
        <v>0</v>
      </c>
      <c r="AY16" s="315">
        <f t="shared" si="16"/>
        <v>0</v>
      </c>
      <c r="AZ16" s="315">
        <v>0</v>
      </c>
      <c r="BA16" s="315">
        <v>0</v>
      </c>
      <c r="BB16" s="315">
        <v>0</v>
      </c>
      <c r="BC16" s="315">
        <v>0</v>
      </c>
      <c r="BD16" s="315">
        <v>0</v>
      </c>
      <c r="BE16" s="315">
        <v>0</v>
      </c>
      <c r="BF16" s="315">
        <f t="shared" si="17"/>
        <v>0</v>
      </c>
      <c r="BG16" s="315">
        <v>0</v>
      </c>
      <c r="BH16" s="315">
        <v>0</v>
      </c>
      <c r="BI16" s="315">
        <v>0</v>
      </c>
      <c r="BJ16" s="315">
        <v>0</v>
      </c>
      <c r="BK16" s="315">
        <v>0</v>
      </c>
      <c r="BL16" s="315">
        <v>0</v>
      </c>
      <c r="BM16" s="315">
        <f t="shared" si="18"/>
        <v>0</v>
      </c>
      <c r="BN16" s="315">
        <f t="shared" si="19"/>
        <v>0</v>
      </c>
      <c r="BO16" s="315">
        <v>0</v>
      </c>
      <c r="BP16" s="315">
        <v>0</v>
      </c>
      <c r="BQ16" s="315">
        <v>0</v>
      </c>
      <c r="BR16" s="315">
        <v>0</v>
      </c>
      <c r="BS16" s="315">
        <v>0</v>
      </c>
      <c r="BT16" s="315">
        <v>0</v>
      </c>
      <c r="BU16" s="315">
        <f t="shared" si="20"/>
        <v>0</v>
      </c>
      <c r="BV16" s="315">
        <v>0</v>
      </c>
      <c r="BW16" s="315">
        <v>0</v>
      </c>
      <c r="BX16" s="315">
        <v>0</v>
      </c>
      <c r="BY16" s="315">
        <v>0</v>
      </c>
      <c r="BZ16" s="315">
        <v>0</v>
      </c>
      <c r="CA16" s="315">
        <v>0</v>
      </c>
      <c r="CB16" s="315">
        <f t="shared" si="21"/>
        <v>0</v>
      </c>
      <c r="CC16" s="315">
        <f t="shared" si="22"/>
        <v>0</v>
      </c>
      <c r="CD16" s="315">
        <v>0</v>
      </c>
      <c r="CE16" s="315">
        <v>0</v>
      </c>
      <c r="CF16" s="315">
        <v>0</v>
      </c>
      <c r="CG16" s="315">
        <v>0</v>
      </c>
      <c r="CH16" s="315">
        <v>0</v>
      </c>
      <c r="CI16" s="315">
        <v>0</v>
      </c>
      <c r="CJ16" s="315">
        <f t="shared" si="23"/>
        <v>0</v>
      </c>
      <c r="CK16" s="315">
        <v>0</v>
      </c>
      <c r="CL16" s="315">
        <v>0</v>
      </c>
      <c r="CM16" s="315">
        <v>0</v>
      </c>
      <c r="CN16" s="315">
        <v>0</v>
      </c>
      <c r="CO16" s="315">
        <v>0</v>
      </c>
      <c r="CP16" s="315">
        <v>0</v>
      </c>
      <c r="CQ16" s="315">
        <f t="shared" si="24"/>
        <v>6898</v>
      </c>
      <c r="CR16" s="315">
        <f t="shared" si="25"/>
        <v>6085</v>
      </c>
      <c r="CS16" s="315">
        <v>0</v>
      </c>
      <c r="CT16" s="315">
        <v>0</v>
      </c>
      <c r="CU16" s="315">
        <v>0</v>
      </c>
      <c r="CV16" s="315">
        <v>6085</v>
      </c>
      <c r="CW16" s="315">
        <v>0</v>
      </c>
      <c r="CX16" s="315">
        <v>0</v>
      </c>
      <c r="CY16" s="315">
        <f t="shared" si="26"/>
        <v>813</v>
      </c>
      <c r="CZ16" s="315">
        <v>0</v>
      </c>
      <c r="DA16" s="315">
        <v>0</v>
      </c>
      <c r="DB16" s="315">
        <v>0</v>
      </c>
      <c r="DC16" s="315">
        <v>813</v>
      </c>
      <c r="DD16" s="315">
        <v>0</v>
      </c>
      <c r="DE16" s="315">
        <v>0</v>
      </c>
      <c r="DF16" s="315">
        <f t="shared" si="27"/>
        <v>0</v>
      </c>
      <c r="DG16" s="315">
        <f t="shared" si="28"/>
        <v>0</v>
      </c>
      <c r="DH16" s="315">
        <v>0</v>
      </c>
      <c r="DI16" s="315">
        <v>0</v>
      </c>
      <c r="DJ16" s="315">
        <v>0</v>
      </c>
      <c r="DK16" s="315">
        <v>0</v>
      </c>
      <c r="DL16" s="315">
        <v>0</v>
      </c>
      <c r="DM16" s="315">
        <v>0</v>
      </c>
      <c r="DN16" s="315">
        <f t="shared" si="29"/>
        <v>0</v>
      </c>
      <c r="DO16" s="315">
        <v>0</v>
      </c>
      <c r="DP16" s="315">
        <v>0</v>
      </c>
      <c r="DQ16" s="315">
        <v>0</v>
      </c>
      <c r="DR16" s="315">
        <v>0</v>
      </c>
      <c r="DS16" s="315">
        <v>0</v>
      </c>
      <c r="DT16" s="315">
        <v>0</v>
      </c>
      <c r="DU16" s="315">
        <f t="shared" si="30"/>
        <v>2744</v>
      </c>
      <c r="DV16" s="315">
        <v>2744</v>
      </c>
      <c r="DW16" s="315">
        <v>0</v>
      </c>
      <c r="DX16" s="315">
        <v>0</v>
      </c>
      <c r="DY16" s="315">
        <v>0</v>
      </c>
      <c r="DZ16" s="315">
        <f t="shared" si="31"/>
        <v>31</v>
      </c>
      <c r="EA16" s="315">
        <f t="shared" si="32"/>
        <v>31</v>
      </c>
      <c r="EB16" s="315">
        <v>0</v>
      </c>
      <c r="EC16" s="315">
        <v>0</v>
      </c>
      <c r="ED16" s="315">
        <v>31</v>
      </c>
      <c r="EE16" s="315">
        <v>0</v>
      </c>
      <c r="EF16" s="315">
        <v>0</v>
      </c>
      <c r="EG16" s="315">
        <v>0</v>
      </c>
      <c r="EH16" s="315">
        <f t="shared" si="33"/>
        <v>0</v>
      </c>
      <c r="EI16" s="315">
        <v>0</v>
      </c>
      <c r="EJ16" s="315">
        <v>0</v>
      </c>
      <c r="EK16" s="315">
        <v>0</v>
      </c>
      <c r="EL16" s="315">
        <v>0</v>
      </c>
      <c r="EM16" s="315">
        <v>0</v>
      </c>
      <c r="EN16" s="315">
        <v>0</v>
      </c>
    </row>
    <row r="17" spans="1:144" s="300" customFormat="1" ht="12" customHeight="1">
      <c r="A17" s="294" t="s">
        <v>571</v>
      </c>
      <c r="B17" s="295" t="s">
        <v>591</v>
      </c>
      <c r="C17" s="294" t="s">
        <v>592</v>
      </c>
      <c r="D17" s="315">
        <f t="shared" si="5"/>
        <v>41579</v>
      </c>
      <c r="E17" s="315">
        <f t="shared" si="6"/>
        <v>35150</v>
      </c>
      <c r="F17" s="315">
        <f t="shared" si="7"/>
        <v>30857</v>
      </c>
      <c r="G17" s="315">
        <v>0</v>
      </c>
      <c r="H17" s="315">
        <v>30857</v>
      </c>
      <c r="I17" s="315">
        <v>0</v>
      </c>
      <c r="J17" s="315">
        <v>0</v>
      </c>
      <c r="K17" s="315">
        <v>0</v>
      </c>
      <c r="L17" s="315">
        <v>0</v>
      </c>
      <c r="M17" s="315">
        <f t="shared" si="8"/>
        <v>4293</v>
      </c>
      <c r="N17" s="315">
        <v>0</v>
      </c>
      <c r="O17" s="315">
        <v>4293</v>
      </c>
      <c r="P17" s="315">
        <v>0</v>
      </c>
      <c r="Q17" s="315">
        <v>0</v>
      </c>
      <c r="R17" s="315">
        <v>0</v>
      </c>
      <c r="S17" s="315">
        <v>0</v>
      </c>
      <c r="T17" s="315">
        <f t="shared" si="9"/>
        <v>556</v>
      </c>
      <c r="U17" s="315">
        <f t="shared" si="10"/>
        <v>208</v>
      </c>
      <c r="V17" s="315">
        <v>0</v>
      </c>
      <c r="W17" s="315">
        <v>0</v>
      </c>
      <c r="X17" s="315">
        <v>0</v>
      </c>
      <c r="Y17" s="315">
        <v>208</v>
      </c>
      <c r="Z17" s="315">
        <v>0</v>
      </c>
      <c r="AA17" s="315">
        <v>0</v>
      </c>
      <c r="AB17" s="315">
        <f t="shared" si="11"/>
        <v>348</v>
      </c>
      <c r="AC17" s="315">
        <v>0</v>
      </c>
      <c r="AD17" s="315">
        <v>0</v>
      </c>
      <c r="AE17" s="315">
        <v>0</v>
      </c>
      <c r="AF17" s="315">
        <v>348</v>
      </c>
      <c r="AG17" s="315">
        <v>0</v>
      </c>
      <c r="AH17" s="315">
        <v>0</v>
      </c>
      <c r="AI17" s="315">
        <f t="shared" si="12"/>
        <v>0</v>
      </c>
      <c r="AJ17" s="315">
        <f t="shared" si="13"/>
        <v>0</v>
      </c>
      <c r="AK17" s="315">
        <v>0</v>
      </c>
      <c r="AL17" s="315">
        <v>0</v>
      </c>
      <c r="AM17" s="315">
        <v>0</v>
      </c>
      <c r="AN17" s="315">
        <v>0</v>
      </c>
      <c r="AO17" s="315">
        <v>0</v>
      </c>
      <c r="AP17" s="315">
        <v>0</v>
      </c>
      <c r="AQ17" s="315">
        <f t="shared" si="14"/>
        <v>0</v>
      </c>
      <c r="AR17" s="315">
        <v>0</v>
      </c>
      <c r="AS17" s="315">
        <v>0</v>
      </c>
      <c r="AT17" s="315">
        <v>0</v>
      </c>
      <c r="AU17" s="315">
        <v>0</v>
      </c>
      <c r="AV17" s="315">
        <v>0</v>
      </c>
      <c r="AW17" s="315">
        <v>0</v>
      </c>
      <c r="AX17" s="315">
        <f t="shared" si="15"/>
        <v>0</v>
      </c>
      <c r="AY17" s="315">
        <f t="shared" si="16"/>
        <v>0</v>
      </c>
      <c r="AZ17" s="315">
        <v>0</v>
      </c>
      <c r="BA17" s="315">
        <v>0</v>
      </c>
      <c r="BB17" s="315">
        <v>0</v>
      </c>
      <c r="BC17" s="315">
        <v>0</v>
      </c>
      <c r="BD17" s="315">
        <v>0</v>
      </c>
      <c r="BE17" s="315">
        <v>0</v>
      </c>
      <c r="BF17" s="315">
        <f t="shared" si="17"/>
        <v>0</v>
      </c>
      <c r="BG17" s="315">
        <v>0</v>
      </c>
      <c r="BH17" s="315">
        <v>0</v>
      </c>
      <c r="BI17" s="315">
        <v>0</v>
      </c>
      <c r="BJ17" s="315">
        <v>0</v>
      </c>
      <c r="BK17" s="315">
        <v>0</v>
      </c>
      <c r="BL17" s="315">
        <v>0</v>
      </c>
      <c r="BM17" s="315">
        <f t="shared" si="18"/>
        <v>0</v>
      </c>
      <c r="BN17" s="315">
        <f t="shared" si="19"/>
        <v>0</v>
      </c>
      <c r="BO17" s="315">
        <v>0</v>
      </c>
      <c r="BP17" s="315">
        <v>0</v>
      </c>
      <c r="BQ17" s="315">
        <v>0</v>
      </c>
      <c r="BR17" s="315">
        <v>0</v>
      </c>
      <c r="BS17" s="315">
        <v>0</v>
      </c>
      <c r="BT17" s="315">
        <v>0</v>
      </c>
      <c r="BU17" s="315">
        <f t="shared" si="20"/>
        <v>0</v>
      </c>
      <c r="BV17" s="315">
        <v>0</v>
      </c>
      <c r="BW17" s="315">
        <v>0</v>
      </c>
      <c r="BX17" s="315">
        <v>0</v>
      </c>
      <c r="BY17" s="315">
        <v>0</v>
      </c>
      <c r="BZ17" s="315">
        <v>0</v>
      </c>
      <c r="CA17" s="315">
        <v>0</v>
      </c>
      <c r="CB17" s="315">
        <f t="shared" si="21"/>
        <v>0</v>
      </c>
      <c r="CC17" s="315">
        <f t="shared" si="22"/>
        <v>0</v>
      </c>
      <c r="CD17" s="315">
        <v>0</v>
      </c>
      <c r="CE17" s="315">
        <v>0</v>
      </c>
      <c r="CF17" s="315">
        <v>0</v>
      </c>
      <c r="CG17" s="315">
        <v>0</v>
      </c>
      <c r="CH17" s="315">
        <v>0</v>
      </c>
      <c r="CI17" s="315">
        <v>0</v>
      </c>
      <c r="CJ17" s="315">
        <f t="shared" si="23"/>
        <v>0</v>
      </c>
      <c r="CK17" s="315">
        <v>0</v>
      </c>
      <c r="CL17" s="315">
        <v>0</v>
      </c>
      <c r="CM17" s="315">
        <v>0</v>
      </c>
      <c r="CN17" s="315">
        <v>0</v>
      </c>
      <c r="CO17" s="315">
        <v>0</v>
      </c>
      <c r="CP17" s="315">
        <v>0</v>
      </c>
      <c r="CQ17" s="315">
        <f t="shared" si="24"/>
        <v>3216</v>
      </c>
      <c r="CR17" s="315">
        <f t="shared" si="25"/>
        <v>3214</v>
      </c>
      <c r="CS17" s="315">
        <v>0</v>
      </c>
      <c r="CT17" s="315">
        <v>0</v>
      </c>
      <c r="CU17" s="315">
        <v>0</v>
      </c>
      <c r="CV17" s="315">
        <v>3214</v>
      </c>
      <c r="CW17" s="315">
        <v>0</v>
      </c>
      <c r="CX17" s="315">
        <v>0</v>
      </c>
      <c r="CY17" s="315">
        <f t="shared" si="26"/>
        <v>2</v>
      </c>
      <c r="CZ17" s="315">
        <v>0</v>
      </c>
      <c r="DA17" s="315">
        <v>0</v>
      </c>
      <c r="DB17" s="315">
        <v>0</v>
      </c>
      <c r="DC17" s="315">
        <v>2</v>
      </c>
      <c r="DD17" s="315">
        <v>0</v>
      </c>
      <c r="DE17" s="315">
        <v>0</v>
      </c>
      <c r="DF17" s="315">
        <f t="shared" si="27"/>
        <v>787</v>
      </c>
      <c r="DG17" s="315">
        <f t="shared" si="28"/>
        <v>787</v>
      </c>
      <c r="DH17" s="315">
        <v>0</v>
      </c>
      <c r="DI17" s="315">
        <v>0</v>
      </c>
      <c r="DJ17" s="315">
        <v>787</v>
      </c>
      <c r="DK17" s="315">
        <v>0</v>
      </c>
      <c r="DL17" s="315">
        <v>0</v>
      </c>
      <c r="DM17" s="315">
        <v>0</v>
      </c>
      <c r="DN17" s="315">
        <f t="shared" si="29"/>
        <v>0</v>
      </c>
      <c r="DO17" s="315">
        <v>0</v>
      </c>
      <c r="DP17" s="315">
        <v>0</v>
      </c>
      <c r="DQ17" s="315">
        <v>0</v>
      </c>
      <c r="DR17" s="315">
        <v>0</v>
      </c>
      <c r="DS17" s="315">
        <v>0</v>
      </c>
      <c r="DT17" s="315">
        <v>0</v>
      </c>
      <c r="DU17" s="315">
        <f t="shared" si="30"/>
        <v>506</v>
      </c>
      <c r="DV17" s="315">
        <v>262</v>
      </c>
      <c r="DW17" s="315">
        <v>0</v>
      </c>
      <c r="DX17" s="315">
        <v>244</v>
      </c>
      <c r="DY17" s="315">
        <v>0</v>
      </c>
      <c r="DZ17" s="315">
        <f t="shared" si="31"/>
        <v>1364</v>
      </c>
      <c r="EA17" s="315">
        <f t="shared" si="32"/>
        <v>456</v>
      </c>
      <c r="EB17" s="315">
        <v>0</v>
      </c>
      <c r="EC17" s="315">
        <v>0</v>
      </c>
      <c r="ED17" s="315">
        <v>456</v>
      </c>
      <c r="EE17" s="315">
        <v>0</v>
      </c>
      <c r="EF17" s="315">
        <v>0</v>
      </c>
      <c r="EG17" s="315">
        <v>0</v>
      </c>
      <c r="EH17" s="315">
        <f t="shared" si="33"/>
        <v>908</v>
      </c>
      <c r="EI17" s="315">
        <v>0</v>
      </c>
      <c r="EJ17" s="315">
        <v>0</v>
      </c>
      <c r="EK17" s="315">
        <v>908</v>
      </c>
      <c r="EL17" s="315">
        <v>0</v>
      </c>
      <c r="EM17" s="315">
        <v>0</v>
      </c>
      <c r="EN17" s="315">
        <v>0</v>
      </c>
    </row>
    <row r="18" spans="1:144" s="300" customFormat="1" ht="12" customHeight="1">
      <c r="A18" s="294" t="s">
        <v>571</v>
      </c>
      <c r="B18" s="295" t="s">
        <v>593</v>
      </c>
      <c r="C18" s="294" t="s">
        <v>594</v>
      </c>
      <c r="D18" s="315">
        <f t="shared" si="5"/>
        <v>41180</v>
      </c>
      <c r="E18" s="315">
        <f t="shared" si="6"/>
        <v>34798</v>
      </c>
      <c r="F18" s="315">
        <f t="shared" si="7"/>
        <v>26472</v>
      </c>
      <c r="G18" s="315">
        <v>0</v>
      </c>
      <c r="H18" s="315">
        <v>26472</v>
      </c>
      <c r="I18" s="315">
        <v>0</v>
      </c>
      <c r="J18" s="315">
        <v>0</v>
      </c>
      <c r="K18" s="315">
        <v>0</v>
      </c>
      <c r="L18" s="315">
        <v>0</v>
      </c>
      <c r="M18" s="315">
        <f t="shared" si="8"/>
        <v>8326</v>
      </c>
      <c r="N18" s="315">
        <v>0</v>
      </c>
      <c r="O18" s="315">
        <v>8326</v>
      </c>
      <c r="P18" s="315">
        <v>0</v>
      </c>
      <c r="Q18" s="315">
        <v>0</v>
      </c>
      <c r="R18" s="315">
        <v>0</v>
      </c>
      <c r="S18" s="315">
        <v>0</v>
      </c>
      <c r="T18" s="315">
        <f t="shared" si="9"/>
        <v>0</v>
      </c>
      <c r="U18" s="315">
        <f t="shared" si="10"/>
        <v>0</v>
      </c>
      <c r="V18" s="315">
        <v>0</v>
      </c>
      <c r="W18" s="315">
        <v>0</v>
      </c>
      <c r="X18" s="315">
        <v>0</v>
      </c>
      <c r="Y18" s="315">
        <v>0</v>
      </c>
      <c r="Z18" s="315">
        <v>0</v>
      </c>
      <c r="AA18" s="315">
        <v>0</v>
      </c>
      <c r="AB18" s="315">
        <f t="shared" si="11"/>
        <v>0</v>
      </c>
      <c r="AC18" s="315">
        <v>0</v>
      </c>
      <c r="AD18" s="315">
        <v>0</v>
      </c>
      <c r="AE18" s="315">
        <v>0</v>
      </c>
      <c r="AF18" s="315">
        <v>0</v>
      </c>
      <c r="AG18" s="315">
        <v>0</v>
      </c>
      <c r="AH18" s="315">
        <v>0</v>
      </c>
      <c r="AI18" s="315">
        <f t="shared" si="12"/>
        <v>0</v>
      </c>
      <c r="AJ18" s="315">
        <f t="shared" si="13"/>
        <v>0</v>
      </c>
      <c r="AK18" s="315">
        <v>0</v>
      </c>
      <c r="AL18" s="315">
        <v>0</v>
      </c>
      <c r="AM18" s="315">
        <v>0</v>
      </c>
      <c r="AN18" s="315">
        <v>0</v>
      </c>
      <c r="AO18" s="315">
        <v>0</v>
      </c>
      <c r="AP18" s="315">
        <v>0</v>
      </c>
      <c r="AQ18" s="315">
        <f t="shared" si="14"/>
        <v>0</v>
      </c>
      <c r="AR18" s="315">
        <v>0</v>
      </c>
      <c r="AS18" s="315">
        <v>0</v>
      </c>
      <c r="AT18" s="315">
        <v>0</v>
      </c>
      <c r="AU18" s="315">
        <v>0</v>
      </c>
      <c r="AV18" s="315">
        <v>0</v>
      </c>
      <c r="AW18" s="315">
        <v>0</v>
      </c>
      <c r="AX18" s="315">
        <f t="shared" si="15"/>
        <v>0</v>
      </c>
      <c r="AY18" s="315">
        <f t="shared" si="16"/>
        <v>0</v>
      </c>
      <c r="AZ18" s="315">
        <v>0</v>
      </c>
      <c r="BA18" s="315">
        <v>0</v>
      </c>
      <c r="BB18" s="315">
        <v>0</v>
      </c>
      <c r="BC18" s="315">
        <v>0</v>
      </c>
      <c r="BD18" s="315">
        <v>0</v>
      </c>
      <c r="BE18" s="315">
        <v>0</v>
      </c>
      <c r="BF18" s="315">
        <f t="shared" si="17"/>
        <v>0</v>
      </c>
      <c r="BG18" s="315">
        <v>0</v>
      </c>
      <c r="BH18" s="315">
        <v>0</v>
      </c>
      <c r="BI18" s="315">
        <v>0</v>
      </c>
      <c r="BJ18" s="315">
        <v>0</v>
      </c>
      <c r="BK18" s="315">
        <v>0</v>
      </c>
      <c r="BL18" s="315">
        <v>0</v>
      </c>
      <c r="BM18" s="315">
        <f t="shared" si="18"/>
        <v>0</v>
      </c>
      <c r="BN18" s="315">
        <f t="shared" si="19"/>
        <v>0</v>
      </c>
      <c r="BO18" s="315">
        <v>0</v>
      </c>
      <c r="BP18" s="315">
        <v>0</v>
      </c>
      <c r="BQ18" s="315">
        <v>0</v>
      </c>
      <c r="BR18" s="315">
        <v>0</v>
      </c>
      <c r="BS18" s="315">
        <v>0</v>
      </c>
      <c r="BT18" s="315">
        <v>0</v>
      </c>
      <c r="BU18" s="315">
        <f t="shared" si="20"/>
        <v>0</v>
      </c>
      <c r="BV18" s="315">
        <v>0</v>
      </c>
      <c r="BW18" s="315">
        <v>0</v>
      </c>
      <c r="BX18" s="315">
        <v>0</v>
      </c>
      <c r="BY18" s="315">
        <v>0</v>
      </c>
      <c r="BZ18" s="315">
        <v>0</v>
      </c>
      <c r="CA18" s="315">
        <v>0</v>
      </c>
      <c r="CB18" s="315">
        <f t="shared" si="21"/>
        <v>0</v>
      </c>
      <c r="CC18" s="315">
        <f t="shared" si="22"/>
        <v>0</v>
      </c>
      <c r="CD18" s="315">
        <v>0</v>
      </c>
      <c r="CE18" s="315">
        <v>0</v>
      </c>
      <c r="CF18" s="315">
        <v>0</v>
      </c>
      <c r="CG18" s="315">
        <v>0</v>
      </c>
      <c r="CH18" s="315">
        <v>0</v>
      </c>
      <c r="CI18" s="315">
        <v>0</v>
      </c>
      <c r="CJ18" s="315">
        <f t="shared" si="23"/>
        <v>0</v>
      </c>
      <c r="CK18" s="315">
        <v>0</v>
      </c>
      <c r="CL18" s="315">
        <v>0</v>
      </c>
      <c r="CM18" s="315">
        <v>0</v>
      </c>
      <c r="CN18" s="315">
        <v>0</v>
      </c>
      <c r="CO18" s="315">
        <v>0</v>
      </c>
      <c r="CP18" s="315">
        <v>0</v>
      </c>
      <c r="CQ18" s="315">
        <f t="shared" si="24"/>
        <v>6352</v>
      </c>
      <c r="CR18" s="315">
        <f t="shared" si="25"/>
        <v>6106</v>
      </c>
      <c r="CS18" s="315">
        <v>0</v>
      </c>
      <c r="CT18" s="315">
        <v>0</v>
      </c>
      <c r="CU18" s="315">
        <v>0</v>
      </c>
      <c r="CV18" s="315">
        <v>6106</v>
      </c>
      <c r="CW18" s="315">
        <v>0</v>
      </c>
      <c r="CX18" s="315">
        <v>0</v>
      </c>
      <c r="CY18" s="315">
        <f t="shared" si="26"/>
        <v>246</v>
      </c>
      <c r="CZ18" s="315">
        <v>0</v>
      </c>
      <c r="DA18" s="315">
        <v>0</v>
      </c>
      <c r="DB18" s="315">
        <v>0</v>
      </c>
      <c r="DC18" s="315">
        <v>246</v>
      </c>
      <c r="DD18" s="315">
        <v>0</v>
      </c>
      <c r="DE18" s="315">
        <v>0</v>
      </c>
      <c r="DF18" s="315">
        <f t="shared" si="27"/>
        <v>0</v>
      </c>
      <c r="DG18" s="315">
        <f t="shared" si="28"/>
        <v>0</v>
      </c>
      <c r="DH18" s="315">
        <v>0</v>
      </c>
      <c r="DI18" s="315">
        <v>0</v>
      </c>
      <c r="DJ18" s="315">
        <v>0</v>
      </c>
      <c r="DK18" s="315">
        <v>0</v>
      </c>
      <c r="DL18" s="315">
        <v>0</v>
      </c>
      <c r="DM18" s="315">
        <v>0</v>
      </c>
      <c r="DN18" s="315">
        <f t="shared" si="29"/>
        <v>0</v>
      </c>
      <c r="DO18" s="315">
        <v>0</v>
      </c>
      <c r="DP18" s="315">
        <v>0</v>
      </c>
      <c r="DQ18" s="315">
        <v>0</v>
      </c>
      <c r="DR18" s="315">
        <v>0</v>
      </c>
      <c r="DS18" s="315">
        <v>0</v>
      </c>
      <c r="DT18" s="315">
        <v>0</v>
      </c>
      <c r="DU18" s="315">
        <f t="shared" si="30"/>
        <v>30</v>
      </c>
      <c r="DV18" s="315">
        <v>30</v>
      </c>
      <c r="DW18" s="315">
        <v>0</v>
      </c>
      <c r="DX18" s="315">
        <v>0</v>
      </c>
      <c r="DY18" s="315">
        <v>0</v>
      </c>
      <c r="DZ18" s="315">
        <f t="shared" si="31"/>
        <v>0</v>
      </c>
      <c r="EA18" s="315">
        <f t="shared" si="32"/>
        <v>0</v>
      </c>
      <c r="EB18" s="315">
        <v>0</v>
      </c>
      <c r="EC18" s="315">
        <v>0</v>
      </c>
      <c r="ED18" s="315">
        <v>0</v>
      </c>
      <c r="EE18" s="315">
        <v>0</v>
      </c>
      <c r="EF18" s="315">
        <v>0</v>
      </c>
      <c r="EG18" s="315">
        <v>0</v>
      </c>
      <c r="EH18" s="315">
        <f t="shared" si="33"/>
        <v>0</v>
      </c>
      <c r="EI18" s="315">
        <v>0</v>
      </c>
      <c r="EJ18" s="315">
        <v>0</v>
      </c>
      <c r="EK18" s="315">
        <v>0</v>
      </c>
      <c r="EL18" s="315">
        <v>0</v>
      </c>
      <c r="EM18" s="315">
        <v>0</v>
      </c>
      <c r="EN18" s="315">
        <v>0</v>
      </c>
    </row>
    <row r="19" spans="1:144" s="300" customFormat="1" ht="12" customHeight="1">
      <c r="A19" s="294" t="s">
        <v>571</v>
      </c>
      <c r="B19" s="295" t="s">
        <v>595</v>
      </c>
      <c r="C19" s="294" t="s">
        <v>596</v>
      </c>
      <c r="D19" s="315">
        <f t="shared" si="5"/>
        <v>27647</v>
      </c>
      <c r="E19" s="315">
        <f t="shared" si="6"/>
        <v>22147</v>
      </c>
      <c r="F19" s="315">
        <f t="shared" si="7"/>
        <v>21707</v>
      </c>
      <c r="G19" s="315">
        <v>0</v>
      </c>
      <c r="H19" s="315">
        <v>21707</v>
      </c>
      <c r="I19" s="315">
        <v>0</v>
      </c>
      <c r="J19" s="315">
        <v>0</v>
      </c>
      <c r="K19" s="315">
        <v>0</v>
      </c>
      <c r="L19" s="315">
        <v>0</v>
      </c>
      <c r="M19" s="315">
        <f t="shared" si="8"/>
        <v>440</v>
      </c>
      <c r="N19" s="315">
        <v>0</v>
      </c>
      <c r="O19" s="315">
        <v>440</v>
      </c>
      <c r="P19" s="315">
        <v>0</v>
      </c>
      <c r="Q19" s="315">
        <v>0</v>
      </c>
      <c r="R19" s="315">
        <v>0</v>
      </c>
      <c r="S19" s="315">
        <v>0</v>
      </c>
      <c r="T19" s="315">
        <f t="shared" si="9"/>
        <v>0</v>
      </c>
      <c r="U19" s="315">
        <f t="shared" si="10"/>
        <v>0</v>
      </c>
      <c r="V19" s="315">
        <v>0</v>
      </c>
      <c r="W19" s="315">
        <v>0</v>
      </c>
      <c r="X19" s="315">
        <v>0</v>
      </c>
      <c r="Y19" s="315">
        <v>0</v>
      </c>
      <c r="Z19" s="315">
        <v>0</v>
      </c>
      <c r="AA19" s="315">
        <v>0</v>
      </c>
      <c r="AB19" s="315">
        <f t="shared" si="11"/>
        <v>0</v>
      </c>
      <c r="AC19" s="315">
        <v>0</v>
      </c>
      <c r="AD19" s="315">
        <v>0</v>
      </c>
      <c r="AE19" s="315">
        <v>0</v>
      </c>
      <c r="AF19" s="315">
        <v>0</v>
      </c>
      <c r="AG19" s="315">
        <v>0</v>
      </c>
      <c r="AH19" s="315">
        <v>0</v>
      </c>
      <c r="AI19" s="315">
        <f t="shared" si="12"/>
        <v>0</v>
      </c>
      <c r="AJ19" s="315">
        <f t="shared" si="13"/>
        <v>0</v>
      </c>
      <c r="AK19" s="315">
        <v>0</v>
      </c>
      <c r="AL19" s="315">
        <v>0</v>
      </c>
      <c r="AM19" s="315">
        <v>0</v>
      </c>
      <c r="AN19" s="315">
        <v>0</v>
      </c>
      <c r="AO19" s="315">
        <v>0</v>
      </c>
      <c r="AP19" s="315">
        <v>0</v>
      </c>
      <c r="AQ19" s="315">
        <f t="shared" si="14"/>
        <v>0</v>
      </c>
      <c r="AR19" s="315">
        <v>0</v>
      </c>
      <c r="AS19" s="315">
        <v>0</v>
      </c>
      <c r="AT19" s="315">
        <v>0</v>
      </c>
      <c r="AU19" s="315">
        <v>0</v>
      </c>
      <c r="AV19" s="315">
        <v>0</v>
      </c>
      <c r="AW19" s="315">
        <v>0</v>
      </c>
      <c r="AX19" s="315">
        <f t="shared" si="15"/>
        <v>0</v>
      </c>
      <c r="AY19" s="315">
        <f t="shared" si="16"/>
        <v>0</v>
      </c>
      <c r="AZ19" s="315">
        <v>0</v>
      </c>
      <c r="BA19" s="315">
        <v>0</v>
      </c>
      <c r="BB19" s="315">
        <v>0</v>
      </c>
      <c r="BC19" s="315">
        <v>0</v>
      </c>
      <c r="BD19" s="315">
        <v>0</v>
      </c>
      <c r="BE19" s="315">
        <v>0</v>
      </c>
      <c r="BF19" s="315">
        <f t="shared" si="17"/>
        <v>0</v>
      </c>
      <c r="BG19" s="315">
        <v>0</v>
      </c>
      <c r="BH19" s="315">
        <v>0</v>
      </c>
      <c r="BI19" s="315">
        <v>0</v>
      </c>
      <c r="BJ19" s="315">
        <v>0</v>
      </c>
      <c r="BK19" s="315">
        <v>0</v>
      </c>
      <c r="BL19" s="315">
        <v>0</v>
      </c>
      <c r="BM19" s="315">
        <f t="shared" si="18"/>
        <v>0</v>
      </c>
      <c r="BN19" s="315">
        <f t="shared" si="19"/>
        <v>0</v>
      </c>
      <c r="BO19" s="315">
        <v>0</v>
      </c>
      <c r="BP19" s="315">
        <v>0</v>
      </c>
      <c r="BQ19" s="315">
        <v>0</v>
      </c>
      <c r="BR19" s="315">
        <v>0</v>
      </c>
      <c r="BS19" s="315">
        <v>0</v>
      </c>
      <c r="BT19" s="315">
        <v>0</v>
      </c>
      <c r="BU19" s="315">
        <f t="shared" si="20"/>
        <v>0</v>
      </c>
      <c r="BV19" s="315">
        <v>0</v>
      </c>
      <c r="BW19" s="315">
        <v>0</v>
      </c>
      <c r="BX19" s="315">
        <v>0</v>
      </c>
      <c r="BY19" s="315">
        <v>0</v>
      </c>
      <c r="BZ19" s="315">
        <v>0</v>
      </c>
      <c r="CA19" s="315">
        <v>0</v>
      </c>
      <c r="CB19" s="315">
        <f t="shared" si="21"/>
        <v>0</v>
      </c>
      <c r="CC19" s="315">
        <f t="shared" si="22"/>
        <v>0</v>
      </c>
      <c r="CD19" s="315">
        <v>0</v>
      </c>
      <c r="CE19" s="315">
        <v>0</v>
      </c>
      <c r="CF19" s="315">
        <v>0</v>
      </c>
      <c r="CG19" s="315">
        <v>0</v>
      </c>
      <c r="CH19" s="315">
        <v>0</v>
      </c>
      <c r="CI19" s="315">
        <v>0</v>
      </c>
      <c r="CJ19" s="315">
        <f t="shared" si="23"/>
        <v>0</v>
      </c>
      <c r="CK19" s="315">
        <v>0</v>
      </c>
      <c r="CL19" s="315">
        <v>0</v>
      </c>
      <c r="CM19" s="315">
        <v>0</v>
      </c>
      <c r="CN19" s="315">
        <v>0</v>
      </c>
      <c r="CO19" s="315">
        <v>0</v>
      </c>
      <c r="CP19" s="315">
        <v>0</v>
      </c>
      <c r="CQ19" s="315">
        <f t="shared" si="24"/>
        <v>2014</v>
      </c>
      <c r="CR19" s="315">
        <f t="shared" si="25"/>
        <v>510</v>
      </c>
      <c r="CS19" s="315">
        <v>0</v>
      </c>
      <c r="CT19" s="315">
        <v>0</v>
      </c>
      <c r="CU19" s="315">
        <v>485</v>
      </c>
      <c r="CV19" s="315">
        <v>0</v>
      </c>
      <c r="CW19" s="315">
        <v>0</v>
      </c>
      <c r="CX19" s="315">
        <v>25</v>
      </c>
      <c r="CY19" s="315">
        <f t="shared" si="26"/>
        <v>1504</v>
      </c>
      <c r="CZ19" s="315">
        <v>0</v>
      </c>
      <c r="DA19" s="315">
        <v>0</v>
      </c>
      <c r="DB19" s="315">
        <v>139</v>
      </c>
      <c r="DC19" s="315">
        <v>145</v>
      </c>
      <c r="DD19" s="315">
        <v>0</v>
      </c>
      <c r="DE19" s="315">
        <v>1220</v>
      </c>
      <c r="DF19" s="315">
        <f t="shared" si="27"/>
        <v>0</v>
      </c>
      <c r="DG19" s="315">
        <f t="shared" si="28"/>
        <v>0</v>
      </c>
      <c r="DH19" s="315">
        <v>0</v>
      </c>
      <c r="DI19" s="315">
        <v>0</v>
      </c>
      <c r="DJ19" s="315">
        <v>0</v>
      </c>
      <c r="DK19" s="315">
        <v>0</v>
      </c>
      <c r="DL19" s="315">
        <v>0</v>
      </c>
      <c r="DM19" s="315">
        <v>0</v>
      </c>
      <c r="DN19" s="315">
        <f t="shared" si="29"/>
        <v>0</v>
      </c>
      <c r="DO19" s="315">
        <v>0</v>
      </c>
      <c r="DP19" s="315">
        <v>0</v>
      </c>
      <c r="DQ19" s="315">
        <v>0</v>
      </c>
      <c r="DR19" s="315">
        <v>0</v>
      </c>
      <c r="DS19" s="315">
        <v>0</v>
      </c>
      <c r="DT19" s="315">
        <v>0</v>
      </c>
      <c r="DU19" s="315">
        <f t="shared" si="30"/>
        <v>3328</v>
      </c>
      <c r="DV19" s="315">
        <v>3328</v>
      </c>
      <c r="DW19" s="315">
        <v>0</v>
      </c>
      <c r="DX19" s="315">
        <v>0</v>
      </c>
      <c r="DY19" s="315">
        <v>0</v>
      </c>
      <c r="DZ19" s="315">
        <f t="shared" si="31"/>
        <v>158</v>
      </c>
      <c r="EA19" s="315">
        <f t="shared" si="32"/>
        <v>0</v>
      </c>
      <c r="EB19" s="315">
        <v>0</v>
      </c>
      <c r="EC19" s="315">
        <v>0</v>
      </c>
      <c r="ED19" s="315">
        <v>0</v>
      </c>
      <c r="EE19" s="315">
        <v>0</v>
      </c>
      <c r="EF19" s="315">
        <v>0</v>
      </c>
      <c r="EG19" s="315">
        <v>0</v>
      </c>
      <c r="EH19" s="315">
        <f t="shared" si="33"/>
        <v>158</v>
      </c>
      <c r="EI19" s="315">
        <v>0</v>
      </c>
      <c r="EJ19" s="315">
        <v>0</v>
      </c>
      <c r="EK19" s="315">
        <v>158</v>
      </c>
      <c r="EL19" s="315">
        <v>0</v>
      </c>
      <c r="EM19" s="315">
        <v>0</v>
      </c>
      <c r="EN19" s="315">
        <v>0</v>
      </c>
    </row>
    <row r="20" spans="1:144" s="300" customFormat="1" ht="12" customHeight="1">
      <c r="A20" s="294" t="s">
        <v>571</v>
      </c>
      <c r="B20" s="295" t="s">
        <v>597</v>
      </c>
      <c r="C20" s="294" t="s">
        <v>598</v>
      </c>
      <c r="D20" s="315">
        <f t="shared" si="5"/>
        <v>37931</v>
      </c>
      <c r="E20" s="315">
        <f t="shared" si="6"/>
        <v>29832</v>
      </c>
      <c r="F20" s="315">
        <f t="shared" si="7"/>
        <v>28477</v>
      </c>
      <c r="G20" s="315">
        <v>0</v>
      </c>
      <c r="H20" s="315">
        <v>28477</v>
      </c>
      <c r="I20" s="315">
        <v>0</v>
      </c>
      <c r="J20" s="315">
        <v>0</v>
      </c>
      <c r="K20" s="315">
        <v>0</v>
      </c>
      <c r="L20" s="315">
        <v>0</v>
      </c>
      <c r="M20" s="315">
        <f t="shared" si="8"/>
        <v>1355</v>
      </c>
      <c r="N20" s="315">
        <v>0</v>
      </c>
      <c r="O20" s="315">
        <v>1355</v>
      </c>
      <c r="P20" s="315">
        <v>0</v>
      </c>
      <c r="Q20" s="315">
        <v>0</v>
      </c>
      <c r="R20" s="315">
        <v>0</v>
      </c>
      <c r="S20" s="315">
        <v>0</v>
      </c>
      <c r="T20" s="315">
        <f t="shared" si="9"/>
        <v>0</v>
      </c>
      <c r="U20" s="315">
        <f t="shared" si="10"/>
        <v>0</v>
      </c>
      <c r="V20" s="315">
        <v>0</v>
      </c>
      <c r="W20" s="315">
        <v>0</v>
      </c>
      <c r="X20" s="315">
        <v>0</v>
      </c>
      <c r="Y20" s="315">
        <v>0</v>
      </c>
      <c r="Z20" s="315">
        <v>0</v>
      </c>
      <c r="AA20" s="315">
        <v>0</v>
      </c>
      <c r="AB20" s="315">
        <f t="shared" si="11"/>
        <v>0</v>
      </c>
      <c r="AC20" s="315">
        <v>0</v>
      </c>
      <c r="AD20" s="315">
        <v>0</v>
      </c>
      <c r="AE20" s="315">
        <v>0</v>
      </c>
      <c r="AF20" s="315">
        <v>0</v>
      </c>
      <c r="AG20" s="315">
        <v>0</v>
      </c>
      <c r="AH20" s="315">
        <v>0</v>
      </c>
      <c r="AI20" s="315">
        <f t="shared" si="12"/>
        <v>473</v>
      </c>
      <c r="AJ20" s="315">
        <f t="shared" si="13"/>
        <v>473</v>
      </c>
      <c r="AK20" s="315">
        <v>0</v>
      </c>
      <c r="AL20" s="315">
        <v>0</v>
      </c>
      <c r="AM20" s="315">
        <v>0</v>
      </c>
      <c r="AN20" s="315">
        <v>473</v>
      </c>
      <c r="AO20" s="315">
        <v>0</v>
      </c>
      <c r="AP20" s="315">
        <v>0</v>
      </c>
      <c r="AQ20" s="315">
        <f t="shared" si="14"/>
        <v>0</v>
      </c>
      <c r="AR20" s="315">
        <v>0</v>
      </c>
      <c r="AS20" s="315">
        <v>0</v>
      </c>
      <c r="AT20" s="315">
        <v>0</v>
      </c>
      <c r="AU20" s="315">
        <v>0</v>
      </c>
      <c r="AV20" s="315">
        <v>0</v>
      </c>
      <c r="AW20" s="315">
        <v>0</v>
      </c>
      <c r="AX20" s="315">
        <f t="shared" si="15"/>
        <v>0</v>
      </c>
      <c r="AY20" s="315">
        <f t="shared" si="16"/>
        <v>0</v>
      </c>
      <c r="AZ20" s="315">
        <v>0</v>
      </c>
      <c r="BA20" s="315">
        <v>0</v>
      </c>
      <c r="BB20" s="315">
        <v>0</v>
      </c>
      <c r="BC20" s="315">
        <v>0</v>
      </c>
      <c r="BD20" s="315">
        <v>0</v>
      </c>
      <c r="BE20" s="315">
        <v>0</v>
      </c>
      <c r="BF20" s="315">
        <f t="shared" si="17"/>
        <v>0</v>
      </c>
      <c r="BG20" s="315">
        <v>0</v>
      </c>
      <c r="BH20" s="315">
        <v>0</v>
      </c>
      <c r="BI20" s="315">
        <v>0</v>
      </c>
      <c r="BJ20" s="315">
        <v>0</v>
      </c>
      <c r="BK20" s="315">
        <v>0</v>
      </c>
      <c r="BL20" s="315">
        <v>0</v>
      </c>
      <c r="BM20" s="315">
        <f t="shared" si="18"/>
        <v>0</v>
      </c>
      <c r="BN20" s="315">
        <f t="shared" si="19"/>
        <v>0</v>
      </c>
      <c r="BO20" s="315">
        <v>0</v>
      </c>
      <c r="BP20" s="315">
        <v>0</v>
      </c>
      <c r="BQ20" s="315">
        <v>0</v>
      </c>
      <c r="BR20" s="315">
        <v>0</v>
      </c>
      <c r="BS20" s="315">
        <v>0</v>
      </c>
      <c r="BT20" s="315">
        <v>0</v>
      </c>
      <c r="BU20" s="315">
        <f t="shared" si="20"/>
        <v>0</v>
      </c>
      <c r="BV20" s="315">
        <v>0</v>
      </c>
      <c r="BW20" s="315">
        <v>0</v>
      </c>
      <c r="BX20" s="315">
        <v>0</v>
      </c>
      <c r="BY20" s="315">
        <v>0</v>
      </c>
      <c r="BZ20" s="315">
        <v>0</v>
      </c>
      <c r="CA20" s="315">
        <v>0</v>
      </c>
      <c r="CB20" s="315">
        <f t="shared" si="21"/>
        <v>0</v>
      </c>
      <c r="CC20" s="315">
        <f t="shared" si="22"/>
        <v>0</v>
      </c>
      <c r="CD20" s="315">
        <v>0</v>
      </c>
      <c r="CE20" s="315">
        <v>0</v>
      </c>
      <c r="CF20" s="315">
        <v>0</v>
      </c>
      <c r="CG20" s="315">
        <v>0</v>
      </c>
      <c r="CH20" s="315">
        <v>0</v>
      </c>
      <c r="CI20" s="315">
        <v>0</v>
      </c>
      <c r="CJ20" s="315">
        <f t="shared" si="23"/>
        <v>0</v>
      </c>
      <c r="CK20" s="315">
        <v>0</v>
      </c>
      <c r="CL20" s="315">
        <v>0</v>
      </c>
      <c r="CM20" s="315">
        <v>0</v>
      </c>
      <c r="CN20" s="315">
        <v>0</v>
      </c>
      <c r="CO20" s="315">
        <v>0</v>
      </c>
      <c r="CP20" s="315">
        <v>0</v>
      </c>
      <c r="CQ20" s="315">
        <f t="shared" si="24"/>
        <v>7626</v>
      </c>
      <c r="CR20" s="315">
        <f t="shared" si="25"/>
        <v>7285</v>
      </c>
      <c r="CS20" s="315">
        <v>0</v>
      </c>
      <c r="CT20" s="315">
        <v>0</v>
      </c>
      <c r="CU20" s="315">
        <v>0</v>
      </c>
      <c r="CV20" s="315">
        <v>7285</v>
      </c>
      <c r="CW20" s="315">
        <v>0</v>
      </c>
      <c r="CX20" s="315">
        <v>0</v>
      </c>
      <c r="CY20" s="315">
        <f t="shared" si="26"/>
        <v>341</v>
      </c>
      <c r="CZ20" s="315">
        <v>0</v>
      </c>
      <c r="DA20" s="315">
        <v>0</v>
      </c>
      <c r="DB20" s="315">
        <v>0</v>
      </c>
      <c r="DC20" s="315">
        <v>341</v>
      </c>
      <c r="DD20" s="315">
        <v>0</v>
      </c>
      <c r="DE20" s="315">
        <v>0</v>
      </c>
      <c r="DF20" s="315">
        <f t="shared" si="27"/>
        <v>0</v>
      </c>
      <c r="DG20" s="315">
        <f t="shared" si="28"/>
        <v>0</v>
      </c>
      <c r="DH20" s="315">
        <v>0</v>
      </c>
      <c r="DI20" s="315">
        <v>0</v>
      </c>
      <c r="DJ20" s="315">
        <v>0</v>
      </c>
      <c r="DK20" s="315">
        <v>0</v>
      </c>
      <c r="DL20" s="315">
        <v>0</v>
      </c>
      <c r="DM20" s="315">
        <v>0</v>
      </c>
      <c r="DN20" s="315">
        <f t="shared" si="29"/>
        <v>0</v>
      </c>
      <c r="DO20" s="315">
        <v>0</v>
      </c>
      <c r="DP20" s="315">
        <v>0</v>
      </c>
      <c r="DQ20" s="315">
        <v>0</v>
      </c>
      <c r="DR20" s="315">
        <v>0</v>
      </c>
      <c r="DS20" s="315">
        <v>0</v>
      </c>
      <c r="DT20" s="315">
        <v>0</v>
      </c>
      <c r="DU20" s="315">
        <f t="shared" si="30"/>
        <v>0</v>
      </c>
      <c r="DV20" s="315">
        <v>0</v>
      </c>
      <c r="DW20" s="315">
        <v>0</v>
      </c>
      <c r="DX20" s="315">
        <v>0</v>
      </c>
      <c r="DY20" s="315">
        <v>0</v>
      </c>
      <c r="DZ20" s="315">
        <f t="shared" si="31"/>
        <v>0</v>
      </c>
      <c r="EA20" s="315">
        <f t="shared" si="32"/>
        <v>0</v>
      </c>
      <c r="EB20" s="315">
        <v>0</v>
      </c>
      <c r="EC20" s="315">
        <v>0</v>
      </c>
      <c r="ED20" s="315">
        <v>0</v>
      </c>
      <c r="EE20" s="315">
        <v>0</v>
      </c>
      <c r="EF20" s="315">
        <v>0</v>
      </c>
      <c r="EG20" s="315">
        <v>0</v>
      </c>
      <c r="EH20" s="315">
        <f t="shared" si="33"/>
        <v>0</v>
      </c>
      <c r="EI20" s="315">
        <v>0</v>
      </c>
      <c r="EJ20" s="315">
        <v>0</v>
      </c>
      <c r="EK20" s="315">
        <v>0</v>
      </c>
      <c r="EL20" s="315">
        <v>0</v>
      </c>
      <c r="EM20" s="315">
        <v>0</v>
      </c>
      <c r="EN20" s="315">
        <v>0</v>
      </c>
    </row>
    <row r="21" spans="1:144" s="300" customFormat="1" ht="12" customHeight="1">
      <c r="A21" s="294" t="s">
        <v>571</v>
      </c>
      <c r="B21" s="295" t="s">
        <v>599</v>
      </c>
      <c r="C21" s="294" t="s">
        <v>600</v>
      </c>
      <c r="D21" s="315">
        <f t="shared" si="5"/>
        <v>29272</v>
      </c>
      <c r="E21" s="315">
        <f t="shared" si="6"/>
        <v>0</v>
      </c>
      <c r="F21" s="315">
        <f t="shared" si="7"/>
        <v>0</v>
      </c>
      <c r="G21" s="315">
        <v>0</v>
      </c>
      <c r="H21" s="315">
        <v>0</v>
      </c>
      <c r="I21" s="315">
        <v>0</v>
      </c>
      <c r="J21" s="315">
        <v>0</v>
      </c>
      <c r="K21" s="315">
        <v>0</v>
      </c>
      <c r="L21" s="315">
        <v>0</v>
      </c>
      <c r="M21" s="315">
        <f t="shared" si="8"/>
        <v>0</v>
      </c>
      <c r="N21" s="315">
        <v>0</v>
      </c>
      <c r="O21" s="315">
        <v>0</v>
      </c>
      <c r="P21" s="315">
        <v>0</v>
      </c>
      <c r="Q21" s="315">
        <v>0</v>
      </c>
      <c r="R21" s="315">
        <v>0</v>
      </c>
      <c r="S21" s="315">
        <v>0</v>
      </c>
      <c r="T21" s="315">
        <f t="shared" si="9"/>
        <v>815</v>
      </c>
      <c r="U21" s="315">
        <f t="shared" si="10"/>
        <v>35</v>
      </c>
      <c r="V21" s="315">
        <v>0</v>
      </c>
      <c r="W21" s="315">
        <v>0</v>
      </c>
      <c r="X21" s="315">
        <v>0</v>
      </c>
      <c r="Y21" s="315">
        <v>0</v>
      </c>
      <c r="Z21" s="315">
        <v>0</v>
      </c>
      <c r="AA21" s="315">
        <v>35</v>
      </c>
      <c r="AB21" s="315">
        <f t="shared" si="11"/>
        <v>780</v>
      </c>
      <c r="AC21" s="315">
        <v>0</v>
      </c>
      <c r="AD21" s="315">
        <v>0</v>
      </c>
      <c r="AE21" s="315">
        <v>0</v>
      </c>
      <c r="AF21" s="315">
        <v>0</v>
      </c>
      <c r="AG21" s="315">
        <v>0</v>
      </c>
      <c r="AH21" s="315">
        <v>780</v>
      </c>
      <c r="AI21" s="315">
        <f t="shared" si="12"/>
        <v>448</v>
      </c>
      <c r="AJ21" s="315">
        <f t="shared" si="13"/>
        <v>448</v>
      </c>
      <c r="AK21" s="315">
        <v>0</v>
      </c>
      <c r="AL21" s="315">
        <v>448</v>
      </c>
      <c r="AM21" s="315">
        <v>0</v>
      </c>
      <c r="AN21" s="315">
        <v>0</v>
      </c>
      <c r="AO21" s="315">
        <v>0</v>
      </c>
      <c r="AP21" s="315">
        <v>0</v>
      </c>
      <c r="AQ21" s="315">
        <f t="shared" si="14"/>
        <v>0</v>
      </c>
      <c r="AR21" s="315">
        <v>0</v>
      </c>
      <c r="AS21" s="315">
        <v>0</v>
      </c>
      <c r="AT21" s="315">
        <v>0</v>
      </c>
      <c r="AU21" s="315">
        <v>0</v>
      </c>
      <c r="AV21" s="315">
        <v>0</v>
      </c>
      <c r="AW21" s="315">
        <v>0</v>
      </c>
      <c r="AX21" s="315">
        <f t="shared" si="15"/>
        <v>0</v>
      </c>
      <c r="AY21" s="315">
        <f t="shared" si="16"/>
        <v>0</v>
      </c>
      <c r="AZ21" s="315">
        <v>0</v>
      </c>
      <c r="BA21" s="315">
        <v>0</v>
      </c>
      <c r="BB21" s="315">
        <v>0</v>
      </c>
      <c r="BC21" s="315">
        <v>0</v>
      </c>
      <c r="BD21" s="315">
        <v>0</v>
      </c>
      <c r="BE21" s="315">
        <v>0</v>
      </c>
      <c r="BF21" s="315">
        <f t="shared" si="17"/>
        <v>0</v>
      </c>
      <c r="BG21" s="315">
        <v>0</v>
      </c>
      <c r="BH21" s="315">
        <v>0</v>
      </c>
      <c r="BI21" s="315">
        <v>0</v>
      </c>
      <c r="BJ21" s="315">
        <v>0</v>
      </c>
      <c r="BK21" s="315">
        <v>0</v>
      </c>
      <c r="BL21" s="315">
        <v>0</v>
      </c>
      <c r="BM21" s="315">
        <f t="shared" si="18"/>
        <v>0</v>
      </c>
      <c r="BN21" s="315">
        <f t="shared" si="19"/>
        <v>0</v>
      </c>
      <c r="BO21" s="315">
        <v>0</v>
      </c>
      <c r="BP21" s="315">
        <v>0</v>
      </c>
      <c r="BQ21" s="315">
        <v>0</v>
      </c>
      <c r="BR21" s="315">
        <v>0</v>
      </c>
      <c r="BS21" s="315">
        <v>0</v>
      </c>
      <c r="BT21" s="315">
        <v>0</v>
      </c>
      <c r="BU21" s="315">
        <f t="shared" si="20"/>
        <v>0</v>
      </c>
      <c r="BV21" s="315">
        <v>0</v>
      </c>
      <c r="BW21" s="315">
        <v>0</v>
      </c>
      <c r="BX21" s="315">
        <v>0</v>
      </c>
      <c r="BY21" s="315">
        <v>0</v>
      </c>
      <c r="BZ21" s="315">
        <v>0</v>
      </c>
      <c r="CA21" s="315">
        <v>0</v>
      </c>
      <c r="CB21" s="315">
        <f t="shared" si="21"/>
        <v>24210</v>
      </c>
      <c r="CC21" s="315">
        <f t="shared" si="22"/>
        <v>23478</v>
      </c>
      <c r="CD21" s="315">
        <v>0</v>
      </c>
      <c r="CE21" s="315">
        <v>23478</v>
      </c>
      <c r="CF21" s="315">
        <v>0</v>
      </c>
      <c r="CG21" s="315">
        <v>0</v>
      </c>
      <c r="CH21" s="315">
        <v>0</v>
      </c>
      <c r="CI21" s="315">
        <v>0</v>
      </c>
      <c r="CJ21" s="315">
        <f t="shared" si="23"/>
        <v>732</v>
      </c>
      <c r="CK21" s="315">
        <v>0</v>
      </c>
      <c r="CL21" s="315">
        <v>732</v>
      </c>
      <c r="CM21" s="315">
        <v>0</v>
      </c>
      <c r="CN21" s="315">
        <v>0</v>
      </c>
      <c r="CO21" s="315">
        <v>0</v>
      </c>
      <c r="CP21" s="315">
        <v>0</v>
      </c>
      <c r="CQ21" s="315">
        <f t="shared" si="24"/>
        <v>1832</v>
      </c>
      <c r="CR21" s="315">
        <f t="shared" si="25"/>
        <v>1633</v>
      </c>
      <c r="CS21" s="315">
        <v>0</v>
      </c>
      <c r="CT21" s="315">
        <v>0</v>
      </c>
      <c r="CU21" s="315">
        <v>614</v>
      </c>
      <c r="CV21" s="315">
        <v>1019</v>
      </c>
      <c r="CW21" s="315">
        <v>0</v>
      </c>
      <c r="CX21" s="315">
        <v>0</v>
      </c>
      <c r="CY21" s="315">
        <f t="shared" si="26"/>
        <v>199</v>
      </c>
      <c r="CZ21" s="315">
        <v>0</v>
      </c>
      <c r="DA21" s="315">
        <v>0</v>
      </c>
      <c r="DB21" s="315">
        <v>96</v>
      </c>
      <c r="DC21" s="315">
        <v>103</v>
      </c>
      <c r="DD21" s="315">
        <v>0</v>
      </c>
      <c r="DE21" s="315">
        <v>0</v>
      </c>
      <c r="DF21" s="315">
        <f t="shared" si="27"/>
        <v>0</v>
      </c>
      <c r="DG21" s="315">
        <f t="shared" si="28"/>
        <v>0</v>
      </c>
      <c r="DH21" s="315">
        <v>0</v>
      </c>
      <c r="DI21" s="315">
        <v>0</v>
      </c>
      <c r="DJ21" s="315">
        <v>0</v>
      </c>
      <c r="DK21" s="315">
        <v>0</v>
      </c>
      <c r="DL21" s="315">
        <v>0</v>
      </c>
      <c r="DM21" s="315">
        <v>0</v>
      </c>
      <c r="DN21" s="315">
        <f t="shared" si="29"/>
        <v>0</v>
      </c>
      <c r="DO21" s="315">
        <v>0</v>
      </c>
      <c r="DP21" s="315">
        <v>0</v>
      </c>
      <c r="DQ21" s="315">
        <v>0</v>
      </c>
      <c r="DR21" s="315">
        <v>0</v>
      </c>
      <c r="DS21" s="315">
        <v>0</v>
      </c>
      <c r="DT21" s="315">
        <v>0</v>
      </c>
      <c r="DU21" s="315">
        <f t="shared" si="30"/>
        <v>1926</v>
      </c>
      <c r="DV21" s="315">
        <v>1898</v>
      </c>
      <c r="DW21" s="315">
        <v>28</v>
      </c>
      <c r="DX21" s="315">
        <v>0</v>
      </c>
      <c r="DY21" s="315">
        <v>0</v>
      </c>
      <c r="DZ21" s="315">
        <f t="shared" si="31"/>
        <v>41</v>
      </c>
      <c r="EA21" s="315">
        <f t="shared" si="32"/>
        <v>41</v>
      </c>
      <c r="EB21" s="315">
        <v>0</v>
      </c>
      <c r="EC21" s="315">
        <v>0</v>
      </c>
      <c r="ED21" s="315">
        <v>41</v>
      </c>
      <c r="EE21" s="315">
        <v>0</v>
      </c>
      <c r="EF21" s="315">
        <v>0</v>
      </c>
      <c r="EG21" s="315">
        <v>0</v>
      </c>
      <c r="EH21" s="315">
        <f t="shared" si="33"/>
        <v>0</v>
      </c>
      <c r="EI21" s="315">
        <v>0</v>
      </c>
      <c r="EJ21" s="315">
        <v>0</v>
      </c>
      <c r="EK21" s="315">
        <v>0</v>
      </c>
      <c r="EL21" s="315">
        <v>0</v>
      </c>
      <c r="EM21" s="315">
        <v>0</v>
      </c>
      <c r="EN21" s="315">
        <v>0</v>
      </c>
    </row>
    <row r="22" spans="1:144" s="300" customFormat="1" ht="12" customHeight="1">
      <c r="A22" s="294" t="s">
        <v>571</v>
      </c>
      <c r="B22" s="295" t="s">
        <v>569</v>
      </c>
      <c r="C22" s="294" t="s">
        <v>601</v>
      </c>
      <c r="D22" s="315">
        <f t="shared" si="5"/>
        <v>26108</v>
      </c>
      <c r="E22" s="315">
        <f t="shared" si="6"/>
        <v>22868</v>
      </c>
      <c r="F22" s="315">
        <f t="shared" si="7"/>
        <v>19122</v>
      </c>
      <c r="G22" s="315">
        <v>0</v>
      </c>
      <c r="H22" s="315">
        <v>19122</v>
      </c>
      <c r="I22" s="315">
        <v>0</v>
      </c>
      <c r="J22" s="315">
        <v>0</v>
      </c>
      <c r="K22" s="315">
        <v>0</v>
      </c>
      <c r="L22" s="315">
        <v>0</v>
      </c>
      <c r="M22" s="315">
        <f t="shared" si="8"/>
        <v>3746</v>
      </c>
      <c r="N22" s="315">
        <v>0</v>
      </c>
      <c r="O22" s="315">
        <v>3746</v>
      </c>
      <c r="P22" s="315">
        <v>0</v>
      </c>
      <c r="Q22" s="315">
        <v>0</v>
      </c>
      <c r="R22" s="315">
        <v>0</v>
      </c>
      <c r="S22" s="315">
        <v>0</v>
      </c>
      <c r="T22" s="315">
        <f t="shared" si="9"/>
        <v>792</v>
      </c>
      <c r="U22" s="315">
        <f t="shared" si="10"/>
        <v>557</v>
      </c>
      <c r="V22" s="315">
        <v>0</v>
      </c>
      <c r="W22" s="315">
        <v>0</v>
      </c>
      <c r="X22" s="315">
        <v>218</v>
      </c>
      <c r="Y22" s="315">
        <v>339</v>
      </c>
      <c r="Z22" s="315">
        <v>0</v>
      </c>
      <c r="AA22" s="315">
        <v>0</v>
      </c>
      <c r="AB22" s="315">
        <f t="shared" si="11"/>
        <v>235</v>
      </c>
      <c r="AC22" s="315">
        <v>0</v>
      </c>
      <c r="AD22" s="315">
        <v>0</v>
      </c>
      <c r="AE22" s="315">
        <v>141</v>
      </c>
      <c r="AF22" s="315">
        <v>94</v>
      </c>
      <c r="AG22" s="315">
        <v>0</v>
      </c>
      <c r="AH22" s="315">
        <v>0</v>
      </c>
      <c r="AI22" s="315">
        <f t="shared" si="12"/>
        <v>0</v>
      </c>
      <c r="AJ22" s="315">
        <f t="shared" si="13"/>
        <v>0</v>
      </c>
      <c r="AK22" s="315">
        <v>0</v>
      </c>
      <c r="AL22" s="315">
        <v>0</v>
      </c>
      <c r="AM22" s="315">
        <v>0</v>
      </c>
      <c r="AN22" s="315">
        <v>0</v>
      </c>
      <c r="AO22" s="315">
        <v>0</v>
      </c>
      <c r="AP22" s="315">
        <v>0</v>
      </c>
      <c r="AQ22" s="315">
        <f t="shared" si="14"/>
        <v>0</v>
      </c>
      <c r="AR22" s="315">
        <v>0</v>
      </c>
      <c r="AS22" s="315">
        <v>0</v>
      </c>
      <c r="AT22" s="315">
        <v>0</v>
      </c>
      <c r="AU22" s="315">
        <v>0</v>
      </c>
      <c r="AV22" s="315">
        <v>0</v>
      </c>
      <c r="AW22" s="315">
        <v>0</v>
      </c>
      <c r="AX22" s="315">
        <f t="shared" si="15"/>
        <v>0</v>
      </c>
      <c r="AY22" s="315">
        <f t="shared" si="16"/>
        <v>0</v>
      </c>
      <c r="AZ22" s="315">
        <v>0</v>
      </c>
      <c r="BA22" s="315">
        <v>0</v>
      </c>
      <c r="BB22" s="315">
        <v>0</v>
      </c>
      <c r="BC22" s="315">
        <v>0</v>
      </c>
      <c r="BD22" s="315">
        <v>0</v>
      </c>
      <c r="BE22" s="315">
        <v>0</v>
      </c>
      <c r="BF22" s="315">
        <f t="shared" si="17"/>
        <v>0</v>
      </c>
      <c r="BG22" s="315">
        <v>0</v>
      </c>
      <c r="BH22" s="315">
        <v>0</v>
      </c>
      <c r="BI22" s="315">
        <v>0</v>
      </c>
      <c r="BJ22" s="315">
        <v>0</v>
      </c>
      <c r="BK22" s="315">
        <v>0</v>
      </c>
      <c r="BL22" s="315">
        <v>0</v>
      </c>
      <c r="BM22" s="315">
        <f t="shared" si="18"/>
        <v>0</v>
      </c>
      <c r="BN22" s="315">
        <f t="shared" si="19"/>
        <v>0</v>
      </c>
      <c r="BO22" s="315">
        <v>0</v>
      </c>
      <c r="BP22" s="315">
        <v>0</v>
      </c>
      <c r="BQ22" s="315">
        <v>0</v>
      </c>
      <c r="BR22" s="315">
        <v>0</v>
      </c>
      <c r="BS22" s="315">
        <v>0</v>
      </c>
      <c r="BT22" s="315">
        <v>0</v>
      </c>
      <c r="BU22" s="315">
        <f t="shared" si="20"/>
        <v>0</v>
      </c>
      <c r="BV22" s="315">
        <v>0</v>
      </c>
      <c r="BW22" s="315">
        <v>0</v>
      </c>
      <c r="BX22" s="315">
        <v>0</v>
      </c>
      <c r="BY22" s="315">
        <v>0</v>
      </c>
      <c r="BZ22" s="315">
        <v>0</v>
      </c>
      <c r="CA22" s="315">
        <v>0</v>
      </c>
      <c r="CB22" s="315">
        <f t="shared" si="21"/>
        <v>0</v>
      </c>
      <c r="CC22" s="315">
        <f t="shared" si="22"/>
        <v>0</v>
      </c>
      <c r="CD22" s="315">
        <v>0</v>
      </c>
      <c r="CE22" s="315">
        <v>0</v>
      </c>
      <c r="CF22" s="315">
        <v>0</v>
      </c>
      <c r="CG22" s="315">
        <v>0</v>
      </c>
      <c r="CH22" s="315">
        <v>0</v>
      </c>
      <c r="CI22" s="315">
        <v>0</v>
      </c>
      <c r="CJ22" s="315">
        <f t="shared" si="23"/>
        <v>0</v>
      </c>
      <c r="CK22" s="315">
        <v>0</v>
      </c>
      <c r="CL22" s="315">
        <v>0</v>
      </c>
      <c r="CM22" s="315">
        <v>0</v>
      </c>
      <c r="CN22" s="315">
        <v>0</v>
      </c>
      <c r="CO22" s="315">
        <v>0</v>
      </c>
      <c r="CP22" s="315">
        <v>0</v>
      </c>
      <c r="CQ22" s="315">
        <f t="shared" si="24"/>
        <v>1446</v>
      </c>
      <c r="CR22" s="315">
        <f t="shared" si="25"/>
        <v>1427</v>
      </c>
      <c r="CS22" s="315">
        <v>0</v>
      </c>
      <c r="CT22" s="315">
        <v>0</v>
      </c>
      <c r="CU22" s="315">
        <v>0</v>
      </c>
      <c r="CV22" s="315">
        <v>1427</v>
      </c>
      <c r="CW22" s="315">
        <v>0</v>
      </c>
      <c r="CX22" s="315">
        <v>0</v>
      </c>
      <c r="CY22" s="315">
        <f t="shared" si="26"/>
        <v>19</v>
      </c>
      <c r="CZ22" s="315">
        <v>0</v>
      </c>
      <c r="DA22" s="315">
        <v>0</v>
      </c>
      <c r="DB22" s="315">
        <v>0</v>
      </c>
      <c r="DC22" s="315">
        <v>19</v>
      </c>
      <c r="DD22" s="315">
        <v>0</v>
      </c>
      <c r="DE22" s="315">
        <v>0</v>
      </c>
      <c r="DF22" s="315">
        <f t="shared" si="27"/>
        <v>0</v>
      </c>
      <c r="DG22" s="315">
        <f t="shared" si="28"/>
        <v>0</v>
      </c>
      <c r="DH22" s="315">
        <v>0</v>
      </c>
      <c r="DI22" s="315">
        <v>0</v>
      </c>
      <c r="DJ22" s="315">
        <v>0</v>
      </c>
      <c r="DK22" s="315">
        <v>0</v>
      </c>
      <c r="DL22" s="315">
        <v>0</v>
      </c>
      <c r="DM22" s="315">
        <v>0</v>
      </c>
      <c r="DN22" s="315">
        <f t="shared" si="29"/>
        <v>0</v>
      </c>
      <c r="DO22" s="315">
        <v>0</v>
      </c>
      <c r="DP22" s="315">
        <v>0</v>
      </c>
      <c r="DQ22" s="315">
        <v>0</v>
      </c>
      <c r="DR22" s="315">
        <v>0</v>
      </c>
      <c r="DS22" s="315">
        <v>0</v>
      </c>
      <c r="DT22" s="315">
        <v>0</v>
      </c>
      <c r="DU22" s="315">
        <f t="shared" si="30"/>
        <v>791</v>
      </c>
      <c r="DV22" s="315">
        <v>264</v>
      </c>
      <c r="DW22" s="315">
        <v>0</v>
      </c>
      <c r="DX22" s="315">
        <v>527</v>
      </c>
      <c r="DY22" s="315">
        <v>0</v>
      </c>
      <c r="DZ22" s="315">
        <f t="shared" si="31"/>
        <v>211</v>
      </c>
      <c r="EA22" s="315">
        <f t="shared" si="32"/>
        <v>211</v>
      </c>
      <c r="EB22" s="315">
        <v>0</v>
      </c>
      <c r="EC22" s="315">
        <v>0</v>
      </c>
      <c r="ED22" s="315">
        <v>211</v>
      </c>
      <c r="EE22" s="315">
        <v>0</v>
      </c>
      <c r="EF22" s="315">
        <v>0</v>
      </c>
      <c r="EG22" s="315">
        <v>0</v>
      </c>
      <c r="EH22" s="315">
        <f t="shared" si="33"/>
        <v>0</v>
      </c>
      <c r="EI22" s="315">
        <v>0</v>
      </c>
      <c r="EJ22" s="315">
        <v>0</v>
      </c>
      <c r="EK22" s="315">
        <v>0</v>
      </c>
      <c r="EL22" s="315">
        <v>0</v>
      </c>
      <c r="EM22" s="315">
        <v>0</v>
      </c>
      <c r="EN22" s="315">
        <v>0</v>
      </c>
    </row>
    <row r="23" spans="1:144" s="300" customFormat="1" ht="12" customHeight="1">
      <c r="A23" s="294" t="s">
        <v>571</v>
      </c>
      <c r="B23" s="295" t="s">
        <v>570</v>
      </c>
      <c r="C23" s="294" t="s">
        <v>602</v>
      </c>
      <c r="D23" s="315">
        <f t="shared" si="5"/>
        <v>11919</v>
      </c>
      <c r="E23" s="315">
        <f t="shared" si="6"/>
        <v>10022</v>
      </c>
      <c r="F23" s="315">
        <f t="shared" si="7"/>
        <v>8539</v>
      </c>
      <c r="G23" s="315">
        <v>0</v>
      </c>
      <c r="H23" s="315">
        <v>8539</v>
      </c>
      <c r="I23" s="315">
        <v>0</v>
      </c>
      <c r="J23" s="315">
        <v>0</v>
      </c>
      <c r="K23" s="315">
        <v>0</v>
      </c>
      <c r="L23" s="315">
        <v>0</v>
      </c>
      <c r="M23" s="315">
        <f t="shared" si="8"/>
        <v>1483</v>
      </c>
      <c r="N23" s="315">
        <v>0</v>
      </c>
      <c r="O23" s="315">
        <v>1483</v>
      </c>
      <c r="P23" s="315">
        <v>0</v>
      </c>
      <c r="Q23" s="315">
        <v>0</v>
      </c>
      <c r="R23" s="315">
        <v>0</v>
      </c>
      <c r="S23" s="315">
        <v>0</v>
      </c>
      <c r="T23" s="315">
        <f t="shared" si="9"/>
        <v>536</v>
      </c>
      <c r="U23" s="315">
        <f t="shared" si="10"/>
        <v>410</v>
      </c>
      <c r="V23" s="315">
        <v>0</v>
      </c>
      <c r="W23" s="315">
        <v>0</v>
      </c>
      <c r="X23" s="315">
        <v>0</v>
      </c>
      <c r="Y23" s="315">
        <v>0</v>
      </c>
      <c r="Z23" s="315">
        <v>0</v>
      </c>
      <c r="AA23" s="315">
        <v>410</v>
      </c>
      <c r="AB23" s="315">
        <f t="shared" si="11"/>
        <v>126</v>
      </c>
      <c r="AC23" s="315">
        <v>0</v>
      </c>
      <c r="AD23" s="315">
        <v>0</v>
      </c>
      <c r="AE23" s="315">
        <v>0</v>
      </c>
      <c r="AF23" s="315">
        <v>0</v>
      </c>
      <c r="AG23" s="315">
        <v>0</v>
      </c>
      <c r="AH23" s="315">
        <v>126</v>
      </c>
      <c r="AI23" s="315">
        <f t="shared" si="12"/>
        <v>0</v>
      </c>
      <c r="AJ23" s="315">
        <f t="shared" si="13"/>
        <v>0</v>
      </c>
      <c r="AK23" s="315">
        <v>0</v>
      </c>
      <c r="AL23" s="315">
        <v>0</v>
      </c>
      <c r="AM23" s="315">
        <v>0</v>
      </c>
      <c r="AN23" s="315">
        <v>0</v>
      </c>
      <c r="AO23" s="315">
        <v>0</v>
      </c>
      <c r="AP23" s="315">
        <v>0</v>
      </c>
      <c r="AQ23" s="315">
        <f t="shared" si="14"/>
        <v>0</v>
      </c>
      <c r="AR23" s="315">
        <v>0</v>
      </c>
      <c r="AS23" s="315">
        <v>0</v>
      </c>
      <c r="AT23" s="315">
        <v>0</v>
      </c>
      <c r="AU23" s="315">
        <v>0</v>
      </c>
      <c r="AV23" s="315">
        <v>0</v>
      </c>
      <c r="AW23" s="315">
        <v>0</v>
      </c>
      <c r="AX23" s="315">
        <f t="shared" si="15"/>
        <v>0</v>
      </c>
      <c r="AY23" s="315">
        <f t="shared" si="16"/>
        <v>0</v>
      </c>
      <c r="AZ23" s="315">
        <v>0</v>
      </c>
      <c r="BA23" s="315">
        <v>0</v>
      </c>
      <c r="BB23" s="315">
        <v>0</v>
      </c>
      <c r="BC23" s="315">
        <v>0</v>
      </c>
      <c r="BD23" s="315">
        <v>0</v>
      </c>
      <c r="BE23" s="315">
        <v>0</v>
      </c>
      <c r="BF23" s="315">
        <f t="shared" si="17"/>
        <v>0</v>
      </c>
      <c r="BG23" s="315">
        <v>0</v>
      </c>
      <c r="BH23" s="315">
        <v>0</v>
      </c>
      <c r="BI23" s="315">
        <v>0</v>
      </c>
      <c r="BJ23" s="315">
        <v>0</v>
      </c>
      <c r="BK23" s="315">
        <v>0</v>
      </c>
      <c r="BL23" s="315">
        <v>0</v>
      </c>
      <c r="BM23" s="315">
        <f t="shared" si="18"/>
        <v>0</v>
      </c>
      <c r="BN23" s="315">
        <f t="shared" si="19"/>
        <v>0</v>
      </c>
      <c r="BO23" s="315">
        <v>0</v>
      </c>
      <c r="BP23" s="315">
        <v>0</v>
      </c>
      <c r="BQ23" s="315">
        <v>0</v>
      </c>
      <c r="BR23" s="315">
        <v>0</v>
      </c>
      <c r="BS23" s="315">
        <v>0</v>
      </c>
      <c r="BT23" s="315">
        <v>0</v>
      </c>
      <c r="BU23" s="315">
        <f t="shared" si="20"/>
        <v>0</v>
      </c>
      <c r="BV23" s="315">
        <v>0</v>
      </c>
      <c r="BW23" s="315">
        <v>0</v>
      </c>
      <c r="BX23" s="315">
        <v>0</v>
      </c>
      <c r="BY23" s="315">
        <v>0</v>
      </c>
      <c r="BZ23" s="315">
        <v>0</v>
      </c>
      <c r="CA23" s="315">
        <v>0</v>
      </c>
      <c r="CB23" s="315">
        <f t="shared" si="21"/>
        <v>0</v>
      </c>
      <c r="CC23" s="315">
        <f t="shared" si="22"/>
        <v>0</v>
      </c>
      <c r="CD23" s="315">
        <v>0</v>
      </c>
      <c r="CE23" s="315">
        <v>0</v>
      </c>
      <c r="CF23" s="315">
        <v>0</v>
      </c>
      <c r="CG23" s="315">
        <v>0</v>
      </c>
      <c r="CH23" s="315">
        <v>0</v>
      </c>
      <c r="CI23" s="315">
        <v>0</v>
      </c>
      <c r="CJ23" s="315">
        <f t="shared" si="23"/>
        <v>0</v>
      </c>
      <c r="CK23" s="315">
        <v>0</v>
      </c>
      <c r="CL23" s="315">
        <v>0</v>
      </c>
      <c r="CM23" s="315">
        <v>0</v>
      </c>
      <c r="CN23" s="315">
        <v>0</v>
      </c>
      <c r="CO23" s="315">
        <v>0</v>
      </c>
      <c r="CP23" s="315">
        <v>0</v>
      </c>
      <c r="CQ23" s="315">
        <f t="shared" si="24"/>
        <v>693</v>
      </c>
      <c r="CR23" s="315">
        <f t="shared" si="25"/>
        <v>427</v>
      </c>
      <c r="CS23" s="315">
        <v>0</v>
      </c>
      <c r="CT23" s="315">
        <v>0</v>
      </c>
      <c r="CU23" s="315">
        <v>0</v>
      </c>
      <c r="CV23" s="315">
        <v>427</v>
      </c>
      <c r="CW23" s="315">
        <v>0</v>
      </c>
      <c r="CX23" s="315">
        <v>0</v>
      </c>
      <c r="CY23" s="315">
        <f t="shared" si="26"/>
        <v>266</v>
      </c>
      <c r="CZ23" s="315">
        <v>0</v>
      </c>
      <c r="DA23" s="315">
        <v>0</v>
      </c>
      <c r="DB23" s="315">
        <v>0</v>
      </c>
      <c r="DC23" s="315">
        <v>266</v>
      </c>
      <c r="DD23" s="315">
        <v>0</v>
      </c>
      <c r="DE23" s="315">
        <v>0</v>
      </c>
      <c r="DF23" s="315">
        <f t="shared" si="27"/>
        <v>0</v>
      </c>
      <c r="DG23" s="315">
        <f t="shared" si="28"/>
        <v>0</v>
      </c>
      <c r="DH23" s="315">
        <v>0</v>
      </c>
      <c r="DI23" s="315">
        <v>0</v>
      </c>
      <c r="DJ23" s="315">
        <v>0</v>
      </c>
      <c r="DK23" s="315">
        <v>0</v>
      </c>
      <c r="DL23" s="315">
        <v>0</v>
      </c>
      <c r="DM23" s="315">
        <v>0</v>
      </c>
      <c r="DN23" s="315">
        <f t="shared" si="29"/>
        <v>0</v>
      </c>
      <c r="DO23" s="315">
        <v>0</v>
      </c>
      <c r="DP23" s="315">
        <v>0</v>
      </c>
      <c r="DQ23" s="315">
        <v>0</v>
      </c>
      <c r="DR23" s="315">
        <v>0</v>
      </c>
      <c r="DS23" s="315">
        <v>0</v>
      </c>
      <c r="DT23" s="315">
        <v>0</v>
      </c>
      <c r="DU23" s="315">
        <f t="shared" si="30"/>
        <v>668</v>
      </c>
      <c r="DV23" s="315">
        <v>237</v>
      </c>
      <c r="DW23" s="315">
        <v>0</v>
      </c>
      <c r="DX23" s="315">
        <v>431</v>
      </c>
      <c r="DY23" s="315">
        <v>0</v>
      </c>
      <c r="DZ23" s="315">
        <f t="shared" si="31"/>
        <v>0</v>
      </c>
      <c r="EA23" s="315">
        <f t="shared" si="32"/>
        <v>0</v>
      </c>
      <c r="EB23" s="315">
        <v>0</v>
      </c>
      <c r="EC23" s="315">
        <v>0</v>
      </c>
      <c r="ED23" s="315">
        <v>0</v>
      </c>
      <c r="EE23" s="315">
        <v>0</v>
      </c>
      <c r="EF23" s="315">
        <v>0</v>
      </c>
      <c r="EG23" s="315">
        <v>0</v>
      </c>
      <c r="EH23" s="315">
        <f t="shared" si="33"/>
        <v>0</v>
      </c>
      <c r="EI23" s="315">
        <v>0</v>
      </c>
      <c r="EJ23" s="315">
        <v>0</v>
      </c>
      <c r="EK23" s="315">
        <v>0</v>
      </c>
      <c r="EL23" s="315">
        <v>0</v>
      </c>
      <c r="EM23" s="315">
        <v>0</v>
      </c>
      <c r="EN23" s="315">
        <v>0</v>
      </c>
    </row>
    <row r="24" spans="1:144" s="300" customFormat="1" ht="12" customHeight="1">
      <c r="A24" s="294" t="s">
        <v>571</v>
      </c>
      <c r="B24" s="295" t="s">
        <v>603</v>
      </c>
      <c r="C24" s="294" t="s">
        <v>604</v>
      </c>
      <c r="D24" s="315">
        <f t="shared" si="5"/>
        <v>17340</v>
      </c>
      <c r="E24" s="315">
        <f t="shared" si="6"/>
        <v>15009</v>
      </c>
      <c r="F24" s="315">
        <f t="shared" si="7"/>
        <v>13963</v>
      </c>
      <c r="G24" s="315">
        <v>0</v>
      </c>
      <c r="H24" s="315">
        <v>13963</v>
      </c>
      <c r="I24" s="315">
        <v>0</v>
      </c>
      <c r="J24" s="315">
        <v>0</v>
      </c>
      <c r="K24" s="315">
        <v>0</v>
      </c>
      <c r="L24" s="315">
        <v>0</v>
      </c>
      <c r="M24" s="315">
        <f t="shared" si="8"/>
        <v>1046</v>
      </c>
      <c r="N24" s="315">
        <v>0</v>
      </c>
      <c r="O24" s="315">
        <v>1046</v>
      </c>
      <c r="P24" s="315">
        <v>0</v>
      </c>
      <c r="Q24" s="315">
        <v>0</v>
      </c>
      <c r="R24" s="315">
        <v>0</v>
      </c>
      <c r="S24" s="315">
        <v>0</v>
      </c>
      <c r="T24" s="315">
        <f t="shared" si="9"/>
        <v>1057</v>
      </c>
      <c r="U24" s="315">
        <f t="shared" si="10"/>
        <v>787</v>
      </c>
      <c r="V24" s="315">
        <v>0</v>
      </c>
      <c r="W24" s="315">
        <v>0</v>
      </c>
      <c r="X24" s="315">
        <v>0</v>
      </c>
      <c r="Y24" s="315">
        <v>690</v>
      </c>
      <c r="Z24" s="315">
        <v>0</v>
      </c>
      <c r="AA24" s="315">
        <v>97</v>
      </c>
      <c r="AB24" s="315">
        <f t="shared" si="11"/>
        <v>270</v>
      </c>
      <c r="AC24" s="315">
        <v>0</v>
      </c>
      <c r="AD24" s="315">
        <v>0</v>
      </c>
      <c r="AE24" s="315">
        <v>0</v>
      </c>
      <c r="AF24" s="315">
        <v>4</v>
      </c>
      <c r="AG24" s="315">
        <v>0</v>
      </c>
      <c r="AH24" s="315">
        <v>266</v>
      </c>
      <c r="AI24" s="315">
        <f t="shared" si="12"/>
        <v>0</v>
      </c>
      <c r="AJ24" s="315">
        <f t="shared" si="13"/>
        <v>0</v>
      </c>
      <c r="AK24" s="315">
        <v>0</v>
      </c>
      <c r="AL24" s="315">
        <v>0</v>
      </c>
      <c r="AM24" s="315">
        <v>0</v>
      </c>
      <c r="AN24" s="315">
        <v>0</v>
      </c>
      <c r="AO24" s="315">
        <v>0</v>
      </c>
      <c r="AP24" s="315">
        <v>0</v>
      </c>
      <c r="AQ24" s="315">
        <f t="shared" si="14"/>
        <v>0</v>
      </c>
      <c r="AR24" s="315">
        <v>0</v>
      </c>
      <c r="AS24" s="315">
        <v>0</v>
      </c>
      <c r="AT24" s="315">
        <v>0</v>
      </c>
      <c r="AU24" s="315">
        <v>0</v>
      </c>
      <c r="AV24" s="315">
        <v>0</v>
      </c>
      <c r="AW24" s="315">
        <v>0</v>
      </c>
      <c r="AX24" s="315">
        <f t="shared" si="15"/>
        <v>0</v>
      </c>
      <c r="AY24" s="315">
        <f t="shared" si="16"/>
        <v>0</v>
      </c>
      <c r="AZ24" s="315">
        <v>0</v>
      </c>
      <c r="BA24" s="315">
        <v>0</v>
      </c>
      <c r="BB24" s="315">
        <v>0</v>
      </c>
      <c r="BC24" s="315">
        <v>0</v>
      </c>
      <c r="BD24" s="315">
        <v>0</v>
      </c>
      <c r="BE24" s="315">
        <v>0</v>
      </c>
      <c r="BF24" s="315">
        <f t="shared" si="17"/>
        <v>0</v>
      </c>
      <c r="BG24" s="315">
        <v>0</v>
      </c>
      <c r="BH24" s="315">
        <v>0</v>
      </c>
      <c r="BI24" s="315">
        <v>0</v>
      </c>
      <c r="BJ24" s="315">
        <v>0</v>
      </c>
      <c r="BK24" s="315">
        <v>0</v>
      </c>
      <c r="BL24" s="315">
        <v>0</v>
      </c>
      <c r="BM24" s="315">
        <f t="shared" si="18"/>
        <v>0</v>
      </c>
      <c r="BN24" s="315">
        <f t="shared" si="19"/>
        <v>0</v>
      </c>
      <c r="BO24" s="315">
        <v>0</v>
      </c>
      <c r="BP24" s="315">
        <v>0</v>
      </c>
      <c r="BQ24" s="315">
        <v>0</v>
      </c>
      <c r="BR24" s="315">
        <v>0</v>
      </c>
      <c r="BS24" s="315">
        <v>0</v>
      </c>
      <c r="BT24" s="315">
        <v>0</v>
      </c>
      <c r="BU24" s="315">
        <f t="shared" si="20"/>
        <v>0</v>
      </c>
      <c r="BV24" s="315">
        <v>0</v>
      </c>
      <c r="BW24" s="315">
        <v>0</v>
      </c>
      <c r="BX24" s="315">
        <v>0</v>
      </c>
      <c r="BY24" s="315">
        <v>0</v>
      </c>
      <c r="BZ24" s="315">
        <v>0</v>
      </c>
      <c r="CA24" s="315">
        <v>0</v>
      </c>
      <c r="CB24" s="315">
        <f t="shared" si="21"/>
        <v>0</v>
      </c>
      <c r="CC24" s="315">
        <f t="shared" si="22"/>
        <v>0</v>
      </c>
      <c r="CD24" s="315">
        <v>0</v>
      </c>
      <c r="CE24" s="315">
        <v>0</v>
      </c>
      <c r="CF24" s="315">
        <v>0</v>
      </c>
      <c r="CG24" s="315">
        <v>0</v>
      </c>
      <c r="CH24" s="315">
        <v>0</v>
      </c>
      <c r="CI24" s="315">
        <v>0</v>
      </c>
      <c r="CJ24" s="315">
        <f t="shared" si="23"/>
        <v>0</v>
      </c>
      <c r="CK24" s="315">
        <v>0</v>
      </c>
      <c r="CL24" s="315">
        <v>0</v>
      </c>
      <c r="CM24" s="315">
        <v>0</v>
      </c>
      <c r="CN24" s="315">
        <v>0</v>
      </c>
      <c r="CO24" s="315">
        <v>0</v>
      </c>
      <c r="CP24" s="315">
        <v>0</v>
      </c>
      <c r="CQ24" s="315">
        <f t="shared" si="24"/>
        <v>403</v>
      </c>
      <c r="CR24" s="315">
        <f t="shared" si="25"/>
        <v>403</v>
      </c>
      <c r="CS24" s="315">
        <v>0</v>
      </c>
      <c r="CT24" s="315">
        <v>0</v>
      </c>
      <c r="CU24" s="315">
        <v>0</v>
      </c>
      <c r="CV24" s="315">
        <v>403</v>
      </c>
      <c r="CW24" s="315">
        <v>0</v>
      </c>
      <c r="CX24" s="315">
        <v>0</v>
      </c>
      <c r="CY24" s="315">
        <f t="shared" si="26"/>
        <v>0</v>
      </c>
      <c r="CZ24" s="315">
        <v>0</v>
      </c>
      <c r="DA24" s="315">
        <v>0</v>
      </c>
      <c r="DB24" s="315">
        <v>0</v>
      </c>
      <c r="DC24" s="315">
        <v>0</v>
      </c>
      <c r="DD24" s="315">
        <v>0</v>
      </c>
      <c r="DE24" s="315">
        <v>0</v>
      </c>
      <c r="DF24" s="315">
        <f t="shared" si="27"/>
        <v>0</v>
      </c>
      <c r="DG24" s="315">
        <f t="shared" si="28"/>
        <v>0</v>
      </c>
      <c r="DH24" s="315">
        <v>0</v>
      </c>
      <c r="DI24" s="315">
        <v>0</v>
      </c>
      <c r="DJ24" s="315">
        <v>0</v>
      </c>
      <c r="DK24" s="315">
        <v>0</v>
      </c>
      <c r="DL24" s="315">
        <v>0</v>
      </c>
      <c r="DM24" s="315">
        <v>0</v>
      </c>
      <c r="DN24" s="315">
        <f t="shared" si="29"/>
        <v>0</v>
      </c>
      <c r="DO24" s="315">
        <v>0</v>
      </c>
      <c r="DP24" s="315">
        <v>0</v>
      </c>
      <c r="DQ24" s="315">
        <v>0</v>
      </c>
      <c r="DR24" s="315">
        <v>0</v>
      </c>
      <c r="DS24" s="315">
        <v>0</v>
      </c>
      <c r="DT24" s="315">
        <v>0</v>
      </c>
      <c r="DU24" s="315">
        <f t="shared" si="30"/>
        <v>587</v>
      </c>
      <c r="DV24" s="315">
        <v>511</v>
      </c>
      <c r="DW24" s="315">
        <v>0</v>
      </c>
      <c r="DX24" s="315">
        <v>76</v>
      </c>
      <c r="DY24" s="315">
        <v>0</v>
      </c>
      <c r="DZ24" s="315">
        <f t="shared" si="31"/>
        <v>284</v>
      </c>
      <c r="EA24" s="315">
        <f t="shared" si="32"/>
        <v>221</v>
      </c>
      <c r="EB24" s="315">
        <v>0</v>
      </c>
      <c r="EC24" s="315">
        <v>0</v>
      </c>
      <c r="ED24" s="315">
        <v>221</v>
      </c>
      <c r="EE24" s="315">
        <v>0</v>
      </c>
      <c r="EF24" s="315">
        <v>0</v>
      </c>
      <c r="EG24" s="315">
        <v>0</v>
      </c>
      <c r="EH24" s="315">
        <f t="shared" si="33"/>
        <v>63</v>
      </c>
      <c r="EI24" s="315">
        <v>0</v>
      </c>
      <c r="EJ24" s="315">
        <v>0</v>
      </c>
      <c r="EK24" s="315">
        <v>63</v>
      </c>
      <c r="EL24" s="315">
        <v>0</v>
      </c>
      <c r="EM24" s="315">
        <v>0</v>
      </c>
      <c r="EN24" s="315">
        <v>0</v>
      </c>
    </row>
    <row r="25" spans="1:144" s="300" customFormat="1" ht="12" customHeight="1">
      <c r="A25" s="294" t="s">
        <v>571</v>
      </c>
      <c r="B25" s="295" t="s">
        <v>605</v>
      </c>
      <c r="C25" s="294" t="s">
        <v>606</v>
      </c>
      <c r="D25" s="315">
        <f t="shared" si="5"/>
        <v>19714</v>
      </c>
      <c r="E25" s="315">
        <f t="shared" si="6"/>
        <v>12787</v>
      </c>
      <c r="F25" s="315">
        <f t="shared" si="7"/>
        <v>12352</v>
      </c>
      <c r="G25" s="315">
        <v>0</v>
      </c>
      <c r="H25" s="315">
        <v>12352</v>
      </c>
      <c r="I25" s="315">
        <v>0</v>
      </c>
      <c r="J25" s="315">
        <v>0</v>
      </c>
      <c r="K25" s="315">
        <v>0</v>
      </c>
      <c r="L25" s="315">
        <v>0</v>
      </c>
      <c r="M25" s="315">
        <f t="shared" si="8"/>
        <v>435</v>
      </c>
      <c r="N25" s="315">
        <v>0</v>
      </c>
      <c r="O25" s="315">
        <v>435</v>
      </c>
      <c r="P25" s="315">
        <v>0</v>
      </c>
      <c r="Q25" s="315">
        <v>0</v>
      </c>
      <c r="R25" s="315">
        <v>0</v>
      </c>
      <c r="S25" s="315">
        <v>0</v>
      </c>
      <c r="T25" s="315">
        <f t="shared" si="9"/>
        <v>2039</v>
      </c>
      <c r="U25" s="315">
        <f t="shared" si="10"/>
        <v>1100</v>
      </c>
      <c r="V25" s="315">
        <v>0</v>
      </c>
      <c r="W25" s="315">
        <v>0</v>
      </c>
      <c r="X25" s="315">
        <v>952</v>
      </c>
      <c r="Y25" s="315">
        <v>0</v>
      </c>
      <c r="Z25" s="315">
        <v>0</v>
      </c>
      <c r="AA25" s="315">
        <v>148</v>
      </c>
      <c r="AB25" s="315">
        <f t="shared" si="11"/>
        <v>939</v>
      </c>
      <c r="AC25" s="315">
        <v>0</v>
      </c>
      <c r="AD25" s="315">
        <v>0</v>
      </c>
      <c r="AE25" s="315">
        <v>292</v>
      </c>
      <c r="AF25" s="315">
        <v>0</v>
      </c>
      <c r="AG25" s="315">
        <v>0</v>
      </c>
      <c r="AH25" s="315">
        <v>647</v>
      </c>
      <c r="AI25" s="315">
        <f t="shared" si="12"/>
        <v>0</v>
      </c>
      <c r="AJ25" s="315">
        <f t="shared" si="13"/>
        <v>0</v>
      </c>
      <c r="AK25" s="315">
        <v>0</v>
      </c>
      <c r="AL25" s="315">
        <v>0</v>
      </c>
      <c r="AM25" s="315">
        <v>0</v>
      </c>
      <c r="AN25" s="315">
        <v>0</v>
      </c>
      <c r="AO25" s="315">
        <v>0</v>
      </c>
      <c r="AP25" s="315">
        <v>0</v>
      </c>
      <c r="AQ25" s="315">
        <f t="shared" si="14"/>
        <v>0</v>
      </c>
      <c r="AR25" s="315">
        <v>0</v>
      </c>
      <c r="AS25" s="315">
        <v>0</v>
      </c>
      <c r="AT25" s="315">
        <v>0</v>
      </c>
      <c r="AU25" s="315">
        <v>0</v>
      </c>
      <c r="AV25" s="315">
        <v>0</v>
      </c>
      <c r="AW25" s="315">
        <v>0</v>
      </c>
      <c r="AX25" s="315">
        <f t="shared" si="15"/>
        <v>0</v>
      </c>
      <c r="AY25" s="315">
        <f t="shared" si="16"/>
        <v>0</v>
      </c>
      <c r="AZ25" s="315">
        <v>0</v>
      </c>
      <c r="BA25" s="315">
        <v>0</v>
      </c>
      <c r="BB25" s="315">
        <v>0</v>
      </c>
      <c r="BC25" s="315">
        <v>0</v>
      </c>
      <c r="BD25" s="315">
        <v>0</v>
      </c>
      <c r="BE25" s="315">
        <v>0</v>
      </c>
      <c r="BF25" s="315">
        <f t="shared" si="17"/>
        <v>0</v>
      </c>
      <c r="BG25" s="315">
        <v>0</v>
      </c>
      <c r="BH25" s="315">
        <v>0</v>
      </c>
      <c r="BI25" s="315">
        <v>0</v>
      </c>
      <c r="BJ25" s="315">
        <v>0</v>
      </c>
      <c r="BK25" s="315">
        <v>0</v>
      </c>
      <c r="BL25" s="315">
        <v>0</v>
      </c>
      <c r="BM25" s="315">
        <f t="shared" si="18"/>
        <v>0</v>
      </c>
      <c r="BN25" s="315">
        <f t="shared" si="19"/>
        <v>0</v>
      </c>
      <c r="BO25" s="315">
        <v>0</v>
      </c>
      <c r="BP25" s="315">
        <v>0</v>
      </c>
      <c r="BQ25" s="315">
        <v>0</v>
      </c>
      <c r="BR25" s="315">
        <v>0</v>
      </c>
      <c r="BS25" s="315">
        <v>0</v>
      </c>
      <c r="BT25" s="315">
        <v>0</v>
      </c>
      <c r="BU25" s="315">
        <f t="shared" si="20"/>
        <v>0</v>
      </c>
      <c r="BV25" s="315">
        <v>0</v>
      </c>
      <c r="BW25" s="315">
        <v>0</v>
      </c>
      <c r="BX25" s="315">
        <v>0</v>
      </c>
      <c r="BY25" s="315">
        <v>0</v>
      </c>
      <c r="BZ25" s="315">
        <v>0</v>
      </c>
      <c r="CA25" s="315">
        <v>0</v>
      </c>
      <c r="CB25" s="315">
        <f t="shared" si="21"/>
        <v>0</v>
      </c>
      <c r="CC25" s="315">
        <f t="shared" si="22"/>
        <v>0</v>
      </c>
      <c r="CD25" s="315">
        <v>0</v>
      </c>
      <c r="CE25" s="315">
        <v>0</v>
      </c>
      <c r="CF25" s="315">
        <v>0</v>
      </c>
      <c r="CG25" s="315">
        <v>0</v>
      </c>
      <c r="CH25" s="315">
        <v>0</v>
      </c>
      <c r="CI25" s="315">
        <v>0</v>
      </c>
      <c r="CJ25" s="315">
        <f t="shared" si="23"/>
        <v>0</v>
      </c>
      <c r="CK25" s="315">
        <v>0</v>
      </c>
      <c r="CL25" s="315">
        <v>0</v>
      </c>
      <c r="CM25" s="315">
        <v>0</v>
      </c>
      <c r="CN25" s="315">
        <v>0</v>
      </c>
      <c r="CO25" s="315">
        <v>0</v>
      </c>
      <c r="CP25" s="315">
        <v>0</v>
      </c>
      <c r="CQ25" s="315">
        <f t="shared" si="24"/>
        <v>3800</v>
      </c>
      <c r="CR25" s="315">
        <f t="shared" si="25"/>
        <v>1891</v>
      </c>
      <c r="CS25" s="315">
        <v>0</v>
      </c>
      <c r="CT25" s="315">
        <v>0</v>
      </c>
      <c r="CU25" s="315">
        <v>0</v>
      </c>
      <c r="CV25" s="315">
        <v>1874</v>
      </c>
      <c r="CW25" s="315">
        <v>17</v>
      </c>
      <c r="CX25" s="315">
        <v>0</v>
      </c>
      <c r="CY25" s="315">
        <f t="shared" si="26"/>
        <v>1909</v>
      </c>
      <c r="CZ25" s="315">
        <v>0</v>
      </c>
      <c r="DA25" s="315">
        <v>0</v>
      </c>
      <c r="DB25" s="315">
        <v>0</v>
      </c>
      <c r="DC25" s="315">
        <v>1908</v>
      </c>
      <c r="DD25" s="315">
        <v>1</v>
      </c>
      <c r="DE25" s="315">
        <v>0</v>
      </c>
      <c r="DF25" s="315">
        <f t="shared" si="27"/>
        <v>0</v>
      </c>
      <c r="DG25" s="315">
        <f t="shared" si="28"/>
        <v>0</v>
      </c>
      <c r="DH25" s="315">
        <v>0</v>
      </c>
      <c r="DI25" s="315">
        <v>0</v>
      </c>
      <c r="DJ25" s="315">
        <v>0</v>
      </c>
      <c r="DK25" s="315">
        <v>0</v>
      </c>
      <c r="DL25" s="315">
        <v>0</v>
      </c>
      <c r="DM25" s="315">
        <v>0</v>
      </c>
      <c r="DN25" s="315">
        <f t="shared" si="29"/>
        <v>0</v>
      </c>
      <c r="DO25" s="315">
        <v>0</v>
      </c>
      <c r="DP25" s="315">
        <v>0</v>
      </c>
      <c r="DQ25" s="315">
        <v>0</v>
      </c>
      <c r="DR25" s="315">
        <v>0</v>
      </c>
      <c r="DS25" s="315">
        <v>0</v>
      </c>
      <c r="DT25" s="315">
        <v>0</v>
      </c>
      <c r="DU25" s="315">
        <f t="shared" si="30"/>
        <v>1088</v>
      </c>
      <c r="DV25" s="315">
        <v>1088</v>
      </c>
      <c r="DW25" s="315">
        <v>0</v>
      </c>
      <c r="DX25" s="315">
        <v>0</v>
      </c>
      <c r="DY25" s="315">
        <v>0</v>
      </c>
      <c r="DZ25" s="315">
        <f t="shared" si="31"/>
        <v>0</v>
      </c>
      <c r="EA25" s="315">
        <f t="shared" si="32"/>
        <v>0</v>
      </c>
      <c r="EB25" s="315">
        <v>0</v>
      </c>
      <c r="EC25" s="315">
        <v>0</v>
      </c>
      <c r="ED25" s="315">
        <v>0</v>
      </c>
      <c r="EE25" s="315">
        <v>0</v>
      </c>
      <c r="EF25" s="315">
        <v>0</v>
      </c>
      <c r="EG25" s="315">
        <v>0</v>
      </c>
      <c r="EH25" s="315">
        <f t="shared" si="33"/>
        <v>0</v>
      </c>
      <c r="EI25" s="315">
        <v>0</v>
      </c>
      <c r="EJ25" s="315">
        <v>0</v>
      </c>
      <c r="EK25" s="315">
        <v>0</v>
      </c>
      <c r="EL25" s="315">
        <v>0</v>
      </c>
      <c r="EM25" s="315">
        <v>0</v>
      </c>
      <c r="EN25" s="315">
        <v>0</v>
      </c>
    </row>
    <row r="26" spans="1:144" s="300" customFormat="1" ht="12" customHeight="1">
      <c r="A26" s="294" t="s">
        <v>571</v>
      </c>
      <c r="B26" s="295" t="s">
        <v>607</v>
      </c>
      <c r="C26" s="294" t="s">
        <v>608</v>
      </c>
      <c r="D26" s="315">
        <f t="shared" si="5"/>
        <v>11157</v>
      </c>
      <c r="E26" s="315">
        <f t="shared" si="6"/>
        <v>9006</v>
      </c>
      <c r="F26" s="315">
        <f t="shared" si="7"/>
        <v>7866</v>
      </c>
      <c r="G26" s="315">
        <v>0</v>
      </c>
      <c r="H26" s="315">
        <v>7866</v>
      </c>
      <c r="I26" s="315">
        <v>0</v>
      </c>
      <c r="J26" s="315">
        <v>0</v>
      </c>
      <c r="K26" s="315">
        <v>0</v>
      </c>
      <c r="L26" s="315">
        <v>0</v>
      </c>
      <c r="M26" s="315">
        <f t="shared" si="8"/>
        <v>1140</v>
      </c>
      <c r="N26" s="315">
        <v>0</v>
      </c>
      <c r="O26" s="315">
        <v>1140</v>
      </c>
      <c r="P26" s="315">
        <v>0</v>
      </c>
      <c r="Q26" s="315">
        <v>0</v>
      </c>
      <c r="R26" s="315">
        <v>0</v>
      </c>
      <c r="S26" s="315">
        <v>0</v>
      </c>
      <c r="T26" s="315">
        <f t="shared" si="9"/>
        <v>81</v>
      </c>
      <c r="U26" s="315">
        <f t="shared" si="10"/>
        <v>41</v>
      </c>
      <c r="V26" s="315">
        <v>0</v>
      </c>
      <c r="W26" s="315">
        <v>0</v>
      </c>
      <c r="X26" s="315">
        <v>0</v>
      </c>
      <c r="Y26" s="315">
        <v>0</v>
      </c>
      <c r="Z26" s="315">
        <v>0</v>
      </c>
      <c r="AA26" s="315">
        <v>41</v>
      </c>
      <c r="AB26" s="315">
        <f t="shared" si="11"/>
        <v>40</v>
      </c>
      <c r="AC26" s="315">
        <v>0</v>
      </c>
      <c r="AD26" s="315">
        <v>0</v>
      </c>
      <c r="AE26" s="315">
        <v>0</v>
      </c>
      <c r="AF26" s="315">
        <v>0</v>
      </c>
      <c r="AG26" s="315">
        <v>0</v>
      </c>
      <c r="AH26" s="315">
        <v>40</v>
      </c>
      <c r="AI26" s="315">
        <f t="shared" si="12"/>
        <v>0</v>
      </c>
      <c r="AJ26" s="315">
        <f t="shared" si="13"/>
        <v>0</v>
      </c>
      <c r="AK26" s="315">
        <v>0</v>
      </c>
      <c r="AL26" s="315">
        <v>0</v>
      </c>
      <c r="AM26" s="315">
        <v>0</v>
      </c>
      <c r="AN26" s="315">
        <v>0</v>
      </c>
      <c r="AO26" s="315">
        <v>0</v>
      </c>
      <c r="AP26" s="315">
        <v>0</v>
      </c>
      <c r="AQ26" s="315">
        <f t="shared" si="14"/>
        <v>0</v>
      </c>
      <c r="AR26" s="315">
        <v>0</v>
      </c>
      <c r="AS26" s="315">
        <v>0</v>
      </c>
      <c r="AT26" s="315">
        <v>0</v>
      </c>
      <c r="AU26" s="315">
        <v>0</v>
      </c>
      <c r="AV26" s="315">
        <v>0</v>
      </c>
      <c r="AW26" s="315">
        <v>0</v>
      </c>
      <c r="AX26" s="315">
        <f t="shared" si="15"/>
        <v>0</v>
      </c>
      <c r="AY26" s="315">
        <f t="shared" si="16"/>
        <v>0</v>
      </c>
      <c r="AZ26" s="315">
        <v>0</v>
      </c>
      <c r="BA26" s="315">
        <v>0</v>
      </c>
      <c r="BB26" s="315">
        <v>0</v>
      </c>
      <c r="BC26" s="315">
        <v>0</v>
      </c>
      <c r="BD26" s="315">
        <v>0</v>
      </c>
      <c r="BE26" s="315">
        <v>0</v>
      </c>
      <c r="BF26" s="315">
        <f t="shared" si="17"/>
        <v>0</v>
      </c>
      <c r="BG26" s="315">
        <v>0</v>
      </c>
      <c r="BH26" s="315">
        <v>0</v>
      </c>
      <c r="BI26" s="315">
        <v>0</v>
      </c>
      <c r="BJ26" s="315">
        <v>0</v>
      </c>
      <c r="BK26" s="315">
        <v>0</v>
      </c>
      <c r="BL26" s="315">
        <v>0</v>
      </c>
      <c r="BM26" s="315">
        <f t="shared" si="18"/>
        <v>0</v>
      </c>
      <c r="BN26" s="315">
        <f t="shared" si="19"/>
        <v>0</v>
      </c>
      <c r="BO26" s="315">
        <v>0</v>
      </c>
      <c r="BP26" s="315">
        <v>0</v>
      </c>
      <c r="BQ26" s="315">
        <v>0</v>
      </c>
      <c r="BR26" s="315">
        <v>0</v>
      </c>
      <c r="BS26" s="315">
        <v>0</v>
      </c>
      <c r="BT26" s="315">
        <v>0</v>
      </c>
      <c r="BU26" s="315">
        <f t="shared" si="20"/>
        <v>0</v>
      </c>
      <c r="BV26" s="315">
        <v>0</v>
      </c>
      <c r="BW26" s="315">
        <v>0</v>
      </c>
      <c r="BX26" s="315">
        <v>0</v>
      </c>
      <c r="BY26" s="315">
        <v>0</v>
      </c>
      <c r="BZ26" s="315">
        <v>0</v>
      </c>
      <c r="CA26" s="315">
        <v>0</v>
      </c>
      <c r="CB26" s="315">
        <f t="shared" si="21"/>
        <v>0</v>
      </c>
      <c r="CC26" s="315">
        <f t="shared" si="22"/>
        <v>0</v>
      </c>
      <c r="CD26" s="315">
        <v>0</v>
      </c>
      <c r="CE26" s="315">
        <v>0</v>
      </c>
      <c r="CF26" s="315">
        <v>0</v>
      </c>
      <c r="CG26" s="315">
        <v>0</v>
      </c>
      <c r="CH26" s="315">
        <v>0</v>
      </c>
      <c r="CI26" s="315">
        <v>0</v>
      </c>
      <c r="CJ26" s="315">
        <f t="shared" si="23"/>
        <v>0</v>
      </c>
      <c r="CK26" s="315">
        <v>0</v>
      </c>
      <c r="CL26" s="315">
        <v>0</v>
      </c>
      <c r="CM26" s="315">
        <v>0</v>
      </c>
      <c r="CN26" s="315">
        <v>0</v>
      </c>
      <c r="CO26" s="315">
        <v>0</v>
      </c>
      <c r="CP26" s="315">
        <v>0</v>
      </c>
      <c r="CQ26" s="315">
        <f t="shared" si="24"/>
        <v>1910</v>
      </c>
      <c r="CR26" s="315">
        <f t="shared" si="25"/>
        <v>1281</v>
      </c>
      <c r="CS26" s="315">
        <v>0</v>
      </c>
      <c r="CT26" s="315">
        <v>0</v>
      </c>
      <c r="CU26" s="315">
        <v>0</v>
      </c>
      <c r="CV26" s="315">
        <v>1281</v>
      </c>
      <c r="CW26" s="315">
        <v>0</v>
      </c>
      <c r="CX26" s="315">
        <v>0</v>
      </c>
      <c r="CY26" s="315">
        <f t="shared" si="26"/>
        <v>629</v>
      </c>
      <c r="CZ26" s="315">
        <v>0</v>
      </c>
      <c r="DA26" s="315">
        <v>0</v>
      </c>
      <c r="DB26" s="315">
        <v>0</v>
      </c>
      <c r="DC26" s="315">
        <v>629</v>
      </c>
      <c r="DD26" s="315">
        <v>0</v>
      </c>
      <c r="DE26" s="315">
        <v>0</v>
      </c>
      <c r="DF26" s="315">
        <f t="shared" si="27"/>
        <v>0</v>
      </c>
      <c r="DG26" s="315">
        <f t="shared" si="28"/>
        <v>0</v>
      </c>
      <c r="DH26" s="315">
        <v>0</v>
      </c>
      <c r="DI26" s="315">
        <v>0</v>
      </c>
      <c r="DJ26" s="315">
        <v>0</v>
      </c>
      <c r="DK26" s="315">
        <v>0</v>
      </c>
      <c r="DL26" s="315">
        <v>0</v>
      </c>
      <c r="DM26" s="315">
        <v>0</v>
      </c>
      <c r="DN26" s="315">
        <f t="shared" si="29"/>
        <v>0</v>
      </c>
      <c r="DO26" s="315">
        <v>0</v>
      </c>
      <c r="DP26" s="315">
        <v>0</v>
      </c>
      <c r="DQ26" s="315">
        <v>0</v>
      </c>
      <c r="DR26" s="315">
        <v>0</v>
      </c>
      <c r="DS26" s="315">
        <v>0</v>
      </c>
      <c r="DT26" s="315">
        <v>0</v>
      </c>
      <c r="DU26" s="315">
        <f t="shared" si="30"/>
        <v>10</v>
      </c>
      <c r="DV26" s="315">
        <v>10</v>
      </c>
      <c r="DW26" s="315">
        <v>0</v>
      </c>
      <c r="DX26" s="315">
        <v>0</v>
      </c>
      <c r="DY26" s="315">
        <v>0</v>
      </c>
      <c r="DZ26" s="315">
        <f t="shared" si="31"/>
        <v>150</v>
      </c>
      <c r="EA26" s="315">
        <f t="shared" si="32"/>
        <v>70</v>
      </c>
      <c r="EB26" s="315">
        <v>0</v>
      </c>
      <c r="EC26" s="315">
        <v>0</v>
      </c>
      <c r="ED26" s="315">
        <v>70</v>
      </c>
      <c r="EE26" s="315">
        <v>0</v>
      </c>
      <c r="EF26" s="315">
        <v>0</v>
      </c>
      <c r="EG26" s="315">
        <v>0</v>
      </c>
      <c r="EH26" s="315">
        <f t="shared" si="33"/>
        <v>80</v>
      </c>
      <c r="EI26" s="315">
        <v>0</v>
      </c>
      <c r="EJ26" s="315">
        <v>0</v>
      </c>
      <c r="EK26" s="315">
        <v>80</v>
      </c>
      <c r="EL26" s="315">
        <v>0</v>
      </c>
      <c r="EM26" s="315">
        <v>0</v>
      </c>
      <c r="EN26" s="315">
        <v>0</v>
      </c>
    </row>
    <row r="27" spans="1:144" s="300" customFormat="1" ht="12" customHeight="1">
      <c r="A27" s="294" t="s">
        <v>571</v>
      </c>
      <c r="B27" s="295" t="s">
        <v>609</v>
      </c>
      <c r="C27" s="294" t="s">
        <v>610</v>
      </c>
      <c r="D27" s="315">
        <f t="shared" si="5"/>
        <v>11357</v>
      </c>
      <c r="E27" s="315">
        <f t="shared" si="6"/>
        <v>9205</v>
      </c>
      <c r="F27" s="315">
        <f t="shared" si="7"/>
        <v>7673</v>
      </c>
      <c r="G27" s="315">
        <v>0</v>
      </c>
      <c r="H27" s="315">
        <v>7673</v>
      </c>
      <c r="I27" s="315">
        <v>0</v>
      </c>
      <c r="J27" s="315">
        <v>0</v>
      </c>
      <c r="K27" s="315">
        <v>0</v>
      </c>
      <c r="L27" s="315">
        <v>0</v>
      </c>
      <c r="M27" s="315">
        <f t="shared" si="8"/>
        <v>1532</v>
      </c>
      <c r="N27" s="315">
        <v>0</v>
      </c>
      <c r="O27" s="315">
        <v>1532</v>
      </c>
      <c r="P27" s="315">
        <v>0</v>
      </c>
      <c r="Q27" s="315">
        <v>0</v>
      </c>
      <c r="R27" s="315">
        <v>0</v>
      </c>
      <c r="S27" s="315">
        <v>0</v>
      </c>
      <c r="T27" s="315">
        <f t="shared" si="9"/>
        <v>256</v>
      </c>
      <c r="U27" s="315">
        <f t="shared" si="10"/>
        <v>174</v>
      </c>
      <c r="V27" s="315">
        <v>0</v>
      </c>
      <c r="W27" s="315">
        <v>0</v>
      </c>
      <c r="X27" s="315">
        <v>0</v>
      </c>
      <c r="Y27" s="315">
        <v>174</v>
      </c>
      <c r="Z27" s="315">
        <v>0</v>
      </c>
      <c r="AA27" s="315">
        <v>0</v>
      </c>
      <c r="AB27" s="315">
        <f t="shared" si="11"/>
        <v>82</v>
      </c>
      <c r="AC27" s="315">
        <v>0</v>
      </c>
      <c r="AD27" s="315">
        <v>0</v>
      </c>
      <c r="AE27" s="315">
        <v>0</v>
      </c>
      <c r="AF27" s="315">
        <v>82</v>
      </c>
      <c r="AG27" s="315">
        <v>0</v>
      </c>
      <c r="AH27" s="315">
        <v>0</v>
      </c>
      <c r="AI27" s="315">
        <f t="shared" si="12"/>
        <v>0</v>
      </c>
      <c r="AJ27" s="315">
        <f t="shared" si="13"/>
        <v>0</v>
      </c>
      <c r="AK27" s="315">
        <v>0</v>
      </c>
      <c r="AL27" s="315">
        <v>0</v>
      </c>
      <c r="AM27" s="315">
        <v>0</v>
      </c>
      <c r="AN27" s="315">
        <v>0</v>
      </c>
      <c r="AO27" s="315">
        <v>0</v>
      </c>
      <c r="AP27" s="315">
        <v>0</v>
      </c>
      <c r="AQ27" s="315">
        <f t="shared" si="14"/>
        <v>0</v>
      </c>
      <c r="AR27" s="315">
        <v>0</v>
      </c>
      <c r="AS27" s="315">
        <v>0</v>
      </c>
      <c r="AT27" s="315">
        <v>0</v>
      </c>
      <c r="AU27" s="315">
        <v>0</v>
      </c>
      <c r="AV27" s="315">
        <v>0</v>
      </c>
      <c r="AW27" s="315">
        <v>0</v>
      </c>
      <c r="AX27" s="315">
        <f t="shared" si="15"/>
        <v>0</v>
      </c>
      <c r="AY27" s="315">
        <f t="shared" si="16"/>
        <v>0</v>
      </c>
      <c r="AZ27" s="315">
        <v>0</v>
      </c>
      <c r="BA27" s="315">
        <v>0</v>
      </c>
      <c r="BB27" s="315">
        <v>0</v>
      </c>
      <c r="BC27" s="315">
        <v>0</v>
      </c>
      <c r="BD27" s="315">
        <v>0</v>
      </c>
      <c r="BE27" s="315">
        <v>0</v>
      </c>
      <c r="BF27" s="315">
        <f t="shared" si="17"/>
        <v>0</v>
      </c>
      <c r="BG27" s="315">
        <v>0</v>
      </c>
      <c r="BH27" s="315">
        <v>0</v>
      </c>
      <c r="BI27" s="315">
        <v>0</v>
      </c>
      <c r="BJ27" s="315">
        <v>0</v>
      </c>
      <c r="BK27" s="315">
        <v>0</v>
      </c>
      <c r="BL27" s="315">
        <v>0</v>
      </c>
      <c r="BM27" s="315">
        <f t="shared" si="18"/>
        <v>0</v>
      </c>
      <c r="BN27" s="315">
        <f t="shared" si="19"/>
        <v>0</v>
      </c>
      <c r="BO27" s="315">
        <v>0</v>
      </c>
      <c r="BP27" s="315">
        <v>0</v>
      </c>
      <c r="BQ27" s="315">
        <v>0</v>
      </c>
      <c r="BR27" s="315">
        <v>0</v>
      </c>
      <c r="BS27" s="315">
        <v>0</v>
      </c>
      <c r="BT27" s="315">
        <v>0</v>
      </c>
      <c r="BU27" s="315">
        <f t="shared" si="20"/>
        <v>0</v>
      </c>
      <c r="BV27" s="315">
        <v>0</v>
      </c>
      <c r="BW27" s="315">
        <v>0</v>
      </c>
      <c r="BX27" s="315">
        <v>0</v>
      </c>
      <c r="BY27" s="315">
        <v>0</v>
      </c>
      <c r="BZ27" s="315">
        <v>0</v>
      </c>
      <c r="CA27" s="315">
        <v>0</v>
      </c>
      <c r="CB27" s="315">
        <f t="shared" si="21"/>
        <v>0</v>
      </c>
      <c r="CC27" s="315">
        <f t="shared" si="22"/>
        <v>0</v>
      </c>
      <c r="CD27" s="315">
        <v>0</v>
      </c>
      <c r="CE27" s="315">
        <v>0</v>
      </c>
      <c r="CF27" s="315">
        <v>0</v>
      </c>
      <c r="CG27" s="315">
        <v>0</v>
      </c>
      <c r="CH27" s="315">
        <v>0</v>
      </c>
      <c r="CI27" s="315">
        <v>0</v>
      </c>
      <c r="CJ27" s="315">
        <f t="shared" si="23"/>
        <v>0</v>
      </c>
      <c r="CK27" s="315">
        <v>0</v>
      </c>
      <c r="CL27" s="315">
        <v>0</v>
      </c>
      <c r="CM27" s="315">
        <v>0</v>
      </c>
      <c r="CN27" s="315">
        <v>0</v>
      </c>
      <c r="CO27" s="315">
        <v>0</v>
      </c>
      <c r="CP27" s="315">
        <v>0</v>
      </c>
      <c r="CQ27" s="315">
        <f t="shared" si="24"/>
        <v>1354</v>
      </c>
      <c r="CR27" s="315">
        <f t="shared" si="25"/>
        <v>672</v>
      </c>
      <c r="CS27" s="315">
        <v>0</v>
      </c>
      <c r="CT27" s="315">
        <v>0</v>
      </c>
      <c r="CU27" s="315">
        <v>0</v>
      </c>
      <c r="CV27" s="315">
        <v>672</v>
      </c>
      <c r="CW27" s="315">
        <v>0</v>
      </c>
      <c r="CX27" s="315">
        <v>0</v>
      </c>
      <c r="CY27" s="315">
        <f t="shared" si="26"/>
        <v>682</v>
      </c>
      <c r="CZ27" s="315">
        <v>0</v>
      </c>
      <c r="DA27" s="315">
        <v>0</v>
      </c>
      <c r="DB27" s="315">
        <v>0</v>
      </c>
      <c r="DC27" s="315">
        <v>682</v>
      </c>
      <c r="DD27" s="315">
        <v>0</v>
      </c>
      <c r="DE27" s="315">
        <v>0</v>
      </c>
      <c r="DF27" s="315">
        <f t="shared" si="27"/>
        <v>0</v>
      </c>
      <c r="DG27" s="315">
        <f t="shared" si="28"/>
        <v>0</v>
      </c>
      <c r="DH27" s="315">
        <v>0</v>
      </c>
      <c r="DI27" s="315">
        <v>0</v>
      </c>
      <c r="DJ27" s="315">
        <v>0</v>
      </c>
      <c r="DK27" s="315">
        <v>0</v>
      </c>
      <c r="DL27" s="315">
        <v>0</v>
      </c>
      <c r="DM27" s="315">
        <v>0</v>
      </c>
      <c r="DN27" s="315">
        <f t="shared" si="29"/>
        <v>0</v>
      </c>
      <c r="DO27" s="315">
        <v>0</v>
      </c>
      <c r="DP27" s="315">
        <v>0</v>
      </c>
      <c r="DQ27" s="315">
        <v>0</v>
      </c>
      <c r="DR27" s="315">
        <v>0</v>
      </c>
      <c r="DS27" s="315">
        <v>0</v>
      </c>
      <c r="DT27" s="315">
        <v>0</v>
      </c>
      <c r="DU27" s="315">
        <f t="shared" si="30"/>
        <v>191</v>
      </c>
      <c r="DV27" s="315">
        <v>191</v>
      </c>
      <c r="DW27" s="315">
        <v>0</v>
      </c>
      <c r="DX27" s="315">
        <v>0</v>
      </c>
      <c r="DY27" s="315">
        <v>0</v>
      </c>
      <c r="DZ27" s="315">
        <f t="shared" si="31"/>
        <v>351</v>
      </c>
      <c r="EA27" s="315">
        <f t="shared" si="32"/>
        <v>0</v>
      </c>
      <c r="EB27" s="315">
        <v>0</v>
      </c>
      <c r="EC27" s="315">
        <v>0</v>
      </c>
      <c r="ED27" s="315">
        <v>0</v>
      </c>
      <c r="EE27" s="315">
        <v>0</v>
      </c>
      <c r="EF27" s="315">
        <v>0</v>
      </c>
      <c r="EG27" s="315">
        <v>0</v>
      </c>
      <c r="EH27" s="315">
        <f t="shared" si="33"/>
        <v>351</v>
      </c>
      <c r="EI27" s="315">
        <v>0</v>
      </c>
      <c r="EJ27" s="315">
        <v>0</v>
      </c>
      <c r="EK27" s="315">
        <v>351</v>
      </c>
      <c r="EL27" s="315">
        <v>0</v>
      </c>
      <c r="EM27" s="315">
        <v>0</v>
      </c>
      <c r="EN27" s="315">
        <v>0</v>
      </c>
    </row>
    <row r="28" spans="1:144" s="300" customFormat="1" ht="12" customHeight="1">
      <c r="A28" s="294" t="s">
        <v>571</v>
      </c>
      <c r="B28" s="295" t="s">
        <v>611</v>
      </c>
      <c r="C28" s="294" t="s">
        <v>612</v>
      </c>
      <c r="D28" s="315">
        <f t="shared" si="5"/>
        <v>11034</v>
      </c>
      <c r="E28" s="315">
        <f t="shared" si="6"/>
        <v>8310</v>
      </c>
      <c r="F28" s="315">
        <f t="shared" si="7"/>
        <v>7932</v>
      </c>
      <c r="G28" s="315">
        <v>0</v>
      </c>
      <c r="H28" s="315">
        <v>7932</v>
      </c>
      <c r="I28" s="315">
        <v>0</v>
      </c>
      <c r="J28" s="315">
        <v>0</v>
      </c>
      <c r="K28" s="315">
        <v>0</v>
      </c>
      <c r="L28" s="315">
        <v>0</v>
      </c>
      <c r="M28" s="315">
        <f t="shared" si="8"/>
        <v>378</v>
      </c>
      <c r="N28" s="315">
        <v>0</v>
      </c>
      <c r="O28" s="315">
        <v>378</v>
      </c>
      <c r="P28" s="315">
        <v>0</v>
      </c>
      <c r="Q28" s="315">
        <v>0</v>
      </c>
      <c r="R28" s="315">
        <v>0</v>
      </c>
      <c r="S28" s="315">
        <v>0</v>
      </c>
      <c r="T28" s="315">
        <f t="shared" si="9"/>
        <v>906</v>
      </c>
      <c r="U28" s="315">
        <f t="shared" si="10"/>
        <v>226</v>
      </c>
      <c r="V28" s="315">
        <v>0</v>
      </c>
      <c r="W28" s="315">
        <v>0</v>
      </c>
      <c r="X28" s="315">
        <v>226</v>
      </c>
      <c r="Y28" s="315">
        <v>0</v>
      </c>
      <c r="Z28" s="315">
        <v>0</v>
      </c>
      <c r="AA28" s="315">
        <v>0</v>
      </c>
      <c r="AB28" s="315">
        <f t="shared" si="11"/>
        <v>680</v>
      </c>
      <c r="AC28" s="315">
        <v>0</v>
      </c>
      <c r="AD28" s="315">
        <v>0</v>
      </c>
      <c r="AE28" s="315">
        <v>90</v>
      </c>
      <c r="AF28" s="315">
        <v>0</v>
      </c>
      <c r="AG28" s="315">
        <v>0</v>
      </c>
      <c r="AH28" s="315">
        <v>590</v>
      </c>
      <c r="AI28" s="315">
        <f t="shared" si="12"/>
        <v>0</v>
      </c>
      <c r="AJ28" s="315">
        <f t="shared" si="13"/>
        <v>0</v>
      </c>
      <c r="AK28" s="315">
        <v>0</v>
      </c>
      <c r="AL28" s="315">
        <v>0</v>
      </c>
      <c r="AM28" s="315">
        <v>0</v>
      </c>
      <c r="AN28" s="315">
        <v>0</v>
      </c>
      <c r="AO28" s="315">
        <v>0</v>
      </c>
      <c r="AP28" s="315">
        <v>0</v>
      </c>
      <c r="AQ28" s="315">
        <f t="shared" si="14"/>
        <v>0</v>
      </c>
      <c r="AR28" s="315">
        <v>0</v>
      </c>
      <c r="AS28" s="315">
        <v>0</v>
      </c>
      <c r="AT28" s="315">
        <v>0</v>
      </c>
      <c r="AU28" s="315">
        <v>0</v>
      </c>
      <c r="AV28" s="315">
        <v>0</v>
      </c>
      <c r="AW28" s="315">
        <v>0</v>
      </c>
      <c r="AX28" s="315">
        <f t="shared" si="15"/>
        <v>0</v>
      </c>
      <c r="AY28" s="315">
        <f t="shared" si="16"/>
        <v>0</v>
      </c>
      <c r="AZ28" s="315">
        <v>0</v>
      </c>
      <c r="BA28" s="315">
        <v>0</v>
      </c>
      <c r="BB28" s="315">
        <v>0</v>
      </c>
      <c r="BC28" s="315">
        <v>0</v>
      </c>
      <c r="BD28" s="315">
        <v>0</v>
      </c>
      <c r="BE28" s="315">
        <v>0</v>
      </c>
      <c r="BF28" s="315">
        <f t="shared" si="17"/>
        <v>0</v>
      </c>
      <c r="BG28" s="315">
        <v>0</v>
      </c>
      <c r="BH28" s="315">
        <v>0</v>
      </c>
      <c r="BI28" s="315">
        <v>0</v>
      </c>
      <c r="BJ28" s="315">
        <v>0</v>
      </c>
      <c r="BK28" s="315">
        <v>0</v>
      </c>
      <c r="BL28" s="315">
        <v>0</v>
      </c>
      <c r="BM28" s="315">
        <f t="shared" si="18"/>
        <v>0</v>
      </c>
      <c r="BN28" s="315">
        <f t="shared" si="19"/>
        <v>0</v>
      </c>
      <c r="BO28" s="315">
        <v>0</v>
      </c>
      <c r="BP28" s="315">
        <v>0</v>
      </c>
      <c r="BQ28" s="315">
        <v>0</v>
      </c>
      <c r="BR28" s="315">
        <v>0</v>
      </c>
      <c r="BS28" s="315">
        <v>0</v>
      </c>
      <c r="BT28" s="315">
        <v>0</v>
      </c>
      <c r="BU28" s="315">
        <f t="shared" si="20"/>
        <v>0</v>
      </c>
      <c r="BV28" s="315">
        <v>0</v>
      </c>
      <c r="BW28" s="315">
        <v>0</v>
      </c>
      <c r="BX28" s="315">
        <v>0</v>
      </c>
      <c r="BY28" s="315">
        <v>0</v>
      </c>
      <c r="BZ28" s="315">
        <v>0</v>
      </c>
      <c r="CA28" s="315">
        <v>0</v>
      </c>
      <c r="CB28" s="315">
        <f t="shared" si="21"/>
        <v>0</v>
      </c>
      <c r="CC28" s="315">
        <f t="shared" si="22"/>
        <v>0</v>
      </c>
      <c r="CD28" s="315">
        <v>0</v>
      </c>
      <c r="CE28" s="315">
        <v>0</v>
      </c>
      <c r="CF28" s="315">
        <v>0</v>
      </c>
      <c r="CG28" s="315">
        <v>0</v>
      </c>
      <c r="CH28" s="315">
        <v>0</v>
      </c>
      <c r="CI28" s="315">
        <v>0</v>
      </c>
      <c r="CJ28" s="315">
        <f t="shared" si="23"/>
        <v>0</v>
      </c>
      <c r="CK28" s="315">
        <v>0</v>
      </c>
      <c r="CL28" s="315">
        <v>0</v>
      </c>
      <c r="CM28" s="315">
        <v>0</v>
      </c>
      <c r="CN28" s="315">
        <v>0</v>
      </c>
      <c r="CO28" s="315">
        <v>0</v>
      </c>
      <c r="CP28" s="315">
        <v>0</v>
      </c>
      <c r="CQ28" s="315">
        <f t="shared" si="24"/>
        <v>0</v>
      </c>
      <c r="CR28" s="315">
        <f t="shared" si="25"/>
        <v>0</v>
      </c>
      <c r="CS28" s="315">
        <v>0</v>
      </c>
      <c r="CT28" s="315">
        <v>0</v>
      </c>
      <c r="CU28" s="315">
        <v>0</v>
      </c>
      <c r="CV28" s="315">
        <v>0</v>
      </c>
      <c r="CW28" s="315">
        <v>0</v>
      </c>
      <c r="CX28" s="315">
        <v>0</v>
      </c>
      <c r="CY28" s="315">
        <f t="shared" si="26"/>
        <v>0</v>
      </c>
      <c r="CZ28" s="315">
        <v>0</v>
      </c>
      <c r="DA28" s="315">
        <v>0</v>
      </c>
      <c r="DB28" s="315">
        <v>0</v>
      </c>
      <c r="DC28" s="315">
        <v>0</v>
      </c>
      <c r="DD28" s="315">
        <v>0</v>
      </c>
      <c r="DE28" s="315">
        <v>0</v>
      </c>
      <c r="DF28" s="315">
        <f t="shared" si="27"/>
        <v>0</v>
      </c>
      <c r="DG28" s="315">
        <f t="shared" si="28"/>
        <v>0</v>
      </c>
      <c r="DH28" s="315">
        <v>0</v>
      </c>
      <c r="DI28" s="315">
        <v>0</v>
      </c>
      <c r="DJ28" s="315">
        <v>0</v>
      </c>
      <c r="DK28" s="315">
        <v>0</v>
      </c>
      <c r="DL28" s="315">
        <v>0</v>
      </c>
      <c r="DM28" s="315">
        <v>0</v>
      </c>
      <c r="DN28" s="315">
        <f t="shared" si="29"/>
        <v>0</v>
      </c>
      <c r="DO28" s="315">
        <v>0</v>
      </c>
      <c r="DP28" s="315">
        <v>0</v>
      </c>
      <c r="DQ28" s="315">
        <v>0</v>
      </c>
      <c r="DR28" s="315">
        <v>0</v>
      </c>
      <c r="DS28" s="315">
        <v>0</v>
      </c>
      <c r="DT28" s="315">
        <v>0</v>
      </c>
      <c r="DU28" s="315">
        <f t="shared" si="30"/>
        <v>1818</v>
      </c>
      <c r="DV28" s="315">
        <v>935</v>
      </c>
      <c r="DW28" s="315">
        <v>0</v>
      </c>
      <c r="DX28" s="315">
        <v>0</v>
      </c>
      <c r="DY28" s="315">
        <v>883</v>
      </c>
      <c r="DZ28" s="315">
        <f t="shared" si="31"/>
        <v>0</v>
      </c>
      <c r="EA28" s="315">
        <f t="shared" si="32"/>
        <v>0</v>
      </c>
      <c r="EB28" s="315">
        <v>0</v>
      </c>
      <c r="EC28" s="315">
        <v>0</v>
      </c>
      <c r="ED28" s="315">
        <v>0</v>
      </c>
      <c r="EE28" s="315">
        <v>0</v>
      </c>
      <c r="EF28" s="315">
        <v>0</v>
      </c>
      <c r="EG28" s="315">
        <v>0</v>
      </c>
      <c r="EH28" s="315">
        <f t="shared" si="33"/>
        <v>0</v>
      </c>
      <c r="EI28" s="315">
        <v>0</v>
      </c>
      <c r="EJ28" s="315">
        <v>0</v>
      </c>
      <c r="EK28" s="315">
        <v>0</v>
      </c>
      <c r="EL28" s="315">
        <v>0</v>
      </c>
      <c r="EM28" s="315">
        <v>0</v>
      </c>
      <c r="EN28" s="315">
        <v>0</v>
      </c>
    </row>
    <row r="29" spans="1:144" s="300" customFormat="1" ht="12" customHeight="1">
      <c r="A29" s="294" t="s">
        <v>571</v>
      </c>
      <c r="B29" s="295" t="s">
        <v>613</v>
      </c>
      <c r="C29" s="294" t="s">
        <v>614</v>
      </c>
      <c r="D29" s="315">
        <f t="shared" si="5"/>
        <v>17463</v>
      </c>
      <c r="E29" s="315">
        <f t="shared" si="6"/>
        <v>12598</v>
      </c>
      <c r="F29" s="315">
        <f t="shared" si="7"/>
        <v>11679</v>
      </c>
      <c r="G29" s="315">
        <v>0</v>
      </c>
      <c r="H29" s="315">
        <v>11675</v>
      </c>
      <c r="I29" s="315">
        <v>0</v>
      </c>
      <c r="J29" s="315">
        <v>0</v>
      </c>
      <c r="K29" s="315">
        <v>0</v>
      </c>
      <c r="L29" s="315">
        <v>4</v>
      </c>
      <c r="M29" s="315">
        <f t="shared" si="8"/>
        <v>919</v>
      </c>
      <c r="N29" s="315">
        <v>0</v>
      </c>
      <c r="O29" s="315">
        <v>841</v>
      </c>
      <c r="P29" s="315">
        <v>0</v>
      </c>
      <c r="Q29" s="315">
        <v>0</v>
      </c>
      <c r="R29" s="315">
        <v>0</v>
      </c>
      <c r="S29" s="315">
        <v>78</v>
      </c>
      <c r="T29" s="315">
        <f t="shared" si="9"/>
        <v>0</v>
      </c>
      <c r="U29" s="315">
        <f t="shared" si="10"/>
        <v>0</v>
      </c>
      <c r="V29" s="315">
        <v>0</v>
      </c>
      <c r="W29" s="315">
        <v>0</v>
      </c>
      <c r="X29" s="315">
        <v>0</v>
      </c>
      <c r="Y29" s="315">
        <v>0</v>
      </c>
      <c r="Z29" s="315">
        <v>0</v>
      </c>
      <c r="AA29" s="315">
        <v>0</v>
      </c>
      <c r="AB29" s="315">
        <f t="shared" si="11"/>
        <v>0</v>
      </c>
      <c r="AC29" s="315">
        <v>0</v>
      </c>
      <c r="AD29" s="315">
        <v>0</v>
      </c>
      <c r="AE29" s="315">
        <v>0</v>
      </c>
      <c r="AF29" s="315">
        <v>0</v>
      </c>
      <c r="AG29" s="315">
        <v>0</v>
      </c>
      <c r="AH29" s="315">
        <v>0</v>
      </c>
      <c r="AI29" s="315">
        <f t="shared" si="12"/>
        <v>546</v>
      </c>
      <c r="AJ29" s="315">
        <f t="shared" si="13"/>
        <v>300</v>
      </c>
      <c r="AK29" s="315">
        <v>0</v>
      </c>
      <c r="AL29" s="315">
        <v>0</v>
      </c>
      <c r="AM29" s="315">
        <v>0</v>
      </c>
      <c r="AN29" s="315">
        <v>300</v>
      </c>
      <c r="AO29" s="315">
        <v>0</v>
      </c>
      <c r="AP29" s="315">
        <v>0</v>
      </c>
      <c r="AQ29" s="315">
        <f t="shared" si="14"/>
        <v>246</v>
      </c>
      <c r="AR29" s="315">
        <v>0</v>
      </c>
      <c r="AS29" s="315">
        <v>0</v>
      </c>
      <c r="AT29" s="315">
        <v>0</v>
      </c>
      <c r="AU29" s="315">
        <v>246</v>
      </c>
      <c r="AV29" s="315">
        <v>0</v>
      </c>
      <c r="AW29" s="315">
        <v>0</v>
      </c>
      <c r="AX29" s="315">
        <f t="shared" si="15"/>
        <v>0</v>
      </c>
      <c r="AY29" s="315">
        <f t="shared" si="16"/>
        <v>0</v>
      </c>
      <c r="AZ29" s="315">
        <v>0</v>
      </c>
      <c r="BA29" s="315">
        <v>0</v>
      </c>
      <c r="BB29" s="315">
        <v>0</v>
      </c>
      <c r="BC29" s="315">
        <v>0</v>
      </c>
      <c r="BD29" s="315">
        <v>0</v>
      </c>
      <c r="BE29" s="315">
        <v>0</v>
      </c>
      <c r="BF29" s="315">
        <f t="shared" si="17"/>
        <v>0</v>
      </c>
      <c r="BG29" s="315">
        <v>0</v>
      </c>
      <c r="BH29" s="315">
        <v>0</v>
      </c>
      <c r="BI29" s="315">
        <v>0</v>
      </c>
      <c r="BJ29" s="315">
        <v>0</v>
      </c>
      <c r="BK29" s="315">
        <v>0</v>
      </c>
      <c r="BL29" s="315">
        <v>0</v>
      </c>
      <c r="BM29" s="315">
        <f t="shared" si="18"/>
        <v>0</v>
      </c>
      <c r="BN29" s="315">
        <f t="shared" si="19"/>
        <v>0</v>
      </c>
      <c r="BO29" s="315">
        <v>0</v>
      </c>
      <c r="BP29" s="315">
        <v>0</v>
      </c>
      <c r="BQ29" s="315">
        <v>0</v>
      </c>
      <c r="BR29" s="315">
        <v>0</v>
      </c>
      <c r="BS29" s="315">
        <v>0</v>
      </c>
      <c r="BT29" s="315">
        <v>0</v>
      </c>
      <c r="BU29" s="315">
        <f t="shared" si="20"/>
        <v>0</v>
      </c>
      <c r="BV29" s="315">
        <v>0</v>
      </c>
      <c r="BW29" s="315">
        <v>0</v>
      </c>
      <c r="BX29" s="315">
        <v>0</v>
      </c>
      <c r="BY29" s="315">
        <v>0</v>
      </c>
      <c r="BZ29" s="315">
        <v>0</v>
      </c>
      <c r="CA29" s="315">
        <v>0</v>
      </c>
      <c r="CB29" s="315">
        <f t="shared" si="21"/>
        <v>0</v>
      </c>
      <c r="CC29" s="315">
        <f t="shared" si="22"/>
        <v>0</v>
      </c>
      <c r="CD29" s="315">
        <v>0</v>
      </c>
      <c r="CE29" s="315">
        <v>0</v>
      </c>
      <c r="CF29" s="315">
        <v>0</v>
      </c>
      <c r="CG29" s="315">
        <v>0</v>
      </c>
      <c r="CH29" s="315">
        <v>0</v>
      </c>
      <c r="CI29" s="315">
        <v>0</v>
      </c>
      <c r="CJ29" s="315">
        <f t="shared" si="23"/>
        <v>0</v>
      </c>
      <c r="CK29" s="315">
        <v>0</v>
      </c>
      <c r="CL29" s="315">
        <v>0</v>
      </c>
      <c r="CM29" s="315">
        <v>0</v>
      </c>
      <c r="CN29" s="315">
        <v>0</v>
      </c>
      <c r="CO29" s="315">
        <v>0</v>
      </c>
      <c r="CP29" s="315">
        <v>0</v>
      </c>
      <c r="CQ29" s="315">
        <f t="shared" si="24"/>
        <v>1915</v>
      </c>
      <c r="CR29" s="315">
        <f t="shared" si="25"/>
        <v>928</v>
      </c>
      <c r="CS29" s="315">
        <v>0</v>
      </c>
      <c r="CT29" s="315">
        <v>71</v>
      </c>
      <c r="CU29" s="315">
        <v>0</v>
      </c>
      <c r="CV29" s="315">
        <v>843</v>
      </c>
      <c r="CW29" s="315">
        <v>0</v>
      </c>
      <c r="CX29" s="315">
        <v>14</v>
      </c>
      <c r="CY29" s="315">
        <f t="shared" si="26"/>
        <v>987</v>
      </c>
      <c r="CZ29" s="315">
        <v>0</v>
      </c>
      <c r="DA29" s="315">
        <v>0</v>
      </c>
      <c r="DB29" s="315">
        <v>0</v>
      </c>
      <c r="DC29" s="315">
        <v>692</v>
      </c>
      <c r="DD29" s="315">
        <v>0</v>
      </c>
      <c r="DE29" s="315">
        <v>295</v>
      </c>
      <c r="DF29" s="315">
        <f t="shared" si="27"/>
        <v>0</v>
      </c>
      <c r="DG29" s="315">
        <f t="shared" si="28"/>
        <v>0</v>
      </c>
      <c r="DH29" s="315">
        <v>0</v>
      </c>
      <c r="DI29" s="315">
        <v>0</v>
      </c>
      <c r="DJ29" s="315">
        <v>0</v>
      </c>
      <c r="DK29" s="315">
        <v>0</v>
      </c>
      <c r="DL29" s="315">
        <v>0</v>
      </c>
      <c r="DM29" s="315">
        <v>0</v>
      </c>
      <c r="DN29" s="315">
        <f t="shared" si="29"/>
        <v>0</v>
      </c>
      <c r="DO29" s="315">
        <v>0</v>
      </c>
      <c r="DP29" s="315">
        <v>0</v>
      </c>
      <c r="DQ29" s="315">
        <v>0</v>
      </c>
      <c r="DR29" s="315">
        <v>0</v>
      </c>
      <c r="DS29" s="315">
        <v>0</v>
      </c>
      <c r="DT29" s="315">
        <v>0</v>
      </c>
      <c r="DU29" s="315">
        <f t="shared" si="30"/>
        <v>2187</v>
      </c>
      <c r="DV29" s="315">
        <v>1203</v>
      </c>
      <c r="DW29" s="315">
        <v>0</v>
      </c>
      <c r="DX29" s="315">
        <v>984</v>
      </c>
      <c r="DY29" s="315">
        <v>0</v>
      </c>
      <c r="DZ29" s="315">
        <f t="shared" si="31"/>
        <v>217</v>
      </c>
      <c r="EA29" s="315">
        <f t="shared" si="32"/>
        <v>119</v>
      </c>
      <c r="EB29" s="315">
        <v>0</v>
      </c>
      <c r="EC29" s="315">
        <v>0</v>
      </c>
      <c r="ED29" s="315">
        <v>119</v>
      </c>
      <c r="EE29" s="315">
        <v>0</v>
      </c>
      <c r="EF29" s="315">
        <v>0</v>
      </c>
      <c r="EG29" s="315">
        <v>0</v>
      </c>
      <c r="EH29" s="315">
        <f t="shared" si="33"/>
        <v>98</v>
      </c>
      <c r="EI29" s="315">
        <v>0</v>
      </c>
      <c r="EJ29" s="315">
        <v>0</v>
      </c>
      <c r="EK29" s="315">
        <v>98</v>
      </c>
      <c r="EL29" s="315">
        <v>0</v>
      </c>
      <c r="EM29" s="315">
        <v>0</v>
      </c>
      <c r="EN29" s="315">
        <v>0</v>
      </c>
    </row>
    <row r="30" spans="1:144" s="300" customFormat="1" ht="12" customHeight="1">
      <c r="A30" s="294" t="s">
        <v>571</v>
      </c>
      <c r="B30" s="295" t="s">
        <v>615</v>
      </c>
      <c r="C30" s="294" t="s">
        <v>616</v>
      </c>
      <c r="D30" s="315">
        <f t="shared" si="5"/>
        <v>13478</v>
      </c>
      <c r="E30" s="315">
        <f t="shared" si="6"/>
        <v>11456</v>
      </c>
      <c r="F30" s="315">
        <f t="shared" si="7"/>
        <v>9933</v>
      </c>
      <c r="G30" s="315">
        <v>0</v>
      </c>
      <c r="H30" s="315">
        <v>9933</v>
      </c>
      <c r="I30" s="315">
        <v>0</v>
      </c>
      <c r="J30" s="315">
        <v>0</v>
      </c>
      <c r="K30" s="315">
        <v>0</v>
      </c>
      <c r="L30" s="315">
        <v>0</v>
      </c>
      <c r="M30" s="315">
        <f t="shared" si="8"/>
        <v>1523</v>
      </c>
      <c r="N30" s="315">
        <v>0</v>
      </c>
      <c r="O30" s="315">
        <v>1523</v>
      </c>
      <c r="P30" s="315">
        <v>0</v>
      </c>
      <c r="Q30" s="315">
        <v>0</v>
      </c>
      <c r="R30" s="315">
        <v>0</v>
      </c>
      <c r="S30" s="315">
        <v>0</v>
      </c>
      <c r="T30" s="315">
        <f t="shared" si="9"/>
        <v>160</v>
      </c>
      <c r="U30" s="315">
        <f t="shared" si="10"/>
        <v>126</v>
      </c>
      <c r="V30" s="315">
        <v>0</v>
      </c>
      <c r="W30" s="315">
        <v>0</v>
      </c>
      <c r="X30" s="315">
        <v>0</v>
      </c>
      <c r="Y30" s="315">
        <v>126</v>
      </c>
      <c r="Z30" s="315">
        <v>0</v>
      </c>
      <c r="AA30" s="315">
        <v>0</v>
      </c>
      <c r="AB30" s="315">
        <f t="shared" si="11"/>
        <v>34</v>
      </c>
      <c r="AC30" s="315">
        <v>0</v>
      </c>
      <c r="AD30" s="315">
        <v>0</v>
      </c>
      <c r="AE30" s="315">
        <v>0</v>
      </c>
      <c r="AF30" s="315">
        <v>34</v>
      </c>
      <c r="AG30" s="315">
        <v>0</v>
      </c>
      <c r="AH30" s="315">
        <v>0</v>
      </c>
      <c r="AI30" s="315">
        <f t="shared" si="12"/>
        <v>0</v>
      </c>
      <c r="AJ30" s="315">
        <f t="shared" si="13"/>
        <v>0</v>
      </c>
      <c r="AK30" s="315">
        <v>0</v>
      </c>
      <c r="AL30" s="315">
        <v>0</v>
      </c>
      <c r="AM30" s="315">
        <v>0</v>
      </c>
      <c r="AN30" s="315">
        <v>0</v>
      </c>
      <c r="AO30" s="315">
        <v>0</v>
      </c>
      <c r="AP30" s="315">
        <v>0</v>
      </c>
      <c r="AQ30" s="315">
        <f t="shared" si="14"/>
        <v>0</v>
      </c>
      <c r="AR30" s="315">
        <v>0</v>
      </c>
      <c r="AS30" s="315">
        <v>0</v>
      </c>
      <c r="AT30" s="315">
        <v>0</v>
      </c>
      <c r="AU30" s="315">
        <v>0</v>
      </c>
      <c r="AV30" s="315">
        <v>0</v>
      </c>
      <c r="AW30" s="315">
        <v>0</v>
      </c>
      <c r="AX30" s="315">
        <f t="shared" si="15"/>
        <v>0</v>
      </c>
      <c r="AY30" s="315">
        <f t="shared" si="16"/>
        <v>0</v>
      </c>
      <c r="AZ30" s="315">
        <v>0</v>
      </c>
      <c r="BA30" s="315">
        <v>0</v>
      </c>
      <c r="BB30" s="315">
        <v>0</v>
      </c>
      <c r="BC30" s="315">
        <v>0</v>
      </c>
      <c r="BD30" s="315">
        <v>0</v>
      </c>
      <c r="BE30" s="315">
        <v>0</v>
      </c>
      <c r="BF30" s="315">
        <f t="shared" si="17"/>
        <v>0</v>
      </c>
      <c r="BG30" s="315">
        <v>0</v>
      </c>
      <c r="BH30" s="315">
        <v>0</v>
      </c>
      <c r="BI30" s="315">
        <v>0</v>
      </c>
      <c r="BJ30" s="315">
        <v>0</v>
      </c>
      <c r="BK30" s="315">
        <v>0</v>
      </c>
      <c r="BL30" s="315">
        <v>0</v>
      </c>
      <c r="BM30" s="315">
        <f t="shared" si="18"/>
        <v>0</v>
      </c>
      <c r="BN30" s="315">
        <f t="shared" si="19"/>
        <v>0</v>
      </c>
      <c r="BO30" s="315">
        <v>0</v>
      </c>
      <c r="BP30" s="315">
        <v>0</v>
      </c>
      <c r="BQ30" s="315">
        <v>0</v>
      </c>
      <c r="BR30" s="315">
        <v>0</v>
      </c>
      <c r="BS30" s="315">
        <v>0</v>
      </c>
      <c r="BT30" s="315">
        <v>0</v>
      </c>
      <c r="BU30" s="315">
        <f t="shared" si="20"/>
        <v>0</v>
      </c>
      <c r="BV30" s="315">
        <v>0</v>
      </c>
      <c r="BW30" s="315">
        <v>0</v>
      </c>
      <c r="BX30" s="315">
        <v>0</v>
      </c>
      <c r="BY30" s="315">
        <v>0</v>
      </c>
      <c r="BZ30" s="315">
        <v>0</v>
      </c>
      <c r="CA30" s="315">
        <v>0</v>
      </c>
      <c r="CB30" s="315">
        <f t="shared" si="21"/>
        <v>0</v>
      </c>
      <c r="CC30" s="315">
        <f t="shared" si="22"/>
        <v>0</v>
      </c>
      <c r="CD30" s="315">
        <v>0</v>
      </c>
      <c r="CE30" s="315">
        <v>0</v>
      </c>
      <c r="CF30" s="315">
        <v>0</v>
      </c>
      <c r="CG30" s="315">
        <v>0</v>
      </c>
      <c r="CH30" s="315">
        <v>0</v>
      </c>
      <c r="CI30" s="315">
        <v>0</v>
      </c>
      <c r="CJ30" s="315">
        <f t="shared" si="23"/>
        <v>0</v>
      </c>
      <c r="CK30" s="315">
        <v>0</v>
      </c>
      <c r="CL30" s="315">
        <v>0</v>
      </c>
      <c r="CM30" s="315">
        <v>0</v>
      </c>
      <c r="CN30" s="315">
        <v>0</v>
      </c>
      <c r="CO30" s="315">
        <v>0</v>
      </c>
      <c r="CP30" s="315">
        <v>0</v>
      </c>
      <c r="CQ30" s="315">
        <f t="shared" si="24"/>
        <v>1831</v>
      </c>
      <c r="CR30" s="315">
        <f t="shared" si="25"/>
        <v>1091</v>
      </c>
      <c r="CS30" s="315">
        <v>0</v>
      </c>
      <c r="CT30" s="315">
        <v>0</v>
      </c>
      <c r="CU30" s="315">
        <v>0</v>
      </c>
      <c r="CV30" s="315">
        <v>1091</v>
      </c>
      <c r="CW30" s="315">
        <v>0</v>
      </c>
      <c r="CX30" s="315">
        <v>0</v>
      </c>
      <c r="CY30" s="315">
        <f t="shared" si="26"/>
        <v>740</v>
      </c>
      <c r="CZ30" s="315">
        <v>0</v>
      </c>
      <c r="DA30" s="315">
        <v>0</v>
      </c>
      <c r="DB30" s="315">
        <v>0</v>
      </c>
      <c r="DC30" s="315">
        <v>740</v>
      </c>
      <c r="DD30" s="315">
        <v>0</v>
      </c>
      <c r="DE30" s="315">
        <v>0</v>
      </c>
      <c r="DF30" s="315">
        <f t="shared" si="27"/>
        <v>0</v>
      </c>
      <c r="DG30" s="315">
        <f t="shared" si="28"/>
        <v>0</v>
      </c>
      <c r="DH30" s="315">
        <v>0</v>
      </c>
      <c r="DI30" s="315">
        <v>0</v>
      </c>
      <c r="DJ30" s="315">
        <v>0</v>
      </c>
      <c r="DK30" s="315">
        <v>0</v>
      </c>
      <c r="DL30" s="315">
        <v>0</v>
      </c>
      <c r="DM30" s="315">
        <v>0</v>
      </c>
      <c r="DN30" s="315">
        <f t="shared" si="29"/>
        <v>0</v>
      </c>
      <c r="DO30" s="315">
        <v>0</v>
      </c>
      <c r="DP30" s="315">
        <v>0</v>
      </c>
      <c r="DQ30" s="315">
        <v>0</v>
      </c>
      <c r="DR30" s="315">
        <v>0</v>
      </c>
      <c r="DS30" s="315">
        <v>0</v>
      </c>
      <c r="DT30" s="315">
        <v>0</v>
      </c>
      <c r="DU30" s="315">
        <f t="shared" si="30"/>
        <v>0</v>
      </c>
      <c r="DV30" s="315">
        <v>0</v>
      </c>
      <c r="DW30" s="315">
        <v>0</v>
      </c>
      <c r="DX30" s="315">
        <v>0</v>
      </c>
      <c r="DY30" s="315">
        <v>0</v>
      </c>
      <c r="DZ30" s="315">
        <f t="shared" si="31"/>
        <v>31</v>
      </c>
      <c r="EA30" s="315">
        <f t="shared" si="32"/>
        <v>0</v>
      </c>
      <c r="EB30" s="315">
        <v>0</v>
      </c>
      <c r="EC30" s="315">
        <v>0</v>
      </c>
      <c r="ED30" s="315">
        <v>0</v>
      </c>
      <c r="EE30" s="315">
        <v>0</v>
      </c>
      <c r="EF30" s="315">
        <v>0</v>
      </c>
      <c r="EG30" s="315">
        <v>0</v>
      </c>
      <c r="EH30" s="315">
        <f t="shared" si="33"/>
        <v>31</v>
      </c>
      <c r="EI30" s="315">
        <v>0</v>
      </c>
      <c r="EJ30" s="315">
        <v>0</v>
      </c>
      <c r="EK30" s="315">
        <v>31</v>
      </c>
      <c r="EL30" s="315">
        <v>0</v>
      </c>
      <c r="EM30" s="315">
        <v>0</v>
      </c>
      <c r="EN30" s="315">
        <v>0</v>
      </c>
    </row>
    <row r="31" spans="1:144" s="300" customFormat="1" ht="12" customHeight="1">
      <c r="A31" s="294" t="s">
        <v>571</v>
      </c>
      <c r="B31" s="295" t="s">
        <v>617</v>
      </c>
      <c r="C31" s="294" t="s">
        <v>618</v>
      </c>
      <c r="D31" s="315">
        <f t="shared" si="5"/>
        <v>7917</v>
      </c>
      <c r="E31" s="315">
        <f t="shared" si="6"/>
        <v>6589</v>
      </c>
      <c r="F31" s="315">
        <f t="shared" si="7"/>
        <v>5357</v>
      </c>
      <c r="G31" s="315">
        <v>0</v>
      </c>
      <c r="H31" s="315">
        <v>5357</v>
      </c>
      <c r="I31" s="315">
        <v>0</v>
      </c>
      <c r="J31" s="315">
        <v>0</v>
      </c>
      <c r="K31" s="315">
        <v>0</v>
      </c>
      <c r="L31" s="315">
        <v>0</v>
      </c>
      <c r="M31" s="315">
        <f t="shared" si="8"/>
        <v>1232</v>
      </c>
      <c r="N31" s="315">
        <v>0</v>
      </c>
      <c r="O31" s="315">
        <v>1232</v>
      </c>
      <c r="P31" s="315">
        <v>0</v>
      </c>
      <c r="Q31" s="315">
        <v>0</v>
      </c>
      <c r="R31" s="315">
        <v>0</v>
      </c>
      <c r="S31" s="315">
        <v>0</v>
      </c>
      <c r="T31" s="315">
        <f t="shared" si="9"/>
        <v>583</v>
      </c>
      <c r="U31" s="315">
        <f t="shared" si="10"/>
        <v>583</v>
      </c>
      <c r="V31" s="315">
        <v>0</v>
      </c>
      <c r="W31" s="315">
        <v>0</v>
      </c>
      <c r="X31" s="315">
        <v>0</v>
      </c>
      <c r="Y31" s="315">
        <v>0</v>
      </c>
      <c r="Z31" s="315">
        <v>0</v>
      </c>
      <c r="AA31" s="315">
        <v>583</v>
      </c>
      <c r="AB31" s="315">
        <f t="shared" si="11"/>
        <v>0</v>
      </c>
      <c r="AC31" s="315">
        <v>0</v>
      </c>
      <c r="AD31" s="315">
        <v>0</v>
      </c>
      <c r="AE31" s="315">
        <v>0</v>
      </c>
      <c r="AF31" s="315">
        <v>0</v>
      </c>
      <c r="AG31" s="315">
        <v>0</v>
      </c>
      <c r="AH31" s="315">
        <v>0</v>
      </c>
      <c r="AI31" s="315">
        <f t="shared" si="12"/>
        <v>0</v>
      </c>
      <c r="AJ31" s="315">
        <f t="shared" si="13"/>
        <v>0</v>
      </c>
      <c r="AK31" s="315">
        <v>0</v>
      </c>
      <c r="AL31" s="315">
        <v>0</v>
      </c>
      <c r="AM31" s="315">
        <v>0</v>
      </c>
      <c r="AN31" s="315">
        <v>0</v>
      </c>
      <c r="AO31" s="315">
        <v>0</v>
      </c>
      <c r="AP31" s="315">
        <v>0</v>
      </c>
      <c r="AQ31" s="315">
        <f t="shared" si="14"/>
        <v>0</v>
      </c>
      <c r="AR31" s="315">
        <v>0</v>
      </c>
      <c r="AS31" s="315">
        <v>0</v>
      </c>
      <c r="AT31" s="315">
        <v>0</v>
      </c>
      <c r="AU31" s="315">
        <v>0</v>
      </c>
      <c r="AV31" s="315">
        <v>0</v>
      </c>
      <c r="AW31" s="315">
        <v>0</v>
      </c>
      <c r="AX31" s="315">
        <f t="shared" si="15"/>
        <v>0</v>
      </c>
      <c r="AY31" s="315">
        <f t="shared" si="16"/>
        <v>0</v>
      </c>
      <c r="AZ31" s="315">
        <v>0</v>
      </c>
      <c r="BA31" s="315">
        <v>0</v>
      </c>
      <c r="BB31" s="315">
        <v>0</v>
      </c>
      <c r="BC31" s="315">
        <v>0</v>
      </c>
      <c r="BD31" s="315">
        <v>0</v>
      </c>
      <c r="BE31" s="315">
        <v>0</v>
      </c>
      <c r="BF31" s="315">
        <f t="shared" si="17"/>
        <v>0</v>
      </c>
      <c r="BG31" s="315">
        <v>0</v>
      </c>
      <c r="BH31" s="315">
        <v>0</v>
      </c>
      <c r="BI31" s="315">
        <v>0</v>
      </c>
      <c r="BJ31" s="315">
        <v>0</v>
      </c>
      <c r="BK31" s="315">
        <v>0</v>
      </c>
      <c r="BL31" s="315">
        <v>0</v>
      </c>
      <c r="BM31" s="315">
        <f t="shared" si="18"/>
        <v>0</v>
      </c>
      <c r="BN31" s="315">
        <f t="shared" si="19"/>
        <v>0</v>
      </c>
      <c r="BO31" s="315">
        <v>0</v>
      </c>
      <c r="BP31" s="315">
        <v>0</v>
      </c>
      <c r="BQ31" s="315">
        <v>0</v>
      </c>
      <c r="BR31" s="315">
        <v>0</v>
      </c>
      <c r="BS31" s="315">
        <v>0</v>
      </c>
      <c r="BT31" s="315">
        <v>0</v>
      </c>
      <c r="BU31" s="315">
        <f t="shared" si="20"/>
        <v>0</v>
      </c>
      <c r="BV31" s="315">
        <v>0</v>
      </c>
      <c r="BW31" s="315">
        <v>0</v>
      </c>
      <c r="BX31" s="315">
        <v>0</v>
      </c>
      <c r="BY31" s="315">
        <v>0</v>
      </c>
      <c r="BZ31" s="315">
        <v>0</v>
      </c>
      <c r="CA31" s="315">
        <v>0</v>
      </c>
      <c r="CB31" s="315">
        <f t="shared" si="21"/>
        <v>0</v>
      </c>
      <c r="CC31" s="315">
        <f t="shared" si="22"/>
        <v>0</v>
      </c>
      <c r="CD31" s="315">
        <v>0</v>
      </c>
      <c r="CE31" s="315">
        <v>0</v>
      </c>
      <c r="CF31" s="315">
        <v>0</v>
      </c>
      <c r="CG31" s="315">
        <v>0</v>
      </c>
      <c r="CH31" s="315">
        <v>0</v>
      </c>
      <c r="CI31" s="315">
        <v>0</v>
      </c>
      <c r="CJ31" s="315">
        <f t="shared" si="23"/>
        <v>0</v>
      </c>
      <c r="CK31" s="315">
        <v>0</v>
      </c>
      <c r="CL31" s="315">
        <v>0</v>
      </c>
      <c r="CM31" s="315">
        <v>0</v>
      </c>
      <c r="CN31" s="315">
        <v>0</v>
      </c>
      <c r="CO31" s="315">
        <v>0</v>
      </c>
      <c r="CP31" s="315">
        <v>0</v>
      </c>
      <c r="CQ31" s="315">
        <f t="shared" si="24"/>
        <v>745</v>
      </c>
      <c r="CR31" s="315">
        <f t="shared" si="25"/>
        <v>623</v>
      </c>
      <c r="CS31" s="315">
        <v>0</v>
      </c>
      <c r="CT31" s="315">
        <v>0</v>
      </c>
      <c r="CU31" s="315">
        <v>0</v>
      </c>
      <c r="CV31" s="315">
        <v>623</v>
      </c>
      <c r="CW31" s="315">
        <v>0</v>
      </c>
      <c r="CX31" s="315">
        <v>0</v>
      </c>
      <c r="CY31" s="315">
        <f t="shared" si="26"/>
        <v>122</v>
      </c>
      <c r="CZ31" s="315">
        <v>0</v>
      </c>
      <c r="DA31" s="315">
        <v>0</v>
      </c>
      <c r="DB31" s="315">
        <v>117</v>
      </c>
      <c r="DC31" s="315">
        <v>0</v>
      </c>
      <c r="DD31" s="315">
        <v>5</v>
      </c>
      <c r="DE31" s="315">
        <v>0</v>
      </c>
      <c r="DF31" s="315">
        <f t="shared" si="27"/>
        <v>0</v>
      </c>
      <c r="DG31" s="315">
        <f t="shared" si="28"/>
        <v>0</v>
      </c>
      <c r="DH31" s="315">
        <v>0</v>
      </c>
      <c r="DI31" s="315">
        <v>0</v>
      </c>
      <c r="DJ31" s="315">
        <v>0</v>
      </c>
      <c r="DK31" s="315">
        <v>0</v>
      </c>
      <c r="DL31" s="315">
        <v>0</v>
      </c>
      <c r="DM31" s="315">
        <v>0</v>
      </c>
      <c r="DN31" s="315">
        <f t="shared" si="29"/>
        <v>0</v>
      </c>
      <c r="DO31" s="315">
        <v>0</v>
      </c>
      <c r="DP31" s="315">
        <v>0</v>
      </c>
      <c r="DQ31" s="315">
        <v>0</v>
      </c>
      <c r="DR31" s="315">
        <v>0</v>
      </c>
      <c r="DS31" s="315">
        <v>0</v>
      </c>
      <c r="DT31" s="315">
        <v>0</v>
      </c>
      <c r="DU31" s="315">
        <f t="shared" si="30"/>
        <v>0</v>
      </c>
      <c r="DV31" s="315">
        <v>0</v>
      </c>
      <c r="DW31" s="315">
        <v>0</v>
      </c>
      <c r="DX31" s="315">
        <v>0</v>
      </c>
      <c r="DY31" s="315">
        <v>0</v>
      </c>
      <c r="DZ31" s="315">
        <f t="shared" si="31"/>
        <v>0</v>
      </c>
      <c r="EA31" s="315">
        <f t="shared" si="32"/>
        <v>0</v>
      </c>
      <c r="EB31" s="315">
        <v>0</v>
      </c>
      <c r="EC31" s="315">
        <v>0</v>
      </c>
      <c r="ED31" s="315">
        <v>0</v>
      </c>
      <c r="EE31" s="315">
        <v>0</v>
      </c>
      <c r="EF31" s="315">
        <v>0</v>
      </c>
      <c r="EG31" s="315">
        <v>0</v>
      </c>
      <c r="EH31" s="315">
        <f t="shared" si="33"/>
        <v>0</v>
      </c>
      <c r="EI31" s="315">
        <v>0</v>
      </c>
      <c r="EJ31" s="315">
        <v>0</v>
      </c>
      <c r="EK31" s="315">
        <v>0</v>
      </c>
      <c r="EL31" s="315">
        <v>0</v>
      </c>
      <c r="EM31" s="315">
        <v>0</v>
      </c>
      <c r="EN31" s="315">
        <v>0</v>
      </c>
    </row>
    <row r="32" spans="1:144" s="300" customFormat="1" ht="12" customHeight="1">
      <c r="A32" s="294" t="s">
        <v>571</v>
      </c>
      <c r="B32" s="295" t="s">
        <v>619</v>
      </c>
      <c r="C32" s="294" t="s">
        <v>620</v>
      </c>
      <c r="D32" s="315">
        <f t="shared" si="5"/>
        <v>3957</v>
      </c>
      <c r="E32" s="315">
        <f t="shared" si="6"/>
        <v>3390</v>
      </c>
      <c r="F32" s="315">
        <f t="shared" si="7"/>
        <v>2990</v>
      </c>
      <c r="G32" s="315">
        <v>0</v>
      </c>
      <c r="H32" s="315">
        <v>2990</v>
      </c>
      <c r="I32" s="315">
        <v>0</v>
      </c>
      <c r="J32" s="315">
        <v>0</v>
      </c>
      <c r="K32" s="315">
        <v>0</v>
      </c>
      <c r="L32" s="315">
        <v>0</v>
      </c>
      <c r="M32" s="315">
        <f t="shared" si="8"/>
        <v>400</v>
      </c>
      <c r="N32" s="315">
        <v>0</v>
      </c>
      <c r="O32" s="315">
        <v>400</v>
      </c>
      <c r="P32" s="315">
        <v>0</v>
      </c>
      <c r="Q32" s="315">
        <v>0</v>
      </c>
      <c r="R32" s="315">
        <v>0</v>
      </c>
      <c r="S32" s="315">
        <v>0</v>
      </c>
      <c r="T32" s="315">
        <f t="shared" si="9"/>
        <v>246</v>
      </c>
      <c r="U32" s="315">
        <f t="shared" si="10"/>
        <v>191</v>
      </c>
      <c r="V32" s="315">
        <v>0</v>
      </c>
      <c r="W32" s="315">
        <v>0</v>
      </c>
      <c r="X32" s="315">
        <v>0</v>
      </c>
      <c r="Y32" s="315">
        <v>0</v>
      </c>
      <c r="Z32" s="315">
        <v>0</v>
      </c>
      <c r="AA32" s="315">
        <v>191</v>
      </c>
      <c r="AB32" s="315">
        <f t="shared" si="11"/>
        <v>55</v>
      </c>
      <c r="AC32" s="315">
        <v>0</v>
      </c>
      <c r="AD32" s="315">
        <v>0</v>
      </c>
      <c r="AE32" s="315">
        <v>0</v>
      </c>
      <c r="AF32" s="315">
        <v>0</v>
      </c>
      <c r="AG32" s="315">
        <v>0</v>
      </c>
      <c r="AH32" s="315">
        <v>55</v>
      </c>
      <c r="AI32" s="315">
        <f t="shared" si="12"/>
        <v>0</v>
      </c>
      <c r="AJ32" s="315">
        <f t="shared" si="13"/>
        <v>0</v>
      </c>
      <c r="AK32" s="315">
        <v>0</v>
      </c>
      <c r="AL32" s="315">
        <v>0</v>
      </c>
      <c r="AM32" s="315">
        <v>0</v>
      </c>
      <c r="AN32" s="315">
        <v>0</v>
      </c>
      <c r="AO32" s="315">
        <v>0</v>
      </c>
      <c r="AP32" s="315">
        <v>0</v>
      </c>
      <c r="AQ32" s="315">
        <f t="shared" si="14"/>
        <v>0</v>
      </c>
      <c r="AR32" s="315">
        <v>0</v>
      </c>
      <c r="AS32" s="315">
        <v>0</v>
      </c>
      <c r="AT32" s="315">
        <v>0</v>
      </c>
      <c r="AU32" s="315">
        <v>0</v>
      </c>
      <c r="AV32" s="315">
        <v>0</v>
      </c>
      <c r="AW32" s="315">
        <v>0</v>
      </c>
      <c r="AX32" s="315">
        <f t="shared" si="15"/>
        <v>0</v>
      </c>
      <c r="AY32" s="315">
        <f t="shared" si="16"/>
        <v>0</v>
      </c>
      <c r="AZ32" s="315">
        <v>0</v>
      </c>
      <c r="BA32" s="315">
        <v>0</v>
      </c>
      <c r="BB32" s="315">
        <v>0</v>
      </c>
      <c r="BC32" s="315">
        <v>0</v>
      </c>
      <c r="BD32" s="315">
        <v>0</v>
      </c>
      <c r="BE32" s="315">
        <v>0</v>
      </c>
      <c r="BF32" s="315">
        <f t="shared" si="17"/>
        <v>0</v>
      </c>
      <c r="BG32" s="315">
        <v>0</v>
      </c>
      <c r="BH32" s="315">
        <v>0</v>
      </c>
      <c r="BI32" s="315">
        <v>0</v>
      </c>
      <c r="BJ32" s="315">
        <v>0</v>
      </c>
      <c r="BK32" s="315">
        <v>0</v>
      </c>
      <c r="BL32" s="315">
        <v>0</v>
      </c>
      <c r="BM32" s="315">
        <f t="shared" si="18"/>
        <v>0</v>
      </c>
      <c r="BN32" s="315">
        <f t="shared" si="19"/>
        <v>0</v>
      </c>
      <c r="BO32" s="315">
        <v>0</v>
      </c>
      <c r="BP32" s="315">
        <v>0</v>
      </c>
      <c r="BQ32" s="315">
        <v>0</v>
      </c>
      <c r="BR32" s="315">
        <v>0</v>
      </c>
      <c r="BS32" s="315">
        <v>0</v>
      </c>
      <c r="BT32" s="315">
        <v>0</v>
      </c>
      <c r="BU32" s="315">
        <f t="shared" si="20"/>
        <v>0</v>
      </c>
      <c r="BV32" s="315">
        <v>0</v>
      </c>
      <c r="BW32" s="315">
        <v>0</v>
      </c>
      <c r="BX32" s="315">
        <v>0</v>
      </c>
      <c r="BY32" s="315">
        <v>0</v>
      </c>
      <c r="BZ32" s="315">
        <v>0</v>
      </c>
      <c r="CA32" s="315">
        <v>0</v>
      </c>
      <c r="CB32" s="315">
        <f t="shared" si="21"/>
        <v>0</v>
      </c>
      <c r="CC32" s="315">
        <f t="shared" si="22"/>
        <v>0</v>
      </c>
      <c r="CD32" s="315">
        <v>0</v>
      </c>
      <c r="CE32" s="315">
        <v>0</v>
      </c>
      <c r="CF32" s="315">
        <v>0</v>
      </c>
      <c r="CG32" s="315">
        <v>0</v>
      </c>
      <c r="CH32" s="315">
        <v>0</v>
      </c>
      <c r="CI32" s="315">
        <v>0</v>
      </c>
      <c r="CJ32" s="315">
        <f t="shared" si="23"/>
        <v>0</v>
      </c>
      <c r="CK32" s="315">
        <v>0</v>
      </c>
      <c r="CL32" s="315">
        <v>0</v>
      </c>
      <c r="CM32" s="315">
        <v>0</v>
      </c>
      <c r="CN32" s="315">
        <v>0</v>
      </c>
      <c r="CO32" s="315">
        <v>0</v>
      </c>
      <c r="CP32" s="315">
        <v>0</v>
      </c>
      <c r="CQ32" s="315">
        <f t="shared" si="24"/>
        <v>321</v>
      </c>
      <c r="CR32" s="315">
        <f t="shared" si="25"/>
        <v>232</v>
      </c>
      <c r="CS32" s="315">
        <v>0</v>
      </c>
      <c r="CT32" s="315">
        <v>0</v>
      </c>
      <c r="CU32" s="315">
        <v>36</v>
      </c>
      <c r="CV32" s="315">
        <v>194</v>
      </c>
      <c r="CW32" s="315">
        <v>2</v>
      </c>
      <c r="CX32" s="315">
        <v>0</v>
      </c>
      <c r="CY32" s="315">
        <f t="shared" si="26"/>
        <v>89</v>
      </c>
      <c r="CZ32" s="315">
        <v>0</v>
      </c>
      <c r="DA32" s="315">
        <v>0</v>
      </c>
      <c r="DB32" s="315">
        <v>14</v>
      </c>
      <c r="DC32" s="315">
        <v>74</v>
      </c>
      <c r="DD32" s="315">
        <v>1</v>
      </c>
      <c r="DE32" s="315">
        <v>0</v>
      </c>
      <c r="DF32" s="315">
        <f t="shared" si="27"/>
        <v>0</v>
      </c>
      <c r="DG32" s="315">
        <f t="shared" si="28"/>
        <v>0</v>
      </c>
      <c r="DH32" s="315">
        <v>0</v>
      </c>
      <c r="DI32" s="315">
        <v>0</v>
      </c>
      <c r="DJ32" s="315">
        <v>0</v>
      </c>
      <c r="DK32" s="315">
        <v>0</v>
      </c>
      <c r="DL32" s="315">
        <v>0</v>
      </c>
      <c r="DM32" s="315">
        <v>0</v>
      </c>
      <c r="DN32" s="315">
        <f t="shared" si="29"/>
        <v>0</v>
      </c>
      <c r="DO32" s="315">
        <v>0</v>
      </c>
      <c r="DP32" s="315">
        <v>0</v>
      </c>
      <c r="DQ32" s="315">
        <v>0</v>
      </c>
      <c r="DR32" s="315">
        <v>0</v>
      </c>
      <c r="DS32" s="315">
        <v>0</v>
      </c>
      <c r="DT32" s="315">
        <v>0</v>
      </c>
      <c r="DU32" s="315">
        <f t="shared" si="30"/>
        <v>0</v>
      </c>
      <c r="DV32" s="315">
        <v>0</v>
      </c>
      <c r="DW32" s="315">
        <v>0</v>
      </c>
      <c r="DX32" s="315">
        <v>0</v>
      </c>
      <c r="DY32" s="315">
        <v>0</v>
      </c>
      <c r="DZ32" s="315">
        <f t="shared" si="31"/>
        <v>0</v>
      </c>
      <c r="EA32" s="315">
        <f t="shared" si="32"/>
        <v>0</v>
      </c>
      <c r="EB32" s="315">
        <v>0</v>
      </c>
      <c r="EC32" s="315">
        <v>0</v>
      </c>
      <c r="ED32" s="315">
        <v>0</v>
      </c>
      <c r="EE32" s="315">
        <v>0</v>
      </c>
      <c r="EF32" s="315">
        <v>0</v>
      </c>
      <c r="EG32" s="315">
        <v>0</v>
      </c>
      <c r="EH32" s="315">
        <f t="shared" si="33"/>
        <v>0</v>
      </c>
      <c r="EI32" s="315">
        <v>0</v>
      </c>
      <c r="EJ32" s="315">
        <v>0</v>
      </c>
      <c r="EK32" s="315">
        <v>0</v>
      </c>
      <c r="EL32" s="315">
        <v>0</v>
      </c>
      <c r="EM32" s="315">
        <v>0</v>
      </c>
      <c r="EN32" s="315">
        <v>0</v>
      </c>
    </row>
    <row r="33" spans="1:144" s="300" customFormat="1" ht="12" customHeight="1">
      <c r="A33" s="294" t="s">
        <v>571</v>
      </c>
      <c r="B33" s="295" t="s">
        <v>621</v>
      </c>
      <c r="C33" s="294" t="s">
        <v>622</v>
      </c>
      <c r="D33" s="315">
        <f t="shared" si="5"/>
        <v>3643</v>
      </c>
      <c r="E33" s="315">
        <f t="shared" si="6"/>
        <v>3076</v>
      </c>
      <c r="F33" s="315">
        <f t="shared" si="7"/>
        <v>2693</v>
      </c>
      <c r="G33" s="315">
        <v>0</v>
      </c>
      <c r="H33" s="315">
        <v>2693</v>
      </c>
      <c r="I33" s="315">
        <v>0</v>
      </c>
      <c r="J33" s="315">
        <v>0</v>
      </c>
      <c r="K33" s="315">
        <v>0</v>
      </c>
      <c r="L33" s="315">
        <v>0</v>
      </c>
      <c r="M33" s="315">
        <f t="shared" si="8"/>
        <v>383</v>
      </c>
      <c r="N33" s="315">
        <v>0</v>
      </c>
      <c r="O33" s="315">
        <v>383</v>
      </c>
      <c r="P33" s="315">
        <v>0</v>
      </c>
      <c r="Q33" s="315">
        <v>0</v>
      </c>
      <c r="R33" s="315">
        <v>0</v>
      </c>
      <c r="S33" s="315">
        <v>0</v>
      </c>
      <c r="T33" s="315">
        <f t="shared" si="9"/>
        <v>120</v>
      </c>
      <c r="U33" s="315">
        <f t="shared" si="10"/>
        <v>101</v>
      </c>
      <c r="V33" s="315">
        <v>0</v>
      </c>
      <c r="W33" s="315">
        <v>0</v>
      </c>
      <c r="X33" s="315">
        <v>0</v>
      </c>
      <c r="Y33" s="315">
        <v>0</v>
      </c>
      <c r="Z33" s="315">
        <v>0</v>
      </c>
      <c r="AA33" s="315">
        <v>101</v>
      </c>
      <c r="AB33" s="315">
        <f t="shared" si="11"/>
        <v>19</v>
      </c>
      <c r="AC33" s="315">
        <v>0</v>
      </c>
      <c r="AD33" s="315">
        <v>0</v>
      </c>
      <c r="AE33" s="315">
        <v>0</v>
      </c>
      <c r="AF33" s="315">
        <v>0</v>
      </c>
      <c r="AG33" s="315">
        <v>0</v>
      </c>
      <c r="AH33" s="315">
        <v>19</v>
      </c>
      <c r="AI33" s="315">
        <f t="shared" si="12"/>
        <v>0</v>
      </c>
      <c r="AJ33" s="315">
        <f t="shared" si="13"/>
        <v>0</v>
      </c>
      <c r="AK33" s="315">
        <v>0</v>
      </c>
      <c r="AL33" s="315">
        <v>0</v>
      </c>
      <c r="AM33" s="315">
        <v>0</v>
      </c>
      <c r="AN33" s="315">
        <v>0</v>
      </c>
      <c r="AO33" s="315">
        <v>0</v>
      </c>
      <c r="AP33" s="315">
        <v>0</v>
      </c>
      <c r="AQ33" s="315">
        <f t="shared" si="14"/>
        <v>0</v>
      </c>
      <c r="AR33" s="315">
        <v>0</v>
      </c>
      <c r="AS33" s="315">
        <v>0</v>
      </c>
      <c r="AT33" s="315">
        <v>0</v>
      </c>
      <c r="AU33" s="315">
        <v>0</v>
      </c>
      <c r="AV33" s="315">
        <v>0</v>
      </c>
      <c r="AW33" s="315">
        <v>0</v>
      </c>
      <c r="AX33" s="315">
        <f t="shared" si="15"/>
        <v>0</v>
      </c>
      <c r="AY33" s="315">
        <f t="shared" si="16"/>
        <v>0</v>
      </c>
      <c r="AZ33" s="315">
        <v>0</v>
      </c>
      <c r="BA33" s="315">
        <v>0</v>
      </c>
      <c r="BB33" s="315">
        <v>0</v>
      </c>
      <c r="BC33" s="315">
        <v>0</v>
      </c>
      <c r="BD33" s="315">
        <v>0</v>
      </c>
      <c r="BE33" s="315">
        <v>0</v>
      </c>
      <c r="BF33" s="315">
        <f t="shared" si="17"/>
        <v>0</v>
      </c>
      <c r="BG33" s="315">
        <v>0</v>
      </c>
      <c r="BH33" s="315">
        <v>0</v>
      </c>
      <c r="BI33" s="315">
        <v>0</v>
      </c>
      <c r="BJ33" s="315">
        <v>0</v>
      </c>
      <c r="BK33" s="315">
        <v>0</v>
      </c>
      <c r="BL33" s="315">
        <v>0</v>
      </c>
      <c r="BM33" s="315">
        <f t="shared" si="18"/>
        <v>0</v>
      </c>
      <c r="BN33" s="315">
        <f t="shared" si="19"/>
        <v>0</v>
      </c>
      <c r="BO33" s="315">
        <v>0</v>
      </c>
      <c r="BP33" s="315">
        <v>0</v>
      </c>
      <c r="BQ33" s="315">
        <v>0</v>
      </c>
      <c r="BR33" s="315">
        <v>0</v>
      </c>
      <c r="BS33" s="315">
        <v>0</v>
      </c>
      <c r="BT33" s="315">
        <v>0</v>
      </c>
      <c r="BU33" s="315">
        <f t="shared" si="20"/>
        <v>0</v>
      </c>
      <c r="BV33" s="315">
        <v>0</v>
      </c>
      <c r="BW33" s="315">
        <v>0</v>
      </c>
      <c r="BX33" s="315">
        <v>0</v>
      </c>
      <c r="BY33" s="315">
        <v>0</v>
      </c>
      <c r="BZ33" s="315">
        <v>0</v>
      </c>
      <c r="CA33" s="315">
        <v>0</v>
      </c>
      <c r="CB33" s="315">
        <f t="shared" si="21"/>
        <v>0</v>
      </c>
      <c r="CC33" s="315">
        <f t="shared" si="22"/>
        <v>0</v>
      </c>
      <c r="CD33" s="315">
        <v>0</v>
      </c>
      <c r="CE33" s="315">
        <v>0</v>
      </c>
      <c r="CF33" s="315">
        <v>0</v>
      </c>
      <c r="CG33" s="315">
        <v>0</v>
      </c>
      <c r="CH33" s="315">
        <v>0</v>
      </c>
      <c r="CI33" s="315">
        <v>0</v>
      </c>
      <c r="CJ33" s="315">
        <f t="shared" si="23"/>
        <v>0</v>
      </c>
      <c r="CK33" s="315">
        <v>0</v>
      </c>
      <c r="CL33" s="315">
        <v>0</v>
      </c>
      <c r="CM33" s="315">
        <v>0</v>
      </c>
      <c r="CN33" s="315">
        <v>0</v>
      </c>
      <c r="CO33" s="315">
        <v>0</v>
      </c>
      <c r="CP33" s="315">
        <v>0</v>
      </c>
      <c r="CQ33" s="315">
        <f t="shared" si="24"/>
        <v>0</v>
      </c>
      <c r="CR33" s="315">
        <f t="shared" si="25"/>
        <v>0</v>
      </c>
      <c r="CS33" s="315">
        <v>0</v>
      </c>
      <c r="CT33" s="315">
        <v>0</v>
      </c>
      <c r="CU33" s="315">
        <v>0</v>
      </c>
      <c r="CV33" s="315">
        <v>0</v>
      </c>
      <c r="CW33" s="315">
        <v>0</v>
      </c>
      <c r="CX33" s="315">
        <v>0</v>
      </c>
      <c r="CY33" s="315">
        <f t="shared" si="26"/>
        <v>0</v>
      </c>
      <c r="CZ33" s="315">
        <v>0</v>
      </c>
      <c r="DA33" s="315">
        <v>0</v>
      </c>
      <c r="DB33" s="315">
        <v>0</v>
      </c>
      <c r="DC33" s="315">
        <v>0</v>
      </c>
      <c r="DD33" s="315">
        <v>0</v>
      </c>
      <c r="DE33" s="315">
        <v>0</v>
      </c>
      <c r="DF33" s="315">
        <f t="shared" si="27"/>
        <v>0</v>
      </c>
      <c r="DG33" s="315">
        <f t="shared" si="28"/>
        <v>0</v>
      </c>
      <c r="DH33" s="315">
        <v>0</v>
      </c>
      <c r="DI33" s="315">
        <v>0</v>
      </c>
      <c r="DJ33" s="315">
        <v>0</v>
      </c>
      <c r="DK33" s="315">
        <v>0</v>
      </c>
      <c r="DL33" s="315">
        <v>0</v>
      </c>
      <c r="DM33" s="315">
        <v>0</v>
      </c>
      <c r="DN33" s="315">
        <f t="shared" si="29"/>
        <v>0</v>
      </c>
      <c r="DO33" s="315">
        <v>0</v>
      </c>
      <c r="DP33" s="315">
        <v>0</v>
      </c>
      <c r="DQ33" s="315">
        <v>0</v>
      </c>
      <c r="DR33" s="315">
        <v>0</v>
      </c>
      <c r="DS33" s="315">
        <v>0</v>
      </c>
      <c r="DT33" s="315">
        <v>0</v>
      </c>
      <c r="DU33" s="315">
        <f t="shared" si="30"/>
        <v>375</v>
      </c>
      <c r="DV33" s="315">
        <v>251</v>
      </c>
      <c r="DW33" s="315">
        <v>0</v>
      </c>
      <c r="DX33" s="315">
        <v>124</v>
      </c>
      <c r="DY33" s="315">
        <v>0</v>
      </c>
      <c r="DZ33" s="315">
        <f t="shared" si="31"/>
        <v>72</v>
      </c>
      <c r="EA33" s="315">
        <f t="shared" si="32"/>
        <v>54</v>
      </c>
      <c r="EB33" s="315">
        <v>0</v>
      </c>
      <c r="EC33" s="315">
        <v>0</v>
      </c>
      <c r="ED33" s="315">
        <v>54</v>
      </c>
      <c r="EE33" s="315">
        <v>0</v>
      </c>
      <c r="EF33" s="315">
        <v>0</v>
      </c>
      <c r="EG33" s="315">
        <v>0</v>
      </c>
      <c r="EH33" s="315">
        <f t="shared" si="33"/>
        <v>18</v>
      </c>
      <c r="EI33" s="315">
        <v>0</v>
      </c>
      <c r="EJ33" s="315">
        <v>0</v>
      </c>
      <c r="EK33" s="315">
        <v>18</v>
      </c>
      <c r="EL33" s="315">
        <v>0</v>
      </c>
      <c r="EM33" s="315">
        <v>0</v>
      </c>
      <c r="EN33" s="315">
        <v>0</v>
      </c>
    </row>
    <row r="34" spans="1:144" s="300" customFormat="1" ht="12" customHeight="1">
      <c r="A34" s="294" t="s">
        <v>571</v>
      </c>
      <c r="B34" s="295" t="s">
        <v>623</v>
      </c>
      <c r="C34" s="294" t="s">
        <v>624</v>
      </c>
      <c r="D34" s="315">
        <f t="shared" si="5"/>
        <v>3014</v>
      </c>
      <c r="E34" s="315">
        <f t="shared" si="6"/>
        <v>2566</v>
      </c>
      <c r="F34" s="315">
        <f t="shared" si="7"/>
        <v>2337</v>
      </c>
      <c r="G34" s="315">
        <v>0</v>
      </c>
      <c r="H34" s="315">
        <v>2337</v>
      </c>
      <c r="I34" s="315">
        <v>0</v>
      </c>
      <c r="J34" s="315">
        <v>0</v>
      </c>
      <c r="K34" s="315">
        <v>0</v>
      </c>
      <c r="L34" s="315">
        <v>0</v>
      </c>
      <c r="M34" s="315">
        <f t="shared" si="8"/>
        <v>229</v>
      </c>
      <c r="N34" s="315">
        <v>0</v>
      </c>
      <c r="O34" s="315">
        <v>229</v>
      </c>
      <c r="P34" s="315">
        <v>0</v>
      </c>
      <c r="Q34" s="315">
        <v>0</v>
      </c>
      <c r="R34" s="315">
        <v>0</v>
      </c>
      <c r="S34" s="315">
        <v>0</v>
      </c>
      <c r="T34" s="315">
        <f t="shared" si="9"/>
        <v>75</v>
      </c>
      <c r="U34" s="315">
        <f t="shared" si="10"/>
        <v>29</v>
      </c>
      <c r="V34" s="315">
        <v>0</v>
      </c>
      <c r="W34" s="315">
        <v>0</v>
      </c>
      <c r="X34" s="315">
        <v>0</v>
      </c>
      <c r="Y34" s="315">
        <v>0</v>
      </c>
      <c r="Z34" s="315">
        <v>0</v>
      </c>
      <c r="AA34" s="315">
        <v>29</v>
      </c>
      <c r="AB34" s="315">
        <f t="shared" si="11"/>
        <v>46</v>
      </c>
      <c r="AC34" s="315">
        <v>0</v>
      </c>
      <c r="AD34" s="315">
        <v>0</v>
      </c>
      <c r="AE34" s="315">
        <v>0</v>
      </c>
      <c r="AF34" s="315">
        <v>0</v>
      </c>
      <c r="AG34" s="315">
        <v>0</v>
      </c>
      <c r="AH34" s="315">
        <v>46</v>
      </c>
      <c r="AI34" s="315">
        <f t="shared" si="12"/>
        <v>0</v>
      </c>
      <c r="AJ34" s="315">
        <f t="shared" si="13"/>
        <v>0</v>
      </c>
      <c r="AK34" s="315">
        <v>0</v>
      </c>
      <c r="AL34" s="315">
        <v>0</v>
      </c>
      <c r="AM34" s="315">
        <v>0</v>
      </c>
      <c r="AN34" s="315">
        <v>0</v>
      </c>
      <c r="AO34" s="315">
        <v>0</v>
      </c>
      <c r="AP34" s="315">
        <v>0</v>
      </c>
      <c r="AQ34" s="315">
        <f t="shared" si="14"/>
        <v>0</v>
      </c>
      <c r="AR34" s="315">
        <v>0</v>
      </c>
      <c r="AS34" s="315">
        <v>0</v>
      </c>
      <c r="AT34" s="315">
        <v>0</v>
      </c>
      <c r="AU34" s="315">
        <v>0</v>
      </c>
      <c r="AV34" s="315">
        <v>0</v>
      </c>
      <c r="AW34" s="315">
        <v>0</v>
      </c>
      <c r="AX34" s="315">
        <f t="shared" si="15"/>
        <v>0</v>
      </c>
      <c r="AY34" s="315">
        <f t="shared" si="16"/>
        <v>0</v>
      </c>
      <c r="AZ34" s="315">
        <v>0</v>
      </c>
      <c r="BA34" s="315">
        <v>0</v>
      </c>
      <c r="BB34" s="315">
        <v>0</v>
      </c>
      <c r="BC34" s="315">
        <v>0</v>
      </c>
      <c r="BD34" s="315">
        <v>0</v>
      </c>
      <c r="BE34" s="315">
        <v>0</v>
      </c>
      <c r="BF34" s="315">
        <f t="shared" si="17"/>
        <v>0</v>
      </c>
      <c r="BG34" s="315">
        <v>0</v>
      </c>
      <c r="BH34" s="315">
        <v>0</v>
      </c>
      <c r="BI34" s="315">
        <v>0</v>
      </c>
      <c r="BJ34" s="315">
        <v>0</v>
      </c>
      <c r="BK34" s="315">
        <v>0</v>
      </c>
      <c r="BL34" s="315">
        <v>0</v>
      </c>
      <c r="BM34" s="315">
        <f t="shared" si="18"/>
        <v>0</v>
      </c>
      <c r="BN34" s="315">
        <f t="shared" si="19"/>
        <v>0</v>
      </c>
      <c r="BO34" s="315">
        <v>0</v>
      </c>
      <c r="BP34" s="315">
        <v>0</v>
      </c>
      <c r="BQ34" s="315">
        <v>0</v>
      </c>
      <c r="BR34" s="315">
        <v>0</v>
      </c>
      <c r="BS34" s="315">
        <v>0</v>
      </c>
      <c r="BT34" s="315">
        <v>0</v>
      </c>
      <c r="BU34" s="315">
        <f t="shared" si="20"/>
        <v>0</v>
      </c>
      <c r="BV34" s="315">
        <v>0</v>
      </c>
      <c r="BW34" s="315">
        <v>0</v>
      </c>
      <c r="BX34" s="315">
        <v>0</v>
      </c>
      <c r="BY34" s="315">
        <v>0</v>
      </c>
      <c r="BZ34" s="315">
        <v>0</v>
      </c>
      <c r="CA34" s="315">
        <v>0</v>
      </c>
      <c r="CB34" s="315">
        <f t="shared" si="21"/>
        <v>0</v>
      </c>
      <c r="CC34" s="315">
        <f t="shared" si="22"/>
        <v>0</v>
      </c>
      <c r="CD34" s="315">
        <v>0</v>
      </c>
      <c r="CE34" s="315">
        <v>0</v>
      </c>
      <c r="CF34" s="315">
        <v>0</v>
      </c>
      <c r="CG34" s="315">
        <v>0</v>
      </c>
      <c r="CH34" s="315">
        <v>0</v>
      </c>
      <c r="CI34" s="315">
        <v>0</v>
      </c>
      <c r="CJ34" s="315">
        <f t="shared" si="23"/>
        <v>0</v>
      </c>
      <c r="CK34" s="315">
        <v>0</v>
      </c>
      <c r="CL34" s="315">
        <v>0</v>
      </c>
      <c r="CM34" s="315">
        <v>0</v>
      </c>
      <c r="CN34" s="315">
        <v>0</v>
      </c>
      <c r="CO34" s="315">
        <v>0</v>
      </c>
      <c r="CP34" s="315">
        <v>0</v>
      </c>
      <c r="CQ34" s="315">
        <f t="shared" si="24"/>
        <v>185</v>
      </c>
      <c r="CR34" s="315">
        <f t="shared" si="25"/>
        <v>138</v>
      </c>
      <c r="CS34" s="315">
        <v>0</v>
      </c>
      <c r="CT34" s="315">
        <v>0</v>
      </c>
      <c r="CU34" s="315">
        <v>0</v>
      </c>
      <c r="CV34" s="315">
        <v>135</v>
      </c>
      <c r="CW34" s="315">
        <v>3</v>
      </c>
      <c r="CX34" s="315">
        <v>0</v>
      </c>
      <c r="CY34" s="315">
        <f t="shared" si="26"/>
        <v>47</v>
      </c>
      <c r="CZ34" s="315">
        <v>0</v>
      </c>
      <c r="DA34" s="315">
        <v>0</v>
      </c>
      <c r="DB34" s="315">
        <v>0</v>
      </c>
      <c r="DC34" s="315">
        <v>47</v>
      </c>
      <c r="DD34" s="315">
        <v>0</v>
      </c>
      <c r="DE34" s="315">
        <v>0</v>
      </c>
      <c r="DF34" s="315">
        <f t="shared" si="27"/>
        <v>0</v>
      </c>
      <c r="DG34" s="315">
        <f t="shared" si="28"/>
        <v>0</v>
      </c>
      <c r="DH34" s="315">
        <v>0</v>
      </c>
      <c r="DI34" s="315">
        <v>0</v>
      </c>
      <c r="DJ34" s="315">
        <v>0</v>
      </c>
      <c r="DK34" s="315">
        <v>0</v>
      </c>
      <c r="DL34" s="315">
        <v>0</v>
      </c>
      <c r="DM34" s="315">
        <v>0</v>
      </c>
      <c r="DN34" s="315">
        <f t="shared" si="29"/>
        <v>0</v>
      </c>
      <c r="DO34" s="315">
        <v>0</v>
      </c>
      <c r="DP34" s="315">
        <v>0</v>
      </c>
      <c r="DQ34" s="315">
        <v>0</v>
      </c>
      <c r="DR34" s="315">
        <v>0</v>
      </c>
      <c r="DS34" s="315">
        <v>0</v>
      </c>
      <c r="DT34" s="315">
        <v>0</v>
      </c>
      <c r="DU34" s="315">
        <f t="shared" si="30"/>
        <v>188</v>
      </c>
      <c r="DV34" s="315">
        <v>157</v>
      </c>
      <c r="DW34" s="315">
        <v>0</v>
      </c>
      <c r="DX34" s="315">
        <v>31</v>
      </c>
      <c r="DY34" s="315">
        <v>0</v>
      </c>
      <c r="DZ34" s="315">
        <f t="shared" si="31"/>
        <v>0</v>
      </c>
      <c r="EA34" s="315">
        <f t="shared" si="32"/>
        <v>0</v>
      </c>
      <c r="EB34" s="315">
        <v>0</v>
      </c>
      <c r="EC34" s="315">
        <v>0</v>
      </c>
      <c r="ED34" s="315">
        <v>0</v>
      </c>
      <c r="EE34" s="315">
        <v>0</v>
      </c>
      <c r="EF34" s="315">
        <v>0</v>
      </c>
      <c r="EG34" s="315">
        <v>0</v>
      </c>
      <c r="EH34" s="315">
        <f t="shared" si="33"/>
        <v>0</v>
      </c>
      <c r="EI34" s="315">
        <v>0</v>
      </c>
      <c r="EJ34" s="315">
        <v>0</v>
      </c>
      <c r="EK34" s="315">
        <v>0</v>
      </c>
      <c r="EL34" s="315">
        <v>0</v>
      </c>
      <c r="EM34" s="315">
        <v>0</v>
      </c>
      <c r="EN34" s="315">
        <v>0</v>
      </c>
    </row>
    <row r="35" spans="1:144" s="300" customFormat="1" ht="12" customHeight="1">
      <c r="A35" s="294" t="s">
        <v>571</v>
      </c>
      <c r="B35" s="295" t="s">
        <v>625</v>
      </c>
      <c r="C35" s="294" t="s">
        <v>626</v>
      </c>
      <c r="D35" s="315">
        <f t="shared" si="5"/>
        <v>4978</v>
      </c>
      <c r="E35" s="315">
        <f t="shared" si="6"/>
        <v>4330</v>
      </c>
      <c r="F35" s="315">
        <f t="shared" si="7"/>
        <v>3070</v>
      </c>
      <c r="G35" s="315">
        <v>0</v>
      </c>
      <c r="H35" s="315">
        <v>3070</v>
      </c>
      <c r="I35" s="315">
        <v>0</v>
      </c>
      <c r="J35" s="315">
        <v>0</v>
      </c>
      <c r="K35" s="315">
        <v>0</v>
      </c>
      <c r="L35" s="315">
        <v>0</v>
      </c>
      <c r="M35" s="315">
        <f t="shared" si="8"/>
        <v>1260</v>
      </c>
      <c r="N35" s="315">
        <v>0</v>
      </c>
      <c r="O35" s="315">
        <v>1260</v>
      </c>
      <c r="P35" s="315">
        <v>0</v>
      </c>
      <c r="Q35" s="315">
        <v>0</v>
      </c>
      <c r="R35" s="315">
        <v>0</v>
      </c>
      <c r="S35" s="315">
        <v>0</v>
      </c>
      <c r="T35" s="315">
        <f t="shared" si="9"/>
        <v>102</v>
      </c>
      <c r="U35" s="315">
        <f t="shared" si="10"/>
        <v>102</v>
      </c>
      <c r="V35" s="315">
        <v>0</v>
      </c>
      <c r="W35" s="315">
        <v>0</v>
      </c>
      <c r="X35" s="315">
        <v>0</v>
      </c>
      <c r="Y35" s="315">
        <v>0</v>
      </c>
      <c r="Z35" s="315">
        <v>0</v>
      </c>
      <c r="AA35" s="315">
        <v>102</v>
      </c>
      <c r="AB35" s="315">
        <f t="shared" si="11"/>
        <v>0</v>
      </c>
      <c r="AC35" s="315">
        <v>0</v>
      </c>
      <c r="AD35" s="315">
        <v>0</v>
      </c>
      <c r="AE35" s="315">
        <v>0</v>
      </c>
      <c r="AF35" s="315">
        <v>0</v>
      </c>
      <c r="AG35" s="315">
        <v>0</v>
      </c>
      <c r="AH35" s="315">
        <v>0</v>
      </c>
      <c r="AI35" s="315">
        <f t="shared" si="12"/>
        <v>0</v>
      </c>
      <c r="AJ35" s="315">
        <f t="shared" si="13"/>
        <v>0</v>
      </c>
      <c r="AK35" s="315">
        <v>0</v>
      </c>
      <c r="AL35" s="315">
        <v>0</v>
      </c>
      <c r="AM35" s="315">
        <v>0</v>
      </c>
      <c r="AN35" s="315">
        <v>0</v>
      </c>
      <c r="AO35" s="315">
        <v>0</v>
      </c>
      <c r="AP35" s="315">
        <v>0</v>
      </c>
      <c r="AQ35" s="315">
        <f t="shared" si="14"/>
        <v>0</v>
      </c>
      <c r="AR35" s="315">
        <v>0</v>
      </c>
      <c r="AS35" s="315">
        <v>0</v>
      </c>
      <c r="AT35" s="315">
        <v>0</v>
      </c>
      <c r="AU35" s="315">
        <v>0</v>
      </c>
      <c r="AV35" s="315">
        <v>0</v>
      </c>
      <c r="AW35" s="315">
        <v>0</v>
      </c>
      <c r="AX35" s="315">
        <f t="shared" si="15"/>
        <v>0</v>
      </c>
      <c r="AY35" s="315">
        <f t="shared" si="16"/>
        <v>0</v>
      </c>
      <c r="AZ35" s="315">
        <v>0</v>
      </c>
      <c r="BA35" s="315">
        <v>0</v>
      </c>
      <c r="BB35" s="315">
        <v>0</v>
      </c>
      <c r="BC35" s="315">
        <v>0</v>
      </c>
      <c r="BD35" s="315">
        <v>0</v>
      </c>
      <c r="BE35" s="315">
        <v>0</v>
      </c>
      <c r="BF35" s="315">
        <f t="shared" si="17"/>
        <v>0</v>
      </c>
      <c r="BG35" s="315">
        <v>0</v>
      </c>
      <c r="BH35" s="315">
        <v>0</v>
      </c>
      <c r="BI35" s="315">
        <v>0</v>
      </c>
      <c r="BJ35" s="315">
        <v>0</v>
      </c>
      <c r="BK35" s="315">
        <v>0</v>
      </c>
      <c r="BL35" s="315">
        <v>0</v>
      </c>
      <c r="BM35" s="315">
        <f t="shared" si="18"/>
        <v>0</v>
      </c>
      <c r="BN35" s="315">
        <f t="shared" si="19"/>
        <v>0</v>
      </c>
      <c r="BO35" s="315">
        <v>0</v>
      </c>
      <c r="BP35" s="315">
        <v>0</v>
      </c>
      <c r="BQ35" s="315">
        <v>0</v>
      </c>
      <c r="BR35" s="315">
        <v>0</v>
      </c>
      <c r="BS35" s="315">
        <v>0</v>
      </c>
      <c r="BT35" s="315">
        <v>0</v>
      </c>
      <c r="BU35" s="315">
        <f t="shared" si="20"/>
        <v>0</v>
      </c>
      <c r="BV35" s="315">
        <v>0</v>
      </c>
      <c r="BW35" s="315">
        <v>0</v>
      </c>
      <c r="BX35" s="315">
        <v>0</v>
      </c>
      <c r="BY35" s="315">
        <v>0</v>
      </c>
      <c r="BZ35" s="315">
        <v>0</v>
      </c>
      <c r="CA35" s="315">
        <v>0</v>
      </c>
      <c r="CB35" s="315">
        <f t="shared" si="21"/>
        <v>0</v>
      </c>
      <c r="CC35" s="315">
        <f t="shared" si="22"/>
        <v>0</v>
      </c>
      <c r="CD35" s="315">
        <v>0</v>
      </c>
      <c r="CE35" s="315">
        <v>0</v>
      </c>
      <c r="CF35" s="315">
        <v>0</v>
      </c>
      <c r="CG35" s="315">
        <v>0</v>
      </c>
      <c r="CH35" s="315">
        <v>0</v>
      </c>
      <c r="CI35" s="315">
        <v>0</v>
      </c>
      <c r="CJ35" s="315">
        <f t="shared" si="23"/>
        <v>0</v>
      </c>
      <c r="CK35" s="315">
        <v>0</v>
      </c>
      <c r="CL35" s="315">
        <v>0</v>
      </c>
      <c r="CM35" s="315">
        <v>0</v>
      </c>
      <c r="CN35" s="315">
        <v>0</v>
      </c>
      <c r="CO35" s="315">
        <v>0</v>
      </c>
      <c r="CP35" s="315">
        <v>0</v>
      </c>
      <c r="CQ35" s="315">
        <f t="shared" si="24"/>
        <v>154</v>
      </c>
      <c r="CR35" s="315">
        <f t="shared" si="25"/>
        <v>94</v>
      </c>
      <c r="CS35" s="315">
        <v>0</v>
      </c>
      <c r="CT35" s="315">
        <v>0</v>
      </c>
      <c r="CU35" s="315">
        <v>0</v>
      </c>
      <c r="CV35" s="315">
        <v>94</v>
      </c>
      <c r="CW35" s="315">
        <v>0</v>
      </c>
      <c r="CX35" s="315">
        <v>0</v>
      </c>
      <c r="CY35" s="315">
        <f t="shared" si="26"/>
        <v>60</v>
      </c>
      <c r="CZ35" s="315">
        <v>0</v>
      </c>
      <c r="DA35" s="315">
        <v>0</v>
      </c>
      <c r="DB35" s="315">
        <v>0</v>
      </c>
      <c r="DC35" s="315">
        <v>60</v>
      </c>
      <c r="DD35" s="315">
        <v>0</v>
      </c>
      <c r="DE35" s="315">
        <v>0</v>
      </c>
      <c r="DF35" s="315">
        <f t="shared" si="27"/>
        <v>0</v>
      </c>
      <c r="DG35" s="315">
        <f t="shared" si="28"/>
        <v>0</v>
      </c>
      <c r="DH35" s="315">
        <v>0</v>
      </c>
      <c r="DI35" s="315">
        <v>0</v>
      </c>
      <c r="DJ35" s="315">
        <v>0</v>
      </c>
      <c r="DK35" s="315">
        <v>0</v>
      </c>
      <c r="DL35" s="315">
        <v>0</v>
      </c>
      <c r="DM35" s="315">
        <v>0</v>
      </c>
      <c r="DN35" s="315">
        <f t="shared" si="29"/>
        <v>0</v>
      </c>
      <c r="DO35" s="315">
        <v>0</v>
      </c>
      <c r="DP35" s="315">
        <v>0</v>
      </c>
      <c r="DQ35" s="315">
        <v>0</v>
      </c>
      <c r="DR35" s="315">
        <v>0</v>
      </c>
      <c r="DS35" s="315">
        <v>0</v>
      </c>
      <c r="DT35" s="315">
        <v>0</v>
      </c>
      <c r="DU35" s="315">
        <f t="shared" si="30"/>
        <v>327</v>
      </c>
      <c r="DV35" s="315">
        <v>196</v>
      </c>
      <c r="DW35" s="315">
        <v>0</v>
      </c>
      <c r="DX35" s="315">
        <v>131</v>
      </c>
      <c r="DY35" s="315">
        <v>0</v>
      </c>
      <c r="DZ35" s="315">
        <f t="shared" si="31"/>
        <v>65</v>
      </c>
      <c r="EA35" s="315">
        <f t="shared" si="32"/>
        <v>65</v>
      </c>
      <c r="EB35" s="315">
        <v>0</v>
      </c>
      <c r="EC35" s="315">
        <v>0</v>
      </c>
      <c r="ED35" s="315">
        <v>57</v>
      </c>
      <c r="EE35" s="315">
        <v>0</v>
      </c>
      <c r="EF35" s="315">
        <v>8</v>
      </c>
      <c r="EG35" s="315">
        <v>0</v>
      </c>
      <c r="EH35" s="315">
        <f t="shared" si="33"/>
        <v>0</v>
      </c>
      <c r="EI35" s="315">
        <v>0</v>
      </c>
      <c r="EJ35" s="315">
        <v>0</v>
      </c>
      <c r="EK35" s="315">
        <v>0</v>
      </c>
      <c r="EL35" s="315">
        <v>0</v>
      </c>
      <c r="EM35" s="315">
        <v>0</v>
      </c>
      <c r="EN35" s="315">
        <v>0</v>
      </c>
    </row>
    <row r="36" spans="1:144" s="300" customFormat="1" ht="12" customHeight="1">
      <c r="A36" s="294" t="s">
        <v>571</v>
      </c>
      <c r="B36" s="295" t="s">
        <v>627</v>
      </c>
      <c r="C36" s="294" t="s">
        <v>628</v>
      </c>
      <c r="D36" s="315">
        <f t="shared" si="5"/>
        <v>14524</v>
      </c>
      <c r="E36" s="315">
        <f t="shared" si="6"/>
        <v>12760</v>
      </c>
      <c r="F36" s="315">
        <f t="shared" si="7"/>
        <v>11670</v>
      </c>
      <c r="G36" s="315">
        <v>0</v>
      </c>
      <c r="H36" s="315">
        <v>11670</v>
      </c>
      <c r="I36" s="315">
        <v>0</v>
      </c>
      <c r="J36" s="315">
        <v>0</v>
      </c>
      <c r="K36" s="315">
        <v>0</v>
      </c>
      <c r="L36" s="315">
        <v>0</v>
      </c>
      <c r="M36" s="315">
        <f t="shared" si="8"/>
        <v>1090</v>
      </c>
      <c r="N36" s="315">
        <v>0</v>
      </c>
      <c r="O36" s="315">
        <v>1090</v>
      </c>
      <c r="P36" s="315">
        <v>0</v>
      </c>
      <c r="Q36" s="315">
        <v>0</v>
      </c>
      <c r="R36" s="315">
        <v>0</v>
      </c>
      <c r="S36" s="315">
        <v>0</v>
      </c>
      <c r="T36" s="315">
        <f t="shared" si="9"/>
        <v>907</v>
      </c>
      <c r="U36" s="315">
        <f t="shared" si="10"/>
        <v>549</v>
      </c>
      <c r="V36" s="315">
        <v>0</v>
      </c>
      <c r="W36" s="315">
        <v>0</v>
      </c>
      <c r="X36" s="315">
        <v>469</v>
      </c>
      <c r="Y36" s="315">
        <v>0</v>
      </c>
      <c r="Z36" s="315">
        <v>0</v>
      </c>
      <c r="AA36" s="315">
        <v>80</v>
      </c>
      <c r="AB36" s="315">
        <f t="shared" si="11"/>
        <v>358</v>
      </c>
      <c r="AC36" s="315">
        <v>0</v>
      </c>
      <c r="AD36" s="315">
        <v>0</v>
      </c>
      <c r="AE36" s="315">
        <v>0</v>
      </c>
      <c r="AF36" s="315">
        <v>0</v>
      </c>
      <c r="AG36" s="315">
        <v>0</v>
      </c>
      <c r="AH36" s="315">
        <v>358</v>
      </c>
      <c r="AI36" s="315">
        <f t="shared" si="12"/>
        <v>0</v>
      </c>
      <c r="AJ36" s="315">
        <f t="shared" si="13"/>
        <v>0</v>
      </c>
      <c r="AK36" s="315">
        <v>0</v>
      </c>
      <c r="AL36" s="315">
        <v>0</v>
      </c>
      <c r="AM36" s="315">
        <v>0</v>
      </c>
      <c r="AN36" s="315">
        <v>0</v>
      </c>
      <c r="AO36" s="315">
        <v>0</v>
      </c>
      <c r="AP36" s="315">
        <v>0</v>
      </c>
      <c r="AQ36" s="315">
        <f t="shared" si="14"/>
        <v>0</v>
      </c>
      <c r="AR36" s="315">
        <v>0</v>
      </c>
      <c r="AS36" s="315">
        <v>0</v>
      </c>
      <c r="AT36" s="315">
        <v>0</v>
      </c>
      <c r="AU36" s="315">
        <v>0</v>
      </c>
      <c r="AV36" s="315">
        <v>0</v>
      </c>
      <c r="AW36" s="315">
        <v>0</v>
      </c>
      <c r="AX36" s="315">
        <f t="shared" si="15"/>
        <v>0</v>
      </c>
      <c r="AY36" s="315">
        <f t="shared" si="16"/>
        <v>0</v>
      </c>
      <c r="AZ36" s="315">
        <v>0</v>
      </c>
      <c r="BA36" s="315">
        <v>0</v>
      </c>
      <c r="BB36" s="315">
        <v>0</v>
      </c>
      <c r="BC36" s="315">
        <v>0</v>
      </c>
      <c r="BD36" s="315">
        <v>0</v>
      </c>
      <c r="BE36" s="315">
        <v>0</v>
      </c>
      <c r="BF36" s="315">
        <f t="shared" si="17"/>
        <v>0</v>
      </c>
      <c r="BG36" s="315">
        <v>0</v>
      </c>
      <c r="BH36" s="315">
        <v>0</v>
      </c>
      <c r="BI36" s="315">
        <v>0</v>
      </c>
      <c r="BJ36" s="315">
        <v>0</v>
      </c>
      <c r="BK36" s="315">
        <v>0</v>
      </c>
      <c r="BL36" s="315">
        <v>0</v>
      </c>
      <c r="BM36" s="315">
        <f t="shared" si="18"/>
        <v>0</v>
      </c>
      <c r="BN36" s="315">
        <f t="shared" si="19"/>
        <v>0</v>
      </c>
      <c r="BO36" s="315">
        <v>0</v>
      </c>
      <c r="BP36" s="315">
        <v>0</v>
      </c>
      <c r="BQ36" s="315">
        <v>0</v>
      </c>
      <c r="BR36" s="315">
        <v>0</v>
      </c>
      <c r="BS36" s="315">
        <v>0</v>
      </c>
      <c r="BT36" s="315">
        <v>0</v>
      </c>
      <c r="BU36" s="315">
        <f t="shared" si="20"/>
        <v>0</v>
      </c>
      <c r="BV36" s="315">
        <v>0</v>
      </c>
      <c r="BW36" s="315">
        <v>0</v>
      </c>
      <c r="BX36" s="315">
        <v>0</v>
      </c>
      <c r="BY36" s="315">
        <v>0</v>
      </c>
      <c r="BZ36" s="315">
        <v>0</v>
      </c>
      <c r="CA36" s="315">
        <v>0</v>
      </c>
      <c r="CB36" s="315">
        <f t="shared" si="21"/>
        <v>0</v>
      </c>
      <c r="CC36" s="315">
        <f t="shared" si="22"/>
        <v>0</v>
      </c>
      <c r="CD36" s="315">
        <v>0</v>
      </c>
      <c r="CE36" s="315">
        <v>0</v>
      </c>
      <c r="CF36" s="315">
        <v>0</v>
      </c>
      <c r="CG36" s="315">
        <v>0</v>
      </c>
      <c r="CH36" s="315">
        <v>0</v>
      </c>
      <c r="CI36" s="315">
        <v>0</v>
      </c>
      <c r="CJ36" s="315">
        <f t="shared" si="23"/>
        <v>0</v>
      </c>
      <c r="CK36" s="315">
        <v>0</v>
      </c>
      <c r="CL36" s="315">
        <v>0</v>
      </c>
      <c r="CM36" s="315">
        <v>0</v>
      </c>
      <c r="CN36" s="315">
        <v>0</v>
      </c>
      <c r="CO36" s="315">
        <v>0</v>
      </c>
      <c r="CP36" s="315">
        <v>0</v>
      </c>
      <c r="CQ36" s="315">
        <f t="shared" si="24"/>
        <v>149</v>
      </c>
      <c r="CR36" s="315">
        <f t="shared" si="25"/>
        <v>149</v>
      </c>
      <c r="CS36" s="315">
        <v>0</v>
      </c>
      <c r="CT36" s="315">
        <v>0</v>
      </c>
      <c r="CU36" s="315">
        <v>0</v>
      </c>
      <c r="CV36" s="315">
        <v>149</v>
      </c>
      <c r="CW36" s="315">
        <v>0</v>
      </c>
      <c r="CX36" s="315">
        <v>0</v>
      </c>
      <c r="CY36" s="315">
        <f t="shared" si="26"/>
        <v>0</v>
      </c>
      <c r="CZ36" s="315">
        <v>0</v>
      </c>
      <c r="DA36" s="315">
        <v>0</v>
      </c>
      <c r="DB36" s="315">
        <v>0</v>
      </c>
      <c r="DC36" s="315">
        <v>0</v>
      </c>
      <c r="DD36" s="315">
        <v>0</v>
      </c>
      <c r="DE36" s="315">
        <v>0</v>
      </c>
      <c r="DF36" s="315">
        <f t="shared" si="27"/>
        <v>0</v>
      </c>
      <c r="DG36" s="315">
        <f t="shared" si="28"/>
        <v>0</v>
      </c>
      <c r="DH36" s="315">
        <v>0</v>
      </c>
      <c r="DI36" s="315">
        <v>0</v>
      </c>
      <c r="DJ36" s="315">
        <v>0</v>
      </c>
      <c r="DK36" s="315">
        <v>0</v>
      </c>
      <c r="DL36" s="315">
        <v>0</v>
      </c>
      <c r="DM36" s="315">
        <v>0</v>
      </c>
      <c r="DN36" s="315">
        <f t="shared" si="29"/>
        <v>0</v>
      </c>
      <c r="DO36" s="315">
        <v>0</v>
      </c>
      <c r="DP36" s="315">
        <v>0</v>
      </c>
      <c r="DQ36" s="315">
        <v>0</v>
      </c>
      <c r="DR36" s="315">
        <v>0</v>
      </c>
      <c r="DS36" s="315">
        <v>0</v>
      </c>
      <c r="DT36" s="315">
        <v>0</v>
      </c>
      <c r="DU36" s="315">
        <f t="shared" si="30"/>
        <v>708</v>
      </c>
      <c r="DV36" s="315">
        <v>708</v>
      </c>
      <c r="DW36" s="315">
        <v>0</v>
      </c>
      <c r="DX36" s="315">
        <v>0</v>
      </c>
      <c r="DY36" s="315">
        <v>0</v>
      </c>
      <c r="DZ36" s="315">
        <f t="shared" si="31"/>
        <v>0</v>
      </c>
      <c r="EA36" s="315">
        <f t="shared" si="32"/>
        <v>0</v>
      </c>
      <c r="EB36" s="315">
        <v>0</v>
      </c>
      <c r="EC36" s="315">
        <v>0</v>
      </c>
      <c r="ED36" s="315">
        <v>0</v>
      </c>
      <c r="EE36" s="315">
        <v>0</v>
      </c>
      <c r="EF36" s="315">
        <v>0</v>
      </c>
      <c r="EG36" s="315">
        <v>0</v>
      </c>
      <c r="EH36" s="315">
        <f t="shared" si="33"/>
        <v>0</v>
      </c>
      <c r="EI36" s="315">
        <v>0</v>
      </c>
      <c r="EJ36" s="315">
        <v>0</v>
      </c>
      <c r="EK36" s="315">
        <v>0</v>
      </c>
      <c r="EL36" s="315">
        <v>0</v>
      </c>
      <c r="EM36" s="315">
        <v>0</v>
      </c>
      <c r="EN36" s="315">
        <v>0</v>
      </c>
    </row>
    <row r="37" spans="1:144" s="300" customFormat="1" ht="12" customHeight="1">
      <c r="A37" s="294" t="s">
        <v>571</v>
      </c>
      <c r="B37" s="295" t="s">
        <v>629</v>
      </c>
      <c r="C37" s="294" t="s">
        <v>567</v>
      </c>
      <c r="D37" s="315">
        <f t="shared" si="5"/>
        <v>8466</v>
      </c>
      <c r="E37" s="315">
        <f t="shared" si="6"/>
        <v>6640</v>
      </c>
      <c r="F37" s="315">
        <f t="shared" si="7"/>
        <v>6640</v>
      </c>
      <c r="G37" s="315">
        <v>0</v>
      </c>
      <c r="H37" s="315">
        <v>6503</v>
      </c>
      <c r="I37" s="315">
        <v>0</v>
      </c>
      <c r="J37" s="315">
        <v>0</v>
      </c>
      <c r="K37" s="315">
        <v>0</v>
      </c>
      <c r="L37" s="315">
        <v>137</v>
      </c>
      <c r="M37" s="315">
        <f t="shared" si="8"/>
        <v>0</v>
      </c>
      <c r="N37" s="315">
        <v>0</v>
      </c>
      <c r="O37" s="315">
        <v>0</v>
      </c>
      <c r="P37" s="315">
        <v>0</v>
      </c>
      <c r="Q37" s="315">
        <v>0</v>
      </c>
      <c r="R37" s="315">
        <v>0</v>
      </c>
      <c r="S37" s="315">
        <v>0</v>
      </c>
      <c r="T37" s="315">
        <f t="shared" si="9"/>
        <v>0</v>
      </c>
      <c r="U37" s="315">
        <f t="shared" si="10"/>
        <v>0</v>
      </c>
      <c r="V37" s="315">
        <v>0</v>
      </c>
      <c r="W37" s="315">
        <v>0</v>
      </c>
      <c r="X37" s="315">
        <v>0</v>
      </c>
      <c r="Y37" s="315">
        <v>0</v>
      </c>
      <c r="Z37" s="315">
        <v>0</v>
      </c>
      <c r="AA37" s="315">
        <v>0</v>
      </c>
      <c r="AB37" s="315">
        <f t="shared" si="11"/>
        <v>0</v>
      </c>
      <c r="AC37" s="315">
        <v>0</v>
      </c>
      <c r="AD37" s="315">
        <v>0</v>
      </c>
      <c r="AE37" s="315">
        <v>0</v>
      </c>
      <c r="AF37" s="315">
        <v>0</v>
      </c>
      <c r="AG37" s="315">
        <v>0</v>
      </c>
      <c r="AH37" s="315">
        <v>0</v>
      </c>
      <c r="AI37" s="315">
        <f t="shared" si="12"/>
        <v>0</v>
      </c>
      <c r="AJ37" s="315">
        <f t="shared" si="13"/>
        <v>0</v>
      </c>
      <c r="AK37" s="315">
        <v>0</v>
      </c>
      <c r="AL37" s="315">
        <v>0</v>
      </c>
      <c r="AM37" s="315">
        <v>0</v>
      </c>
      <c r="AN37" s="315">
        <v>0</v>
      </c>
      <c r="AO37" s="315">
        <v>0</v>
      </c>
      <c r="AP37" s="315">
        <v>0</v>
      </c>
      <c r="AQ37" s="315">
        <f t="shared" si="14"/>
        <v>0</v>
      </c>
      <c r="AR37" s="315">
        <v>0</v>
      </c>
      <c r="AS37" s="315">
        <v>0</v>
      </c>
      <c r="AT37" s="315">
        <v>0</v>
      </c>
      <c r="AU37" s="315">
        <v>0</v>
      </c>
      <c r="AV37" s="315">
        <v>0</v>
      </c>
      <c r="AW37" s="315">
        <v>0</v>
      </c>
      <c r="AX37" s="315">
        <f t="shared" si="15"/>
        <v>0</v>
      </c>
      <c r="AY37" s="315">
        <f t="shared" si="16"/>
        <v>0</v>
      </c>
      <c r="AZ37" s="315">
        <v>0</v>
      </c>
      <c r="BA37" s="315">
        <v>0</v>
      </c>
      <c r="BB37" s="315">
        <v>0</v>
      </c>
      <c r="BC37" s="315">
        <v>0</v>
      </c>
      <c r="BD37" s="315">
        <v>0</v>
      </c>
      <c r="BE37" s="315">
        <v>0</v>
      </c>
      <c r="BF37" s="315">
        <f t="shared" si="17"/>
        <v>0</v>
      </c>
      <c r="BG37" s="315">
        <v>0</v>
      </c>
      <c r="BH37" s="315">
        <v>0</v>
      </c>
      <c r="BI37" s="315">
        <v>0</v>
      </c>
      <c r="BJ37" s="315">
        <v>0</v>
      </c>
      <c r="BK37" s="315">
        <v>0</v>
      </c>
      <c r="BL37" s="315">
        <v>0</v>
      </c>
      <c r="BM37" s="315">
        <f t="shared" si="18"/>
        <v>0</v>
      </c>
      <c r="BN37" s="315">
        <f t="shared" si="19"/>
        <v>0</v>
      </c>
      <c r="BO37" s="315">
        <v>0</v>
      </c>
      <c r="BP37" s="315">
        <v>0</v>
      </c>
      <c r="BQ37" s="315">
        <v>0</v>
      </c>
      <c r="BR37" s="315">
        <v>0</v>
      </c>
      <c r="BS37" s="315">
        <v>0</v>
      </c>
      <c r="BT37" s="315">
        <v>0</v>
      </c>
      <c r="BU37" s="315">
        <f t="shared" si="20"/>
        <v>0</v>
      </c>
      <c r="BV37" s="315">
        <v>0</v>
      </c>
      <c r="BW37" s="315">
        <v>0</v>
      </c>
      <c r="BX37" s="315">
        <v>0</v>
      </c>
      <c r="BY37" s="315">
        <v>0</v>
      </c>
      <c r="BZ37" s="315">
        <v>0</v>
      </c>
      <c r="CA37" s="315">
        <v>0</v>
      </c>
      <c r="CB37" s="315">
        <f t="shared" si="21"/>
        <v>0</v>
      </c>
      <c r="CC37" s="315">
        <f t="shared" si="22"/>
        <v>0</v>
      </c>
      <c r="CD37" s="315">
        <v>0</v>
      </c>
      <c r="CE37" s="315">
        <v>0</v>
      </c>
      <c r="CF37" s="315">
        <v>0</v>
      </c>
      <c r="CG37" s="315">
        <v>0</v>
      </c>
      <c r="CH37" s="315">
        <v>0</v>
      </c>
      <c r="CI37" s="315">
        <v>0</v>
      </c>
      <c r="CJ37" s="315">
        <f t="shared" si="23"/>
        <v>0</v>
      </c>
      <c r="CK37" s="315">
        <v>0</v>
      </c>
      <c r="CL37" s="315">
        <v>0</v>
      </c>
      <c r="CM37" s="315">
        <v>0</v>
      </c>
      <c r="CN37" s="315">
        <v>0</v>
      </c>
      <c r="CO37" s="315">
        <v>0</v>
      </c>
      <c r="CP37" s="315">
        <v>0</v>
      </c>
      <c r="CQ37" s="315">
        <f t="shared" si="24"/>
        <v>645</v>
      </c>
      <c r="CR37" s="315">
        <f t="shared" si="25"/>
        <v>645</v>
      </c>
      <c r="CS37" s="315">
        <v>0</v>
      </c>
      <c r="CT37" s="315">
        <v>0</v>
      </c>
      <c r="CU37" s="315">
        <v>0</v>
      </c>
      <c r="CV37" s="315">
        <v>645</v>
      </c>
      <c r="CW37" s="315">
        <v>0</v>
      </c>
      <c r="CX37" s="315">
        <v>0</v>
      </c>
      <c r="CY37" s="315">
        <f t="shared" si="26"/>
        <v>0</v>
      </c>
      <c r="CZ37" s="315">
        <v>0</v>
      </c>
      <c r="DA37" s="315">
        <v>0</v>
      </c>
      <c r="DB37" s="315">
        <v>0</v>
      </c>
      <c r="DC37" s="315">
        <v>0</v>
      </c>
      <c r="DD37" s="315">
        <v>0</v>
      </c>
      <c r="DE37" s="315">
        <v>0</v>
      </c>
      <c r="DF37" s="315">
        <f t="shared" si="27"/>
        <v>0</v>
      </c>
      <c r="DG37" s="315">
        <f t="shared" si="28"/>
        <v>0</v>
      </c>
      <c r="DH37" s="315">
        <v>0</v>
      </c>
      <c r="DI37" s="315">
        <v>0</v>
      </c>
      <c r="DJ37" s="315">
        <v>0</v>
      </c>
      <c r="DK37" s="315">
        <v>0</v>
      </c>
      <c r="DL37" s="315">
        <v>0</v>
      </c>
      <c r="DM37" s="315">
        <v>0</v>
      </c>
      <c r="DN37" s="315">
        <f t="shared" si="29"/>
        <v>0</v>
      </c>
      <c r="DO37" s="315">
        <v>0</v>
      </c>
      <c r="DP37" s="315">
        <v>0</v>
      </c>
      <c r="DQ37" s="315">
        <v>0</v>
      </c>
      <c r="DR37" s="315">
        <v>0</v>
      </c>
      <c r="DS37" s="315">
        <v>0</v>
      </c>
      <c r="DT37" s="315">
        <v>0</v>
      </c>
      <c r="DU37" s="315">
        <f t="shared" si="30"/>
        <v>934</v>
      </c>
      <c r="DV37" s="315">
        <v>934</v>
      </c>
      <c r="DW37" s="315">
        <v>0</v>
      </c>
      <c r="DX37" s="315">
        <v>0</v>
      </c>
      <c r="DY37" s="315">
        <v>0</v>
      </c>
      <c r="DZ37" s="315">
        <f t="shared" si="31"/>
        <v>247</v>
      </c>
      <c r="EA37" s="315">
        <f t="shared" si="32"/>
        <v>247</v>
      </c>
      <c r="EB37" s="315">
        <v>0</v>
      </c>
      <c r="EC37" s="315">
        <v>0</v>
      </c>
      <c r="ED37" s="315">
        <v>241</v>
      </c>
      <c r="EE37" s="315">
        <v>0</v>
      </c>
      <c r="EF37" s="315">
        <v>6</v>
      </c>
      <c r="EG37" s="315">
        <v>0</v>
      </c>
      <c r="EH37" s="315">
        <f t="shared" si="33"/>
        <v>0</v>
      </c>
      <c r="EI37" s="315">
        <v>0</v>
      </c>
      <c r="EJ37" s="315">
        <v>0</v>
      </c>
      <c r="EK37" s="315">
        <v>0</v>
      </c>
      <c r="EL37" s="315">
        <v>0</v>
      </c>
      <c r="EM37" s="315">
        <v>0</v>
      </c>
      <c r="EN37" s="315">
        <v>0</v>
      </c>
    </row>
    <row r="38" spans="1:144" s="300" customFormat="1" ht="12" customHeight="1">
      <c r="A38" s="294" t="s">
        <v>571</v>
      </c>
      <c r="B38" s="295" t="s">
        <v>630</v>
      </c>
      <c r="C38" s="294" t="s">
        <v>631</v>
      </c>
      <c r="D38" s="315">
        <f t="shared" si="5"/>
        <v>11689</v>
      </c>
      <c r="E38" s="315">
        <f t="shared" si="6"/>
        <v>8519</v>
      </c>
      <c r="F38" s="315">
        <f t="shared" si="7"/>
        <v>7578</v>
      </c>
      <c r="G38" s="315">
        <v>0</v>
      </c>
      <c r="H38" s="315">
        <v>7578</v>
      </c>
      <c r="I38" s="315">
        <v>0</v>
      </c>
      <c r="J38" s="315">
        <v>0</v>
      </c>
      <c r="K38" s="315">
        <v>0</v>
      </c>
      <c r="L38" s="315">
        <v>0</v>
      </c>
      <c r="M38" s="315">
        <f t="shared" si="8"/>
        <v>941</v>
      </c>
      <c r="N38" s="315">
        <v>0</v>
      </c>
      <c r="O38" s="315">
        <v>941</v>
      </c>
      <c r="P38" s="315">
        <v>0</v>
      </c>
      <c r="Q38" s="315">
        <v>0</v>
      </c>
      <c r="R38" s="315">
        <v>0</v>
      </c>
      <c r="S38" s="315">
        <v>0</v>
      </c>
      <c r="T38" s="315">
        <f t="shared" si="9"/>
        <v>0</v>
      </c>
      <c r="U38" s="315">
        <f t="shared" si="10"/>
        <v>0</v>
      </c>
      <c r="V38" s="315">
        <v>0</v>
      </c>
      <c r="W38" s="315">
        <v>0</v>
      </c>
      <c r="X38" s="315">
        <v>0</v>
      </c>
      <c r="Y38" s="315">
        <v>0</v>
      </c>
      <c r="Z38" s="315">
        <v>0</v>
      </c>
      <c r="AA38" s="315">
        <v>0</v>
      </c>
      <c r="AB38" s="315">
        <f t="shared" si="11"/>
        <v>0</v>
      </c>
      <c r="AC38" s="315">
        <v>0</v>
      </c>
      <c r="AD38" s="315">
        <v>0</v>
      </c>
      <c r="AE38" s="315">
        <v>0</v>
      </c>
      <c r="AF38" s="315">
        <v>0</v>
      </c>
      <c r="AG38" s="315">
        <v>0</v>
      </c>
      <c r="AH38" s="315">
        <v>0</v>
      </c>
      <c r="AI38" s="315">
        <f t="shared" si="12"/>
        <v>0</v>
      </c>
      <c r="AJ38" s="315">
        <f t="shared" si="13"/>
        <v>0</v>
      </c>
      <c r="AK38" s="315">
        <v>0</v>
      </c>
      <c r="AL38" s="315">
        <v>0</v>
      </c>
      <c r="AM38" s="315">
        <v>0</v>
      </c>
      <c r="AN38" s="315">
        <v>0</v>
      </c>
      <c r="AO38" s="315">
        <v>0</v>
      </c>
      <c r="AP38" s="315">
        <v>0</v>
      </c>
      <c r="AQ38" s="315">
        <f t="shared" si="14"/>
        <v>0</v>
      </c>
      <c r="AR38" s="315">
        <v>0</v>
      </c>
      <c r="AS38" s="315">
        <v>0</v>
      </c>
      <c r="AT38" s="315">
        <v>0</v>
      </c>
      <c r="AU38" s="315">
        <v>0</v>
      </c>
      <c r="AV38" s="315">
        <v>0</v>
      </c>
      <c r="AW38" s="315">
        <v>0</v>
      </c>
      <c r="AX38" s="315">
        <f t="shared" si="15"/>
        <v>0</v>
      </c>
      <c r="AY38" s="315">
        <f t="shared" si="16"/>
        <v>0</v>
      </c>
      <c r="AZ38" s="315">
        <v>0</v>
      </c>
      <c r="BA38" s="315">
        <v>0</v>
      </c>
      <c r="BB38" s="315">
        <v>0</v>
      </c>
      <c r="BC38" s="315">
        <v>0</v>
      </c>
      <c r="BD38" s="315">
        <v>0</v>
      </c>
      <c r="BE38" s="315">
        <v>0</v>
      </c>
      <c r="BF38" s="315">
        <f t="shared" si="17"/>
        <v>0</v>
      </c>
      <c r="BG38" s="315">
        <v>0</v>
      </c>
      <c r="BH38" s="315">
        <v>0</v>
      </c>
      <c r="BI38" s="315">
        <v>0</v>
      </c>
      <c r="BJ38" s="315">
        <v>0</v>
      </c>
      <c r="BK38" s="315">
        <v>0</v>
      </c>
      <c r="BL38" s="315">
        <v>0</v>
      </c>
      <c r="BM38" s="315">
        <f t="shared" si="18"/>
        <v>0</v>
      </c>
      <c r="BN38" s="315">
        <f t="shared" si="19"/>
        <v>0</v>
      </c>
      <c r="BO38" s="315">
        <v>0</v>
      </c>
      <c r="BP38" s="315">
        <v>0</v>
      </c>
      <c r="BQ38" s="315">
        <v>0</v>
      </c>
      <c r="BR38" s="315">
        <v>0</v>
      </c>
      <c r="BS38" s="315">
        <v>0</v>
      </c>
      <c r="BT38" s="315">
        <v>0</v>
      </c>
      <c r="BU38" s="315">
        <f t="shared" si="20"/>
        <v>0</v>
      </c>
      <c r="BV38" s="315">
        <v>0</v>
      </c>
      <c r="BW38" s="315">
        <v>0</v>
      </c>
      <c r="BX38" s="315">
        <v>0</v>
      </c>
      <c r="BY38" s="315">
        <v>0</v>
      </c>
      <c r="BZ38" s="315">
        <v>0</v>
      </c>
      <c r="CA38" s="315">
        <v>0</v>
      </c>
      <c r="CB38" s="315">
        <f t="shared" si="21"/>
        <v>0</v>
      </c>
      <c r="CC38" s="315">
        <f t="shared" si="22"/>
        <v>0</v>
      </c>
      <c r="CD38" s="315">
        <v>0</v>
      </c>
      <c r="CE38" s="315">
        <v>0</v>
      </c>
      <c r="CF38" s="315">
        <v>0</v>
      </c>
      <c r="CG38" s="315">
        <v>0</v>
      </c>
      <c r="CH38" s="315">
        <v>0</v>
      </c>
      <c r="CI38" s="315">
        <v>0</v>
      </c>
      <c r="CJ38" s="315">
        <f t="shared" si="23"/>
        <v>0</v>
      </c>
      <c r="CK38" s="315">
        <v>0</v>
      </c>
      <c r="CL38" s="315">
        <v>0</v>
      </c>
      <c r="CM38" s="315">
        <v>0</v>
      </c>
      <c r="CN38" s="315">
        <v>0</v>
      </c>
      <c r="CO38" s="315">
        <v>0</v>
      </c>
      <c r="CP38" s="315">
        <v>0</v>
      </c>
      <c r="CQ38" s="315">
        <f t="shared" si="24"/>
        <v>1124</v>
      </c>
      <c r="CR38" s="315">
        <f t="shared" si="25"/>
        <v>1124</v>
      </c>
      <c r="CS38" s="315">
        <v>0</v>
      </c>
      <c r="CT38" s="315">
        <v>0</v>
      </c>
      <c r="CU38" s="315">
        <v>0</v>
      </c>
      <c r="CV38" s="315">
        <v>1124</v>
      </c>
      <c r="CW38" s="315">
        <v>0</v>
      </c>
      <c r="CX38" s="315">
        <v>0</v>
      </c>
      <c r="CY38" s="315">
        <f t="shared" si="26"/>
        <v>0</v>
      </c>
      <c r="CZ38" s="315">
        <v>0</v>
      </c>
      <c r="DA38" s="315">
        <v>0</v>
      </c>
      <c r="DB38" s="315">
        <v>0</v>
      </c>
      <c r="DC38" s="315">
        <v>0</v>
      </c>
      <c r="DD38" s="315">
        <v>0</v>
      </c>
      <c r="DE38" s="315">
        <v>0</v>
      </c>
      <c r="DF38" s="315">
        <f t="shared" si="27"/>
        <v>0</v>
      </c>
      <c r="DG38" s="315">
        <f t="shared" si="28"/>
        <v>0</v>
      </c>
      <c r="DH38" s="315">
        <v>0</v>
      </c>
      <c r="DI38" s="315">
        <v>0</v>
      </c>
      <c r="DJ38" s="315">
        <v>0</v>
      </c>
      <c r="DK38" s="315">
        <v>0</v>
      </c>
      <c r="DL38" s="315">
        <v>0</v>
      </c>
      <c r="DM38" s="315">
        <v>0</v>
      </c>
      <c r="DN38" s="315">
        <f t="shared" si="29"/>
        <v>0</v>
      </c>
      <c r="DO38" s="315">
        <v>0</v>
      </c>
      <c r="DP38" s="315">
        <v>0</v>
      </c>
      <c r="DQ38" s="315">
        <v>0</v>
      </c>
      <c r="DR38" s="315">
        <v>0</v>
      </c>
      <c r="DS38" s="315">
        <v>0</v>
      </c>
      <c r="DT38" s="315">
        <v>0</v>
      </c>
      <c r="DU38" s="315">
        <f t="shared" si="30"/>
        <v>1595</v>
      </c>
      <c r="DV38" s="315">
        <v>1576</v>
      </c>
      <c r="DW38" s="315">
        <v>19</v>
      </c>
      <c r="DX38" s="315">
        <v>0</v>
      </c>
      <c r="DY38" s="315">
        <v>0</v>
      </c>
      <c r="DZ38" s="315">
        <f t="shared" si="31"/>
        <v>451</v>
      </c>
      <c r="EA38" s="315">
        <f t="shared" si="32"/>
        <v>429</v>
      </c>
      <c r="EB38" s="315">
        <v>0</v>
      </c>
      <c r="EC38" s="315">
        <v>0</v>
      </c>
      <c r="ED38" s="315">
        <v>429</v>
      </c>
      <c r="EE38" s="315">
        <v>0</v>
      </c>
      <c r="EF38" s="315">
        <v>0</v>
      </c>
      <c r="EG38" s="315">
        <v>0</v>
      </c>
      <c r="EH38" s="315">
        <f t="shared" si="33"/>
        <v>22</v>
      </c>
      <c r="EI38" s="315">
        <v>0</v>
      </c>
      <c r="EJ38" s="315">
        <v>0</v>
      </c>
      <c r="EK38" s="315">
        <v>22</v>
      </c>
      <c r="EL38" s="315">
        <v>0</v>
      </c>
      <c r="EM38" s="315">
        <v>0</v>
      </c>
      <c r="EN38" s="315">
        <v>0</v>
      </c>
    </row>
    <row r="39" spans="1:144" s="300" customFormat="1" ht="12" customHeight="1">
      <c r="A39" s="294" t="s">
        <v>571</v>
      </c>
      <c r="B39" s="295" t="s">
        <v>632</v>
      </c>
      <c r="C39" s="294" t="s">
        <v>633</v>
      </c>
      <c r="D39" s="315">
        <f t="shared" si="5"/>
        <v>7500</v>
      </c>
      <c r="E39" s="315">
        <f t="shared" si="6"/>
        <v>368</v>
      </c>
      <c r="F39" s="315">
        <f t="shared" si="7"/>
        <v>368</v>
      </c>
      <c r="G39" s="315">
        <v>0</v>
      </c>
      <c r="H39" s="315">
        <v>368</v>
      </c>
      <c r="I39" s="315">
        <v>0</v>
      </c>
      <c r="J39" s="315">
        <v>0</v>
      </c>
      <c r="K39" s="315">
        <v>0</v>
      </c>
      <c r="L39" s="315">
        <v>0</v>
      </c>
      <c r="M39" s="315">
        <f t="shared" si="8"/>
        <v>0</v>
      </c>
      <c r="N39" s="315">
        <v>0</v>
      </c>
      <c r="O39" s="315">
        <v>0</v>
      </c>
      <c r="P39" s="315">
        <v>0</v>
      </c>
      <c r="Q39" s="315">
        <v>0</v>
      </c>
      <c r="R39" s="315">
        <v>0</v>
      </c>
      <c r="S39" s="315">
        <v>0</v>
      </c>
      <c r="T39" s="315">
        <f t="shared" si="9"/>
        <v>0</v>
      </c>
      <c r="U39" s="315">
        <f t="shared" si="10"/>
        <v>0</v>
      </c>
      <c r="V39" s="315">
        <v>0</v>
      </c>
      <c r="W39" s="315">
        <v>0</v>
      </c>
      <c r="X39" s="315">
        <v>0</v>
      </c>
      <c r="Y39" s="315">
        <v>0</v>
      </c>
      <c r="Z39" s="315">
        <v>0</v>
      </c>
      <c r="AA39" s="315">
        <v>0</v>
      </c>
      <c r="AB39" s="315">
        <f t="shared" si="11"/>
        <v>0</v>
      </c>
      <c r="AC39" s="315">
        <v>0</v>
      </c>
      <c r="AD39" s="315">
        <v>0</v>
      </c>
      <c r="AE39" s="315">
        <v>0</v>
      </c>
      <c r="AF39" s="315">
        <v>0</v>
      </c>
      <c r="AG39" s="315">
        <v>0</v>
      </c>
      <c r="AH39" s="315">
        <v>0</v>
      </c>
      <c r="AI39" s="315">
        <f t="shared" si="12"/>
        <v>0</v>
      </c>
      <c r="AJ39" s="315">
        <f t="shared" si="13"/>
        <v>0</v>
      </c>
      <c r="AK39" s="315">
        <v>0</v>
      </c>
      <c r="AL39" s="315">
        <v>0</v>
      </c>
      <c r="AM39" s="315">
        <v>0</v>
      </c>
      <c r="AN39" s="315">
        <v>0</v>
      </c>
      <c r="AO39" s="315">
        <v>0</v>
      </c>
      <c r="AP39" s="315">
        <v>0</v>
      </c>
      <c r="AQ39" s="315">
        <f t="shared" si="14"/>
        <v>0</v>
      </c>
      <c r="AR39" s="315">
        <v>0</v>
      </c>
      <c r="AS39" s="315">
        <v>0</v>
      </c>
      <c r="AT39" s="315">
        <v>0</v>
      </c>
      <c r="AU39" s="315">
        <v>0</v>
      </c>
      <c r="AV39" s="315">
        <v>0</v>
      </c>
      <c r="AW39" s="315">
        <v>0</v>
      </c>
      <c r="AX39" s="315">
        <f t="shared" si="15"/>
        <v>0</v>
      </c>
      <c r="AY39" s="315">
        <f t="shared" si="16"/>
        <v>0</v>
      </c>
      <c r="AZ39" s="315">
        <v>0</v>
      </c>
      <c r="BA39" s="315">
        <v>0</v>
      </c>
      <c r="BB39" s="315">
        <v>0</v>
      </c>
      <c r="BC39" s="315">
        <v>0</v>
      </c>
      <c r="BD39" s="315">
        <v>0</v>
      </c>
      <c r="BE39" s="315">
        <v>0</v>
      </c>
      <c r="BF39" s="315">
        <f t="shared" si="17"/>
        <v>0</v>
      </c>
      <c r="BG39" s="315">
        <v>0</v>
      </c>
      <c r="BH39" s="315">
        <v>0</v>
      </c>
      <c r="BI39" s="315">
        <v>0</v>
      </c>
      <c r="BJ39" s="315">
        <v>0</v>
      </c>
      <c r="BK39" s="315">
        <v>0</v>
      </c>
      <c r="BL39" s="315">
        <v>0</v>
      </c>
      <c r="BM39" s="315">
        <f t="shared" si="18"/>
        <v>0</v>
      </c>
      <c r="BN39" s="315">
        <f t="shared" si="19"/>
        <v>0</v>
      </c>
      <c r="BO39" s="315">
        <v>0</v>
      </c>
      <c r="BP39" s="315">
        <v>0</v>
      </c>
      <c r="BQ39" s="315">
        <v>0</v>
      </c>
      <c r="BR39" s="315">
        <v>0</v>
      </c>
      <c r="BS39" s="315">
        <v>0</v>
      </c>
      <c r="BT39" s="315">
        <v>0</v>
      </c>
      <c r="BU39" s="315">
        <f t="shared" si="20"/>
        <v>0</v>
      </c>
      <c r="BV39" s="315">
        <v>0</v>
      </c>
      <c r="BW39" s="315">
        <v>0</v>
      </c>
      <c r="BX39" s="315">
        <v>0</v>
      </c>
      <c r="BY39" s="315">
        <v>0</v>
      </c>
      <c r="BZ39" s="315">
        <v>0</v>
      </c>
      <c r="CA39" s="315">
        <v>0</v>
      </c>
      <c r="CB39" s="315">
        <f t="shared" si="21"/>
        <v>6030</v>
      </c>
      <c r="CC39" s="315">
        <f t="shared" si="22"/>
        <v>5648</v>
      </c>
      <c r="CD39" s="315">
        <v>0</v>
      </c>
      <c r="CE39" s="315">
        <v>5648</v>
      </c>
      <c r="CF39" s="315">
        <v>0</v>
      </c>
      <c r="CG39" s="315">
        <v>0</v>
      </c>
      <c r="CH39" s="315">
        <v>0</v>
      </c>
      <c r="CI39" s="315">
        <v>0</v>
      </c>
      <c r="CJ39" s="315">
        <f t="shared" si="23"/>
        <v>382</v>
      </c>
      <c r="CK39" s="315">
        <v>0</v>
      </c>
      <c r="CL39" s="315">
        <v>382</v>
      </c>
      <c r="CM39" s="315">
        <v>0</v>
      </c>
      <c r="CN39" s="315">
        <v>0</v>
      </c>
      <c r="CO39" s="315">
        <v>0</v>
      </c>
      <c r="CP39" s="315">
        <v>0</v>
      </c>
      <c r="CQ39" s="315">
        <f t="shared" si="24"/>
        <v>714</v>
      </c>
      <c r="CR39" s="315">
        <f t="shared" si="25"/>
        <v>714</v>
      </c>
      <c r="CS39" s="315">
        <v>0</v>
      </c>
      <c r="CT39" s="315">
        <v>0</v>
      </c>
      <c r="CU39" s="315">
        <v>0</v>
      </c>
      <c r="CV39" s="315">
        <v>714</v>
      </c>
      <c r="CW39" s="315">
        <v>0</v>
      </c>
      <c r="CX39" s="315">
        <v>0</v>
      </c>
      <c r="CY39" s="315">
        <f t="shared" si="26"/>
        <v>0</v>
      </c>
      <c r="CZ39" s="315">
        <v>0</v>
      </c>
      <c r="DA39" s="315">
        <v>0</v>
      </c>
      <c r="DB39" s="315">
        <v>0</v>
      </c>
      <c r="DC39" s="315">
        <v>0</v>
      </c>
      <c r="DD39" s="315">
        <v>0</v>
      </c>
      <c r="DE39" s="315">
        <v>0</v>
      </c>
      <c r="DF39" s="315">
        <f t="shared" si="27"/>
        <v>185</v>
      </c>
      <c r="DG39" s="315">
        <f t="shared" si="28"/>
        <v>185</v>
      </c>
      <c r="DH39" s="315">
        <v>0</v>
      </c>
      <c r="DI39" s="315">
        <v>0</v>
      </c>
      <c r="DJ39" s="315">
        <v>185</v>
      </c>
      <c r="DK39" s="315">
        <v>0</v>
      </c>
      <c r="DL39" s="315">
        <v>0</v>
      </c>
      <c r="DM39" s="315">
        <v>0</v>
      </c>
      <c r="DN39" s="315">
        <f t="shared" si="29"/>
        <v>0</v>
      </c>
      <c r="DO39" s="315">
        <v>0</v>
      </c>
      <c r="DP39" s="315">
        <v>0</v>
      </c>
      <c r="DQ39" s="315">
        <v>0</v>
      </c>
      <c r="DR39" s="315">
        <v>0</v>
      </c>
      <c r="DS39" s="315">
        <v>0</v>
      </c>
      <c r="DT39" s="315">
        <v>0</v>
      </c>
      <c r="DU39" s="315">
        <f t="shared" si="30"/>
        <v>203</v>
      </c>
      <c r="DV39" s="315">
        <v>196</v>
      </c>
      <c r="DW39" s="315">
        <v>7</v>
      </c>
      <c r="DX39" s="315">
        <v>0</v>
      </c>
      <c r="DY39" s="315">
        <v>0</v>
      </c>
      <c r="DZ39" s="315">
        <f t="shared" si="31"/>
        <v>0</v>
      </c>
      <c r="EA39" s="315">
        <f t="shared" si="32"/>
        <v>0</v>
      </c>
      <c r="EB39" s="315">
        <v>0</v>
      </c>
      <c r="EC39" s="315">
        <v>0</v>
      </c>
      <c r="ED39" s="315">
        <v>0</v>
      </c>
      <c r="EE39" s="315">
        <v>0</v>
      </c>
      <c r="EF39" s="315">
        <v>0</v>
      </c>
      <c r="EG39" s="315">
        <v>0</v>
      </c>
      <c r="EH39" s="315">
        <f t="shared" si="33"/>
        <v>0</v>
      </c>
      <c r="EI39" s="315">
        <v>0</v>
      </c>
      <c r="EJ39" s="315">
        <v>0</v>
      </c>
      <c r="EK39" s="315">
        <v>0</v>
      </c>
      <c r="EL39" s="315">
        <v>0</v>
      </c>
      <c r="EM39" s="315">
        <v>0</v>
      </c>
      <c r="EN39" s="315">
        <v>0</v>
      </c>
    </row>
    <row r="40" spans="1:144" s="300" customFormat="1" ht="12" customHeight="1">
      <c r="A40" s="294" t="s">
        <v>571</v>
      </c>
      <c r="B40" s="295" t="s">
        <v>634</v>
      </c>
      <c r="C40" s="294" t="s">
        <v>635</v>
      </c>
      <c r="D40" s="315">
        <f t="shared" si="5"/>
        <v>8998</v>
      </c>
      <c r="E40" s="315">
        <f t="shared" si="6"/>
        <v>8068</v>
      </c>
      <c r="F40" s="315">
        <f t="shared" si="7"/>
        <v>4632</v>
      </c>
      <c r="G40" s="315">
        <v>0</v>
      </c>
      <c r="H40" s="315">
        <v>4632</v>
      </c>
      <c r="I40" s="315">
        <v>0</v>
      </c>
      <c r="J40" s="315">
        <v>0</v>
      </c>
      <c r="K40" s="315">
        <v>0</v>
      </c>
      <c r="L40" s="315">
        <v>0</v>
      </c>
      <c r="M40" s="315">
        <f t="shared" si="8"/>
        <v>3436</v>
      </c>
      <c r="N40" s="315">
        <v>0</v>
      </c>
      <c r="O40" s="315">
        <v>3436</v>
      </c>
      <c r="P40" s="315">
        <v>0</v>
      </c>
      <c r="Q40" s="315">
        <v>0</v>
      </c>
      <c r="R40" s="315">
        <v>0</v>
      </c>
      <c r="S40" s="315">
        <v>0</v>
      </c>
      <c r="T40" s="315">
        <f t="shared" si="9"/>
        <v>0</v>
      </c>
      <c r="U40" s="315">
        <f t="shared" si="10"/>
        <v>0</v>
      </c>
      <c r="V40" s="315">
        <v>0</v>
      </c>
      <c r="W40" s="315">
        <v>0</v>
      </c>
      <c r="X40" s="315">
        <v>0</v>
      </c>
      <c r="Y40" s="315">
        <v>0</v>
      </c>
      <c r="Z40" s="315">
        <v>0</v>
      </c>
      <c r="AA40" s="315">
        <v>0</v>
      </c>
      <c r="AB40" s="315">
        <f t="shared" si="11"/>
        <v>0</v>
      </c>
      <c r="AC40" s="315">
        <v>0</v>
      </c>
      <c r="AD40" s="315">
        <v>0</v>
      </c>
      <c r="AE40" s="315">
        <v>0</v>
      </c>
      <c r="AF40" s="315">
        <v>0</v>
      </c>
      <c r="AG40" s="315">
        <v>0</v>
      </c>
      <c r="AH40" s="315">
        <v>0</v>
      </c>
      <c r="AI40" s="315">
        <f t="shared" si="12"/>
        <v>0</v>
      </c>
      <c r="AJ40" s="315">
        <f t="shared" si="13"/>
        <v>0</v>
      </c>
      <c r="AK40" s="315">
        <v>0</v>
      </c>
      <c r="AL40" s="315">
        <v>0</v>
      </c>
      <c r="AM40" s="315">
        <v>0</v>
      </c>
      <c r="AN40" s="315">
        <v>0</v>
      </c>
      <c r="AO40" s="315">
        <v>0</v>
      </c>
      <c r="AP40" s="315">
        <v>0</v>
      </c>
      <c r="AQ40" s="315">
        <f t="shared" si="14"/>
        <v>0</v>
      </c>
      <c r="AR40" s="315">
        <v>0</v>
      </c>
      <c r="AS40" s="315">
        <v>0</v>
      </c>
      <c r="AT40" s="315">
        <v>0</v>
      </c>
      <c r="AU40" s="315">
        <v>0</v>
      </c>
      <c r="AV40" s="315">
        <v>0</v>
      </c>
      <c r="AW40" s="315">
        <v>0</v>
      </c>
      <c r="AX40" s="315">
        <f t="shared" si="15"/>
        <v>0</v>
      </c>
      <c r="AY40" s="315">
        <f t="shared" si="16"/>
        <v>0</v>
      </c>
      <c r="AZ40" s="315">
        <v>0</v>
      </c>
      <c r="BA40" s="315">
        <v>0</v>
      </c>
      <c r="BB40" s="315">
        <v>0</v>
      </c>
      <c r="BC40" s="315">
        <v>0</v>
      </c>
      <c r="BD40" s="315">
        <v>0</v>
      </c>
      <c r="BE40" s="315">
        <v>0</v>
      </c>
      <c r="BF40" s="315">
        <f t="shared" si="17"/>
        <v>0</v>
      </c>
      <c r="BG40" s="315">
        <v>0</v>
      </c>
      <c r="BH40" s="315">
        <v>0</v>
      </c>
      <c r="BI40" s="315">
        <v>0</v>
      </c>
      <c r="BJ40" s="315">
        <v>0</v>
      </c>
      <c r="BK40" s="315">
        <v>0</v>
      </c>
      <c r="BL40" s="315">
        <v>0</v>
      </c>
      <c r="BM40" s="315">
        <f t="shared" si="18"/>
        <v>0</v>
      </c>
      <c r="BN40" s="315">
        <f t="shared" si="19"/>
        <v>0</v>
      </c>
      <c r="BO40" s="315">
        <v>0</v>
      </c>
      <c r="BP40" s="315">
        <v>0</v>
      </c>
      <c r="BQ40" s="315">
        <v>0</v>
      </c>
      <c r="BR40" s="315">
        <v>0</v>
      </c>
      <c r="BS40" s="315">
        <v>0</v>
      </c>
      <c r="BT40" s="315">
        <v>0</v>
      </c>
      <c r="BU40" s="315">
        <f t="shared" si="20"/>
        <v>0</v>
      </c>
      <c r="BV40" s="315">
        <v>0</v>
      </c>
      <c r="BW40" s="315">
        <v>0</v>
      </c>
      <c r="BX40" s="315">
        <v>0</v>
      </c>
      <c r="BY40" s="315">
        <v>0</v>
      </c>
      <c r="BZ40" s="315">
        <v>0</v>
      </c>
      <c r="CA40" s="315">
        <v>0</v>
      </c>
      <c r="CB40" s="315">
        <f t="shared" si="21"/>
        <v>0</v>
      </c>
      <c r="CC40" s="315">
        <f t="shared" si="22"/>
        <v>0</v>
      </c>
      <c r="CD40" s="315">
        <v>0</v>
      </c>
      <c r="CE40" s="315">
        <v>0</v>
      </c>
      <c r="CF40" s="315">
        <v>0</v>
      </c>
      <c r="CG40" s="315">
        <v>0</v>
      </c>
      <c r="CH40" s="315">
        <v>0</v>
      </c>
      <c r="CI40" s="315">
        <v>0</v>
      </c>
      <c r="CJ40" s="315">
        <f t="shared" si="23"/>
        <v>0</v>
      </c>
      <c r="CK40" s="315">
        <v>0</v>
      </c>
      <c r="CL40" s="315">
        <v>0</v>
      </c>
      <c r="CM40" s="315">
        <v>0</v>
      </c>
      <c r="CN40" s="315">
        <v>0</v>
      </c>
      <c r="CO40" s="315">
        <v>0</v>
      </c>
      <c r="CP40" s="315">
        <v>0</v>
      </c>
      <c r="CQ40" s="315">
        <f t="shared" si="24"/>
        <v>921</v>
      </c>
      <c r="CR40" s="315">
        <f t="shared" si="25"/>
        <v>708</v>
      </c>
      <c r="CS40" s="315">
        <v>0</v>
      </c>
      <c r="CT40" s="315">
        <v>0</v>
      </c>
      <c r="CU40" s="315">
        <v>0</v>
      </c>
      <c r="CV40" s="315">
        <v>708</v>
      </c>
      <c r="CW40" s="315">
        <v>0</v>
      </c>
      <c r="CX40" s="315">
        <v>0</v>
      </c>
      <c r="CY40" s="315">
        <f t="shared" si="26"/>
        <v>213</v>
      </c>
      <c r="CZ40" s="315">
        <v>0</v>
      </c>
      <c r="DA40" s="315">
        <v>0</v>
      </c>
      <c r="DB40" s="315">
        <v>0</v>
      </c>
      <c r="DC40" s="315">
        <v>213</v>
      </c>
      <c r="DD40" s="315">
        <v>0</v>
      </c>
      <c r="DE40" s="315">
        <v>0</v>
      </c>
      <c r="DF40" s="315">
        <f t="shared" si="27"/>
        <v>0</v>
      </c>
      <c r="DG40" s="315">
        <f t="shared" si="28"/>
        <v>0</v>
      </c>
      <c r="DH40" s="315">
        <v>0</v>
      </c>
      <c r="DI40" s="315">
        <v>0</v>
      </c>
      <c r="DJ40" s="315">
        <v>0</v>
      </c>
      <c r="DK40" s="315">
        <v>0</v>
      </c>
      <c r="DL40" s="315">
        <v>0</v>
      </c>
      <c r="DM40" s="315">
        <v>0</v>
      </c>
      <c r="DN40" s="315">
        <f t="shared" si="29"/>
        <v>0</v>
      </c>
      <c r="DO40" s="315">
        <v>0</v>
      </c>
      <c r="DP40" s="315">
        <v>0</v>
      </c>
      <c r="DQ40" s="315">
        <v>0</v>
      </c>
      <c r="DR40" s="315">
        <v>0</v>
      </c>
      <c r="DS40" s="315">
        <v>0</v>
      </c>
      <c r="DT40" s="315">
        <v>0</v>
      </c>
      <c r="DU40" s="315">
        <f t="shared" si="30"/>
        <v>0</v>
      </c>
      <c r="DV40" s="315">
        <v>0</v>
      </c>
      <c r="DW40" s="315">
        <v>0</v>
      </c>
      <c r="DX40" s="315">
        <v>0</v>
      </c>
      <c r="DY40" s="315">
        <v>0</v>
      </c>
      <c r="DZ40" s="315">
        <f t="shared" si="31"/>
        <v>9</v>
      </c>
      <c r="EA40" s="315">
        <f t="shared" si="32"/>
        <v>0</v>
      </c>
      <c r="EB40" s="315">
        <v>0</v>
      </c>
      <c r="EC40" s="315">
        <v>0</v>
      </c>
      <c r="ED40" s="315">
        <v>0</v>
      </c>
      <c r="EE40" s="315">
        <v>0</v>
      </c>
      <c r="EF40" s="315">
        <v>0</v>
      </c>
      <c r="EG40" s="315">
        <v>0</v>
      </c>
      <c r="EH40" s="315">
        <f t="shared" si="33"/>
        <v>9</v>
      </c>
      <c r="EI40" s="315">
        <v>0</v>
      </c>
      <c r="EJ40" s="315">
        <v>0</v>
      </c>
      <c r="EK40" s="315">
        <v>9</v>
      </c>
      <c r="EL40" s="315">
        <v>0</v>
      </c>
      <c r="EM40" s="315">
        <v>0</v>
      </c>
      <c r="EN40" s="315">
        <v>0</v>
      </c>
    </row>
    <row r="41" spans="1:144" s="300" customFormat="1" ht="12" customHeight="1">
      <c r="A41" s="294" t="s">
        <v>571</v>
      </c>
      <c r="B41" s="295" t="s">
        <v>636</v>
      </c>
      <c r="C41" s="294" t="s">
        <v>637</v>
      </c>
      <c r="D41" s="315">
        <f t="shared" si="5"/>
        <v>1976</v>
      </c>
      <c r="E41" s="315">
        <f t="shared" si="6"/>
        <v>1522</v>
      </c>
      <c r="F41" s="315">
        <f t="shared" si="7"/>
        <v>1430</v>
      </c>
      <c r="G41" s="315">
        <v>0</v>
      </c>
      <c r="H41" s="315">
        <v>1430</v>
      </c>
      <c r="I41" s="315">
        <v>0</v>
      </c>
      <c r="J41" s="315">
        <v>0</v>
      </c>
      <c r="K41" s="315">
        <v>0</v>
      </c>
      <c r="L41" s="315">
        <v>0</v>
      </c>
      <c r="M41" s="315">
        <f t="shared" si="8"/>
        <v>92</v>
      </c>
      <c r="N41" s="315">
        <v>0</v>
      </c>
      <c r="O41" s="315">
        <v>92</v>
      </c>
      <c r="P41" s="315">
        <v>0</v>
      </c>
      <c r="Q41" s="315">
        <v>0</v>
      </c>
      <c r="R41" s="315">
        <v>0</v>
      </c>
      <c r="S41" s="315">
        <v>0</v>
      </c>
      <c r="T41" s="315">
        <f t="shared" si="9"/>
        <v>0</v>
      </c>
      <c r="U41" s="315">
        <f t="shared" si="10"/>
        <v>0</v>
      </c>
      <c r="V41" s="315">
        <v>0</v>
      </c>
      <c r="W41" s="315">
        <v>0</v>
      </c>
      <c r="X41" s="315">
        <v>0</v>
      </c>
      <c r="Y41" s="315">
        <v>0</v>
      </c>
      <c r="Z41" s="315">
        <v>0</v>
      </c>
      <c r="AA41" s="315">
        <v>0</v>
      </c>
      <c r="AB41" s="315">
        <f t="shared" si="11"/>
        <v>0</v>
      </c>
      <c r="AC41" s="315">
        <v>0</v>
      </c>
      <c r="AD41" s="315">
        <v>0</v>
      </c>
      <c r="AE41" s="315">
        <v>0</v>
      </c>
      <c r="AF41" s="315">
        <v>0</v>
      </c>
      <c r="AG41" s="315">
        <v>0</v>
      </c>
      <c r="AH41" s="315">
        <v>0</v>
      </c>
      <c r="AI41" s="315">
        <f t="shared" si="12"/>
        <v>0</v>
      </c>
      <c r="AJ41" s="315">
        <f t="shared" si="13"/>
        <v>0</v>
      </c>
      <c r="AK41" s="315">
        <v>0</v>
      </c>
      <c r="AL41" s="315">
        <v>0</v>
      </c>
      <c r="AM41" s="315">
        <v>0</v>
      </c>
      <c r="AN41" s="315">
        <v>0</v>
      </c>
      <c r="AO41" s="315">
        <v>0</v>
      </c>
      <c r="AP41" s="315">
        <v>0</v>
      </c>
      <c r="AQ41" s="315">
        <f t="shared" si="14"/>
        <v>0</v>
      </c>
      <c r="AR41" s="315">
        <v>0</v>
      </c>
      <c r="AS41" s="315">
        <v>0</v>
      </c>
      <c r="AT41" s="315">
        <v>0</v>
      </c>
      <c r="AU41" s="315">
        <v>0</v>
      </c>
      <c r="AV41" s="315">
        <v>0</v>
      </c>
      <c r="AW41" s="315">
        <v>0</v>
      </c>
      <c r="AX41" s="315">
        <f t="shared" si="15"/>
        <v>0</v>
      </c>
      <c r="AY41" s="315">
        <f t="shared" si="16"/>
        <v>0</v>
      </c>
      <c r="AZ41" s="315">
        <v>0</v>
      </c>
      <c r="BA41" s="315">
        <v>0</v>
      </c>
      <c r="BB41" s="315">
        <v>0</v>
      </c>
      <c r="BC41" s="315">
        <v>0</v>
      </c>
      <c r="BD41" s="315">
        <v>0</v>
      </c>
      <c r="BE41" s="315">
        <v>0</v>
      </c>
      <c r="BF41" s="315">
        <f t="shared" si="17"/>
        <v>0</v>
      </c>
      <c r="BG41" s="315">
        <v>0</v>
      </c>
      <c r="BH41" s="315">
        <v>0</v>
      </c>
      <c r="BI41" s="315">
        <v>0</v>
      </c>
      <c r="BJ41" s="315">
        <v>0</v>
      </c>
      <c r="BK41" s="315">
        <v>0</v>
      </c>
      <c r="BL41" s="315">
        <v>0</v>
      </c>
      <c r="BM41" s="315">
        <f t="shared" si="18"/>
        <v>0</v>
      </c>
      <c r="BN41" s="315">
        <f t="shared" si="19"/>
        <v>0</v>
      </c>
      <c r="BO41" s="315">
        <v>0</v>
      </c>
      <c r="BP41" s="315">
        <v>0</v>
      </c>
      <c r="BQ41" s="315">
        <v>0</v>
      </c>
      <c r="BR41" s="315">
        <v>0</v>
      </c>
      <c r="BS41" s="315">
        <v>0</v>
      </c>
      <c r="BT41" s="315">
        <v>0</v>
      </c>
      <c r="BU41" s="315">
        <f t="shared" si="20"/>
        <v>0</v>
      </c>
      <c r="BV41" s="315">
        <v>0</v>
      </c>
      <c r="BW41" s="315">
        <v>0</v>
      </c>
      <c r="BX41" s="315">
        <v>0</v>
      </c>
      <c r="BY41" s="315">
        <v>0</v>
      </c>
      <c r="BZ41" s="315">
        <v>0</v>
      </c>
      <c r="CA41" s="315">
        <v>0</v>
      </c>
      <c r="CB41" s="315">
        <f t="shared" si="21"/>
        <v>0</v>
      </c>
      <c r="CC41" s="315">
        <f t="shared" si="22"/>
        <v>0</v>
      </c>
      <c r="CD41" s="315">
        <v>0</v>
      </c>
      <c r="CE41" s="315">
        <v>0</v>
      </c>
      <c r="CF41" s="315">
        <v>0</v>
      </c>
      <c r="CG41" s="315">
        <v>0</v>
      </c>
      <c r="CH41" s="315">
        <v>0</v>
      </c>
      <c r="CI41" s="315">
        <v>0</v>
      </c>
      <c r="CJ41" s="315">
        <f t="shared" si="23"/>
        <v>0</v>
      </c>
      <c r="CK41" s="315">
        <v>0</v>
      </c>
      <c r="CL41" s="315">
        <v>0</v>
      </c>
      <c r="CM41" s="315">
        <v>0</v>
      </c>
      <c r="CN41" s="315">
        <v>0</v>
      </c>
      <c r="CO41" s="315">
        <v>0</v>
      </c>
      <c r="CP41" s="315">
        <v>0</v>
      </c>
      <c r="CQ41" s="315">
        <f t="shared" si="24"/>
        <v>94</v>
      </c>
      <c r="CR41" s="315">
        <f t="shared" si="25"/>
        <v>94</v>
      </c>
      <c r="CS41" s="315">
        <v>0</v>
      </c>
      <c r="CT41" s="315">
        <v>0</v>
      </c>
      <c r="CU41" s="315">
        <v>89</v>
      </c>
      <c r="CV41" s="315">
        <v>5</v>
      </c>
      <c r="CW41" s="315">
        <v>0</v>
      </c>
      <c r="CX41" s="315">
        <v>0</v>
      </c>
      <c r="CY41" s="315">
        <f t="shared" si="26"/>
        <v>0</v>
      </c>
      <c r="CZ41" s="315">
        <v>0</v>
      </c>
      <c r="DA41" s="315">
        <v>0</v>
      </c>
      <c r="DB41" s="315">
        <v>0</v>
      </c>
      <c r="DC41" s="315">
        <v>0</v>
      </c>
      <c r="DD41" s="315">
        <v>0</v>
      </c>
      <c r="DE41" s="315">
        <v>0</v>
      </c>
      <c r="DF41" s="315">
        <f t="shared" si="27"/>
        <v>0</v>
      </c>
      <c r="DG41" s="315">
        <f t="shared" si="28"/>
        <v>0</v>
      </c>
      <c r="DH41" s="315">
        <v>0</v>
      </c>
      <c r="DI41" s="315">
        <v>0</v>
      </c>
      <c r="DJ41" s="315">
        <v>0</v>
      </c>
      <c r="DK41" s="315">
        <v>0</v>
      </c>
      <c r="DL41" s="315">
        <v>0</v>
      </c>
      <c r="DM41" s="315">
        <v>0</v>
      </c>
      <c r="DN41" s="315">
        <f t="shared" si="29"/>
        <v>0</v>
      </c>
      <c r="DO41" s="315">
        <v>0</v>
      </c>
      <c r="DP41" s="315">
        <v>0</v>
      </c>
      <c r="DQ41" s="315">
        <v>0</v>
      </c>
      <c r="DR41" s="315">
        <v>0</v>
      </c>
      <c r="DS41" s="315">
        <v>0</v>
      </c>
      <c r="DT41" s="315">
        <v>0</v>
      </c>
      <c r="DU41" s="315">
        <f t="shared" si="30"/>
        <v>360</v>
      </c>
      <c r="DV41" s="315">
        <v>360</v>
      </c>
      <c r="DW41" s="315">
        <v>0</v>
      </c>
      <c r="DX41" s="315">
        <v>0</v>
      </c>
      <c r="DY41" s="315">
        <v>0</v>
      </c>
      <c r="DZ41" s="315">
        <f t="shared" si="31"/>
        <v>0</v>
      </c>
      <c r="EA41" s="315">
        <f t="shared" si="32"/>
        <v>0</v>
      </c>
      <c r="EB41" s="315">
        <v>0</v>
      </c>
      <c r="EC41" s="315">
        <v>0</v>
      </c>
      <c r="ED41" s="315">
        <v>0</v>
      </c>
      <c r="EE41" s="315">
        <v>0</v>
      </c>
      <c r="EF41" s="315">
        <v>0</v>
      </c>
      <c r="EG41" s="315">
        <v>0</v>
      </c>
      <c r="EH41" s="315">
        <f t="shared" si="33"/>
        <v>0</v>
      </c>
      <c r="EI41" s="315">
        <v>0</v>
      </c>
      <c r="EJ41" s="315">
        <v>0</v>
      </c>
      <c r="EK41" s="315">
        <v>0</v>
      </c>
      <c r="EL41" s="315">
        <v>0</v>
      </c>
      <c r="EM41" s="315">
        <v>0</v>
      </c>
      <c r="EN41" s="315">
        <v>0</v>
      </c>
    </row>
    <row r="42" spans="1:144" s="300" customFormat="1" ht="12" customHeight="1">
      <c r="A42" s="294" t="s">
        <v>571</v>
      </c>
      <c r="B42" s="295" t="s">
        <v>638</v>
      </c>
      <c r="C42" s="294" t="s">
        <v>568</v>
      </c>
      <c r="D42" s="315">
        <f t="shared" si="5"/>
        <v>3756</v>
      </c>
      <c r="E42" s="315">
        <f t="shared" si="6"/>
        <v>3160</v>
      </c>
      <c r="F42" s="315">
        <f t="shared" si="7"/>
        <v>2692</v>
      </c>
      <c r="G42" s="315">
        <v>0</v>
      </c>
      <c r="H42" s="315">
        <v>2692</v>
      </c>
      <c r="I42" s="315">
        <v>0</v>
      </c>
      <c r="J42" s="315">
        <v>0</v>
      </c>
      <c r="K42" s="315">
        <v>0</v>
      </c>
      <c r="L42" s="315">
        <v>0</v>
      </c>
      <c r="M42" s="315">
        <f t="shared" si="8"/>
        <v>468</v>
      </c>
      <c r="N42" s="315">
        <v>0</v>
      </c>
      <c r="O42" s="315">
        <v>468</v>
      </c>
      <c r="P42" s="315">
        <v>0</v>
      </c>
      <c r="Q42" s="315">
        <v>0</v>
      </c>
      <c r="R42" s="315">
        <v>0</v>
      </c>
      <c r="S42" s="315">
        <v>0</v>
      </c>
      <c r="T42" s="315">
        <f t="shared" si="9"/>
        <v>246</v>
      </c>
      <c r="U42" s="315">
        <f t="shared" si="10"/>
        <v>218</v>
      </c>
      <c r="V42" s="315">
        <v>0</v>
      </c>
      <c r="W42" s="315">
        <v>0</v>
      </c>
      <c r="X42" s="315">
        <v>64</v>
      </c>
      <c r="Y42" s="315">
        <v>0</v>
      </c>
      <c r="Z42" s="315">
        <v>8</v>
      </c>
      <c r="AA42" s="315">
        <v>146</v>
      </c>
      <c r="AB42" s="315">
        <f t="shared" si="11"/>
        <v>28</v>
      </c>
      <c r="AC42" s="315">
        <v>0</v>
      </c>
      <c r="AD42" s="315">
        <v>0</v>
      </c>
      <c r="AE42" s="315">
        <v>16</v>
      </c>
      <c r="AF42" s="315">
        <v>0</v>
      </c>
      <c r="AG42" s="315">
        <v>0</v>
      </c>
      <c r="AH42" s="315">
        <v>12</v>
      </c>
      <c r="AI42" s="315">
        <f t="shared" si="12"/>
        <v>0</v>
      </c>
      <c r="AJ42" s="315">
        <f t="shared" si="13"/>
        <v>0</v>
      </c>
      <c r="AK42" s="315">
        <v>0</v>
      </c>
      <c r="AL42" s="315">
        <v>0</v>
      </c>
      <c r="AM42" s="315">
        <v>0</v>
      </c>
      <c r="AN42" s="315">
        <v>0</v>
      </c>
      <c r="AO42" s="315">
        <v>0</v>
      </c>
      <c r="AP42" s="315">
        <v>0</v>
      </c>
      <c r="AQ42" s="315">
        <f t="shared" si="14"/>
        <v>0</v>
      </c>
      <c r="AR42" s="315">
        <v>0</v>
      </c>
      <c r="AS42" s="315">
        <v>0</v>
      </c>
      <c r="AT42" s="315">
        <v>0</v>
      </c>
      <c r="AU42" s="315">
        <v>0</v>
      </c>
      <c r="AV42" s="315">
        <v>0</v>
      </c>
      <c r="AW42" s="315">
        <v>0</v>
      </c>
      <c r="AX42" s="315">
        <f t="shared" si="15"/>
        <v>0</v>
      </c>
      <c r="AY42" s="315">
        <f t="shared" si="16"/>
        <v>0</v>
      </c>
      <c r="AZ42" s="315">
        <v>0</v>
      </c>
      <c r="BA42" s="315">
        <v>0</v>
      </c>
      <c r="BB42" s="315">
        <v>0</v>
      </c>
      <c r="BC42" s="315">
        <v>0</v>
      </c>
      <c r="BD42" s="315">
        <v>0</v>
      </c>
      <c r="BE42" s="315">
        <v>0</v>
      </c>
      <c r="BF42" s="315">
        <f t="shared" si="17"/>
        <v>0</v>
      </c>
      <c r="BG42" s="315">
        <v>0</v>
      </c>
      <c r="BH42" s="315">
        <v>0</v>
      </c>
      <c r="BI42" s="315">
        <v>0</v>
      </c>
      <c r="BJ42" s="315">
        <v>0</v>
      </c>
      <c r="BK42" s="315">
        <v>0</v>
      </c>
      <c r="BL42" s="315">
        <v>0</v>
      </c>
      <c r="BM42" s="315">
        <f t="shared" si="18"/>
        <v>0</v>
      </c>
      <c r="BN42" s="315">
        <f t="shared" si="19"/>
        <v>0</v>
      </c>
      <c r="BO42" s="315">
        <v>0</v>
      </c>
      <c r="BP42" s="315">
        <v>0</v>
      </c>
      <c r="BQ42" s="315">
        <v>0</v>
      </c>
      <c r="BR42" s="315">
        <v>0</v>
      </c>
      <c r="BS42" s="315">
        <v>0</v>
      </c>
      <c r="BT42" s="315">
        <v>0</v>
      </c>
      <c r="BU42" s="315">
        <f t="shared" si="20"/>
        <v>0</v>
      </c>
      <c r="BV42" s="315">
        <v>0</v>
      </c>
      <c r="BW42" s="315">
        <v>0</v>
      </c>
      <c r="BX42" s="315">
        <v>0</v>
      </c>
      <c r="BY42" s="315">
        <v>0</v>
      </c>
      <c r="BZ42" s="315">
        <v>0</v>
      </c>
      <c r="CA42" s="315">
        <v>0</v>
      </c>
      <c r="CB42" s="315">
        <f t="shared" si="21"/>
        <v>5</v>
      </c>
      <c r="CC42" s="315">
        <f t="shared" si="22"/>
        <v>5</v>
      </c>
      <c r="CD42" s="315">
        <v>0</v>
      </c>
      <c r="CE42" s="315">
        <v>0</v>
      </c>
      <c r="CF42" s="315">
        <v>0</v>
      </c>
      <c r="CG42" s="315">
        <v>5</v>
      </c>
      <c r="CH42" s="315">
        <v>0</v>
      </c>
      <c r="CI42" s="315">
        <v>0</v>
      </c>
      <c r="CJ42" s="315">
        <f t="shared" si="23"/>
        <v>0</v>
      </c>
      <c r="CK42" s="315">
        <v>0</v>
      </c>
      <c r="CL42" s="315">
        <v>0</v>
      </c>
      <c r="CM42" s="315">
        <v>0</v>
      </c>
      <c r="CN42" s="315">
        <v>0</v>
      </c>
      <c r="CO42" s="315">
        <v>0</v>
      </c>
      <c r="CP42" s="315">
        <v>0</v>
      </c>
      <c r="CQ42" s="315">
        <f t="shared" si="24"/>
        <v>239</v>
      </c>
      <c r="CR42" s="315">
        <f t="shared" si="25"/>
        <v>239</v>
      </c>
      <c r="CS42" s="315">
        <v>0</v>
      </c>
      <c r="CT42" s="315">
        <v>0</v>
      </c>
      <c r="CU42" s="315">
        <v>0</v>
      </c>
      <c r="CV42" s="315">
        <v>239</v>
      </c>
      <c r="CW42" s="315">
        <v>0</v>
      </c>
      <c r="CX42" s="315">
        <v>0</v>
      </c>
      <c r="CY42" s="315">
        <f t="shared" si="26"/>
        <v>0</v>
      </c>
      <c r="CZ42" s="315">
        <v>0</v>
      </c>
      <c r="DA42" s="315">
        <v>0</v>
      </c>
      <c r="DB42" s="315">
        <v>0</v>
      </c>
      <c r="DC42" s="315">
        <v>0</v>
      </c>
      <c r="DD42" s="315">
        <v>0</v>
      </c>
      <c r="DE42" s="315">
        <v>0</v>
      </c>
      <c r="DF42" s="315">
        <f t="shared" si="27"/>
        <v>0</v>
      </c>
      <c r="DG42" s="315">
        <f t="shared" si="28"/>
        <v>0</v>
      </c>
      <c r="DH42" s="315">
        <v>0</v>
      </c>
      <c r="DI42" s="315">
        <v>0</v>
      </c>
      <c r="DJ42" s="315">
        <v>0</v>
      </c>
      <c r="DK42" s="315">
        <v>0</v>
      </c>
      <c r="DL42" s="315">
        <v>0</v>
      </c>
      <c r="DM42" s="315">
        <v>0</v>
      </c>
      <c r="DN42" s="315">
        <f t="shared" si="29"/>
        <v>0</v>
      </c>
      <c r="DO42" s="315">
        <v>0</v>
      </c>
      <c r="DP42" s="315">
        <v>0</v>
      </c>
      <c r="DQ42" s="315">
        <v>0</v>
      </c>
      <c r="DR42" s="315">
        <v>0</v>
      </c>
      <c r="DS42" s="315">
        <v>0</v>
      </c>
      <c r="DT42" s="315">
        <v>0</v>
      </c>
      <c r="DU42" s="315">
        <f t="shared" si="30"/>
        <v>74</v>
      </c>
      <c r="DV42" s="315">
        <v>74</v>
      </c>
      <c r="DW42" s="315">
        <v>0</v>
      </c>
      <c r="DX42" s="315">
        <v>0</v>
      </c>
      <c r="DY42" s="315">
        <v>0</v>
      </c>
      <c r="DZ42" s="315">
        <f t="shared" si="31"/>
        <v>32</v>
      </c>
      <c r="EA42" s="315">
        <f t="shared" si="32"/>
        <v>0</v>
      </c>
      <c r="EB42" s="315">
        <v>0</v>
      </c>
      <c r="EC42" s="315">
        <v>0</v>
      </c>
      <c r="ED42" s="315">
        <v>0</v>
      </c>
      <c r="EE42" s="315">
        <v>0</v>
      </c>
      <c r="EF42" s="315">
        <v>0</v>
      </c>
      <c r="EG42" s="315">
        <v>0</v>
      </c>
      <c r="EH42" s="315">
        <f t="shared" si="33"/>
        <v>32</v>
      </c>
      <c r="EI42" s="315">
        <v>0</v>
      </c>
      <c r="EJ42" s="315">
        <v>0</v>
      </c>
      <c r="EK42" s="315">
        <v>0</v>
      </c>
      <c r="EL42" s="315">
        <v>0</v>
      </c>
      <c r="EM42" s="315">
        <v>0</v>
      </c>
      <c r="EN42" s="315">
        <v>32</v>
      </c>
    </row>
  </sheetData>
  <sheetProtection/>
  <autoFilter ref="A6:EN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ゴシック,標準"&amp;14処理施設別ごみ搬入量の状況（平成25年度実績）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42"/>
  <sheetViews>
    <sheetView tabSelected="1"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J12" sqref="J12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36" width="10.59765625" style="324" customWidth="1"/>
    <col min="37" max="16384" width="9" style="326" customWidth="1"/>
  </cols>
  <sheetData>
    <row r="1" spans="1:36" s="306" customFormat="1" ht="17.25">
      <c r="A1" s="316" t="s">
        <v>557</v>
      </c>
      <c r="B1" s="317"/>
      <c r="C1" s="317"/>
      <c r="D1" s="314"/>
      <c r="E1" s="312"/>
      <c r="F1" s="314"/>
      <c r="G1" s="314"/>
      <c r="H1" s="314"/>
      <c r="I1" s="314"/>
      <c r="J1" s="314"/>
      <c r="K1" s="314"/>
      <c r="L1" s="314"/>
      <c r="M1" s="318"/>
      <c r="N1" s="314"/>
      <c r="O1" s="314"/>
      <c r="P1" s="312"/>
      <c r="Q1" s="312"/>
      <c r="R1" s="312"/>
      <c r="S1" s="314"/>
      <c r="T1" s="314"/>
      <c r="U1" s="314"/>
      <c r="V1" s="314"/>
      <c r="W1" s="314"/>
      <c r="X1" s="314"/>
      <c r="Y1" s="318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8"/>
    </row>
    <row r="2" spans="1:45" s="177" customFormat="1" ht="25.5" customHeight="1">
      <c r="A2" s="352" t="s">
        <v>216</v>
      </c>
      <c r="B2" s="352" t="s">
        <v>213</v>
      </c>
      <c r="C2" s="355" t="s">
        <v>214</v>
      </c>
      <c r="D2" s="207" t="s">
        <v>263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7" t="s">
        <v>264</v>
      </c>
      <c r="Q2" s="209"/>
      <c r="R2" s="209"/>
      <c r="S2" s="209"/>
      <c r="T2" s="209"/>
      <c r="U2" s="209"/>
      <c r="V2" s="209"/>
      <c r="W2" s="209"/>
      <c r="X2" s="209"/>
      <c r="Y2" s="219"/>
      <c r="Z2" s="207" t="s">
        <v>265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9"/>
      <c r="AK2" s="213" t="s">
        <v>550</v>
      </c>
      <c r="AL2" s="209"/>
      <c r="AM2" s="209"/>
      <c r="AN2" s="209"/>
      <c r="AO2" s="209"/>
      <c r="AP2" s="209"/>
      <c r="AQ2" s="209"/>
      <c r="AR2" s="209"/>
      <c r="AS2" s="219"/>
    </row>
    <row r="3" spans="1:45" s="177" customFormat="1" ht="25.5" customHeight="1">
      <c r="A3" s="353"/>
      <c r="B3" s="353"/>
      <c r="C3" s="356"/>
      <c r="D3" s="359" t="s">
        <v>3</v>
      </c>
      <c r="E3" s="355" t="s">
        <v>26</v>
      </c>
      <c r="F3" s="360" t="s">
        <v>266</v>
      </c>
      <c r="G3" s="367"/>
      <c r="H3" s="367"/>
      <c r="I3" s="367"/>
      <c r="J3" s="367"/>
      <c r="K3" s="367"/>
      <c r="L3" s="367"/>
      <c r="M3" s="368"/>
      <c r="N3" s="355" t="s">
        <v>267</v>
      </c>
      <c r="O3" s="355" t="s">
        <v>143</v>
      </c>
      <c r="P3" s="359" t="s">
        <v>3</v>
      </c>
      <c r="Q3" s="355" t="s">
        <v>26</v>
      </c>
      <c r="R3" s="364" t="s">
        <v>27</v>
      </c>
      <c r="S3" s="365"/>
      <c r="T3" s="365"/>
      <c r="U3" s="365"/>
      <c r="V3" s="365"/>
      <c r="W3" s="365"/>
      <c r="X3" s="365"/>
      <c r="Y3" s="366"/>
      <c r="Z3" s="359" t="s">
        <v>3</v>
      </c>
      <c r="AA3" s="355" t="s">
        <v>231</v>
      </c>
      <c r="AB3" s="355" t="s">
        <v>239</v>
      </c>
      <c r="AC3" s="218" t="s">
        <v>28</v>
      </c>
      <c r="AD3" s="209"/>
      <c r="AE3" s="209"/>
      <c r="AF3" s="209"/>
      <c r="AG3" s="209"/>
      <c r="AH3" s="209"/>
      <c r="AI3" s="209"/>
      <c r="AJ3" s="219"/>
      <c r="AK3" s="359" t="s">
        <v>545</v>
      </c>
      <c r="AL3" s="352" t="s">
        <v>522</v>
      </c>
      <c r="AM3" s="352" t="s">
        <v>241</v>
      </c>
      <c r="AN3" s="352" t="s">
        <v>234</v>
      </c>
      <c r="AO3" s="352" t="s">
        <v>546</v>
      </c>
      <c r="AP3" s="352" t="s">
        <v>547</v>
      </c>
      <c r="AQ3" s="352" t="s">
        <v>548</v>
      </c>
      <c r="AR3" s="352" t="s">
        <v>238</v>
      </c>
      <c r="AS3" s="352" t="s">
        <v>243</v>
      </c>
    </row>
    <row r="4" spans="1:45" s="177" customFormat="1" ht="25.5" customHeight="1">
      <c r="A4" s="353"/>
      <c r="B4" s="353"/>
      <c r="C4" s="356"/>
      <c r="D4" s="359"/>
      <c r="E4" s="356"/>
      <c r="F4" s="359" t="s">
        <v>3</v>
      </c>
      <c r="G4" s="355" t="s">
        <v>241</v>
      </c>
      <c r="H4" s="352" t="s">
        <v>234</v>
      </c>
      <c r="I4" s="352" t="s">
        <v>235</v>
      </c>
      <c r="J4" s="352" t="s">
        <v>236</v>
      </c>
      <c r="K4" s="352" t="s">
        <v>242</v>
      </c>
      <c r="L4" s="352" t="s">
        <v>268</v>
      </c>
      <c r="M4" s="355" t="s">
        <v>243</v>
      </c>
      <c r="N4" s="356"/>
      <c r="O4" s="363"/>
      <c r="P4" s="359"/>
      <c r="Q4" s="356"/>
      <c r="R4" s="353" t="s">
        <v>179</v>
      </c>
      <c r="S4" s="355" t="s">
        <v>241</v>
      </c>
      <c r="T4" s="352" t="s">
        <v>234</v>
      </c>
      <c r="U4" s="352" t="s">
        <v>639</v>
      </c>
      <c r="V4" s="352" t="s">
        <v>236</v>
      </c>
      <c r="W4" s="352" t="s">
        <v>242</v>
      </c>
      <c r="X4" s="352" t="s">
        <v>268</v>
      </c>
      <c r="Y4" s="355" t="s">
        <v>243</v>
      </c>
      <c r="Z4" s="359"/>
      <c r="AA4" s="356"/>
      <c r="AB4" s="356"/>
      <c r="AC4" s="359" t="s">
        <v>3</v>
      </c>
      <c r="AD4" s="355" t="s">
        <v>241</v>
      </c>
      <c r="AE4" s="352" t="s">
        <v>234</v>
      </c>
      <c r="AF4" s="352" t="s">
        <v>235</v>
      </c>
      <c r="AG4" s="352" t="s">
        <v>236</v>
      </c>
      <c r="AH4" s="352" t="s">
        <v>242</v>
      </c>
      <c r="AI4" s="352" t="s">
        <v>268</v>
      </c>
      <c r="AJ4" s="355" t="s">
        <v>243</v>
      </c>
      <c r="AK4" s="359"/>
      <c r="AL4" s="353"/>
      <c r="AM4" s="353"/>
      <c r="AN4" s="353"/>
      <c r="AO4" s="353"/>
      <c r="AP4" s="353"/>
      <c r="AQ4" s="353"/>
      <c r="AR4" s="353"/>
      <c r="AS4" s="353"/>
    </row>
    <row r="5" spans="1:45" s="177" customFormat="1" ht="25.5" customHeight="1">
      <c r="A5" s="353"/>
      <c r="B5" s="353"/>
      <c r="C5" s="356"/>
      <c r="D5" s="359"/>
      <c r="E5" s="356"/>
      <c r="F5" s="359"/>
      <c r="G5" s="356"/>
      <c r="H5" s="353"/>
      <c r="I5" s="353"/>
      <c r="J5" s="353"/>
      <c r="K5" s="353"/>
      <c r="L5" s="353"/>
      <c r="M5" s="356"/>
      <c r="N5" s="353"/>
      <c r="O5" s="363"/>
      <c r="P5" s="359"/>
      <c r="Q5" s="353"/>
      <c r="R5" s="356"/>
      <c r="S5" s="356"/>
      <c r="T5" s="353"/>
      <c r="U5" s="353"/>
      <c r="V5" s="353"/>
      <c r="W5" s="353"/>
      <c r="X5" s="353"/>
      <c r="Y5" s="356"/>
      <c r="Z5" s="359"/>
      <c r="AA5" s="353"/>
      <c r="AB5" s="353"/>
      <c r="AC5" s="359"/>
      <c r="AD5" s="356"/>
      <c r="AE5" s="353"/>
      <c r="AF5" s="353"/>
      <c r="AG5" s="353"/>
      <c r="AH5" s="353"/>
      <c r="AI5" s="353"/>
      <c r="AJ5" s="356"/>
      <c r="AK5" s="359"/>
      <c r="AL5" s="353"/>
      <c r="AM5" s="353"/>
      <c r="AN5" s="353"/>
      <c r="AO5" s="353"/>
      <c r="AP5" s="353"/>
      <c r="AQ5" s="353"/>
      <c r="AR5" s="353"/>
      <c r="AS5" s="353"/>
    </row>
    <row r="6" spans="1:45" s="183" customFormat="1" ht="11.25">
      <c r="A6" s="353"/>
      <c r="B6" s="354"/>
      <c r="C6" s="356"/>
      <c r="D6" s="231" t="s">
        <v>244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2" t="s">
        <v>25</v>
      </c>
      <c r="K6" s="232" t="s">
        <v>25</v>
      </c>
      <c r="L6" s="232" t="s">
        <v>25</v>
      </c>
      <c r="M6" s="232" t="s">
        <v>25</v>
      </c>
      <c r="N6" s="230" t="s">
        <v>25</v>
      </c>
      <c r="O6" s="231" t="s">
        <v>25</v>
      </c>
      <c r="P6" s="231" t="s">
        <v>25</v>
      </c>
      <c r="Q6" s="230" t="s">
        <v>25</v>
      </c>
      <c r="R6" s="230" t="s">
        <v>262</v>
      </c>
      <c r="S6" s="232" t="s">
        <v>25</v>
      </c>
      <c r="T6" s="232" t="s">
        <v>25</v>
      </c>
      <c r="U6" s="232" t="s">
        <v>25</v>
      </c>
      <c r="V6" s="232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0" t="s">
        <v>25</v>
      </c>
      <c r="AB6" s="230" t="s">
        <v>25</v>
      </c>
      <c r="AC6" s="231" t="s">
        <v>25</v>
      </c>
      <c r="AD6" s="230" t="s">
        <v>25</v>
      </c>
      <c r="AE6" s="230" t="s">
        <v>25</v>
      </c>
      <c r="AF6" s="230" t="s">
        <v>25</v>
      </c>
      <c r="AG6" s="230" t="s">
        <v>25</v>
      </c>
      <c r="AH6" s="230" t="s">
        <v>25</v>
      </c>
      <c r="AI6" s="230" t="s">
        <v>25</v>
      </c>
      <c r="AJ6" s="230" t="s">
        <v>25</v>
      </c>
      <c r="AK6" s="231" t="s">
        <v>549</v>
      </c>
      <c r="AL6" s="231" t="s">
        <v>549</v>
      </c>
      <c r="AM6" s="230" t="s">
        <v>549</v>
      </c>
      <c r="AN6" s="230" t="s">
        <v>549</v>
      </c>
      <c r="AO6" s="230" t="s">
        <v>549</v>
      </c>
      <c r="AP6" s="230" t="s">
        <v>549</v>
      </c>
      <c r="AQ6" s="230" t="s">
        <v>549</v>
      </c>
      <c r="AR6" s="230" t="s">
        <v>549</v>
      </c>
      <c r="AS6" s="230" t="s">
        <v>549</v>
      </c>
    </row>
    <row r="7" spans="1:45" s="300" customFormat="1" ht="12" customHeight="1">
      <c r="A7" s="288" t="s">
        <v>571</v>
      </c>
      <c r="B7" s="289" t="s">
        <v>572</v>
      </c>
      <c r="C7" s="290" t="s">
        <v>545</v>
      </c>
      <c r="D7" s="291">
        <f aca="true" t="shared" si="0" ref="D7:AS7">SUM(D8:D42)</f>
        <v>1212900</v>
      </c>
      <c r="E7" s="291">
        <f t="shared" si="0"/>
        <v>1004535</v>
      </c>
      <c r="F7" s="291">
        <f t="shared" si="0"/>
        <v>145314</v>
      </c>
      <c r="G7" s="291">
        <f t="shared" si="0"/>
        <v>42616</v>
      </c>
      <c r="H7" s="291">
        <f t="shared" si="0"/>
        <v>1651</v>
      </c>
      <c r="I7" s="291">
        <f t="shared" si="0"/>
        <v>0</v>
      </c>
      <c r="J7" s="291">
        <f t="shared" si="0"/>
        <v>0</v>
      </c>
      <c r="K7" s="291">
        <f t="shared" si="0"/>
        <v>30245</v>
      </c>
      <c r="L7" s="291">
        <f t="shared" si="0"/>
        <v>67346</v>
      </c>
      <c r="M7" s="291">
        <f t="shared" si="0"/>
        <v>3456</v>
      </c>
      <c r="N7" s="291">
        <f t="shared" si="0"/>
        <v>9009</v>
      </c>
      <c r="O7" s="291">
        <f t="shared" si="0"/>
        <v>54042</v>
      </c>
      <c r="P7" s="291">
        <f t="shared" si="0"/>
        <v>1029253</v>
      </c>
      <c r="Q7" s="291">
        <f t="shared" si="0"/>
        <v>1004535</v>
      </c>
      <c r="R7" s="291">
        <f t="shared" si="0"/>
        <v>24718</v>
      </c>
      <c r="S7" s="291">
        <f t="shared" si="0"/>
        <v>20088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2279</v>
      </c>
      <c r="Y7" s="291">
        <f t="shared" si="0"/>
        <v>2351</v>
      </c>
      <c r="Z7" s="291">
        <f t="shared" si="0"/>
        <v>79675</v>
      </c>
      <c r="AA7" s="291">
        <f t="shared" si="0"/>
        <v>9009</v>
      </c>
      <c r="AB7" s="291">
        <f t="shared" si="0"/>
        <v>60263</v>
      </c>
      <c r="AC7" s="291">
        <f t="shared" si="0"/>
        <v>10403</v>
      </c>
      <c r="AD7" s="291">
        <f t="shared" si="0"/>
        <v>7805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1493</v>
      </c>
      <c r="AJ7" s="291">
        <f t="shared" si="0"/>
        <v>1105</v>
      </c>
      <c r="AK7" s="291">
        <f t="shared" si="0"/>
        <v>1403</v>
      </c>
      <c r="AL7" s="291">
        <f t="shared" si="0"/>
        <v>1403</v>
      </c>
      <c r="AM7" s="291">
        <f t="shared" si="0"/>
        <v>0</v>
      </c>
      <c r="AN7" s="291">
        <f t="shared" si="0"/>
        <v>0</v>
      </c>
      <c r="AO7" s="291">
        <f t="shared" si="0"/>
        <v>0</v>
      </c>
      <c r="AP7" s="291">
        <f t="shared" si="0"/>
        <v>0</v>
      </c>
      <c r="AQ7" s="291">
        <f t="shared" si="0"/>
        <v>0</v>
      </c>
      <c r="AR7" s="291">
        <f t="shared" si="0"/>
        <v>0</v>
      </c>
      <c r="AS7" s="291">
        <f t="shared" si="0"/>
        <v>0</v>
      </c>
    </row>
    <row r="8" spans="1:45" s="300" customFormat="1" ht="12" customHeight="1">
      <c r="A8" s="294" t="s">
        <v>109</v>
      </c>
      <c r="B8" s="295" t="s">
        <v>676</v>
      </c>
      <c r="C8" s="424" t="s">
        <v>641</v>
      </c>
      <c r="D8" s="302">
        <v>246708</v>
      </c>
      <c r="E8" s="302">
        <v>221530</v>
      </c>
      <c r="F8" s="302">
        <v>16555</v>
      </c>
      <c r="G8" s="302">
        <v>16003</v>
      </c>
      <c r="H8" s="302">
        <v>0</v>
      </c>
      <c r="I8" s="302">
        <v>0</v>
      </c>
      <c r="J8" s="302">
        <v>0</v>
      </c>
      <c r="K8" s="302">
        <v>0</v>
      </c>
      <c r="L8" s="302">
        <v>552</v>
      </c>
      <c r="M8" s="302">
        <v>0</v>
      </c>
      <c r="N8" s="302">
        <v>1837</v>
      </c>
      <c r="O8" s="302">
        <v>6786</v>
      </c>
      <c r="P8" s="302">
        <v>233888</v>
      </c>
      <c r="Q8" s="302">
        <v>221530</v>
      </c>
      <c r="R8" s="302">
        <v>12358</v>
      </c>
      <c r="S8" s="302">
        <v>12358</v>
      </c>
      <c r="T8" s="302">
        <v>0</v>
      </c>
      <c r="U8" s="302">
        <v>0</v>
      </c>
      <c r="V8" s="302">
        <v>0</v>
      </c>
      <c r="W8" s="302">
        <v>0</v>
      </c>
      <c r="X8" s="302">
        <v>0</v>
      </c>
      <c r="Y8" s="302">
        <v>0</v>
      </c>
      <c r="Z8" s="302">
        <v>14477</v>
      </c>
      <c r="AA8" s="302">
        <v>1837</v>
      </c>
      <c r="AB8" s="302">
        <v>12640</v>
      </c>
      <c r="AC8" s="302">
        <v>0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v>0</v>
      </c>
      <c r="AJ8" s="302">
        <v>0</v>
      </c>
      <c r="AK8" s="315"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</row>
    <row r="9" spans="1:45" s="300" customFormat="1" ht="12" customHeight="1">
      <c r="A9" s="294" t="s">
        <v>109</v>
      </c>
      <c r="B9" s="295" t="s">
        <v>677</v>
      </c>
      <c r="C9" s="424" t="s">
        <v>642</v>
      </c>
      <c r="D9" s="302">
        <v>251198</v>
      </c>
      <c r="E9" s="302">
        <v>217670</v>
      </c>
      <c r="F9" s="302">
        <v>22221</v>
      </c>
      <c r="G9" s="302">
        <v>7980</v>
      </c>
      <c r="H9" s="302">
        <v>0</v>
      </c>
      <c r="I9" s="302">
        <v>0</v>
      </c>
      <c r="J9" s="302">
        <v>0</v>
      </c>
      <c r="K9" s="302">
        <v>0</v>
      </c>
      <c r="L9" s="302">
        <v>14241</v>
      </c>
      <c r="M9" s="302">
        <v>0</v>
      </c>
      <c r="N9" s="302">
        <v>1877</v>
      </c>
      <c r="O9" s="302">
        <v>9430</v>
      </c>
      <c r="P9" s="302">
        <v>220068</v>
      </c>
      <c r="Q9" s="302">
        <v>217670</v>
      </c>
      <c r="R9" s="302">
        <v>2398</v>
      </c>
      <c r="S9" s="302">
        <v>2398</v>
      </c>
      <c r="T9" s="302">
        <v>0</v>
      </c>
      <c r="U9" s="302">
        <v>0</v>
      </c>
      <c r="V9" s="302">
        <v>0</v>
      </c>
      <c r="W9" s="302">
        <v>0</v>
      </c>
      <c r="X9" s="302">
        <v>0</v>
      </c>
      <c r="Y9" s="302">
        <v>0</v>
      </c>
      <c r="Z9" s="302">
        <v>12726</v>
      </c>
      <c r="AA9" s="302">
        <v>1877</v>
      </c>
      <c r="AB9" s="302">
        <v>6858</v>
      </c>
      <c r="AC9" s="302">
        <v>3991</v>
      </c>
      <c r="AD9" s="302">
        <v>3991</v>
      </c>
      <c r="AE9" s="302">
        <v>0</v>
      </c>
      <c r="AF9" s="302">
        <v>0</v>
      </c>
      <c r="AG9" s="302">
        <v>0</v>
      </c>
      <c r="AH9" s="302">
        <v>0</v>
      </c>
      <c r="AI9" s="302">
        <v>0</v>
      </c>
      <c r="AJ9" s="302">
        <v>0</v>
      </c>
      <c r="AK9" s="424">
        <v>0</v>
      </c>
      <c r="AL9" s="424">
        <v>0</v>
      </c>
      <c r="AM9" s="424">
        <v>0</v>
      </c>
      <c r="AN9" s="424">
        <v>0</v>
      </c>
      <c r="AO9" s="424">
        <v>0</v>
      </c>
      <c r="AP9" s="424">
        <v>0</v>
      </c>
      <c r="AQ9" s="424">
        <v>0</v>
      </c>
      <c r="AR9" s="424">
        <v>0</v>
      </c>
      <c r="AS9" s="424">
        <v>0</v>
      </c>
    </row>
    <row r="10" spans="1:45" s="300" customFormat="1" ht="12" customHeight="1">
      <c r="A10" s="294" t="s">
        <v>109</v>
      </c>
      <c r="B10" s="295" t="s">
        <v>678</v>
      </c>
      <c r="C10" s="424" t="s">
        <v>643</v>
      </c>
      <c r="D10" s="302">
        <v>61464</v>
      </c>
      <c r="E10" s="302">
        <v>50663</v>
      </c>
      <c r="F10" s="302">
        <v>4825</v>
      </c>
      <c r="G10" s="302">
        <v>0</v>
      </c>
      <c r="H10" s="302">
        <v>0</v>
      </c>
      <c r="I10" s="302">
        <v>0</v>
      </c>
      <c r="J10" s="302">
        <v>0</v>
      </c>
      <c r="K10" s="302">
        <v>0</v>
      </c>
      <c r="L10" s="302">
        <v>3521</v>
      </c>
      <c r="M10" s="302">
        <v>1304</v>
      </c>
      <c r="N10" s="302">
        <v>254</v>
      </c>
      <c r="O10" s="302">
        <v>5722</v>
      </c>
      <c r="P10" s="302">
        <v>52038</v>
      </c>
      <c r="Q10" s="302">
        <v>50663</v>
      </c>
      <c r="R10" s="302">
        <v>1375</v>
      </c>
      <c r="S10" s="302">
        <v>0</v>
      </c>
      <c r="T10" s="302">
        <v>0</v>
      </c>
      <c r="U10" s="302">
        <v>0</v>
      </c>
      <c r="V10" s="302">
        <v>0</v>
      </c>
      <c r="W10" s="302">
        <v>0</v>
      </c>
      <c r="X10" s="302">
        <v>204</v>
      </c>
      <c r="Y10" s="302">
        <v>1171</v>
      </c>
      <c r="Z10" s="302">
        <v>1838</v>
      </c>
      <c r="AA10" s="302">
        <v>254</v>
      </c>
      <c r="AB10" s="302">
        <v>1451</v>
      </c>
      <c r="AC10" s="302">
        <v>133</v>
      </c>
      <c r="AD10" s="302">
        <v>0</v>
      </c>
      <c r="AE10" s="302">
        <v>0</v>
      </c>
      <c r="AF10" s="302">
        <v>0</v>
      </c>
      <c r="AG10" s="302">
        <v>0</v>
      </c>
      <c r="AH10" s="302">
        <v>0</v>
      </c>
      <c r="AI10" s="302">
        <v>0</v>
      </c>
      <c r="AJ10" s="302">
        <v>133</v>
      </c>
      <c r="AK10" s="424">
        <v>0</v>
      </c>
      <c r="AL10" s="424">
        <v>0</v>
      </c>
      <c r="AM10" s="424">
        <v>0</v>
      </c>
      <c r="AN10" s="424">
        <v>0</v>
      </c>
      <c r="AO10" s="424">
        <v>0</v>
      </c>
      <c r="AP10" s="424">
        <v>0</v>
      </c>
      <c r="AQ10" s="424">
        <v>0</v>
      </c>
      <c r="AR10" s="424">
        <v>0</v>
      </c>
      <c r="AS10" s="424">
        <v>0</v>
      </c>
    </row>
    <row r="11" spans="1:45" s="300" customFormat="1" ht="12" customHeight="1">
      <c r="A11" s="294" t="s">
        <v>109</v>
      </c>
      <c r="B11" s="295" t="s">
        <v>679</v>
      </c>
      <c r="C11" s="424" t="s">
        <v>644</v>
      </c>
      <c r="D11" s="302">
        <v>23627</v>
      </c>
      <c r="E11" s="302">
        <v>19849</v>
      </c>
      <c r="F11" s="302">
        <v>761</v>
      </c>
      <c r="G11" s="302">
        <v>506</v>
      </c>
      <c r="H11" s="302">
        <v>41</v>
      </c>
      <c r="I11" s="302">
        <v>0</v>
      </c>
      <c r="J11" s="302">
        <v>0</v>
      </c>
      <c r="K11" s="302">
        <v>0</v>
      </c>
      <c r="L11" s="302">
        <v>214</v>
      </c>
      <c r="M11" s="302">
        <v>0</v>
      </c>
      <c r="N11" s="302">
        <v>83</v>
      </c>
      <c r="O11" s="302">
        <v>2934</v>
      </c>
      <c r="P11" s="302">
        <v>20042</v>
      </c>
      <c r="Q11" s="302">
        <v>19849</v>
      </c>
      <c r="R11" s="302">
        <v>193</v>
      </c>
      <c r="S11" s="302">
        <v>170</v>
      </c>
      <c r="T11" s="302">
        <v>0</v>
      </c>
      <c r="U11" s="302">
        <v>0</v>
      </c>
      <c r="V11" s="302">
        <v>0</v>
      </c>
      <c r="W11" s="302">
        <v>0</v>
      </c>
      <c r="X11" s="302">
        <v>23</v>
      </c>
      <c r="Y11" s="302">
        <v>0</v>
      </c>
      <c r="Z11" s="302">
        <v>169</v>
      </c>
      <c r="AA11" s="302">
        <v>83</v>
      </c>
      <c r="AB11" s="302">
        <v>11</v>
      </c>
      <c r="AC11" s="302">
        <v>75</v>
      </c>
      <c r="AD11" s="302">
        <v>64</v>
      </c>
      <c r="AE11" s="302">
        <v>0</v>
      </c>
      <c r="AF11" s="302">
        <v>0</v>
      </c>
      <c r="AG11" s="302">
        <v>0</v>
      </c>
      <c r="AH11" s="302">
        <v>0</v>
      </c>
      <c r="AI11" s="302">
        <v>11</v>
      </c>
      <c r="AJ11" s="302">
        <v>0</v>
      </c>
      <c r="AK11" s="424">
        <v>0</v>
      </c>
      <c r="AL11" s="424">
        <v>0</v>
      </c>
      <c r="AM11" s="424">
        <v>0</v>
      </c>
      <c r="AN11" s="424">
        <v>0</v>
      </c>
      <c r="AO11" s="424">
        <v>0</v>
      </c>
      <c r="AP11" s="424">
        <v>0</v>
      </c>
      <c r="AQ11" s="424">
        <v>0</v>
      </c>
      <c r="AR11" s="424">
        <v>0</v>
      </c>
      <c r="AS11" s="424">
        <v>0</v>
      </c>
    </row>
    <row r="12" spans="1:45" s="300" customFormat="1" ht="12" customHeight="1">
      <c r="A12" s="294" t="s">
        <v>109</v>
      </c>
      <c r="B12" s="295" t="s">
        <v>680</v>
      </c>
      <c r="C12" s="424" t="s">
        <v>645</v>
      </c>
      <c r="D12" s="315">
        <v>40882</v>
      </c>
      <c r="E12" s="315">
        <v>35680</v>
      </c>
      <c r="F12" s="315">
        <v>1956</v>
      </c>
      <c r="G12" s="315">
        <v>1956</v>
      </c>
      <c r="H12" s="315">
        <v>0</v>
      </c>
      <c r="I12" s="315">
        <v>0</v>
      </c>
      <c r="J12" s="315">
        <v>0</v>
      </c>
      <c r="K12" s="315">
        <v>0</v>
      </c>
      <c r="L12" s="315">
        <v>0</v>
      </c>
      <c r="M12" s="315">
        <v>0</v>
      </c>
      <c r="N12" s="315">
        <v>0</v>
      </c>
      <c r="O12" s="315">
        <v>3246</v>
      </c>
      <c r="P12" s="315">
        <v>36452</v>
      </c>
      <c r="Q12" s="315">
        <v>35680</v>
      </c>
      <c r="R12" s="315">
        <v>772</v>
      </c>
      <c r="S12" s="315">
        <v>772</v>
      </c>
      <c r="T12" s="315">
        <v>0</v>
      </c>
      <c r="U12" s="315">
        <v>0</v>
      </c>
      <c r="V12" s="315">
        <v>0</v>
      </c>
      <c r="W12" s="315">
        <v>0</v>
      </c>
      <c r="X12" s="315">
        <v>0</v>
      </c>
      <c r="Y12" s="315">
        <v>0</v>
      </c>
      <c r="Z12" s="315">
        <v>3642</v>
      </c>
      <c r="AA12" s="315">
        <v>0</v>
      </c>
      <c r="AB12" s="315">
        <v>3195</v>
      </c>
      <c r="AC12" s="315">
        <v>447</v>
      </c>
      <c r="AD12" s="315">
        <v>447</v>
      </c>
      <c r="AE12" s="315">
        <v>0</v>
      </c>
      <c r="AF12" s="315">
        <v>0</v>
      </c>
      <c r="AG12" s="315">
        <v>0</v>
      </c>
      <c r="AH12" s="315">
        <v>0</v>
      </c>
      <c r="AI12" s="315">
        <v>0</v>
      </c>
      <c r="AJ12" s="315">
        <v>0</v>
      </c>
      <c r="AK12" s="424">
        <v>0</v>
      </c>
      <c r="AL12" s="424">
        <v>0</v>
      </c>
      <c r="AM12" s="424">
        <v>0</v>
      </c>
      <c r="AN12" s="424">
        <v>0</v>
      </c>
      <c r="AO12" s="424">
        <v>0</v>
      </c>
      <c r="AP12" s="424">
        <v>0</v>
      </c>
      <c r="AQ12" s="424">
        <v>0</v>
      </c>
      <c r="AR12" s="424">
        <v>0</v>
      </c>
      <c r="AS12" s="424">
        <v>0</v>
      </c>
    </row>
    <row r="13" spans="1:45" s="300" customFormat="1" ht="12" customHeight="1">
      <c r="A13" s="294" t="s">
        <v>109</v>
      </c>
      <c r="B13" s="295" t="s">
        <v>681</v>
      </c>
      <c r="C13" s="424" t="s">
        <v>646</v>
      </c>
      <c r="D13" s="315">
        <v>44480</v>
      </c>
      <c r="E13" s="315">
        <v>38587</v>
      </c>
      <c r="F13" s="315">
        <v>4706</v>
      </c>
      <c r="G13" s="315">
        <v>3252</v>
      </c>
      <c r="H13" s="315">
        <v>0</v>
      </c>
      <c r="I13" s="315">
        <v>0</v>
      </c>
      <c r="J13" s="315">
        <v>0</v>
      </c>
      <c r="K13" s="315">
        <v>0</v>
      </c>
      <c r="L13" s="315">
        <v>274</v>
      </c>
      <c r="M13" s="315">
        <v>1180</v>
      </c>
      <c r="N13" s="315">
        <v>0</v>
      </c>
      <c r="O13" s="315">
        <v>1187</v>
      </c>
      <c r="P13" s="315">
        <v>41950</v>
      </c>
      <c r="Q13" s="315">
        <v>38587</v>
      </c>
      <c r="R13" s="315">
        <v>3363</v>
      </c>
      <c r="S13" s="315">
        <v>2052</v>
      </c>
      <c r="T13" s="315">
        <v>0</v>
      </c>
      <c r="U13" s="315">
        <v>0</v>
      </c>
      <c r="V13" s="315">
        <v>0</v>
      </c>
      <c r="W13" s="315">
        <v>0</v>
      </c>
      <c r="X13" s="315">
        <v>131</v>
      </c>
      <c r="Y13" s="315">
        <v>1180</v>
      </c>
      <c r="Z13" s="315">
        <v>5045</v>
      </c>
      <c r="AA13" s="315">
        <v>0</v>
      </c>
      <c r="AB13" s="315">
        <v>5045</v>
      </c>
      <c r="AC13" s="315">
        <v>0</v>
      </c>
      <c r="AD13" s="315">
        <v>0</v>
      </c>
      <c r="AE13" s="315">
        <v>0</v>
      </c>
      <c r="AF13" s="315">
        <v>0</v>
      </c>
      <c r="AG13" s="315">
        <v>0</v>
      </c>
      <c r="AH13" s="315">
        <v>0</v>
      </c>
      <c r="AI13" s="315">
        <v>0</v>
      </c>
      <c r="AJ13" s="315">
        <v>0</v>
      </c>
      <c r="AK13" s="424">
        <v>0</v>
      </c>
      <c r="AL13" s="424">
        <v>0</v>
      </c>
      <c r="AM13" s="424">
        <v>0</v>
      </c>
      <c r="AN13" s="424">
        <v>0</v>
      </c>
      <c r="AO13" s="424">
        <v>0</v>
      </c>
      <c r="AP13" s="424">
        <v>0</v>
      </c>
      <c r="AQ13" s="424">
        <v>0</v>
      </c>
      <c r="AR13" s="424">
        <v>0</v>
      </c>
      <c r="AS13" s="424">
        <v>0</v>
      </c>
    </row>
    <row r="14" spans="1:45" s="300" customFormat="1" ht="12" customHeight="1">
      <c r="A14" s="294" t="s">
        <v>109</v>
      </c>
      <c r="B14" s="295" t="s">
        <v>682</v>
      </c>
      <c r="C14" s="424" t="s">
        <v>647</v>
      </c>
      <c r="D14" s="426">
        <v>34558</v>
      </c>
      <c r="E14" s="315">
        <v>31062</v>
      </c>
      <c r="F14" s="315">
        <v>778</v>
      </c>
      <c r="G14" s="315">
        <v>778</v>
      </c>
      <c r="H14" s="315">
        <v>0</v>
      </c>
      <c r="I14" s="315">
        <v>0</v>
      </c>
      <c r="J14" s="315">
        <v>0</v>
      </c>
      <c r="K14" s="315">
        <v>0</v>
      </c>
      <c r="L14" s="315">
        <v>0</v>
      </c>
      <c r="M14" s="315">
        <v>0</v>
      </c>
      <c r="N14" s="426">
        <v>479</v>
      </c>
      <c r="O14" s="315">
        <v>2239</v>
      </c>
      <c r="P14" s="315">
        <v>31129</v>
      </c>
      <c r="Q14" s="315">
        <v>31062</v>
      </c>
      <c r="R14" s="315">
        <v>67</v>
      </c>
      <c r="S14" s="315">
        <v>67</v>
      </c>
      <c r="T14" s="315">
        <v>0</v>
      </c>
      <c r="U14" s="315">
        <v>0</v>
      </c>
      <c r="V14" s="315">
        <v>0</v>
      </c>
      <c r="W14" s="315">
        <v>0</v>
      </c>
      <c r="X14" s="315">
        <v>0</v>
      </c>
      <c r="Y14" s="315">
        <v>0</v>
      </c>
      <c r="Z14" s="426">
        <v>579</v>
      </c>
      <c r="AA14" s="426">
        <v>479</v>
      </c>
      <c r="AB14" s="315">
        <v>0</v>
      </c>
      <c r="AC14" s="315">
        <v>100</v>
      </c>
      <c r="AD14" s="315">
        <v>100</v>
      </c>
      <c r="AE14" s="315">
        <v>0</v>
      </c>
      <c r="AF14" s="315">
        <v>0</v>
      </c>
      <c r="AG14" s="315">
        <v>0</v>
      </c>
      <c r="AH14" s="315">
        <v>0</v>
      </c>
      <c r="AI14" s="315">
        <v>0</v>
      </c>
      <c r="AJ14" s="315">
        <v>0</v>
      </c>
      <c r="AK14" s="424">
        <v>0</v>
      </c>
      <c r="AL14" s="424">
        <v>0</v>
      </c>
      <c r="AM14" s="424">
        <v>0</v>
      </c>
      <c r="AN14" s="424">
        <v>0</v>
      </c>
      <c r="AO14" s="424">
        <v>0</v>
      </c>
      <c r="AP14" s="424">
        <v>0</v>
      </c>
      <c r="AQ14" s="424">
        <v>0</v>
      </c>
      <c r="AR14" s="424">
        <v>0</v>
      </c>
      <c r="AS14" s="424">
        <v>0</v>
      </c>
    </row>
    <row r="15" spans="1:45" s="300" customFormat="1" ht="12" customHeight="1">
      <c r="A15" s="294" t="s">
        <v>109</v>
      </c>
      <c r="B15" s="295" t="s">
        <v>683</v>
      </c>
      <c r="C15" s="424" t="s">
        <v>648</v>
      </c>
      <c r="D15" s="315">
        <v>32275</v>
      </c>
      <c r="E15" s="315">
        <v>28088</v>
      </c>
      <c r="F15" s="315">
        <v>1952</v>
      </c>
      <c r="G15" s="315">
        <v>542</v>
      </c>
      <c r="H15" s="315">
        <v>143</v>
      </c>
      <c r="I15" s="315">
        <v>0</v>
      </c>
      <c r="J15" s="315">
        <v>0</v>
      </c>
      <c r="K15" s="315">
        <v>0</v>
      </c>
      <c r="L15" s="315">
        <v>1267</v>
      </c>
      <c r="M15" s="315">
        <v>0</v>
      </c>
      <c r="N15" s="315">
        <v>773</v>
      </c>
      <c r="O15" s="315">
        <v>1462</v>
      </c>
      <c r="P15" s="315">
        <v>28088</v>
      </c>
      <c r="Q15" s="315">
        <v>28088</v>
      </c>
      <c r="R15" s="315">
        <v>0</v>
      </c>
      <c r="S15" s="315">
        <v>0</v>
      </c>
      <c r="T15" s="315">
        <v>0</v>
      </c>
      <c r="U15" s="315">
        <v>0</v>
      </c>
      <c r="V15" s="315">
        <v>0</v>
      </c>
      <c r="W15" s="315">
        <v>0</v>
      </c>
      <c r="X15" s="315">
        <v>0</v>
      </c>
      <c r="Y15" s="315">
        <v>0</v>
      </c>
      <c r="Z15" s="315">
        <v>2300</v>
      </c>
      <c r="AA15" s="315">
        <v>773</v>
      </c>
      <c r="AB15" s="315">
        <v>1527</v>
      </c>
      <c r="AC15" s="315">
        <v>0</v>
      </c>
      <c r="AD15" s="315">
        <v>0</v>
      </c>
      <c r="AE15" s="315">
        <v>0</v>
      </c>
      <c r="AF15" s="315">
        <v>0</v>
      </c>
      <c r="AG15" s="315">
        <v>0</v>
      </c>
      <c r="AH15" s="315">
        <v>0</v>
      </c>
      <c r="AI15" s="315">
        <v>0</v>
      </c>
      <c r="AJ15" s="315">
        <v>0</v>
      </c>
      <c r="AK15" s="424">
        <v>0</v>
      </c>
      <c r="AL15" s="424">
        <v>0</v>
      </c>
      <c r="AM15" s="424">
        <v>0</v>
      </c>
      <c r="AN15" s="424">
        <v>0</v>
      </c>
      <c r="AO15" s="424">
        <v>0</v>
      </c>
      <c r="AP15" s="424">
        <v>0</v>
      </c>
      <c r="AQ15" s="424">
        <v>0</v>
      </c>
      <c r="AR15" s="424">
        <v>0</v>
      </c>
      <c r="AS15" s="424">
        <v>0</v>
      </c>
    </row>
    <row r="16" spans="1:45" s="300" customFormat="1" ht="12" customHeight="1">
      <c r="A16" s="294" t="s">
        <v>109</v>
      </c>
      <c r="B16" s="295" t="s">
        <v>684</v>
      </c>
      <c r="C16" s="424" t="s">
        <v>649</v>
      </c>
      <c r="D16" s="315">
        <v>79079</v>
      </c>
      <c r="E16" s="315">
        <v>67198</v>
      </c>
      <c r="F16" s="315">
        <v>9106</v>
      </c>
      <c r="G16" s="315">
        <v>2208</v>
      </c>
      <c r="H16" s="315">
        <v>0</v>
      </c>
      <c r="I16" s="315">
        <v>0</v>
      </c>
      <c r="J16" s="315">
        <v>0</v>
      </c>
      <c r="K16" s="315">
        <v>0</v>
      </c>
      <c r="L16" s="315">
        <v>6898</v>
      </c>
      <c r="M16" s="315">
        <v>0</v>
      </c>
      <c r="N16" s="315">
        <v>31</v>
      </c>
      <c r="O16" s="315">
        <v>2744</v>
      </c>
      <c r="P16" s="315">
        <v>68067</v>
      </c>
      <c r="Q16" s="315">
        <v>67198</v>
      </c>
      <c r="R16" s="315">
        <v>869</v>
      </c>
      <c r="S16" s="315">
        <v>869</v>
      </c>
      <c r="T16" s="315">
        <v>0</v>
      </c>
      <c r="U16" s="315">
        <v>0</v>
      </c>
      <c r="V16" s="315">
        <v>0</v>
      </c>
      <c r="W16" s="315">
        <v>0</v>
      </c>
      <c r="X16" s="315">
        <v>0</v>
      </c>
      <c r="Y16" s="315">
        <v>0</v>
      </c>
      <c r="Z16" s="315">
        <v>8116</v>
      </c>
      <c r="AA16" s="315">
        <v>31</v>
      </c>
      <c r="AB16" s="315">
        <v>6746</v>
      </c>
      <c r="AC16" s="315">
        <v>1339</v>
      </c>
      <c r="AD16" s="315">
        <v>1339</v>
      </c>
      <c r="AE16" s="315">
        <v>0</v>
      </c>
      <c r="AF16" s="315">
        <v>0</v>
      </c>
      <c r="AG16" s="315">
        <v>0</v>
      </c>
      <c r="AH16" s="315">
        <v>0</v>
      </c>
      <c r="AI16" s="315">
        <v>0</v>
      </c>
      <c r="AJ16" s="315">
        <v>0</v>
      </c>
      <c r="AK16" s="424">
        <v>0</v>
      </c>
      <c r="AL16" s="424">
        <v>0</v>
      </c>
      <c r="AM16" s="424">
        <v>0</v>
      </c>
      <c r="AN16" s="424">
        <v>0</v>
      </c>
      <c r="AO16" s="424">
        <v>0</v>
      </c>
      <c r="AP16" s="424">
        <v>0</v>
      </c>
      <c r="AQ16" s="424">
        <v>0</v>
      </c>
      <c r="AR16" s="424">
        <v>0</v>
      </c>
      <c r="AS16" s="424">
        <v>0</v>
      </c>
    </row>
    <row r="17" spans="1:45" s="300" customFormat="1" ht="12" customHeight="1">
      <c r="A17" s="294" t="s">
        <v>109</v>
      </c>
      <c r="B17" s="295" t="s">
        <v>685</v>
      </c>
      <c r="C17" s="424" t="s">
        <v>650</v>
      </c>
      <c r="D17" s="315">
        <v>41579</v>
      </c>
      <c r="E17" s="315">
        <v>35150</v>
      </c>
      <c r="F17" s="315">
        <v>4559</v>
      </c>
      <c r="G17" s="315">
        <v>556</v>
      </c>
      <c r="H17" s="315">
        <v>0</v>
      </c>
      <c r="I17" s="315">
        <v>0</v>
      </c>
      <c r="J17" s="315">
        <v>0</v>
      </c>
      <c r="K17" s="315">
        <v>0</v>
      </c>
      <c r="L17" s="315">
        <v>3216</v>
      </c>
      <c r="M17" s="315">
        <v>787</v>
      </c>
      <c r="N17" s="315">
        <v>1364</v>
      </c>
      <c r="O17" s="315">
        <v>506</v>
      </c>
      <c r="P17" s="315">
        <v>35150</v>
      </c>
      <c r="Q17" s="315">
        <v>35150</v>
      </c>
      <c r="R17" s="315">
        <v>0</v>
      </c>
      <c r="S17" s="315">
        <v>0</v>
      </c>
      <c r="T17" s="315">
        <v>0</v>
      </c>
      <c r="U17" s="315">
        <v>0</v>
      </c>
      <c r="V17" s="315">
        <v>0</v>
      </c>
      <c r="W17" s="315">
        <v>0</v>
      </c>
      <c r="X17" s="315">
        <v>0</v>
      </c>
      <c r="Y17" s="315">
        <v>0</v>
      </c>
      <c r="Z17" s="315">
        <v>5761</v>
      </c>
      <c r="AA17" s="315">
        <v>1364</v>
      </c>
      <c r="AB17" s="315">
        <v>3430</v>
      </c>
      <c r="AC17" s="315">
        <v>967</v>
      </c>
      <c r="AD17" s="315">
        <v>151</v>
      </c>
      <c r="AE17" s="315">
        <v>0</v>
      </c>
      <c r="AF17" s="315">
        <v>0</v>
      </c>
      <c r="AG17" s="315">
        <v>0</v>
      </c>
      <c r="AH17" s="315">
        <v>0</v>
      </c>
      <c r="AI17" s="315">
        <v>29</v>
      </c>
      <c r="AJ17" s="315">
        <v>787</v>
      </c>
      <c r="AK17" s="424">
        <v>0</v>
      </c>
      <c r="AL17" s="424">
        <v>0</v>
      </c>
      <c r="AM17" s="424">
        <v>0</v>
      </c>
      <c r="AN17" s="424">
        <v>0</v>
      </c>
      <c r="AO17" s="424">
        <v>0</v>
      </c>
      <c r="AP17" s="424">
        <v>0</v>
      </c>
      <c r="AQ17" s="424">
        <v>0</v>
      </c>
      <c r="AR17" s="424">
        <v>0</v>
      </c>
      <c r="AS17" s="424">
        <v>0</v>
      </c>
    </row>
    <row r="18" spans="1:45" s="300" customFormat="1" ht="12" customHeight="1">
      <c r="A18" s="294" t="s">
        <v>109</v>
      </c>
      <c r="B18" s="295" t="s">
        <v>686</v>
      </c>
      <c r="C18" s="424" t="s">
        <v>651</v>
      </c>
      <c r="D18" s="315">
        <v>42075</v>
      </c>
      <c r="E18" s="315">
        <v>34798</v>
      </c>
      <c r="F18" s="315">
        <v>7247</v>
      </c>
      <c r="G18" s="315">
        <v>0</v>
      </c>
      <c r="H18" s="315">
        <v>0</v>
      </c>
      <c r="I18" s="315">
        <v>0</v>
      </c>
      <c r="J18" s="315">
        <v>0</v>
      </c>
      <c r="K18" s="315">
        <v>0</v>
      </c>
      <c r="L18" s="315">
        <v>7247</v>
      </c>
      <c r="M18" s="315">
        <v>0</v>
      </c>
      <c r="N18" s="315">
        <v>0</v>
      </c>
      <c r="O18" s="315">
        <v>30</v>
      </c>
      <c r="P18" s="315">
        <v>34798</v>
      </c>
      <c r="Q18" s="315">
        <v>34798</v>
      </c>
      <c r="R18" s="315">
        <v>0</v>
      </c>
      <c r="S18" s="315">
        <v>0</v>
      </c>
      <c r="T18" s="315">
        <v>0</v>
      </c>
      <c r="U18" s="315">
        <v>0</v>
      </c>
      <c r="V18" s="315">
        <v>0</v>
      </c>
      <c r="W18" s="315">
        <v>0</v>
      </c>
      <c r="X18" s="315">
        <v>0</v>
      </c>
      <c r="Y18" s="315">
        <v>0</v>
      </c>
      <c r="Z18" s="315">
        <v>2590</v>
      </c>
      <c r="AA18" s="315">
        <v>0</v>
      </c>
      <c r="AB18" s="315">
        <v>2590</v>
      </c>
      <c r="AC18" s="315">
        <v>0</v>
      </c>
      <c r="AD18" s="315">
        <v>0</v>
      </c>
      <c r="AE18" s="315">
        <v>0</v>
      </c>
      <c r="AF18" s="315">
        <v>0</v>
      </c>
      <c r="AG18" s="315">
        <v>0</v>
      </c>
      <c r="AH18" s="315">
        <v>0</v>
      </c>
      <c r="AI18" s="315">
        <v>0</v>
      </c>
      <c r="AJ18" s="315">
        <v>0</v>
      </c>
      <c r="AK18" s="424">
        <v>0</v>
      </c>
      <c r="AL18" s="424">
        <v>0</v>
      </c>
      <c r="AM18" s="424">
        <v>0</v>
      </c>
      <c r="AN18" s="424">
        <v>0</v>
      </c>
      <c r="AO18" s="424">
        <v>0</v>
      </c>
      <c r="AP18" s="424">
        <v>0</v>
      </c>
      <c r="AQ18" s="424">
        <v>0</v>
      </c>
      <c r="AR18" s="424">
        <v>0</v>
      </c>
      <c r="AS18" s="424">
        <v>0</v>
      </c>
    </row>
    <row r="19" spans="1:45" s="300" customFormat="1" ht="12" customHeight="1">
      <c r="A19" s="294" t="s">
        <v>109</v>
      </c>
      <c r="B19" s="295" t="s">
        <v>687</v>
      </c>
      <c r="C19" s="424" t="s">
        <v>652</v>
      </c>
      <c r="D19" s="315">
        <v>28011</v>
      </c>
      <c r="E19" s="315">
        <v>22147</v>
      </c>
      <c r="F19" s="315">
        <v>2415</v>
      </c>
      <c r="G19" s="315">
        <v>0</v>
      </c>
      <c r="H19" s="315">
        <v>0</v>
      </c>
      <c r="I19" s="315">
        <v>0</v>
      </c>
      <c r="J19" s="315">
        <v>0</v>
      </c>
      <c r="K19" s="315">
        <v>0</v>
      </c>
      <c r="L19" s="315">
        <v>2415</v>
      </c>
      <c r="M19" s="315">
        <v>0</v>
      </c>
      <c r="N19" s="315">
        <v>158</v>
      </c>
      <c r="O19" s="315">
        <v>3291</v>
      </c>
      <c r="P19" s="315">
        <v>22963</v>
      </c>
      <c r="Q19" s="315">
        <v>22147</v>
      </c>
      <c r="R19" s="315">
        <v>816</v>
      </c>
      <c r="S19" s="315">
        <v>0</v>
      </c>
      <c r="T19" s="315">
        <v>0</v>
      </c>
      <c r="U19" s="315">
        <v>0</v>
      </c>
      <c r="V19" s="315">
        <v>0</v>
      </c>
      <c r="W19" s="315">
        <v>0</v>
      </c>
      <c r="X19" s="315">
        <v>816</v>
      </c>
      <c r="Y19" s="315">
        <v>0</v>
      </c>
      <c r="Z19" s="315">
        <v>2061</v>
      </c>
      <c r="AA19" s="315">
        <v>158</v>
      </c>
      <c r="AB19" s="315">
        <v>1075</v>
      </c>
      <c r="AC19" s="315">
        <v>828</v>
      </c>
      <c r="AD19" s="315">
        <v>0</v>
      </c>
      <c r="AE19" s="315">
        <v>0</v>
      </c>
      <c r="AF19" s="315">
        <v>0</v>
      </c>
      <c r="AG19" s="315">
        <v>0</v>
      </c>
      <c r="AH19" s="315">
        <v>0</v>
      </c>
      <c r="AI19" s="315">
        <v>828</v>
      </c>
      <c r="AJ19" s="315">
        <v>0</v>
      </c>
      <c r="AK19" s="424">
        <v>0</v>
      </c>
      <c r="AL19" s="424">
        <v>0</v>
      </c>
      <c r="AM19" s="424">
        <v>0</v>
      </c>
      <c r="AN19" s="424">
        <v>0</v>
      </c>
      <c r="AO19" s="424">
        <v>0</v>
      </c>
      <c r="AP19" s="424">
        <v>0</v>
      </c>
      <c r="AQ19" s="424">
        <v>0</v>
      </c>
      <c r="AR19" s="424">
        <v>0</v>
      </c>
      <c r="AS19" s="424">
        <v>0</v>
      </c>
    </row>
    <row r="20" spans="1:45" s="300" customFormat="1" ht="12" customHeight="1">
      <c r="A20" s="294" t="s">
        <v>109</v>
      </c>
      <c r="B20" s="295" t="s">
        <v>688</v>
      </c>
      <c r="C20" s="424" t="s">
        <v>653</v>
      </c>
      <c r="D20" s="315">
        <v>37931</v>
      </c>
      <c r="E20" s="315">
        <v>29832</v>
      </c>
      <c r="F20" s="315">
        <v>8099</v>
      </c>
      <c r="G20" s="315">
        <v>0</v>
      </c>
      <c r="H20" s="315">
        <v>473</v>
      </c>
      <c r="I20" s="315">
        <v>0</v>
      </c>
      <c r="J20" s="315">
        <v>0</v>
      </c>
      <c r="K20" s="315">
        <v>0</v>
      </c>
      <c r="L20" s="315">
        <v>7626</v>
      </c>
      <c r="M20" s="315">
        <v>0</v>
      </c>
      <c r="N20" s="315">
        <v>0</v>
      </c>
      <c r="O20" s="315">
        <v>0</v>
      </c>
      <c r="P20" s="315">
        <v>29832</v>
      </c>
      <c r="Q20" s="315">
        <v>29832</v>
      </c>
      <c r="R20" s="315">
        <v>0</v>
      </c>
      <c r="S20" s="315">
        <v>0</v>
      </c>
      <c r="T20" s="315">
        <v>0</v>
      </c>
      <c r="U20" s="315">
        <v>0</v>
      </c>
      <c r="V20" s="315">
        <v>0</v>
      </c>
      <c r="W20" s="315">
        <v>0</v>
      </c>
      <c r="X20" s="315">
        <v>0</v>
      </c>
      <c r="Y20" s="315">
        <v>0</v>
      </c>
      <c r="Z20" s="315">
        <v>2221</v>
      </c>
      <c r="AA20" s="315">
        <v>0</v>
      </c>
      <c r="AB20" s="315">
        <v>2221</v>
      </c>
      <c r="AC20" s="315">
        <v>0</v>
      </c>
      <c r="AD20" s="315">
        <v>0</v>
      </c>
      <c r="AE20" s="315">
        <v>0</v>
      </c>
      <c r="AF20" s="315">
        <v>0</v>
      </c>
      <c r="AG20" s="315">
        <v>0</v>
      </c>
      <c r="AH20" s="315">
        <v>0</v>
      </c>
      <c r="AI20" s="315">
        <v>0</v>
      </c>
      <c r="AJ20" s="315">
        <v>0</v>
      </c>
      <c r="AK20" s="424">
        <v>0</v>
      </c>
      <c r="AL20" s="424">
        <v>0</v>
      </c>
      <c r="AM20" s="424">
        <v>0</v>
      </c>
      <c r="AN20" s="424">
        <v>0</v>
      </c>
      <c r="AO20" s="424">
        <v>0</v>
      </c>
      <c r="AP20" s="424">
        <v>0</v>
      </c>
      <c r="AQ20" s="424">
        <v>0</v>
      </c>
      <c r="AR20" s="424">
        <v>0</v>
      </c>
      <c r="AS20" s="424">
        <v>0</v>
      </c>
    </row>
    <row r="21" spans="1:45" s="300" customFormat="1" ht="12" customHeight="1">
      <c r="A21" s="294" t="s">
        <v>109</v>
      </c>
      <c r="B21" s="295" t="s">
        <v>689</v>
      </c>
      <c r="C21" s="424" t="s">
        <v>654</v>
      </c>
      <c r="D21" s="315">
        <v>29177</v>
      </c>
      <c r="E21" s="315">
        <v>0</v>
      </c>
      <c r="F21" s="315">
        <v>27209</v>
      </c>
      <c r="G21" s="315">
        <v>815</v>
      </c>
      <c r="H21" s="315">
        <v>448</v>
      </c>
      <c r="I21" s="315">
        <v>0</v>
      </c>
      <c r="J21" s="315"/>
      <c r="K21" s="315">
        <v>24210</v>
      </c>
      <c r="L21" s="315">
        <v>1736</v>
      </c>
      <c r="M21" s="315">
        <v>0</v>
      </c>
      <c r="N21" s="315">
        <v>41</v>
      </c>
      <c r="O21" s="315">
        <v>1927</v>
      </c>
      <c r="P21" s="315">
        <v>0</v>
      </c>
      <c r="Q21" s="315">
        <v>0</v>
      </c>
      <c r="R21" s="315">
        <v>0</v>
      </c>
      <c r="S21" s="315">
        <v>0</v>
      </c>
      <c r="T21" s="315">
        <v>0</v>
      </c>
      <c r="U21" s="315">
        <v>0</v>
      </c>
      <c r="V21" s="315">
        <v>0</v>
      </c>
      <c r="W21" s="315">
        <v>0</v>
      </c>
      <c r="X21" s="315">
        <v>0</v>
      </c>
      <c r="Y21" s="315">
        <v>0</v>
      </c>
      <c r="Z21" s="315">
        <v>547</v>
      </c>
      <c r="AA21" s="315">
        <v>41</v>
      </c>
      <c r="AB21" s="315">
        <v>0</v>
      </c>
      <c r="AC21" s="315">
        <v>506</v>
      </c>
      <c r="AD21" s="315">
        <v>83</v>
      </c>
      <c r="AE21" s="315">
        <v>0</v>
      </c>
      <c r="AF21" s="315">
        <v>0</v>
      </c>
      <c r="AG21" s="315">
        <v>0</v>
      </c>
      <c r="AH21" s="315">
        <v>0</v>
      </c>
      <c r="AI21" s="315">
        <v>423</v>
      </c>
      <c r="AJ21" s="315">
        <v>0</v>
      </c>
      <c r="AK21" s="424">
        <v>0</v>
      </c>
      <c r="AL21" s="424">
        <v>0</v>
      </c>
      <c r="AM21" s="424">
        <v>0</v>
      </c>
      <c r="AN21" s="424">
        <v>0</v>
      </c>
      <c r="AO21" s="424">
        <v>0</v>
      </c>
      <c r="AP21" s="424">
        <v>0</v>
      </c>
      <c r="AQ21" s="424">
        <v>0</v>
      </c>
      <c r="AR21" s="424">
        <v>0</v>
      </c>
      <c r="AS21" s="424">
        <v>0</v>
      </c>
    </row>
    <row r="22" spans="1:45" s="300" customFormat="1" ht="12" customHeight="1">
      <c r="A22" s="294" t="s">
        <v>109</v>
      </c>
      <c r="B22" s="295" t="s">
        <v>690</v>
      </c>
      <c r="C22" s="424" t="s">
        <v>655</v>
      </c>
      <c r="D22" s="315">
        <v>26108</v>
      </c>
      <c r="E22" s="315">
        <v>22868</v>
      </c>
      <c r="F22" s="315">
        <v>2238</v>
      </c>
      <c r="G22" s="315">
        <v>792</v>
      </c>
      <c r="H22" s="315">
        <v>0</v>
      </c>
      <c r="I22" s="315">
        <v>0</v>
      </c>
      <c r="J22" s="315">
        <v>0</v>
      </c>
      <c r="K22" s="315">
        <v>0</v>
      </c>
      <c r="L22" s="315">
        <v>1446</v>
      </c>
      <c r="M22" s="315">
        <v>0</v>
      </c>
      <c r="N22" s="315">
        <v>211</v>
      </c>
      <c r="O22" s="315">
        <v>791</v>
      </c>
      <c r="P22" s="315">
        <v>22868</v>
      </c>
      <c r="Q22" s="315">
        <v>22868</v>
      </c>
      <c r="R22" s="315">
        <v>0</v>
      </c>
      <c r="S22" s="315">
        <v>0</v>
      </c>
      <c r="T22" s="315">
        <v>0</v>
      </c>
      <c r="U22" s="315">
        <v>0</v>
      </c>
      <c r="V22" s="315">
        <v>0</v>
      </c>
      <c r="W22" s="315">
        <v>0</v>
      </c>
      <c r="X22" s="315">
        <v>0</v>
      </c>
      <c r="Y22" s="315">
        <v>0</v>
      </c>
      <c r="Z22" s="315">
        <v>2327</v>
      </c>
      <c r="AA22" s="315">
        <v>211</v>
      </c>
      <c r="AB22" s="315">
        <v>1565</v>
      </c>
      <c r="AC22" s="315">
        <v>551</v>
      </c>
      <c r="AD22" s="315">
        <v>551</v>
      </c>
      <c r="AE22" s="315">
        <v>0</v>
      </c>
      <c r="AF22" s="315">
        <v>0</v>
      </c>
      <c r="AG22" s="315">
        <v>0</v>
      </c>
      <c r="AH22" s="315">
        <v>0</v>
      </c>
      <c r="AI22" s="315">
        <v>0</v>
      </c>
      <c r="AJ22" s="315">
        <v>0</v>
      </c>
      <c r="AK22" s="424">
        <v>0</v>
      </c>
      <c r="AL22" s="424">
        <v>0</v>
      </c>
      <c r="AM22" s="424">
        <v>0</v>
      </c>
      <c r="AN22" s="424">
        <v>0</v>
      </c>
      <c r="AO22" s="424">
        <v>0</v>
      </c>
      <c r="AP22" s="424">
        <v>0</v>
      </c>
      <c r="AQ22" s="424">
        <v>0</v>
      </c>
      <c r="AR22" s="424">
        <v>0</v>
      </c>
      <c r="AS22" s="424">
        <v>0</v>
      </c>
    </row>
    <row r="23" spans="1:45" s="300" customFormat="1" ht="12" customHeight="1">
      <c r="A23" s="294" t="s">
        <v>109</v>
      </c>
      <c r="B23" s="295" t="s">
        <v>691</v>
      </c>
      <c r="C23" s="424" t="s">
        <v>656</v>
      </c>
      <c r="D23" s="315">
        <v>11820</v>
      </c>
      <c r="E23" s="315">
        <v>10022</v>
      </c>
      <c r="F23" s="315">
        <v>684</v>
      </c>
      <c r="G23" s="315">
        <v>536</v>
      </c>
      <c r="H23" s="315"/>
      <c r="I23" s="315">
        <v>0</v>
      </c>
      <c r="J23" s="315">
        <v>0</v>
      </c>
      <c r="K23" s="315">
        <v>0</v>
      </c>
      <c r="L23" s="315">
        <v>148</v>
      </c>
      <c r="M23" s="315">
        <v>0</v>
      </c>
      <c r="N23" s="315">
        <v>0</v>
      </c>
      <c r="O23" s="315">
        <v>1114</v>
      </c>
      <c r="P23" s="315">
        <v>10353</v>
      </c>
      <c r="Q23" s="315">
        <v>10022</v>
      </c>
      <c r="R23" s="315">
        <v>331</v>
      </c>
      <c r="S23" s="315">
        <v>331</v>
      </c>
      <c r="T23" s="315">
        <v>0</v>
      </c>
      <c r="U23" s="315">
        <v>0</v>
      </c>
      <c r="V23" s="315">
        <v>0</v>
      </c>
      <c r="W23" s="315">
        <v>0</v>
      </c>
      <c r="X23" s="315">
        <v>0</v>
      </c>
      <c r="Y23" s="315">
        <v>0</v>
      </c>
      <c r="Z23" s="315">
        <v>1176</v>
      </c>
      <c r="AA23" s="315">
        <v>0</v>
      </c>
      <c r="AB23" s="315">
        <v>1176</v>
      </c>
      <c r="AC23" s="315">
        <v>0</v>
      </c>
      <c r="AD23" s="315">
        <v>0</v>
      </c>
      <c r="AE23" s="315">
        <v>0</v>
      </c>
      <c r="AF23" s="315">
        <v>0</v>
      </c>
      <c r="AG23" s="315">
        <v>0</v>
      </c>
      <c r="AH23" s="315">
        <v>0</v>
      </c>
      <c r="AI23" s="315">
        <v>0</v>
      </c>
      <c r="AJ23" s="315">
        <v>0</v>
      </c>
      <c r="AK23" s="424">
        <v>0</v>
      </c>
      <c r="AL23" s="424">
        <v>0</v>
      </c>
      <c r="AM23" s="424">
        <v>0</v>
      </c>
      <c r="AN23" s="424">
        <v>0</v>
      </c>
      <c r="AO23" s="424">
        <v>0</v>
      </c>
      <c r="AP23" s="424">
        <v>0</v>
      </c>
      <c r="AQ23" s="424">
        <v>0</v>
      </c>
      <c r="AR23" s="424">
        <v>0</v>
      </c>
      <c r="AS23" s="424">
        <v>0</v>
      </c>
    </row>
    <row r="24" spans="1:45" s="300" customFormat="1" ht="12" customHeight="1">
      <c r="A24" s="294" t="s">
        <v>109</v>
      </c>
      <c r="B24" s="295" t="s">
        <v>692</v>
      </c>
      <c r="C24" s="424" t="s">
        <v>657</v>
      </c>
      <c r="D24" s="315">
        <v>17340</v>
      </c>
      <c r="E24" s="315">
        <v>15009</v>
      </c>
      <c r="F24" s="315">
        <v>1460</v>
      </c>
      <c r="G24" s="315">
        <v>1057</v>
      </c>
      <c r="H24" s="315">
        <v>0</v>
      </c>
      <c r="I24" s="315">
        <v>0</v>
      </c>
      <c r="J24" s="315">
        <v>0</v>
      </c>
      <c r="K24" s="315">
        <v>0</v>
      </c>
      <c r="L24" s="315">
        <v>403</v>
      </c>
      <c r="M24" s="315">
        <v>0</v>
      </c>
      <c r="N24" s="315">
        <v>284</v>
      </c>
      <c r="O24" s="315">
        <v>587</v>
      </c>
      <c r="P24" s="315">
        <v>15009</v>
      </c>
      <c r="Q24" s="315">
        <v>15009</v>
      </c>
      <c r="R24" s="315">
        <v>0</v>
      </c>
      <c r="S24" s="315">
        <v>0</v>
      </c>
      <c r="T24" s="315">
        <v>0</v>
      </c>
      <c r="U24" s="315">
        <v>0</v>
      </c>
      <c r="V24" s="315">
        <v>0</v>
      </c>
      <c r="W24" s="315">
        <v>0</v>
      </c>
      <c r="X24" s="315">
        <v>0</v>
      </c>
      <c r="Y24" s="315">
        <v>0</v>
      </c>
      <c r="Z24" s="315">
        <v>1972</v>
      </c>
      <c r="AA24" s="315">
        <v>284</v>
      </c>
      <c r="AB24" s="315">
        <v>1617</v>
      </c>
      <c r="AC24" s="315">
        <v>71</v>
      </c>
      <c r="AD24" s="315">
        <v>71</v>
      </c>
      <c r="AE24" s="315">
        <v>0</v>
      </c>
      <c r="AF24" s="315">
        <v>0</v>
      </c>
      <c r="AG24" s="315">
        <v>0</v>
      </c>
      <c r="AH24" s="315">
        <v>0</v>
      </c>
      <c r="AI24" s="315">
        <v>0</v>
      </c>
      <c r="AJ24" s="315">
        <v>0</v>
      </c>
      <c r="AK24" s="424">
        <v>0</v>
      </c>
      <c r="AL24" s="424">
        <v>0</v>
      </c>
      <c r="AM24" s="424">
        <v>0</v>
      </c>
      <c r="AN24" s="424">
        <v>0</v>
      </c>
      <c r="AO24" s="424">
        <v>0</v>
      </c>
      <c r="AP24" s="424">
        <v>0</v>
      </c>
      <c r="AQ24" s="424">
        <v>0</v>
      </c>
      <c r="AR24" s="424">
        <v>0</v>
      </c>
      <c r="AS24" s="424">
        <v>0</v>
      </c>
    </row>
    <row r="25" spans="1:45" s="300" customFormat="1" ht="12" customHeight="1">
      <c r="A25" s="294" t="s">
        <v>109</v>
      </c>
      <c r="B25" s="295" t="s">
        <v>693</v>
      </c>
      <c r="C25" s="424" t="s">
        <v>658</v>
      </c>
      <c r="D25" s="315">
        <v>19714</v>
      </c>
      <c r="E25" s="315">
        <v>12787</v>
      </c>
      <c r="F25" s="315">
        <v>5839</v>
      </c>
      <c r="G25" s="315">
        <v>2039</v>
      </c>
      <c r="H25" s="315">
        <v>0</v>
      </c>
      <c r="I25" s="315">
        <v>0</v>
      </c>
      <c r="J25" s="315">
        <v>0</v>
      </c>
      <c r="K25" s="315">
        <v>0</v>
      </c>
      <c r="L25" s="315">
        <v>3800</v>
      </c>
      <c r="M25" s="315">
        <v>0</v>
      </c>
      <c r="N25" s="315">
        <v>0</v>
      </c>
      <c r="O25" s="315">
        <v>1088</v>
      </c>
      <c r="P25" s="315">
        <v>13734</v>
      </c>
      <c r="Q25" s="315">
        <v>12787</v>
      </c>
      <c r="R25" s="315">
        <v>947</v>
      </c>
      <c r="S25" s="315">
        <v>0</v>
      </c>
      <c r="T25" s="315">
        <v>0</v>
      </c>
      <c r="U25" s="315">
        <v>0</v>
      </c>
      <c r="V25" s="315">
        <v>0</v>
      </c>
      <c r="W25" s="315">
        <v>0</v>
      </c>
      <c r="X25" s="315">
        <v>947</v>
      </c>
      <c r="Y25" s="315">
        <v>0</v>
      </c>
      <c r="Z25" s="315">
        <v>1326</v>
      </c>
      <c r="AA25" s="315">
        <v>0</v>
      </c>
      <c r="AB25" s="315">
        <v>719</v>
      </c>
      <c r="AC25" s="315">
        <v>607</v>
      </c>
      <c r="AD25" s="315">
        <v>607</v>
      </c>
      <c r="AE25" s="315">
        <v>0</v>
      </c>
      <c r="AF25" s="315">
        <v>0</v>
      </c>
      <c r="AG25" s="315">
        <v>0</v>
      </c>
      <c r="AH25" s="315">
        <v>0</v>
      </c>
      <c r="AI25" s="315">
        <v>0</v>
      </c>
      <c r="AJ25" s="315">
        <v>0</v>
      </c>
      <c r="AK25" s="424">
        <v>0</v>
      </c>
      <c r="AL25" s="424">
        <v>0</v>
      </c>
      <c r="AM25" s="424">
        <v>0</v>
      </c>
      <c r="AN25" s="424">
        <v>0</v>
      </c>
      <c r="AO25" s="424">
        <v>0</v>
      </c>
      <c r="AP25" s="424">
        <v>0</v>
      </c>
      <c r="AQ25" s="424">
        <v>0</v>
      </c>
      <c r="AR25" s="424">
        <v>0</v>
      </c>
      <c r="AS25" s="424">
        <v>0</v>
      </c>
    </row>
    <row r="26" spans="1:45" s="300" customFormat="1" ht="12" customHeight="1">
      <c r="A26" s="294" t="s">
        <v>109</v>
      </c>
      <c r="B26" s="295" t="s">
        <v>694</v>
      </c>
      <c r="C26" s="424" t="s">
        <v>659</v>
      </c>
      <c r="D26" s="315">
        <v>11036</v>
      </c>
      <c r="E26" s="315">
        <v>9006</v>
      </c>
      <c r="F26" s="315">
        <v>1870</v>
      </c>
      <c r="G26" s="315">
        <v>0</v>
      </c>
      <c r="H26" s="315">
        <v>0</v>
      </c>
      <c r="I26" s="315">
        <v>0</v>
      </c>
      <c r="J26" s="315">
        <v>0</v>
      </c>
      <c r="K26" s="315">
        <v>0</v>
      </c>
      <c r="L26" s="315">
        <v>1870</v>
      </c>
      <c r="M26" s="315">
        <v>0</v>
      </c>
      <c r="N26" s="315">
        <v>150</v>
      </c>
      <c r="O26" s="315">
        <v>10</v>
      </c>
      <c r="P26" s="315">
        <v>9006</v>
      </c>
      <c r="Q26" s="315">
        <v>9006</v>
      </c>
      <c r="R26" s="315">
        <v>0</v>
      </c>
      <c r="S26" s="315">
        <v>0</v>
      </c>
      <c r="T26" s="315">
        <v>0</v>
      </c>
      <c r="U26" s="315">
        <v>0</v>
      </c>
      <c r="V26" s="315">
        <v>0</v>
      </c>
      <c r="W26" s="315">
        <v>0</v>
      </c>
      <c r="X26" s="315">
        <v>0</v>
      </c>
      <c r="Y26" s="315">
        <v>0</v>
      </c>
      <c r="Z26" s="315">
        <v>1241</v>
      </c>
      <c r="AA26" s="315">
        <v>150</v>
      </c>
      <c r="AB26" s="315">
        <v>1091</v>
      </c>
      <c r="AC26" s="315">
        <v>0</v>
      </c>
      <c r="AD26" s="315">
        <v>0</v>
      </c>
      <c r="AE26" s="315">
        <v>0</v>
      </c>
      <c r="AF26" s="315">
        <v>0</v>
      </c>
      <c r="AG26" s="315">
        <v>0</v>
      </c>
      <c r="AH26" s="315">
        <v>0</v>
      </c>
      <c r="AI26" s="315">
        <v>0</v>
      </c>
      <c r="AJ26" s="315">
        <v>0</v>
      </c>
      <c r="AK26" s="424">
        <v>0</v>
      </c>
      <c r="AL26" s="424">
        <v>0</v>
      </c>
      <c r="AM26" s="424">
        <v>0</v>
      </c>
      <c r="AN26" s="424">
        <v>0</v>
      </c>
      <c r="AO26" s="424">
        <v>0</v>
      </c>
      <c r="AP26" s="424">
        <v>0</v>
      </c>
      <c r="AQ26" s="424">
        <v>0</v>
      </c>
      <c r="AR26" s="424">
        <v>0</v>
      </c>
      <c r="AS26" s="424">
        <v>0</v>
      </c>
    </row>
    <row r="27" spans="1:45" s="300" customFormat="1" ht="12" customHeight="1">
      <c r="A27" s="294" t="s">
        <v>109</v>
      </c>
      <c r="B27" s="295" t="s">
        <v>695</v>
      </c>
      <c r="C27" s="424" t="s">
        <v>660</v>
      </c>
      <c r="D27" s="315">
        <v>11419</v>
      </c>
      <c r="E27" s="315">
        <v>9205</v>
      </c>
      <c r="F27" s="315">
        <v>1672</v>
      </c>
      <c r="G27" s="315">
        <v>256</v>
      </c>
      <c r="H27" s="315">
        <v>0</v>
      </c>
      <c r="I27" s="315">
        <v>0</v>
      </c>
      <c r="J27" s="315">
        <v>0</v>
      </c>
      <c r="K27" s="315">
        <v>0</v>
      </c>
      <c r="L27" s="315">
        <v>1416</v>
      </c>
      <c r="M27" s="315">
        <v>0</v>
      </c>
      <c r="N27" s="315">
        <v>351</v>
      </c>
      <c r="O27" s="315">
        <v>191</v>
      </c>
      <c r="P27" s="315">
        <v>9255</v>
      </c>
      <c r="Q27" s="315">
        <v>9205</v>
      </c>
      <c r="R27" s="315">
        <v>50</v>
      </c>
      <c r="S27" s="315">
        <v>3</v>
      </c>
      <c r="T27" s="315">
        <v>0</v>
      </c>
      <c r="U27" s="315">
        <v>0</v>
      </c>
      <c r="V27" s="315">
        <v>0</v>
      </c>
      <c r="W27" s="315">
        <v>0</v>
      </c>
      <c r="X27" s="315">
        <v>47</v>
      </c>
      <c r="Y27" s="315">
        <v>0</v>
      </c>
      <c r="Z27" s="315">
        <v>1817</v>
      </c>
      <c r="AA27" s="315">
        <v>351</v>
      </c>
      <c r="AB27" s="315">
        <v>1439</v>
      </c>
      <c r="AC27" s="315">
        <v>27</v>
      </c>
      <c r="AD27" s="315">
        <v>27</v>
      </c>
      <c r="AE27" s="315">
        <v>0</v>
      </c>
      <c r="AF27" s="315">
        <v>0</v>
      </c>
      <c r="AG27" s="315">
        <v>0</v>
      </c>
      <c r="AH27" s="315">
        <v>0</v>
      </c>
      <c r="AI27" s="315">
        <v>0</v>
      </c>
      <c r="AJ27" s="315">
        <v>0</v>
      </c>
      <c r="AK27" s="424">
        <v>0</v>
      </c>
      <c r="AL27" s="424">
        <v>0</v>
      </c>
      <c r="AM27" s="424">
        <v>0</v>
      </c>
      <c r="AN27" s="424">
        <v>0</v>
      </c>
      <c r="AO27" s="424">
        <v>0</v>
      </c>
      <c r="AP27" s="424">
        <v>0</v>
      </c>
      <c r="AQ27" s="424">
        <v>0</v>
      </c>
      <c r="AR27" s="424">
        <v>0</v>
      </c>
      <c r="AS27" s="424">
        <v>0</v>
      </c>
    </row>
    <row r="28" spans="1:45" s="300" customFormat="1" ht="12" customHeight="1">
      <c r="A28" s="294" t="s">
        <v>109</v>
      </c>
      <c r="B28" s="295" t="s">
        <v>696</v>
      </c>
      <c r="C28" s="424" t="s">
        <v>661</v>
      </c>
      <c r="D28" s="315">
        <v>11034</v>
      </c>
      <c r="E28" s="315">
        <v>8310</v>
      </c>
      <c r="F28" s="315">
        <v>906</v>
      </c>
      <c r="G28" s="315">
        <v>906</v>
      </c>
      <c r="H28" s="315">
        <v>0</v>
      </c>
      <c r="I28" s="315">
        <v>0</v>
      </c>
      <c r="J28" s="315">
        <v>0</v>
      </c>
      <c r="K28" s="315">
        <v>0</v>
      </c>
      <c r="L28" s="315">
        <v>0</v>
      </c>
      <c r="M28" s="315">
        <v>0</v>
      </c>
      <c r="N28" s="315">
        <v>0</v>
      </c>
      <c r="O28" s="315">
        <v>1818</v>
      </c>
      <c r="P28" s="315">
        <v>8790</v>
      </c>
      <c r="Q28" s="315">
        <v>8310</v>
      </c>
      <c r="R28" s="315">
        <v>480</v>
      </c>
      <c r="S28" s="315">
        <v>480</v>
      </c>
      <c r="T28" s="315">
        <v>0</v>
      </c>
      <c r="U28" s="315">
        <v>0</v>
      </c>
      <c r="V28" s="315">
        <v>0</v>
      </c>
      <c r="W28" s="315">
        <v>0</v>
      </c>
      <c r="X28" s="315">
        <v>0</v>
      </c>
      <c r="Y28" s="315">
        <v>0</v>
      </c>
      <c r="Z28" s="315">
        <v>805</v>
      </c>
      <c r="AA28" s="315">
        <v>0</v>
      </c>
      <c r="AB28" s="315">
        <v>682</v>
      </c>
      <c r="AC28" s="315">
        <v>123</v>
      </c>
      <c r="AD28" s="315">
        <v>123</v>
      </c>
      <c r="AE28" s="315">
        <v>0</v>
      </c>
      <c r="AF28" s="315">
        <v>0</v>
      </c>
      <c r="AG28" s="315">
        <v>0</v>
      </c>
      <c r="AH28" s="315">
        <v>0</v>
      </c>
      <c r="AI28" s="315">
        <v>0</v>
      </c>
      <c r="AJ28" s="315">
        <v>0</v>
      </c>
      <c r="AK28" s="424">
        <v>0</v>
      </c>
      <c r="AL28" s="424">
        <v>0</v>
      </c>
      <c r="AM28" s="424">
        <v>0</v>
      </c>
      <c r="AN28" s="424">
        <v>0</v>
      </c>
      <c r="AO28" s="424">
        <v>0</v>
      </c>
      <c r="AP28" s="424">
        <v>0</v>
      </c>
      <c r="AQ28" s="424">
        <v>0</v>
      </c>
      <c r="AR28" s="424">
        <v>0</v>
      </c>
      <c r="AS28" s="424">
        <v>0</v>
      </c>
    </row>
    <row r="29" spans="1:45" s="300" customFormat="1" ht="12" customHeight="1">
      <c r="A29" s="294" t="s">
        <v>109</v>
      </c>
      <c r="B29" s="295" t="s">
        <v>697</v>
      </c>
      <c r="C29" s="424" t="s">
        <v>662</v>
      </c>
      <c r="D29" s="315">
        <v>17463</v>
      </c>
      <c r="E29" s="315">
        <v>12598</v>
      </c>
      <c r="F29" s="315">
        <v>2461</v>
      </c>
      <c r="G29" s="315">
        <v>0</v>
      </c>
      <c r="H29" s="315">
        <v>546</v>
      </c>
      <c r="I29" s="315">
        <v>0</v>
      </c>
      <c r="J29" s="315">
        <v>0</v>
      </c>
      <c r="K29" s="315">
        <v>0</v>
      </c>
      <c r="L29" s="315">
        <v>1915</v>
      </c>
      <c r="M29" s="315">
        <v>0</v>
      </c>
      <c r="N29" s="315">
        <v>217</v>
      </c>
      <c r="O29" s="315">
        <v>2187</v>
      </c>
      <c r="P29" s="315">
        <v>12669</v>
      </c>
      <c r="Q29" s="315">
        <v>12598</v>
      </c>
      <c r="R29" s="315">
        <v>71</v>
      </c>
      <c r="S29" s="315">
        <v>0</v>
      </c>
      <c r="T29" s="315">
        <v>0</v>
      </c>
      <c r="U29" s="315">
        <v>0</v>
      </c>
      <c r="V29" s="315">
        <v>0</v>
      </c>
      <c r="W29" s="315">
        <v>0</v>
      </c>
      <c r="X29" s="315">
        <v>71</v>
      </c>
      <c r="Y29" s="315">
        <v>0</v>
      </c>
      <c r="Z29" s="315">
        <v>1203</v>
      </c>
      <c r="AA29" s="315">
        <v>217</v>
      </c>
      <c r="AB29" s="315">
        <v>986</v>
      </c>
      <c r="AC29" s="315">
        <v>0</v>
      </c>
      <c r="AD29" s="315">
        <v>0</v>
      </c>
      <c r="AE29" s="315">
        <v>0</v>
      </c>
      <c r="AF29" s="315">
        <v>0</v>
      </c>
      <c r="AG29" s="315">
        <v>0</v>
      </c>
      <c r="AH29" s="315">
        <v>0</v>
      </c>
      <c r="AI29" s="315">
        <v>0</v>
      </c>
      <c r="AJ29" s="315">
        <v>0</v>
      </c>
      <c r="AK29" s="424">
        <v>0</v>
      </c>
      <c r="AL29" s="424">
        <v>0</v>
      </c>
      <c r="AM29" s="424">
        <v>0</v>
      </c>
      <c r="AN29" s="424">
        <v>0</v>
      </c>
      <c r="AO29" s="424">
        <v>0</v>
      </c>
      <c r="AP29" s="424">
        <v>0</v>
      </c>
      <c r="AQ29" s="424">
        <v>0</v>
      </c>
      <c r="AR29" s="424">
        <v>0</v>
      </c>
      <c r="AS29" s="424">
        <v>0</v>
      </c>
    </row>
    <row r="30" spans="1:45" s="300" customFormat="1" ht="12" customHeight="1">
      <c r="A30" s="294" t="s">
        <v>109</v>
      </c>
      <c r="B30" s="295" t="s">
        <v>698</v>
      </c>
      <c r="C30" s="424" t="s">
        <v>663</v>
      </c>
      <c r="D30" s="315">
        <v>13515</v>
      </c>
      <c r="E30" s="315">
        <v>11488</v>
      </c>
      <c r="F30" s="315">
        <v>2004</v>
      </c>
      <c r="G30" s="315">
        <v>154</v>
      </c>
      <c r="H30" s="315">
        <v>0</v>
      </c>
      <c r="I30" s="315">
        <v>0</v>
      </c>
      <c r="J30" s="315">
        <v>0</v>
      </c>
      <c r="K30" s="315">
        <v>0</v>
      </c>
      <c r="L30" s="315">
        <v>1850</v>
      </c>
      <c r="M30" s="315">
        <v>0</v>
      </c>
      <c r="N30" s="315">
        <v>23</v>
      </c>
      <c r="O30" s="315">
        <v>0</v>
      </c>
      <c r="P30" s="315">
        <v>11530</v>
      </c>
      <c r="Q30" s="315">
        <v>11488</v>
      </c>
      <c r="R30" s="315">
        <v>42</v>
      </c>
      <c r="S30" s="315">
        <v>2</v>
      </c>
      <c r="T30" s="315">
        <v>0</v>
      </c>
      <c r="U30" s="315">
        <v>0</v>
      </c>
      <c r="V30" s="315">
        <v>0</v>
      </c>
      <c r="W30" s="315">
        <v>0</v>
      </c>
      <c r="X30" s="315">
        <v>40</v>
      </c>
      <c r="Y30" s="315">
        <v>0</v>
      </c>
      <c r="Z30" s="315">
        <v>126</v>
      </c>
      <c r="AA30" s="315">
        <v>23</v>
      </c>
      <c r="AB30" s="315">
        <v>103</v>
      </c>
      <c r="AC30" s="315">
        <v>0</v>
      </c>
      <c r="AD30" s="315">
        <v>0</v>
      </c>
      <c r="AE30" s="315">
        <v>0</v>
      </c>
      <c r="AF30" s="315">
        <v>0</v>
      </c>
      <c r="AG30" s="315">
        <v>0</v>
      </c>
      <c r="AH30" s="315">
        <v>0</v>
      </c>
      <c r="AI30" s="315">
        <v>0</v>
      </c>
      <c r="AJ30" s="315">
        <v>0</v>
      </c>
      <c r="AK30" s="424">
        <v>602</v>
      </c>
      <c r="AL30" s="424">
        <v>602</v>
      </c>
      <c r="AM30" s="424">
        <v>0</v>
      </c>
      <c r="AN30" s="424">
        <v>0</v>
      </c>
      <c r="AO30" s="424">
        <v>0</v>
      </c>
      <c r="AP30" s="424">
        <v>0</v>
      </c>
      <c r="AQ30" s="424">
        <v>0</v>
      </c>
      <c r="AR30" s="424">
        <v>0</v>
      </c>
      <c r="AS30" s="424">
        <v>0</v>
      </c>
    </row>
    <row r="31" spans="1:45" s="300" customFormat="1" ht="12" customHeight="1">
      <c r="A31" s="294" t="s">
        <v>109</v>
      </c>
      <c r="B31" s="295" t="s">
        <v>699</v>
      </c>
      <c r="C31" s="424" t="s">
        <v>664</v>
      </c>
      <c r="D31" s="315">
        <v>7917</v>
      </c>
      <c r="E31" s="315">
        <v>6589</v>
      </c>
      <c r="F31" s="315">
        <v>1328</v>
      </c>
      <c r="G31" s="315">
        <v>583</v>
      </c>
      <c r="H31" s="315">
        <v>0</v>
      </c>
      <c r="I31" s="315">
        <v>0</v>
      </c>
      <c r="J31" s="315">
        <v>0</v>
      </c>
      <c r="K31" s="315">
        <v>0</v>
      </c>
      <c r="L31" s="315">
        <v>745</v>
      </c>
      <c r="M31" s="315">
        <v>0</v>
      </c>
      <c r="N31" s="315">
        <v>0</v>
      </c>
      <c r="O31" s="315">
        <v>0</v>
      </c>
      <c r="P31" s="315">
        <v>6971</v>
      </c>
      <c r="Q31" s="315">
        <v>6589</v>
      </c>
      <c r="R31" s="315">
        <v>382</v>
      </c>
      <c r="S31" s="315">
        <v>382</v>
      </c>
      <c r="T31" s="315">
        <v>0</v>
      </c>
      <c r="U31" s="315">
        <v>0</v>
      </c>
      <c r="V31" s="315">
        <v>0</v>
      </c>
      <c r="W31" s="315">
        <v>0</v>
      </c>
      <c r="X31" s="315">
        <v>0</v>
      </c>
      <c r="Y31" s="315">
        <v>0</v>
      </c>
      <c r="Z31" s="315">
        <v>1098</v>
      </c>
      <c r="AA31" s="315">
        <v>0</v>
      </c>
      <c r="AB31" s="315">
        <v>967</v>
      </c>
      <c r="AC31" s="315">
        <v>131</v>
      </c>
      <c r="AD31" s="315">
        <v>9</v>
      </c>
      <c r="AE31" s="315">
        <v>0</v>
      </c>
      <c r="AF31" s="315">
        <v>0</v>
      </c>
      <c r="AG31" s="315">
        <v>0</v>
      </c>
      <c r="AH31" s="315">
        <v>0</v>
      </c>
      <c r="AI31" s="315">
        <v>122</v>
      </c>
      <c r="AJ31" s="315">
        <v>0</v>
      </c>
      <c r="AK31" s="424">
        <v>0</v>
      </c>
      <c r="AL31" s="424">
        <v>0</v>
      </c>
      <c r="AM31" s="424">
        <v>0</v>
      </c>
      <c r="AN31" s="424">
        <v>0</v>
      </c>
      <c r="AO31" s="424">
        <v>0</v>
      </c>
      <c r="AP31" s="424">
        <v>0</v>
      </c>
      <c r="AQ31" s="424">
        <v>0</v>
      </c>
      <c r="AR31" s="424">
        <v>0</v>
      </c>
      <c r="AS31" s="424">
        <v>0</v>
      </c>
    </row>
    <row r="32" spans="1:45" s="300" customFormat="1" ht="12" customHeight="1">
      <c r="A32" s="294" t="s">
        <v>109</v>
      </c>
      <c r="B32" s="295" t="s">
        <v>700</v>
      </c>
      <c r="C32" s="424" t="s">
        <v>665</v>
      </c>
      <c r="D32" s="315">
        <v>3957</v>
      </c>
      <c r="E32" s="315">
        <v>3390</v>
      </c>
      <c r="F32" s="315">
        <v>567</v>
      </c>
      <c r="G32" s="315">
        <v>246</v>
      </c>
      <c r="H32" s="315">
        <v>0</v>
      </c>
      <c r="I32" s="315">
        <v>0</v>
      </c>
      <c r="J32" s="315">
        <v>0</v>
      </c>
      <c r="K32" s="315">
        <v>0</v>
      </c>
      <c r="L32" s="315">
        <v>321</v>
      </c>
      <c r="M32" s="315">
        <v>0</v>
      </c>
      <c r="N32" s="315">
        <v>0</v>
      </c>
      <c r="O32" s="315">
        <v>0</v>
      </c>
      <c r="P32" s="315">
        <v>3550</v>
      </c>
      <c r="Q32" s="315">
        <v>3390</v>
      </c>
      <c r="R32" s="315">
        <v>160</v>
      </c>
      <c r="S32" s="315">
        <v>160</v>
      </c>
      <c r="T32" s="315">
        <v>0</v>
      </c>
      <c r="U32" s="315">
        <v>0</v>
      </c>
      <c r="V32" s="315">
        <v>0</v>
      </c>
      <c r="W32" s="315">
        <v>0</v>
      </c>
      <c r="X32" s="315">
        <v>0</v>
      </c>
      <c r="Y32" s="315">
        <v>0</v>
      </c>
      <c r="Z32" s="315">
        <v>543</v>
      </c>
      <c r="AA32" s="315">
        <v>0</v>
      </c>
      <c r="AB32" s="315">
        <v>485</v>
      </c>
      <c r="AC32" s="315">
        <v>58</v>
      </c>
      <c r="AD32" s="315">
        <v>5</v>
      </c>
      <c r="AE32" s="315">
        <v>0</v>
      </c>
      <c r="AF32" s="315">
        <v>0</v>
      </c>
      <c r="AG32" s="315">
        <v>0</v>
      </c>
      <c r="AH32" s="315">
        <v>0</v>
      </c>
      <c r="AI32" s="315">
        <v>53</v>
      </c>
      <c r="AJ32" s="315">
        <v>0</v>
      </c>
      <c r="AK32" s="424">
        <v>0</v>
      </c>
      <c r="AL32" s="424">
        <v>0</v>
      </c>
      <c r="AM32" s="424">
        <v>0</v>
      </c>
      <c r="AN32" s="424">
        <v>0</v>
      </c>
      <c r="AO32" s="424">
        <v>0</v>
      </c>
      <c r="AP32" s="424">
        <v>0</v>
      </c>
      <c r="AQ32" s="424">
        <v>0</v>
      </c>
      <c r="AR32" s="424">
        <v>0</v>
      </c>
      <c r="AS32" s="424">
        <v>0</v>
      </c>
    </row>
    <row r="33" spans="1:45" s="300" customFormat="1" ht="12" customHeight="1">
      <c r="A33" s="294" t="s">
        <v>109</v>
      </c>
      <c r="B33" s="295" t="s">
        <v>701</v>
      </c>
      <c r="C33" s="424" t="s">
        <v>666</v>
      </c>
      <c r="D33" s="315">
        <v>3643</v>
      </c>
      <c r="E33" s="315">
        <v>3076</v>
      </c>
      <c r="F33" s="315">
        <v>120</v>
      </c>
      <c r="G33" s="315">
        <v>120</v>
      </c>
      <c r="H33" s="315">
        <v>0</v>
      </c>
      <c r="I33" s="315">
        <v>0</v>
      </c>
      <c r="J33" s="315">
        <v>0</v>
      </c>
      <c r="K33" s="315">
        <v>0</v>
      </c>
      <c r="L33" s="315">
        <v>0</v>
      </c>
      <c r="M33" s="315">
        <v>0</v>
      </c>
      <c r="N33" s="315">
        <v>72</v>
      </c>
      <c r="O33" s="315">
        <v>375</v>
      </c>
      <c r="P33" s="315">
        <v>3100</v>
      </c>
      <c r="Q33" s="315">
        <v>3076</v>
      </c>
      <c r="R33" s="315">
        <v>24</v>
      </c>
      <c r="S33" s="315">
        <v>24</v>
      </c>
      <c r="T33" s="315">
        <v>0</v>
      </c>
      <c r="U33" s="315">
        <v>0</v>
      </c>
      <c r="V33" s="315">
        <v>0</v>
      </c>
      <c r="W33" s="315">
        <v>0</v>
      </c>
      <c r="X33" s="315">
        <v>0</v>
      </c>
      <c r="Y33" s="315">
        <v>0</v>
      </c>
      <c r="Z33" s="315">
        <v>484</v>
      </c>
      <c r="AA33" s="315">
        <v>72</v>
      </c>
      <c r="AB33" s="315">
        <v>412</v>
      </c>
      <c r="AC33" s="315">
        <v>0</v>
      </c>
      <c r="AD33" s="315">
        <v>0</v>
      </c>
      <c r="AE33" s="315">
        <v>0</v>
      </c>
      <c r="AF33" s="315">
        <v>0</v>
      </c>
      <c r="AG33" s="315">
        <v>0</v>
      </c>
      <c r="AH33" s="315">
        <v>0</v>
      </c>
      <c r="AI33" s="315">
        <v>0</v>
      </c>
      <c r="AJ33" s="315">
        <v>0</v>
      </c>
      <c r="AK33" s="424">
        <v>0</v>
      </c>
      <c r="AL33" s="424">
        <v>0</v>
      </c>
      <c r="AM33" s="424">
        <v>0</v>
      </c>
      <c r="AN33" s="424">
        <v>0</v>
      </c>
      <c r="AO33" s="424">
        <v>0</v>
      </c>
      <c r="AP33" s="424">
        <v>0</v>
      </c>
      <c r="AQ33" s="424">
        <v>0</v>
      </c>
      <c r="AR33" s="424">
        <v>0</v>
      </c>
      <c r="AS33" s="424">
        <v>0</v>
      </c>
    </row>
    <row r="34" spans="1:45" s="300" customFormat="1" ht="12" customHeight="1">
      <c r="A34" s="294" t="s">
        <v>109</v>
      </c>
      <c r="B34" s="295" t="s">
        <v>702</v>
      </c>
      <c r="C34" s="424" t="s">
        <v>667</v>
      </c>
      <c r="D34" s="315">
        <v>3014</v>
      </c>
      <c r="E34" s="315">
        <v>2566</v>
      </c>
      <c r="F34" s="315">
        <v>260</v>
      </c>
      <c r="G34" s="315">
        <v>75</v>
      </c>
      <c r="H34" s="315">
        <v>0</v>
      </c>
      <c r="I34" s="315">
        <v>0</v>
      </c>
      <c r="J34" s="315">
        <v>0</v>
      </c>
      <c r="K34" s="315">
        <v>0</v>
      </c>
      <c r="L34" s="315">
        <v>185</v>
      </c>
      <c r="M34" s="315">
        <v>0</v>
      </c>
      <c r="N34" s="315">
        <v>0</v>
      </c>
      <c r="O34" s="315">
        <v>188</v>
      </c>
      <c r="P34" s="315">
        <v>2586</v>
      </c>
      <c r="Q34" s="315">
        <v>2566</v>
      </c>
      <c r="R34" s="315">
        <v>20</v>
      </c>
      <c r="S34" s="315">
        <v>20</v>
      </c>
      <c r="T34" s="315">
        <v>0</v>
      </c>
      <c r="U34" s="315">
        <v>0</v>
      </c>
      <c r="V34" s="315">
        <v>0</v>
      </c>
      <c r="W34" s="315">
        <v>0</v>
      </c>
      <c r="X34" s="315">
        <v>0</v>
      </c>
      <c r="Y34" s="315">
        <v>0</v>
      </c>
      <c r="Z34" s="315">
        <v>134</v>
      </c>
      <c r="AA34" s="315">
        <v>0</v>
      </c>
      <c r="AB34" s="315">
        <v>107</v>
      </c>
      <c r="AC34" s="315">
        <v>27</v>
      </c>
      <c r="AD34" s="315">
        <v>0</v>
      </c>
      <c r="AE34" s="315">
        <v>0</v>
      </c>
      <c r="AF34" s="315">
        <v>0</v>
      </c>
      <c r="AG34" s="315">
        <v>0</v>
      </c>
      <c r="AH34" s="315">
        <v>0</v>
      </c>
      <c r="AI34" s="315">
        <v>27</v>
      </c>
      <c r="AJ34" s="315">
        <v>0</v>
      </c>
      <c r="AK34" s="424">
        <v>0</v>
      </c>
      <c r="AL34" s="424">
        <v>0</v>
      </c>
      <c r="AM34" s="424">
        <v>0</v>
      </c>
      <c r="AN34" s="424">
        <v>0</v>
      </c>
      <c r="AO34" s="424">
        <v>0</v>
      </c>
      <c r="AP34" s="424">
        <v>0</v>
      </c>
      <c r="AQ34" s="424">
        <v>0</v>
      </c>
      <c r="AR34" s="424">
        <v>0</v>
      </c>
      <c r="AS34" s="424">
        <v>0</v>
      </c>
    </row>
    <row r="35" spans="1:45" s="300" customFormat="1" ht="12" customHeight="1">
      <c r="A35" s="294" t="s">
        <v>109</v>
      </c>
      <c r="B35" s="295" t="s">
        <v>703</v>
      </c>
      <c r="C35" s="424" t="s">
        <v>668</v>
      </c>
      <c r="D35" s="315">
        <v>4978</v>
      </c>
      <c r="E35" s="315">
        <v>4330</v>
      </c>
      <c r="F35" s="315">
        <v>256</v>
      </c>
      <c r="G35" s="315">
        <v>102</v>
      </c>
      <c r="H35" s="315">
        <v>0</v>
      </c>
      <c r="I35" s="315">
        <v>0</v>
      </c>
      <c r="J35" s="315">
        <v>0</v>
      </c>
      <c r="K35" s="315">
        <v>0</v>
      </c>
      <c r="L35" s="315">
        <v>154</v>
      </c>
      <c r="M35" s="315">
        <v>0</v>
      </c>
      <c r="N35" s="315">
        <v>65</v>
      </c>
      <c r="O35" s="315">
        <v>327</v>
      </c>
      <c r="P35" s="315">
        <v>4330</v>
      </c>
      <c r="Q35" s="315">
        <v>4330</v>
      </c>
      <c r="R35" s="315">
        <v>0</v>
      </c>
      <c r="S35" s="315">
        <v>0</v>
      </c>
      <c r="T35" s="315">
        <v>0</v>
      </c>
      <c r="U35" s="315">
        <v>0</v>
      </c>
      <c r="V35" s="315">
        <v>0</v>
      </c>
      <c r="W35" s="315">
        <v>0</v>
      </c>
      <c r="X35" s="315">
        <v>0</v>
      </c>
      <c r="Y35" s="315">
        <v>0</v>
      </c>
      <c r="Z35" s="315">
        <v>415</v>
      </c>
      <c r="AA35" s="315">
        <v>65</v>
      </c>
      <c r="AB35" s="315">
        <v>350</v>
      </c>
      <c r="AC35" s="315">
        <v>0</v>
      </c>
      <c r="AD35" s="315">
        <v>0</v>
      </c>
      <c r="AE35" s="315">
        <v>0</v>
      </c>
      <c r="AF35" s="315">
        <v>0</v>
      </c>
      <c r="AG35" s="315">
        <v>0</v>
      </c>
      <c r="AH35" s="315">
        <v>0</v>
      </c>
      <c r="AI35" s="315">
        <v>0</v>
      </c>
      <c r="AJ35" s="315">
        <v>0</v>
      </c>
      <c r="AK35" s="424">
        <v>0</v>
      </c>
      <c r="AL35" s="424">
        <v>0</v>
      </c>
      <c r="AM35" s="424">
        <v>0</v>
      </c>
      <c r="AN35" s="424">
        <v>0</v>
      </c>
      <c r="AO35" s="424">
        <v>0</v>
      </c>
      <c r="AP35" s="424">
        <v>0</v>
      </c>
      <c r="AQ35" s="424">
        <v>0</v>
      </c>
      <c r="AR35" s="424">
        <v>0</v>
      </c>
      <c r="AS35" s="424">
        <v>0</v>
      </c>
    </row>
    <row r="36" spans="1:45" s="300" customFormat="1" ht="12" customHeight="1">
      <c r="A36" s="294" t="s">
        <v>109</v>
      </c>
      <c r="B36" s="295" t="s">
        <v>704</v>
      </c>
      <c r="C36" s="424" t="s">
        <v>669</v>
      </c>
      <c r="D36" s="315">
        <v>14513</v>
      </c>
      <c r="E36" s="315">
        <v>12760</v>
      </c>
      <c r="F36" s="315">
        <v>1057</v>
      </c>
      <c r="G36" s="315">
        <v>908</v>
      </c>
      <c r="H36" s="315">
        <v>0</v>
      </c>
      <c r="I36" s="315">
        <v>0</v>
      </c>
      <c r="J36" s="315">
        <v>0</v>
      </c>
      <c r="K36" s="315">
        <v>0</v>
      </c>
      <c r="L36" s="315">
        <v>149</v>
      </c>
      <c r="M36" s="315">
        <v>0</v>
      </c>
      <c r="N36" s="315">
        <v>0</v>
      </c>
      <c r="O36" s="315">
        <v>696</v>
      </c>
      <c r="P36" s="315">
        <v>12760</v>
      </c>
      <c r="Q36" s="315">
        <v>12760</v>
      </c>
      <c r="R36" s="315">
        <v>0</v>
      </c>
      <c r="S36" s="315">
        <v>0</v>
      </c>
      <c r="T36" s="315">
        <v>0</v>
      </c>
      <c r="U36" s="315">
        <v>0</v>
      </c>
      <c r="V36" s="315">
        <v>0</v>
      </c>
      <c r="W36" s="315">
        <v>0</v>
      </c>
      <c r="X36" s="315">
        <v>0</v>
      </c>
      <c r="Y36" s="315">
        <v>0</v>
      </c>
      <c r="Z36" s="315">
        <v>63</v>
      </c>
      <c r="AA36" s="315">
        <v>0</v>
      </c>
      <c r="AB36" s="315">
        <v>0</v>
      </c>
      <c r="AC36" s="315">
        <v>63</v>
      </c>
      <c r="AD36" s="315">
        <v>63</v>
      </c>
      <c r="AE36" s="315">
        <v>0</v>
      </c>
      <c r="AF36" s="315">
        <v>0</v>
      </c>
      <c r="AG36" s="315">
        <v>0</v>
      </c>
      <c r="AH36" s="315">
        <v>0</v>
      </c>
      <c r="AI36" s="315">
        <v>0</v>
      </c>
      <c r="AJ36" s="315">
        <v>0</v>
      </c>
      <c r="AK36" s="424">
        <v>0</v>
      </c>
      <c r="AL36" s="424">
        <v>0</v>
      </c>
      <c r="AM36" s="424">
        <v>0</v>
      </c>
      <c r="AN36" s="424">
        <v>0</v>
      </c>
      <c r="AO36" s="424">
        <v>0</v>
      </c>
      <c r="AP36" s="424">
        <v>0</v>
      </c>
      <c r="AQ36" s="424">
        <v>0</v>
      </c>
      <c r="AR36" s="424">
        <v>0</v>
      </c>
      <c r="AS36" s="424">
        <v>0</v>
      </c>
    </row>
    <row r="37" spans="1:45" s="300" customFormat="1" ht="12" customHeight="1">
      <c r="A37" s="294" t="s">
        <v>109</v>
      </c>
      <c r="B37" s="295" t="s">
        <v>705</v>
      </c>
      <c r="C37" s="424" t="s">
        <v>670</v>
      </c>
      <c r="D37" s="315">
        <v>8466</v>
      </c>
      <c r="E37" s="315">
        <v>6640</v>
      </c>
      <c r="F37" s="315">
        <v>645</v>
      </c>
      <c r="G37" s="315">
        <v>0</v>
      </c>
      <c r="H37" s="315">
        <v>0</v>
      </c>
      <c r="I37" s="315">
        <v>0</v>
      </c>
      <c r="J37" s="315">
        <v>0</v>
      </c>
      <c r="K37" s="315">
        <v>0</v>
      </c>
      <c r="L37" s="315">
        <v>645</v>
      </c>
      <c r="M37" s="315">
        <v>0</v>
      </c>
      <c r="N37" s="315">
        <v>247</v>
      </c>
      <c r="O37" s="315">
        <v>934</v>
      </c>
      <c r="P37" s="315">
        <v>6640</v>
      </c>
      <c r="Q37" s="315">
        <v>6640</v>
      </c>
      <c r="R37" s="315">
        <v>0</v>
      </c>
      <c r="S37" s="315">
        <v>0</v>
      </c>
      <c r="T37" s="315">
        <v>0</v>
      </c>
      <c r="U37" s="315">
        <v>0</v>
      </c>
      <c r="V37" s="315">
        <v>0</v>
      </c>
      <c r="W37" s="315">
        <v>0</v>
      </c>
      <c r="X37" s="315">
        <v>0</v>
      </c>
      <c r="Y37" s="315">
        <v>0</v>
      </c>
      <c r="Z37" s="315">
        <v>431</v>
      </c>
      <c r="AA37" s="315">
        <v>247</v>
      </c>
      <c r="AB37" s="315">
        <v>184</v>
      </c>
      <c r="AC37" s="315">
        <v>0</v>
      </c>
      <c r="AD37" s="315">
        <v>0</v>
      </c>
      <c r="AE37" s="315">
        <v>0</v>
      </c>
      <c r="AF37" s="315">
        <v>0</v>
      </c>
      <c r="AG37" s="315">
        <v>0</v>
      </c>
      <c r="AH37" s="315">
        <v>0</v>
      </c>
      <c r="AI37" s="315">
        <v>0</v>
      </c>
      <c r="AJ37" s="315">
        <v>0</v>
      </c>
      <c r="AK37" s="424">
        <v>0</v>
      </c>
      <c r="AL37" s="424">
        <v>0</v>
      </c>
      <c r="AM37" s="424">
        <v>0</v>
      </c>
      <c r="AN37" s="424">
        <v>0</v>
      </c>
      <c r="AO37" s="424">
        <v>0</v>
      </c>
      <c r="AP37" s="424">
        <v>0</v>
      </c>
      <c r="AQ37" s="424">
        <v>0</v>
      </c>
      <c r="AR37" s="424">
        <v>0</v>
      </c>
      <c r="AS37" s="424">
        <v>0</v>
      </c>
    </row>
    <row r="38" spans="1:45" s="300" customFormat="1" ht="12" customHeight="1">
      <c r="A38" s="294" t="s">
        <v>109</v>
      </c>
      <c r="B38" s="295" t="s">
        <v>706</v>
      </c>
      <c r="C38" s="424" t="s">
        <v>671</v>
      </c>
      <c r="D38" s="315">
        <v>11689</v>
      </c>
      <c r="E38" s="315">
        <v>8519</v>
      </c>
      <c r="F38" s="315">
        <v>1124</v>
      </c>
      <c r="G38" s="315">
        <v>0</v>
      </c>
      <c r="H38" s="315">
        <v>0</v>
      </c>
      <c r="I38" s="315">
        <v>0</v>
      </c>
      <c r="J38" s="315">
        <v>0</v>
      </c>
      <c r="K38" s="315">
        <v>0</v>
      </c>
      <c r="L38" s="315">
        <v>1124</v>
      </c>
      <c r="M38" s="315">
        <v>0</v>
      </c>
      <c r="N38" s="315">
        <v>451</v>
      </c>
      <c r="O38" s="315">
        <v>1595</v>
      </c>
      <c r="P38" s="315">
        <v>8519</v>
      </c>
      <c r="Q38" s="315">
        <v>8519</v>
      </c>
      <c r="R38" s="315">
        <v>0</v>
      </c>
      <c r="S38" s="315">
        <v>0</v>
      </c>
      <c r="T38" s="315">
        <v>0</v>
      </c>
      <c r="U38" s="315">
        <v>0</v>
      </c>
      <c r="V38" s="315">
        <v>0</v>
      </c>
      <c r="W38" s="315">
        <v>0</v>
      </c>
      <c r="X38" s="315">
        <v>0</v>
      </c>
      <c r="Y38" s="315">
        <v>0</v>
      </c>
      <c r="Z38" s="315">
        <v>1353</v>
      </c>
      <c r="AA38" s="315">
        <v>451</v>
      </c>
      <c r="AB38" s="315">
        <v>902</v>
      </c>
      <c r="AC38" s="315">
        <v>0</v>
      </c>
      <c r="AD38" s="315">
        <v>0</v>
      </c>
      <c r="AE38" s="315">
        <v>0</v>
      </c>
      <c r="AF38" s="315">
        <v>0</v>
      </c>
      <c r="AG38" s="315">
        <v>0</v>
      </c>
      <c r="AH38" s="315">
        <v>0</v>
      </c>
      <c r="AI38" s="315">
        <v>0</v>
      </c>
      <c r="AJ38" s="315">
        <v>0</v>
      </c>
      <c r="AK38" s="424">
        <v>0</v>
      </c>
      <c r="AL38" s="424">
        <v>0</v>
      </c>
      <c r="AM38" s="424">
        <v>0</v>
      </c>
      <c r="AN38" s="424">
        <v>0</v>
      </c>
      <c r="AO38" s="424">
        <v>0</v>
      </c>
      <c r="AP38" s="424">
        <v>0</v>
      </c>
      <c r="AQ38" s="424">
        <v>0</v>
      </c>
      <c r="AR38" s="424">
        <v>0</v>
      </c>
      <c r="AS38" s="424">
        <v>0</v>
      </c>
    </row>
    <row r="39" spans="1:45" s="300" customFormat="1" ht="12" customHeight="1">
      <c r="A39" s="294" t="s">
        <v>109</v>
      </c>
      <c r="B39" s="295" t="s">
        <v>707</v>
      </c>
      <c r="C39" s="424" t="s">
        <v>672</v>
      </c>
      <c r="D39" s="315">
        <v>7500</v>
      </c>
      <c r="E39" s="315">
        <v>368</v>
      </c>
      <c r="F39" s="315">
        <v>6929</v>
      </c>
      <c r="G39" s="315">
        <v>0</v>
      </c>
      <c r="H39" s="315">
        <v>0</v>
      </c>
      <c r="I39" s="315">
        <v>0</v>
      </c>
      <c r="J39" s="315">
        <v>0</v>
      </c>
      <c r="K39" s="315">
        <v>6030</v>
      </c>
      <c r="L39" s="315">
        <v>714</v>
      </c>
      <c r="M39" s="315">
        <v>185</v>
      </c>
      <c r="N39" s="315">
        <v>0</v>
      </c>
      <c r="O39" s="315">
        <v>203</v>
      </c>
      <c r="P39" s="315">
        <v>368</v>
      </c>
      <c r="Q39" s="315">
        <v>368</v>
      </c>
      <c r="R39" s="315">
        <v>0</v>
      </c>
      <c r="S39" s="315">
        <v>0</v>
      </c>
      <c r="T39" s="315">
        <v>0</v>
      </c>
      <c r="U39" s="315">
        <v>0</v>
      </c>
      <c r="V39" s="315">
        <v>0</v>
      </c>
      <c r="W39" s="315">
        <v>0</v>
      </c>
      <c r="X39" s="315">
        <v>0</v>
      </c>
      <c r="Y39" s="315">
        <v>0</v>
      </c>
      <c r="Z39" s="315">
        <v>203</v>
      </c>
      <c r="AA39" s="315">
        <v>0</v>
      </c>
      <c r="AB39" s="315">
        <v>18</v>
      </c>
      <c r="AC39" s="315">
        <v>185</v>
      </c>
      <c r="AD39" s="315">
        <v>0</v>
      </c>
      <c r="AE39" s="315">
        <v>0</v>
      </c>
      <c r="AF39" s="315">
        <v>0</v>
      </c>
      <c r="AG39" s="315">
        <v>0</v>
      </c>
      <c r="AH39" s="315">
        <v>0</v>
      </c>
      <c r="AI39" s="315">
        <v>0</v>
      </c>
      <c r="AJ39" s="315">
        <v>185</v>
      </c>
      <c r="AK39" s="424">
        <v>0</v>
      </c>
      <c r="AL39" s="424">
        <v>0</v>
      </c>
      <c r="AM39" s="424">
        <v>0</v>
      </c>
      <c r="AN39" s="424">
        <v>0</v>
      </c>
      <c r="AO39" s="424">
        <v>0</v>
      </c>
      <c r="AP39" s="424">
        <v>0</v>
      </c>
      <c r="AQ39" s="424">
        <v>0</v>
      </c>
      <c r="AR39" s="424">
        <v>0</v>
      </c>
      <c r="AS39" s="424">
        <v>0</v>
      </c>
    </row>
    <row r="40" spans="1:45" s="300" customFormat="1" ht="12" customHeight="1">
      <c r="A40" s="294" t="s">
        <v>109</v>
      </c>
      <c r="B40" s="295" t="s">
        <v>708</v>
      </c>
      <c r="C40" s="424" t="s">
        <v>673</v>
      </c>
      <c r="D40" s="315">
        <v>8998</v>
      </c>
      <c r="E40" s="315">
        <v>8068</v>
      </c>
      <c r="F40" s="315">
        <v>921</v>
      </c>
      <c r="G40" s="315">
        <v>0</v>
      </c>
      <c r="H40" s="315">
        <v>0</v>
      </c>
      <c r="I40" s="315">
        <v>0</v>
      </c>
      <c r="J40" s="315">
        <v>0</v>
      </c>
      <c r="K40" s="315">
        <v>0</v>
      </c>
      <c r="L40" s="315">
        <v>921</v>
      </c>
      <c r="M40" s="315">
        <v>0</v>
      </c>
      <c r="N40" s="315">
        <v>9</v>
      </c>
      <c r="O40" s="315">
        <v>0</v>
      </c>
      <c r="P40" s="315">
        <v>8068</v>
      </c>
      <c r="Q40" s="315">
        <v>8068</v>
      </c>
      <c r="R40" s="315">
        <v>0</v>
      </c>
      <c r="S40" s="315">
        <v>0</v>
      </c>
      <c r="T40" s="315">
        <v>0</v>
      </c>
      <c r="U40" s="315">
        <v>0</v>
      </c>
      <c r="V40" s="315">
        <v>0</v>
      </c>
      <c r="W40" s="315">
        <v>0</v>
      </c>
      <c r="X40" s="315">
        <v>0</v>
      </c>
      <c r="Y40" s="315">
        <v>0</v>
      </c>
      <c r="Z40" s="315">
        <v>145</v>
      </c>
      <c r="AA40" s="315">
        <v>9</v>
      </c>
      <c r="AB40" s="315">
        <v>136</v>
      </c>
      <c r="AC40" s="315">
        <v>0</v>
      </c>
      <c r="AD40" s="315">
        <v>0</v>
      </c>
      <c r="AE40" s="315">
        <v>0</v>
      </c>
      <c r="AF40" s="315">
        <v>0</v>
      </c>
      <c r="AG40" s="315">
        <v>0</v>
      </c>
      <c r="AH40" s="315">
        <v>0</v>
      </c>
      <c r="AI40" s="315">
        <v>0</v>
      </c>
      <c r="AJ40" s="315">
        <v>0</v>
      </c>
      <c r="AK40" s="424">
        <v>801</v>
      </c>
      <c r="AL40" s="424">
        <v>801</v>
      </c>
      <c r="AM40" s="424">
        <v>0</v>
      </c>
      <c r="AN40" s="424">
        <v>0</v>
      </c>
      <c r="AO40" s="424">
        <v>0</v>
      </c>
      <c r="AP40" s="424">
        <v>0</v>
      </c>
      <c r="AQ40" s="424">
        <v>0</v>
      </c>
      <c r="AR40" s="424">
        <v>0</v>
      </c>
      <c r="AS40" s="424">
        <v>0</v>
      </c>
    </row>
    <row r="41" spans="1:45" s="300" customFormat="1" ht="12" customHeight="1">
      <c r="A41" s="294" t="s">
        <v>109</v>
      </c>
      <c r="B41" s="295" t="s">
        <v>709</v>
      </c>
      <c r="C41" s="424" t="s">
        <v>674</v>
      </c>
      <c r="D41" s="315">
        <v>1976</v>
      </c>
      <c r="E41" s="315">
        <v>1522</v>
      </c>
      <c r="F41" s="315">
        <v>94</v>
      </c>
      <c r="G41" s="315">
        <v>0</v>
      </c>
      <c r="H41" s="315">
        <v>0</v>
      </c>
      <c r="I41" s="315">
        <v>0</v>
      </c>
      <c r="J41" s="315">
        <v>0</v>
      </c>
      <c r="K41" s="315">
        <v>0</v>
      </c>
      <c r="L41" s="315">
        <v>94</v>
      </c>
      <c r="M41" s="315">
        <v>0</v>
      </c>
      <c r="N41" s="315">
        <v>0</v>
      </c>
      <c r="O41" s="315">
        <v>360</v>
      </c>
      <c r="P41" s="315">
        <v>1522</v>
      </c>
      <c r="Q41" s="315">
        <v>1522</v>
      </c>
      <c r="R41" s="315">
        <v>0</v>
      </c>
      <c r="S41" s="315">
        <v>0</v>
      </c>
      <c r="T41" s="315">
        <v>0</v>
      </c>
      <c r="U41" s="315">
        <v>0</v>
      </c>
      <c r="V41" s="315">
        <v>0</v>
      </c>
      <c r="W41" s="315">
        <v>0</v>
      </c>
      <c r="X41" s="315">
        <v>0</v>
      </c>
      <c r="Y41" s="315">
        <v>0</v>
      </c>
      <c r="Z41" s="315">
        <v>77</v>
      </c>
      <c r="AA41" s="315">
        <v>0</v>
      </c>
      <c r="AB41" s="315">
        <v>77</v>
      </c>
      <c r="AC41" s="315">
        <v>0</v>
      </c>
      <c r="AD41" s="315">
        <v>0</v>
      </c>
      <c r="AE41" s="315">
        <v>0</v>
      </c>
      <c r="AF41" s="315">
        <v>0</v>
      </c>
      <c r="AG41" s="315">
        <v>0</v>
      </c>
      <c r="AH41" s="315">
        <v>0</v>
      </c>
      <c r="AI41" s="315">
        <v>0</v>
      </c>
      <c r="AJ41" s="315">
        <v>0</v>
      </c>
      <c r="AK41" s="424">
        <v>0</v>
      </c>
      <c r="AL41" s="424">
        <v>0</v>
      </c>
      <c r="AM41" s="424">
        <v>0</v>
      </c>
      <c r="AN41" s="424">
        <v>0</v>
      </c>
      <c r="AO41" s="424">
        <v>0</v>
      </c>
      <c r="AP41" s="424">
        <v>0</v>
      </c>
      <c r="AQ41" s="424">
        <v>0</v>
      </c>
      <c r="AR41" s="424">
        <v>0</v>
      </c>
      <c r="AS41" s="424">
        <v>0</v>
      </c>
    </row>
    <row r="42" spans="1:45" s="300" customFormat="1" ht="12" customHeight="1">
      <c r="A42" s="294" t="s">
        <v>109</v>
      </c>
      <c r="B42" s="295" t="s">
        <v>710</v>
      </c>
      <c r="C42" s="424" t="s">
        <v>675</v>
      </c>
      <c r="D42" s="315">
        <v>3756</v>
      </c>
      <c r="E42" s="315">
        <v>3160</v>
      </c>
      <c r="F42" s="315">
        <v>490</v>
      </c>
      <c r="G42" s="315">
        <v>246</v>
      </c>
      <c r="H42" s="315">
        <v>0</v>
      </c>
      <c r="I42" s="315">
        <v>0</v>
      </c>
      <c r="J42" s="315">
        <v>0</v>
      </c>
      <c r="K42" s="315">
        <v>5</v>
      </c>
      <c r="L42" s="315">
        <v>239</v>
      </c>
      <c r="M42" s="315">
        <v>0</v>
      </c>
      <c r="N42" s="315">
        <v>32</v>
      </c>
      <c r="O42" s="315">
        <v>74</v>
      </c>
      <c r="P42" s="315">
        <v>3160</v>
      </c>
      <c r="Q42" s="315">
        <v>3160</v>
      </c>
      <c r="R42" s="315">
        <v>0</v>
      </c>
      <c r="S42" s="315">
        <v>0</v>
      </c>
      <c r="T42" s="315">
        <v>0</v>
      </c>
      <c r="U42" s="315">
        <v>0</v>
      </c>
      <c r="V42" s="315">
        <v>0</v>
      </c>
      <c r="W42" s="315">
        <v>0</v>
      </c>
      <c r="X42" s="315">
        <v>0</v>
      </c>
      <c r="Y42" s="315">
        <v>0</v>
      </c>
      <c r="Z42" s="315">
        <v>664</v>
      </c>
      <c r="AA42" s="315">
        <v>32</v>
      </c>
      <c r="AB42" s="315">
        <v>458</v>
      </c>
      <c r="AC42" s="315">
        <v>174</v>
      </c>
      <c r="AD42" s="315">
        <v>174</v>
      </c>
      <c r="AE42" s="315">
        <v>0</v>
      </c>
      <c r="AF42" s="315">
        <v>0</v>
      </c>
      <c r="AG42" s="315">
        <v>0</v>
      </c>
      <c r="AH42" s="315">
        <v>0</v>
      </c>
      <c r="AI42" s="315">
        <v>0</v>
      </c>
      <c r="AJ42" s="315">
        <v>0</v>
      </c>
      <c r="AK42" s="424">
        <v>0</v>
      </c>
      <c r="AL42" s="424">
        <v>0</v>
      </c>
      <c r="AM42" s="424">
        <v>0</v>
      </c>
      <c r="AN42" s="424">
        <v>0</v>
      </c>
      <c r="AO42" s="424">
        <v>0</v>
      </c>
      <c r="AP42" s="424">
        <v>0</v>
      </c>
      <c r="AQ42" s="424">
        <v>0</v>
      </c>
      <c r="AR42" s="424">
        <v>0</v>
      </c>
      <c r="AS42" s="424">
        <v>0</v>
      </c>
    </row>
  </sheetData>
  <sheetProtection/>
  <autoFilter ref="A6:AS6"/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ゴシック,標準"&amp;14ごみ処理の状況（平成25年度実績）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87" width="10.59765625" style="324" customWidth="1"/>
    <col min="88" max="88" width="9" style="328" customWidth="1"/>
    <col min="89" max="16384" width="9" style="326" customWidth="1"/>
  </cols>
  <sheetData>
    <row r="1" spans="1:88" s="306" customFormat="1" ht="17.25">
      <c r="A1" s="316" t="s">
        <v>558</v>
      </c>
      <c r="B1" s="317"/>
      <c r="C1" s="317"/>
      <c r="D1" s="312"/>
      <c r="E1" s="312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2"/>
      <c r="Z1" s="312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2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2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20"/>
    </row>
    <row r="2" spans="1:88" s="179" customFormat="1" ht="25.5" customHeight="1">
      <c r="A2" s="352" t="s">
        <v>216</v>
      </c>
      <c r="B2" s="352" t="s">
        <v>213</v>
      </c>
      <c r="C2" s="355" t="s">
        <v>215</v>
      </c>
      <c r="D2" s="237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7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7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8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30" t="s">
        <v>29</v>
      </c>
    </row>
    <row r="3" spans="1:88" s="179" customFormat="1" ht="25.5" customHeight="1">
      <c r="A3" s="353"/>
      <c r="B3" s="353"/>
      <c r="C3" s="356"/>
      <c r="D3" s="342" t="s">
        <v>3</v>
      </c>
      <c r="E3" s="336" t="s">
        <v>144</v>
      </c>
      <c r="F3" s="336" t="s">
        <v>145</v>
      </c>
      <c r="G3" s="336" t="s">
        <v>146</v>
      </c>
      <c r="H3" s="336" t="s">
        <v>147</v>
      </c>
      <c r="I3" s="336" t="s">
        <v>148</v>
      </c>
      <c r="J3" s="330" t="s">
        <v>276</v>
      </c>
      <c r="K3" s="336" t="s">
        <v>149</v>
      </c>
      <c r="L3" s="330" t="s">
        <v>277</v>
      </c>
      <c r="M3" s="330" t="s">
        <v>278</v>
      </c>
      <c r="N3" s="336" t="s">
        <v>150</v>
      </c>
      <c r="O3" s="336" t="s">
        <v>151</v>
      </c>
      <c r="P3" s="336" t="s">
        <v>152</v>
      </c>
      <c r="Q3" s="336" t="s">
        <v>153</v>
      </c>
      <c r="R3" s="330" t="s">
        <v>211</v>
      </c>
      <c r="S3" s="336" t="s">
        <v>212</v>
      </c>
      <c r="T3" s="336" t="s">
        <v>154</v>
      </c>
      <c r="U3" s="330" t="s">
        <v>218</v>
      </c>
      <c r="V3" s="330" t="s">
        <v>155</v>
      </c>
      <c r="W3" s="330" t="s">
        <v>156</v>
      </c>
      <c r="X3" s="330" t="s">
        <v>157</v>
      </c>
      <c r="Y3" s="342" t="s">
        <v>3</v>
      </c>
      <c r="Z3" s="336" t="s">
        <v>144</v>
      </c>
      <c r="AA3" s="336" t="s">
        <v>145</v>
      </c>
      <c r="AB3" s="336" t="s">
        <v>146</v>
      </c>
      <c r="AC3" s="336" t="s">
        <v>147</v>
      </c>
      <c r="AD3" s="336" t="s">
        <v>148</v>
      </c>
      <c r="AE3" s="330" t="s">
        <v>270</v>
      </c>
      <c r="AF3" s="336" t="s">
        <v>149</v>
      </c>
      <c r="AG3" s="330" t="s">
        <v>277</v>
      </c>
      <c r="AH3" s="330" t="s">
        <v>278</v>
      </c>
      <c r="AI3" s="336" t="s">
        <v>150</v>
      </c>
      <c r="AJ3" s="336" t="s">
        <v>151</v>
      </c>
      <c r="AK3" s="336" t="s">
        <v>152</v>
      </c>
      <c r="AL3" s="336" t="s">
        <v>153</v>
      </c>
      <c r="AM3" s="330" t="s">
        <v>211</v>
      </c>
      <c r="AN3" s="336" t="s">
        <v>212</v>
      </c>
      <c r="AO3" s="336" t="s">
        <v>154</v>
      </c>
      <c r="AP3" s="330" t="s">
        <v>218</v>
      </c>
      <c r="AQ3" s="330" t="s">
        <v>155</v>
      </c>
      <c r="AR3" s="330" t="s">
        <v>156</v>
      </c>
      <c r="AS3" s="330" t="s">
        <v>157</v>
      </c>
      <c r="AT3" s="342" t="s">
        <v>3</v>
      </c>
      <c r="AU3" s="336" t="s">
        <v>144</v>
      </c>
      <c r="AV3" s="336" t="s">
        <v>145</v>
      </c>
      <c r="AW3" s="336" t="s">
        <v>146</v>
      </c>
      <c r="AX3" s="336" t="s">
        <v>147</v>
      </c>
      <c r="AY3" s="336" t="s">
        <v>148</v>
      </c>
      <c r="AZ3" s="330" t="s">
        <v>276</v>
      </c>
      <c r="BA3" s="336" t="s">
        <v>149</v>
      </c>
      <c r="BB3" s="330" t="s">
        <v>277</v>
      </c>
      <c r="BC3" s="330" t="s">
        <v>278</v>
      </c>
      <c r="BD3" s="336" t="s">
        <v>150</v>
      </c>
      <c r="BE3" s="336" t="s">
        <v>151</v>
      </c>
      <c r="BF3" s="336" t="s">
        <v>152</v>
      </c>
      <c r="BG3" s="336" t="s">
        <v>153</v>
      </c>
      <c r="BH3" s="330" t="s">
        <v>211</v>
      </c>
      <c r="BI3" s="336" t="s">
        <v>212</v>
      </c>
      <c r="BJ3" s="336" t="s">
        <v>154</v>
      </c>
      <c r="BK3" s="330" t="s">
        <v>218</v>
      </c>
      <c r="BL3" s="330" t="s">
        <v>155</v>
      </c>
      <c r="BM3" s="330" t="s">
        <v>156</v>
      </c>
      <c r="BN3" s="330" t="s">
        <v>157</v>
      </c>
      <c r="BO3" s="342" t="s">
        <v>3</v>
      </c>
      <c r="BP3" s="336" t="s">
        <v>144</v>
      </c>
      <c r="BQ3" s="336" t="s">
        <v>145</v>
      </c>
      <c r="BR3" s="336" t="s">
        <v>146</v>
      </c>
      <c r="BS3" s="336" t="s">
        <v>147</v>
      </c>
      <c r="BT3" s="336" t="s">
        <v>148</v>
      </c>
      <c r="BU3" s="330" t="s">
        <v>270</v>
      </c>
      <c r="BV3" s="336" t="s">
        <v>149</v>
      </c>
      <c r="BW3" s="330" t="s">
        <v>277</v>
      </c>
      <c r="BX3" s="330" t="s">
        <v>278</v>
      </c>
      <c r="BY3" s="336" t="s">
        <v>150</v>
      </c>
      <c r="BZ3" s="336" t="s">
        <v>151</v>
      </c>
      <c r="CA3" s="336" t="s">
        <v>152</v>
      </c>
      <c r="CB3" s="336" t="s">
        <v>153</v>
      </c>
      <c r="CC3" s="330" t="s">
        <v>211</v>
      </c>
      <c r="CD3" s="336" t="s">
        <v>212</v>
      </c>
      <c r="CE3" s="336" t="s">
        <v>154</v>
      </c>
      <c r="CF3" s="330" t="s">
        <v>218</v>
      </c>
      <c r="CG3" s="330" t="s">
        <v>155</v>
      </c>
      <c r="CH3" s="330" t="s">
        <v>156</v>
      </c>
      <c r="CI3" s="330" t="s">
        <v>157</v>
      </c>
      <c r="CJ3" s="337"/>
    </row>
    <row r="4" spans="1:88" s="179" customFormat="1" ht="25.5" customHeight="1">
      <c r="A4" s="353"/>
      <c r="B4" s="353"/>
      <c r="C4" s="356"/>
      <c r="D4" s="342"/>
      <c r="E4" s="332"/>
      <c r="F4" s="332"/>
      <c r="G4" s="332"/>
      <c r="H4" s="332"/>
      <c r="I4" s="332"/>
      <c r="J4" s="332"/>
      <c r="K4" s="332"/>
      <c r="L4" s="332"/>
      <c r="M4" s="337"/>
      <c r="N4" s="332"/>
      <c r="O4" s="332"/>
      <c r="P4" s="332"/>
      <c r="Q4" s="332"/>
      <c r="R4" s="332"/>
      <c r="S4" s="332"/>
      <c r="T4" s="332"/>
      <c r="U4" s="332"/>
      <c r="V4" s="337"/>
      <c r="W4" s="337"/>
      <c r="X4" s="337"/>
      <c r="Y4" s="342"/>
      <c r="Z4" s="332"/>
      <c r="AA4" s="332"/>
      <c r="AB4" s="332"/>
      <c r="AC4" s="332"/>
      <c r="AD4" s="332"/>
      <c r="AE4" s="332"/>
      <c r="AF4" s="332"/>
      <c r="AG4" s="332"/>
      <c r="AH4" s="337"/>
      <c r="AI4" s="332"/>
      <c r="AJ4" s="332"/>
      <c r="AK4" s="332"/>
      <c r="AL4" s="332"/>
      <c r="AM4" s="332"/>
      <c r="AN4" s="332"/>
      <c r="AO4" s="332"/>
      <c r="AP4" s="332"/>
      <c r="AQ4" s="337"/>
      <c r="AR4" s="337"/>
      <c r="AS4" s="337"/>
      <c r="AT4" s="342"/>
      <c r="AU4" s="332"/>
      <c r="AV4" s="332"/>
      <c r="AW4" s="332"/>
      <c r="AX4" s="332"/>
      <c r="AY4" s="332"/>
      <c r="AZ4" s="332"/>
      <c r="BA4" s="332"/>
      <c r="BB4" s="332"/>
      <c r="BC4" s="337"/>
      <c r="BD4" s="332"/>
      <c r="BE4" s="332"/>
      <c r="BF4" s="332"/>
      <c r="BG4" s="332"/>
      <c r="BH4" s="332"/>
      <c r="BI4" s="332"/>
      <c r="BJ4" s="332"/>
      <c r="BK4" s="332"/>
      <c r="BL4" s="337"/>
      <c r="BM4" s="337"/>
      <c r="BN4" s="337"/>
      <c r="BO4" s="342"/>
      <c r="BP4" s="332"/>
      <c r="BQ4" s="332"/>
      <c r="BR4" s="332"/>
      <c r="BS4" s="332"/>
      <c r="BT4" s="332"/>
      <c r="BU4" s="332"/>
      <c r="BV4" s="332"/>
      <c r="BW4" s="332"/>
      <c r="BX4" s="337"/>
      <c r="BY4" s="332"/>
      <c r="BZ4" s="332"/>
      <c r="CA4" s="332"/>
      <c r="CB4" s="332"/>
      <c r="CC4" s="332"/>
      <c r="CD4" s="332"/>
      <c r="CE4" s="332"/>
      <c r="CF4" s="332"/>
      <c r="CG4" s="337"/>
      <c r="CH4" s="337"/>
      <c r="CI4" s="337"/>
      <c r="CJ4" s="337"/>
    </row>
    <row r="5" spans="1:88" s="179" customFormat="1" ht="25.5" customHeight="1">
      <c r="A5" s="353"/>
      <c r="B5" s="353"/>
      <c r="C5" s="356"/>
      <c r="D5" s="342"/>
      <c r="E5" s="332"/>
      <c r="F5" s="332"/>
      <c r="G5" s="332"/>
      <c r="H5" s="332"/>
      <c r="I5" s="332"/>
      <c r="J5" s="332"/>
      <c r="K5" s="332"/>
      <c r="L5" s="332"/>
      <c r="M5" s="337"/>
      <c r="N5" s="332"/>
      <c r="O5" s="332"/>
      <c r="P5" s="332"/>
      <c r="Q5" s="332"/>
      <c r="R5" s="332"/>
      <c r="S5" s="332"/>
      <c r="T5" s="332"/>
      <c r="U5" s="332"/>
      <c r="V5" s="337"/>
      <c r="W5" s="337"/>
      <c r="X5" s="337"/>
      <c r="Y5" s="342"/>
      <c r="Z5" s="332"/>
      <c r="AA5" s="332"/>
      <c r="AB5" s="332"/>
      <c r="AC5" s="332"/>
      <c r="AD5" s="332"/>
      <c r="AE5" s="332"/>
      <c r="AF5" s="332"/>
      <c r="AG5" s="332"/>
      <c r="AH5" s="337"/>
      <c r="AI5" s="332"/>
      <c r="AJ5" s="332"/>
      <c r="AK5" s="332"/>
      <c r="AL5" s="332"/>
      <c r="AM5" s="332"/>
      <c r="AN5" s="332"/>
      <c r="AO5" s="332"/>
      <c r="AP5" s="332"/>
      <c r="AQ5" s="337"/>
      <c r="AR5" s="337"/>
      <c r="AS5" s="337"/>
      <c r="AT5" s="342"/>
      <c r="AU5" s="332"/>
      <c r="AV5" s="332"/>
      <c r="AW5" s="332"/>
      <c r="AX5" s="332"/>
      <c r="AY5" s="332"/>
      <c r="AZ5" s="332"/>
      <c r="BA5" s="332"/>
      <c r="BB5" s="332"/>
      <c r="BC5" s="337"/>
      <c r="BD5" s="332"/>
      <c r="BE5" s="332"/>
      <c r="BF5" s="332"/>
      <c r="BG5" s="332"/>
      <c r="BH5" s="332"/>
      <c r="BI5" s="332"/>
      <c r="BJ5" s="332"/>
      <c r="BK5" s="332"/>
      <c r="BL5" s="337"/>
      <c r="BM5" s="337"/>
      <c r="BN5" s="337"/>
      <c r="BO5" s="342"/>
      <c r="BP5" s="332"/>
      <c r="BQ5" s="332"/>
      <c r="BR5" s="332"/>
      <c r="BS5" s="332"/>
      <c r="BT5" s="332"/>
      <c r="BU5" s="332"/>
      <c r="BV5" s="332"/>
      <c r="BW5" s="332"/>
      <c r="BX5" s="337"/>
      <c r="BY5" s="332"/>
      <c r="BZ5" s="332"/>
      <c r="CA5" s="332"/>
      <c r="CB5" s="332"/>
      <c r="CC5" s="332"/>
      <c r="CD5" s="332"/>
      <c r="CE5" s="332"/>
      <c r="CF5" s="332"/>
      <c r="CG5" s="337"/>
      <c r="CH5" s="337"/>
      <c r="CI5" s="337"/>
      <c r="CJ5" s="337"/>
    </row>
    <row r="6" spans="1:88" s="181" customFormat="1" ht="13.5">
      <c r="A6" s="354"/>
      <c r="B6" s="354"/>
      <c r="C6" s="357"/>
      <c r="D6" s="191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 t="s">
        <v>25</v>
      </c>
      <c r="M6" s="240" t="s">
        <v>279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40" t="s">
        <v>279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40" t="s">
        <v>279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40" t="s">
        <v>279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279</v>
      </c>
      <c r="CG6" s="239" t="s">
        <v>25</v>
      </c>
      <c r="CH6" s="239" t="s">
        <v>25</v>
      </c>
      <c r="CI6" s="239" t="s">
        <v>25</v>
      </c>
      <c r="CJ6" s="337"/>
    </row>
    <row r="7" spans="1:88" s="293" customFormat="1" ht="12" customHeight="1">
      <c r="A7" s="288" t="s">
        <v>571</v>
      </c>
      <c r="B7" s="289" t="s">
        <v>572</v>
      </c>
      <c r="C7" s="290" t="s">
        <v>545</v>
      </c>
      <c r="D7" s="291">
        <f aca="true" t="shared" si="0" ref="D7:AI7">SUM(D8:D42)</f>
        <v>268036</v>
      </c>
      <c r="E7" s="291">
        <f t="shared" si="0"/>
        <v>82711</v>
      </c>
      <c r="F7" s="291">
        <f t="shared" si="0"/>
        <v>441</v>
      </c>
      <c r="G7" s="291">
        <f t="shared" si="0"/>
        <v>2865</v>
      </c>
      <c r="H7" s="291">
        <f t="shared" si="0"/>
        <v>27909</v>
      </c>
      <c r="I7" s="291">
        <f t="shared" si="0"/>
        <v>25566</v>
      </c>
      <c r="J7" s="291">
        <f t="shared" si="0"/>
        <v>5265</v>
      </c>
      <c r="K7" s="291">
        <f t="shared" si="0"/>
        <v>1849</v>
      </c>
      <c r="L7" s="291">
        <f t="shared" si="0"/>
        <v>21681</v>
      </c>
      <c r="M7" s="291">
        <f t="shared" si="0"/>
        <v>2658</v>
      </c>
      <c r="N7" s="291">
        <f t="shared" si="0"/>
        <v>2630</v>
      </c>
      <c r="O7" s="291">
        <f t="shared" si="0"/>
        <v>2052</v>
      </c>
      <c r="P7" s="291">
        <f t="shared" si="0"/>
        <v>0</v>
      </c>
      <c r="Q7" s="291">
        <f t="shared" si="0"/>
        <v>36426</v>
      </c>
      <c r="R7" s="291">
        <f t="shared" si="0"/>
        <v>18431</v>
      </c>
      <c r="S7" s="291">
        <f t="shared" si="0"/>
        <v>0</v>
      </c>
      <c r="T7" s="291">
        <f t="shared" si="0"/>
        <v>10303</v>
      </c>
      <c r="U7" s="291">
        <f t="shared" si="0"/>
        <v>0</v>
      </c>
      <c r="V7" s="291">
        <f t="shared" si="0"/>
        <v>304</v>
      </c>
      <c r="W7" s="291">
        <f t="shared" si="0"/>
        <v>222</v>
      </c>
      <c r="X7" s="291">
        <f t="shared" si="0"/>
        <v>26723</v>
      </c>
      <c r="Y7" s="291">
        <f t="shared" si="0"/>
        <v>54042</v>
      </c>
      <c r="Z7" s="291">
        <f t="shared" si="0"/>
        <v>17203</v>
      </c>
      <c r="AA7" s="291">
        <f t="shared" si="0"/>
        <v>118</v>
      </c>
      <c r="AB7" s="291">
        <f t="shared" si="0"/>
        <v>1637</v>
      </c>
      <c r="AC7" s="291">
        <f t="shared" si="0"/>
        <v>6578</v>
      </c>
      <c r="AD7" s="291">
        <f t="shared" si="0"/>
        <v>12268</v>
      </c>
      <c r="AE7" s="291">
        <f t="shared" si="0"/>
        <v>896</v>
      </c>
      <c r="AF7" s="291">
        <f t="shared" si="0"/>
        <v>108</v>
      </c>
      <c r="AG7" s="291">
        <f t="shared" si="0"/>
        <v>1432</v>
      </c>
      <c r="AH7" s="291">
        <f t="shared" si="0"/>
        <v>1786</v>
      </c>
      <c r="AI7" s="291">
        <f t="shared" si="0"/>
        <v>1561</v>
      </c>
      <c r="AJ7" s="291">
        <f aca="true" t="shared" si="1" ref="AJ7:BO7">SUM(AJ8:AJ42)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103</v>
      </c>
      <c r="AS7" s="291">
        <f t="shared" si="1"/>
        <v>10352</v>
      </c>
      <c r="AT7" s="291">
        <f t="shared" si="1"/>
        <v>151239</v>
      </c>
      <c r="AU7" s="291">
        <f t="shared" si="1"/>
        <v>5439</v>
      </c>
      <c r="AV7" s="291">
        <f t="shared" si="1"/>
        <v>27</v>
      </c>
      <c r="AW7" s="291">
        <f t="shared" si="1"/>
        <v>987</v>
      </c>
      <c r="AX7" s="291">
        <f t="shared" si="1"/>
        <v>20513</v>
      </c>
      <c r="AY7" s="291">
        <f t="shared" si="1"/>
        <v>13191</v>
      </c>
      <c r="AZ7" s="291">
        <f t="shared" si="1"/>
        <v>4369</v>
      </c>
      <c r="BA7" s="291">
        <f t="shared" si="1"/>
        <v>1741</v>
      </c>
      <c r="BB7" s="291">
        <f t="shared" si="1"/>
        <v>20249</v>
      </c>
      <c r="BC7" s="291">
        <f t="shared" si="1"/>
        <v>814</v>
      </c>
      <c r="BD7" s="291">
        <f t="shared" si="1"/>
        <v>138</v>
      </c>
      <c r="BE7" s="291">
        <f t="shared" si="1"/>
        <v>2052</v>
      </c>
      <c r="BF7" s="291">
        <f t="shared" si="1"/>
        <v>0</v>
      </c>
      <c r="BG7" s="291">
        <f t="shared" si="1"/>
        <v>36426</v>
      </c>
      <c r="BH7" s="291">
        <f t="shared" si="1"/>
        <v>18431</v>
      </c>
      <c r="BI7" s="291">
        <f t="shared" si="1"/>
        <v>0</v>
      </c>
      <c r="BJ7" s="291">
        <f t="shared" si="1"/>
        <v>10303</v>
      </c>
      <c r="BK7" s="291">
        <f t="shared" si="1"/>
        <v>0</v>
      </c>
      <c r="BL7" s="291">
        <f t="shared" si="1"/>
        <v>304</v>
      </c>
      <c r="BM7" s="291">
        <f t="shared" si="1"/>
        <v>83</v>
      </c>
      <c r="BN7" s="291">
        <f t="shared" si="1"/>
        <v>16172</v>
      </c>
      <c r="BO7" s="291">
        <f t="shared" si="1"/>
        <v>62755</v>
      </c>
      <c r="BP7" s="291">
        <f aca="true" t="shared" si="2" ref="BP7:CI7">SUM(BP8:BP42)</f>
        <v>60069</v>
      </c>
      <c r="BQ7" s="291">
        <f t="shared" si="2"/>
        <v>296</v>
      </c>
      <c r="BR7" s="291">
        <f t="shared" si="2"/>
        <v>241</v>
      </c>
      <c r="BS7" s="291">
        <f t="shared" si="2"/>
        <v>818</v>
      </c>
      <c r="BT7" s="291">
        <f t="shared" si="2"/>
        <v>107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58</v>
      </c>
      <c r="BY7" s="291">
        <f t="shared" si="2"/>
        <v>931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36</v>
      </c>
      <c r="CI7" s="291">
        <f t="shared" si="2"/>
        <v>199</v>
      </c>
      <c r="CJ7" s="304">
        <f>+COUNTIF(CJ8:CJ42,"有る")</f>
        <v>30</v>
      </c>
    </row>
    <row r="8" spans="1:88" s="300" customFormat="1" ht="12" customHeight="1">
      <c r="A8" s="294" t="s">
        <v>571</v>
      </c>
      <c r="B8" s="295" t="s">
        <v>573</v>
      </c>
      <c r="C8" s="294" t="s">
        <v>574</v>
      </c>
      <c r="D8" s="296">
        <f aca="true" t="shared" si="3" ref="D8:D24">SUM(Y8,AT8,BO8)</f>
        <v>43173</v>
      </c>
      <c r="E8" s="296">
        <f aca="true" t="shared" si="4" ref="E8:E23">SUM(Z8,AU8,BP8)</f>
        <v>18158</v>
      </c>
      <c r="F8" s="296">
        <f aca="true" t="shared" si="5" ref="F8:F23">SUM(AA8,AV8,BQ8)</f>
        <v>0</v>
      </c>
      <c r="G8" s="296">
        <f aca="true" t="shared" si="6" ref="G8:G23">SUM(AB8,AW8,BR8)</f>
        <v>0</v>
      </c>
      <c r="H8" s="296">
        <f aca="true" t="shared" si="7" ref="H8:H23">SUM(AC8,AX8,BS8)</f>
        <v>5428</v>
      </c>
      <c r="I8" s="296">
        <f aca="true" t="shared" si="8" ref="I8:I23">SUM(AD8,AY8,BT8)</f>
        <v>5253</v>
      </c>
      <c r="J8" s="296">
        <f aca="true" t="shared" si="9" ref="J8:J23">SUM(AE8,AZ8,BU8)</f>
        <v>0</v>
      </c>
      <c r="K8" s="296">
        <f aca="true" t="shared" si="10" ref="K8:K23">SUM(AF8,BA8,BV8)</f>
        <v>0</v>
      </c>
      <c r="L8" s="296">
        <f aca="true" t="shared" si="11" ref="L8:L23">SUM(AG8,BB8,BW8)</f>
        <v>0</v>
      </c>
      <c r="M8" s="296">
        <f aca="true" t="shared" si="12" ref="M8:M23">SUM(AH8,BC8,BX8)</f>
        <v>0</v>
      </c>
      <c r="N8" s="296">
        <f aca="true" t="shared" si="13" ref="N8:N23">SUM(AI8,BD8,BY8)</f>
        <v>6</v>
      </c>
      <c r="O8" s="296">
        <f aca="true" t="shared" si="14" ref="O8:O23">SUM(AJ8,BE8,BZ8)</f>
        <v>0</v>
      </c>
      <c r="P8" s="296">
        <f aca="true" t="shared" si="15" ref="P8:P23">SUM(AK8,BF8,CA8)</f>
        <v>0</v>
      </c>
      <c r="Q8" s="296">
        <f aca="true" t="shared" si="16" ref="Q8:Q23">SUM(AL8,BG8,CB8)</f>
        <v>14207</v>
      </c>
      <c r="R8" s="296">
        <f aca="true" t="shared" si="17" ref="R8:R23">SUM(AM8,BH8,CC8)</f>
        <v>0</v>
      </c>
      <c r="S8" s="296">
        <f aca="true" t="shared" si="18" ref="S8:S42">SUM(AN8,BI8,CD8)</f>
        <v>0</v>
      </c>
      <c r="T8" s="296">
        <f aca="true" t="shared" si="19" ref="T8:T42">SUM(AO8,BJ8,CE8)</f>
        <v>0</v>
      </c>
      <c r="U8" s="296">
        <f aca="true" t="shared" si="20" ref="U8:U42">SUM(AP8,BK8,CF8)</f>
        <v>0</v>
      </c>
      <c r="V8" s="296">
        <f aca="true" t="shared" si="21" ref="V8:V42">SUM(AQ8,BL8,CG8)</f>
        <v>0</v>
      </c>
      <c r="W8" s="296">
        <f aca="true" t="shared" si="22" ref="W8:W42">SUM(AR8,BM8,CH8)</f>
        <v>0</v>
      </c>
      <c r="X8" s="296">
        <f aca="true" t="shared" si="23" ref="X8:X42">SUM(AS8,BN8,CI8)</f>
        <v>121</v>
      </c>
      <c r="Y8" s="296">
        <f aca="true" t="shared" si="24" ref="Y8:Y42">SUM(Z8:AS8)</f>
        <v>6786</v>
      </c>
      <c r="Z8" s="296">
        <v>175</v>
      </c>
      <c r="AA8" s="296">
        <v>0</v>
      </c>
      <c r="AB8" s="296">
        <v>0</v>
      </c>
      <c r="AC8" s="296">
        <v>1783</v>
      </c>
      <c r="AD8" s="296">
        <v>4822</v>
      </c>
      <c r="AE8" s="296">
        <v>0</v>
      </c>
      <c r="AF8" s="296">
        <v>0</v>
      </c>
      <c r="AG8" s="296">
        <v>0</v>
      </c>
      <c r="AH8" s="296">
        <v>0</v>
      </c>
      <c r="AI8" s="296">
        <v>6</v>
      </c>
      <c r="AJ8" s="297" t="s">
        <v>564</v>
      </c>
      <c r="AK8" s="297" t="s">
        <v>564</v>
      </c>
      <c r="AL8" s="297" t="s">
        <v>564</v>
      </c>
      <c r="AM8" s="297" t="s">
        <v>564</v>
      </c>
      <c r="AN8" s="297" t="s">
        <v>564</v>
      </c>
      <c r="AO8" s="297" t="s">
        <v>564</v>
      </c>
      <c r="AP8" s="297" t="s">
        <v>564</v>
      </c>
      <c r="AQ8" s="297" t="s">
        <v>564</v>
      </c>
      <c r="AR8" s="296">
        <v>0</v>
      </c>
      <c r="AS8" s="296">
        <v>0</v>
      </c>
      <c r="AT8" s="296">
        <f>'施設資源化量内訳'!D8</f>
        <v>18404</v>
      </c>
      <c r="AU8" s="296">
        <f>'施設資源化量内訳'!E8</f>
        <v>0</v>
      </c>
      <c r="AV8" s="296">
        <f>'施設資源化量内訳'!F8</f>
        <v>0</v>
      </c>
      <c r="AW8" s="296">
        <f>'施設資源化量内訳'!G8</f>
        <v>0</v>
      </c>
      <c r="AX8" s="296">
        <f>'施設資源化量内訳'!H8</f>
        <v>3645</v>
      </c>
      <c r="AY8" s="296">
        <f>'施設資源化量内訳'!I8</f>
        <v>431</v>
      </c>
      <c r="AZ8" s="296">
        <f>'施設資源化量内訳'!J8</f>
        <v>0</v>
      </c>
      <c r="BA8" s="296">
        <f>'施設資源化量内訳'!K8</f>
        <v>0</v>
      </c>
      <c r="BB8" s="296">
        <f>'施設資源化量内訳'!L8</f>
        <v>0</v>
      </c>
      <c r="BC8" s="296">
        <f>'施設資源化量内訳'!M8</f>
        <v>0</v>
      </c>
      <c r="BD8" s="296">
        <f>'施設資源化量内訳'!N8</f>
        <v>0</v>
      </c>
      <c r="BE8" s="296">
        <f>'施設資源化量内訳'!O8</f>
        <v>0</v>
      </c>
      <c r="BF8" s="296">
        <f>'施設資源化量内訳'!P8</f>
        <v>0</v>
      </c>
      <c r="BG8" s="296">
        <f>'施設資源化量内訳'!Q8</f>
        <v>14207</v>
      </c>
      <c r="BH8" s="296">
        <f>'施設資源化量内訳'!R8</f>
        <v>0</v>
      </c>
      <c r="BI8" s="296">
        <f>'施設資源化量内訳'!S8</f>
        <v>0</v>
      </c>
      <c r="BJ8" s="296">
        <f>'施設資源化量内訳'!T8</f>
        <v>0</v>
      </c>
      <c r="BK8" s="296">
        <f>'施設資源化量内訳'!U8</f>
        <v>0</v>
      </c>
      <c r="BL8" s="296">
        <f>'施設資源化量内訳'!V8</f>
        <v>0</v>
      </c>
      <c r="BM8" s="296">
        <f>'施設資源化量内訳'!W8</f>
        <v>0</v>
      </c>
      <c r="BN8" s="296">
        <f>'施設資源化量内訳'!X8</f>
        <v>121</v>
      </c>
      <c r="BO8" s="296">
        <f aca="true" t="shared" si="25" ref="BO8:BO42">SUM(BP8:CI8)</f>
        <v>17983</v>
      </c>
      <c r="BP8" s="296">
        <v>17983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7" t="s">
        <v>564</v>
      </c>
      <c r="CA8" s="297" t="s">
        <v>564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>
        <v>0</v>
      </c>
      <c r="CI8" s="296">
        <v>0</v>
      </c>
      <c r="CJ8" s="305" t="s">
        <v>565</v>
      </c>
    </row>
    <row r="9" spans="1:88" s="300" customFormat="1" ht="12" customHeight="1">
      <c r="A9" s="294" t="s">
        <v>571</v>
      </c>
      <c r="B9" s="295" t="s">
        <v>575</v>
      </c>
      <c r="C9" s="294" t="s">
        <v>576</v>
      </c>
      <c r="D9" s="296">
        <f t="shared" si="3"/>
        <v>57152</v>
      </c>
      <c r="E9" s="296">
        <f t="shared" si="4"/>
        <v>15077</v>
      </c>
      <c r="F9" s="296">
        <f t="shared" si="5"/>
        <v>0</v>
      </c>
      <c r="G9" s="296">
        <f t="shared" si="6"/>
        <v>0</v>
      </c>
      <c r="H9" s="296">
        <f t="shared" si="7"/>
        <v>6504</v>
      </c>
      <c r="I9" s="296">
        <f t="shared" si="8"/>
        <v>4826</v>
      </c>
      <c r="J9" s="296">
        <f t="shared" si="9"/>
        <v>1741</v>
      </c>
      <c r="K9" s="296">
        <f t="shared" si="10"/>
        <v>0</v>
      </c>
      <c r="L9" s="296">
        <f t="shared" si="11"/>
        <v>7418</v>
      </c>
      <c r="M9" s="296">
        <f t="shared" si="12"/>
        <v>0</v>
      </c>
      <c r="N9" s="296">
        <f t="shared" si="13"/>
        <v>473</v>
      </c>
      <c r="O9" s="296">
        <f t="shared" si="14"/>
        <v>0</v>
      </c>
      <c r="P9" s="296">
        <f t="shared" si="15"/>
        <v>0</v>
      </c>
      <c r="Q9" s="296">
        <f t="shared" si="16"/>
        <v>12771</v>
      </c>
      <c r="R9" s="296">
        <f t="shared" si="17"/>
        <v>0</v>
      </c>
      <c r="S9" s="296">
        <f t="shared" si="18"/>
        <v>0</v>
      </c>
      <c r="T9" s="296">
        <f t="shared" si="19"/>
        <v>0</v>
      </c>
      <c r="U9" s="296">
        <f t="shared" si="20"/>
        <v>0</v>
      </c>
      <c r="V9" s="296">
        <f t="shared" si="21"/>
        <v>304</v>
      </c>
      <c r="W9" s="296">
        <f t="shared" si="22"/>
        <v>28</v>
      </c>
      <c r="X9" s="296">
        <f t="shared" si="23"/>
        <v>8010</v>
      </c>
      <c r="Y9" s="296">
        <f t="shared" si="24"/>
        <v>9430</v>
      </c>
      <c r="Z9" s="296">
        <v>0</v>
      </c>
      <c r="AA9" s="296">
        <v>0</v>
      </c>
      <c r="AB9" s="296">
        <v>0</v>
      </c>
      <c r="AC9" s="296">
        <v>2912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7" t="s">
        <v>564</v>
      </c>
      <c r="AK9" s="297" t="s">
        <v>564</v>
      </c>
      <c r="AL9" s="297" t="s">
        <v>564</v>
      </c>
      <c r="AM9" s="297" t="s">
        <v>564</v>
      </c>
      <c r="AN9" s="297" t="s">
        <v>564</v>
      </c>
      <c r="AO9" s="297" t="s">
        <v>564</v>
      </c>
      <c r="AP9" s="297" t="s">
        <v>564</v>
      </c>
      <c r="AQ9" s="297" t="s">
        <v>564</v>
      </c>
      <c r="AR9" s="296">
        <v>0</v>
      </c>
      <c r="AS9" s="296">
        <v>6518</v>
      </c>
      <c r="AT9" s="296">
        <f>'施設資源化量内訳'!D9</f>
        <v>31654</v>
      </c>
      <c r="AU9" s="296">
        <f>'施設資源化量内訳'!E9</f>
        <v>0</v>
      </c>
      <c r="AV9" s="296">
        <f>'施設資源化量内訳'!F9</f>
        <v>0</v>
      </c>
      <c r="AW9" s="296">
        <f>'施設資源化量内訳'!G9</f>
        <v>0</v>
      </c>
      <c r="AX9" s="296">
        <f>'施設資源化量内訳'!H9</f>
        <v>3223</v>
      </c>
      <c r="AY9" s="296">
        <f>'施設資源化量内訳'!I9</f>
        <v>4757</v>
      </c>
      <c r="AZ9" s="296">
        <f>'施設資源化量内訳'!J9</f>
        <v>1741</v>
      </c>
      <c r="BA9" s="296">
        <f>'施設資源化量内訳'!K9</f>
        <v>0</v>
      </c>
      <c r="BB9" s="296">
        <f>'施設資源化量内訳'!L9</f>
        <v>7418</v>
      </c>
      <c r="BC9" s="296">
        <f>'施設資源化量内訳'!M9</f>
        <v>0</v>
      </c>
      <c r="BD9" s="296">
        <f>'施設資源化量内訳'!N9</f>
        <v>0</v>
      </c>
      <c r="BE9" s="296">
        <f>'施設資源化量内訳'!O9</f>
        <v>0</v>
      </c>
      <c r="BF9" s="296">
        <f>'施設資源化量内訳'!P9</f>
        <v>0</v>
      </c>
      <c r="BG9" s="296">
        <f>'施設資源化量内訳'!Q9</f>
        <v>12771</v>
      </c>
      <c r="BH9" s="296">
        <f>'施設資源化量内訳'!R9</f>
        <v>0</v>
      </c>
      <c r="BI9" s="296">
        <f>'施設資源化量内訳'!S9</f>
        <v>0</v>
      </c>
      <c r="BJ9" s="296">
        <f>'施設資源化量内訳'!T9</f>
        <v>0</v>
      </c>
      <c r="BK9" s="296">
        <f>'施設資源化量内訳'!U9</f>
        <v>0</v>
      </c>
      <c r="BL9" s="296">
        <f>'施設資源化量内訳'!V9</f>
        <v>304</v>
      </c>
      <c r="BM9" s="296">
        <f>'施設資源化量内訳'!W9</f>
        <v>0</v>
      </c>
      <c r="BN9" s="296">
        <f>'施設資源化量内訳'!X9</f>
        <v>1440</v>
      </c>
      <c r="BO9" s="296">
        <f t="shared" si="25"/>
        <v>16068</v>
      </c>
      <c r="BP9" s="296">
        <v>15077</v>
      </c>
      <c r="BQ9" s="296">
        <v>0</v>
      </c>
      <c r="BR9" s="296">
        <v>0</v>
      </c>
      <c r="BS9" s="296">
        <v>369</v>
      </c>
      <c r="BT9" s="296">
        <v>69</v>
      </c>
      <c r="BU9" s="296">
        <v>0</v>
      </c>
      <c r="BV9" s="296">
        <v>0</v>
      </c>
      <c r="BW9" s="296">
        <v>0</v>
      </c>
      <c r="BX9" s="296">
        <v>0</v>
      </c>
      <c r="BY9" s="296">
        <v>473</v>
      </c>
      <c r="BZ9" s="297" t="s">
        <v>564</v>
      </c>
      <c r="CA9" s="297" t="s">
        <v>564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>
        <v>28</v>
      </c>
      <c r="CI9" s="296">
        <v>52</v>
      </c>
      <c r="CJ9" s="305" t="s">
        <v>565</v>
      </c>
    </row>
    <row r="10" spans="1:88" s="300" customFormat="1" ht="12" customHeight="1">
      <c r="A10" s="294" t="s">
        <v>571</v>
      </c>
      <c r="B10" s="295" t="s">
        <v>577</v>
      </c>
      <c r="C10" s="294" t="s">
        <v>578</v>
      </c>
      <c r="D10" s="296">
        <f t="shared" si="3"/>
        <v>15940</v>
      </c>
      <c r="E10" s="296">
        <f t="shared" si="4"/>
        <v>3750</v>
      </c>
      <c r="F10" s="296">
        <f t="shared" si="5"/>
        <v>10</v>
      </c>
      <c r="G10" s="296">
        <f t="shared" si="6"/>
        <v>0</v>
      </c>
      <c r="H10" s="296">
        <f t="shared" si="7"/>
        <v>1248</v>
      </c>
      <c r="I10" s="296">
        <f t="shared" si="8"/>
        <v>1141</v>
      </c>
      <c r="J10" s="296">
        <f t="shared" si="9"/>
        <v>313</v>
      </c>
      <c r="K10" s="296">
        <f t="shared" si="10"/>
        <v>0</v>
      </c>
      <c r="L10" s="296">
        <f t="shared" si="11"/>
        <v>2353</v>
      </c>
      <c r="M10" s="296">
        <f t="shared" si="12"/>
        <v>1784</v>
      </c>
      <c r="N10" s="296">
        <f t="shared" si="13"/>
        <v>662</v>
      </c>
      <c r="O10" s="296">
        <f t="shared" si="14"/>
        <v>0</v>
      </c>
      <c r="P10" s="296">
        <f t="shared" si="15"/>
        <v>0</v>
      </c>
      <c r="Q10" s="296">
        <f t="shared" si="16"/>
        <v>0</v>
      </c>
      <c r="R10" s="296">
        <f t="shared" si="17"/>
        <v>0</v>
      </c>
      <c r="S10" s="296">
        <f t="shared" si="18"/>
        <v>0</v>
      </c>
      <c r="T10" s="296">
        <f t="shared" si="19"/>
        <v>0</v>
      </c>
      <c r="U10" s="296">
        <f t="shared" si="20"/>
        <v>0</v>
      </c>
      <c r="V10" s="296">
        <f t="shared" si="21"/>
        <v>0</v>
      </c>
      <c r="W10" s="296">
        <f t="shared" si="22"/>
        <v>6</v>
      </c>
      <c r="X10" s="296">
        <f t="shared" si="23"/>
        <v>4673</v>
      </c>
      <c r="Y10" s="296">
        <f t="shared" si="24"/>
        <v>5722</v>
      </c>
      <c r="Z10" s="296">
        <v>1629</v>
      </c>
      <c r="AA10" s="296">
        <v>10</v>
      </c>
      <c r="AB10" s="296">
        <v>0</v>
      </c>
      <c r="AC10" s="296">
        <v>619</v>
      </c>
      <c r="AD10" s="296">
        <v>1141</v>
      </c>
      <c r="AE10" s="296">
        <v>0</v>
      </c>
      <c r="AF10" s="296">
        <v>0</v>
      </c>
      <c r="AG10" s="296">
        <v>0</v>
      </c>
      <c r="AH10" s="296">
        <v>1784</v>
      </c>
      <c r="AI10" s="296">
        <v>483</v>
      </c>
      <c r="AJ10" s="297" t="s">
        <v>564</v>
      </c>
      <c r="AK10" s="297" t="s">
        <v>564</v>
      </c>
      <c r="AL10" s="297" t="s">
        <v>564</v>
      </c>
      <c r="AM10" s="297" t="s">
        <v>564</v>
      </c>
      <c r="AN10" s="297" t="s">
        <v>564</v>
      </c>
      <c r="AO10" s="297" t="s">
        <v>564</v>
      </c>
      <c r="AP10" s="297" t="s">
        <v>564</v>
      </c>
      <c r="AQ10" s="297" t="s">
        <v>564</v>
      </c>
      <c r="AR10" s="296">
        <v>0</v>
      </c>
      <c r="AS10" s="296">
        <v>56</v>
      </c>
      <c r="AT10" s="296">
        <f>'施設資源化量内訳'!D10</f>
        <v>7765</v>
      </c>
      <c r="AU10" s="296">
        <f>'施設資源化量内訳'!E10</f>
        <v>0</v>
      </c>
      <c r="AV10" s="296">
        <f>'施設資源化量内訳'!F10</f>
        <v>0</v>
      </c>
      <c r="AW10" s="296">
        <f>'施設資源化量内訳'!G10</f>
        <v>0</v>
      </c>
      <c r="AX10" s="296">
        <f>'施設資源化量内訳'!H10</f>
        <v>629</v>
      </c>
      <c r="AY10" s="296">
        <f>'施設資源化量内訳'!I10</f>
        <v>0</v>
      </c>
      <c r="AZ10" s="296">
        <f>'施設資源化量内訳'!J10</f>
        <v>313</v>
      </c>
      <c r="BA10" s="296">
        <f>'施設資源化量内訳'!K10</f>
        <v>0</v>
      </c>
      <c r="BB10" s="296">
        <f>'施設資源化量内訳'!L10</f>
        <v>2353</v>
      </c>
      <c r="BC10" s="296">
        <f>'施設資源化量内訳'!M10</f>
        <v>0</v>
      </c>
      <c r="BD10" s="296">
        <f>'施設資源化量内訳'!N10</f>
        <v>0</v>
      </c>
      <c r="BE10" s="296">
        <f>'施設資源化量内訳'!O10</f>
        <v>0</v>
      </c>
      <c r="BF10" s="296">
        <f>'施設資源化量内訳'!P10</f>
        <v>0</v>
      </c>
      <c r="BG10" s="296">
        <f>'施設資源化量内訳'!Q10</f>
        <v>0</v>
      </c>
      <c r="BH10" s="296">
        <f>'施設資源化量内訳'!R10</f>
        <v>0</v>
      </c>
      <c r="BI10" s="296">
        <f>'施設資源化量内訳'!S10</f>
        <v>0</v>
      </c>
      <c r="BJ10" s="296">
        <f>'施設資源化量内訳'!T10</f>
        <v>0</v>
      </c>
      <c r="BK10" s="296">
        <f>'施設資源化量内訳'!U10</f>
        <v>0</v>
      </c>
      <c r="BL10" s="296">
        <f>'施設資源化量内訳'!V10</f>
        <v>0</v>
      </c>
      <c r="BM10" s="296">
        <f>'施設資源化量内訳'!W10</f>
        <v>0</v>
      </c>
      <c r="BN10" s="296">
        <f>'施設資源化量内訳'!X10</f>
        <v>4470</v>
      </c>
      <c r="BO10" s="296">
        <f t="shared" si="25"/>
        <v>2453</v>
      </c>
      <c r="BP10" s="296">
        <v>2121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179</v>
      </c>
      <c r="BZ10" s="297" t="s">
        <v>564</v>
      </c>
      <c r="CA10" s="297" t="s">
        <v>564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>
        <v>6</v>
      </c>
      <c r="CI10" s="296">
        <v>147</v>
      </c>
      <c r="CJ10" s="305" t="s">
        <v>565</v>
      </c>
    </row>
    <row r="11" spans="1:88" s="300" customFormat="1" ht="12" customHeight="1">
      <c r="A11" s="294" t="s">
        <v>571</v>
      </c>
      <c r="B11" s="295" t="s">
        <v>579</v>
      </c>
      <c r="C11" s="294" t="s">
        <v>580</v>
      </c>
      <c r="D11" s="296">
        <f t="shared" si="3"/>
        <v>5842</v>
      </c>
      <c r="E11" s="296">
        <f t="shared" si="4"/>
        <v>989</v>
      </c>
      <c r="F11" s="296">
        <f t="shared" si="5"/>
        <v>1</v>
      </c>
      <c r="G11" s="296">
        <f t="shared" si="6"/>
        <v>1392</v>
      </c>
      <c r="H11" s="296">
        <f t="shared" si="7"/>
        <v>481</v>
      </c>
      <c r="I11" s="296">
        <f t="shared" si="8"/>
        <v>858</v>
      </c>
      <c r="J11" s="296">
        <f t="shared" si="9"/>
        <v>44</v>
      </c>
      <c r="K11" s="296">
        <f t="shared" si="10"/>
        <v>2</v>
      </c>
      <c r="L11" s="296">
        <f t="shared" si="11"/>
        <v>0</v>
      </c>
      <c r="M11" s="296">
        <f t="shared" si="12"/>
        <v>2</v>
      </c>
      <c r="N11" s="296">
        <f t="shared" si="13"/>
        <v>19</v>
      </c>
      <c r="O11" s="296">
        <f t="shared" si="14"/>
        <v>8</v>
      </c>
      <c r="P11" s="296">
        <f t="shared" si="15"/>
        <v>0</v>
      </c>
      <c r="Q11" s="296">
        <f t="shared" si="16"/>
        <v>0</v>
      </c>
      <c r="R11" s="296">
        <f t="shared" si="17"/>
        <v>0</v>
      </c>
      <c r="S11" s="296">
        <f t="shared" si="18"/>
        <v>0</v>
      </c>
      <c r="T11" s="296">
        <f t="shared" si="19"/>
        <v>2025</v>
      </c>
      <c r="U11" s="296">
        <f t="shared" si="20"/>
        <v>0</v>
      </c>
      <c r="V11" s="296">
        <f t="shared" si="21"/>
        <v>0</v>
      </c>
      <c r="W11" s="296">
        <f t="shared" si="22"/>
        <v>0</v>
      </c>
      <c r="X11" s="296">
        <f t="shared" si="23"/>
        <v>21</v>
      </c>
      <c r="Y11" s="296">
        <f t="shared" si="24"/>
        <v>2934</v>
      </c>
      <c r="Z11" s="296">
        <v>660</v>
      </c>
      <c r="AA11" s="296">
        <v>1</v>
      </c>
      <c r="AB11" s="296">
        <v>1151</v>
      </c>
      <c r="AC11" s="296">
        <v>178</v>
      </c>
      <c r="AD11" s="296">
        <v>857</v>
      </c>
      <c r="AE11" s="296">
        <v>44</v>
      </c>
      <c r="AF11" s="296">
        <v>2</v>
      </c>
      <c r="AG11" s="296">
        <v>0</v>
      </c>
      <c r="AH11" s="296">
        <v>2</v>
      </c>
      <c r="AI11" s="296">
        <v>18</v>
      </c>
      <c r="AJ11" s="297" t="s">
        <v>564</v>
      </c>
      <c r="AK11" s="297" t="s">
        <v>564</v>
      </c>
      <c r="AL11" s="297" t="s">
        <v>564</v>
      </c>
      <c r="AM11" s="297" t="s">
        <v>564</v>
      </c>
      <c r="AN11" s="297" t="s">
        <v>564</v>
      </c>
      <c r="AO11" s="297" t="s">
        <v>564</v>
      </c>
      <c r="AP11" s="297" t="s">
        <v>564</v>
      </c>
      <c r="AQ11" s="297" t="s">
        <v>564</v>
      </c>
      <c r="AR11" s="296">
        <v>0</v>
      </c>
      <c r="AS11" s="296">
        <v>21</v>
      </c>
      <c r="AT11" s="296">
        <f>'施設資源化量内訳'!D11</f>
        <v>2307</v>
      </c>
      <c r="AU11" s="296">
        <f>'施設資源化量内訳'!E11</f>
        <v>0</v>
      </c>
      <c r="AV11" s="296">
        <f>'施設資源化量内訳'!F11</f>
        <v>0</v>
      </c>
      <c r="AW11" s="296">
        <f>'施設資源化量内訳'!G11</f>
        <v>0</v>
      </c>
      <c r="AX11" s="296">
        <f>'施設資源化量内訳'!H11</f>
        <v>274</v>
      </c>
      <c r="AY11" s="296">
        <f>'施設資源化量内訳'!I11</f>
        <v>0</v>
      </c>
      <c r="AZ11" s="296">
        <f>'施設資源化量内訳'!J11</f>
        <v>0</v>
      </c>
      <c r="BA11" s="296">
        <f>'施設資源化量内訳'!K11</f>
        <v>0</v>
      </c>
      <c r="BB11" s="296">
        <f>'施設資源化量内訳'!L11</f>
        <v>0</v>
      </c>
      <c r="BC11" s="296">
        <f>'施設資源化量内訳'!M11</f>
        <v>0</v>
      </c>
      <c r="BD11" s="296">
        <f>'施設資源化量内訳'!N11</f>
        <v>0</v>
      </c>
      <c r="BE11" s="296">
        <f>'施設資源化量内訳'!O11</f>
        <v>8</v>
      </c>
      <c r="BF11" s="296">
        <f>'施設資源化量内訳'!P11</f>
        <v>0</v>
      </c>
      <c r="BG11" s="296">
        <f>'施設資源化量内訳'!Q11</f>
        <v>0</v>
      </c>
      <c r="BH11" s="296">
        <f>'施設資源化量内訳'!R11</f>
        <v>0</v>
      </c>
      <c r="BI11" s="296">
        <f>'施設資源化量内訳'!S11</f>
        <v>0</v>
      </c>
      <c r="BJ11" s="296">
        <f>'施設資源化量内訳'!T11</f>
        <v>2025</v>
      </c>
      <c r="BK11" s="296">
        <f>'施設資源化量内訳'!U11</f>
        <v>0</v>
      </c>
      <c r="BL11" s="296">
        <f>'施設資源化量内訳'!V11</f>
        <v>0</v>
      </c>
      <c r="BM11" s="296">
        <f>'施設資源化量内訳'!W11</f>
        <v>0</v>
      </c>
      <c r="BN11" s="296">
        <f>'施設資源化量内訳'!X11</f>
        <v>0</v>
      </c>
      <c r="BO11" s="296">
        <f t="shared" si="25"/>
        <v>601</v>
      </c>
      <c r="BP11" s="296">
        <v>329</v>
      </c>
      <c r="BQ11" s="296">
        <v>0</v>
      </c>
      <c r="BR11" s="296">
        <v>241</v>
      </c>
      <c r="BS11" s="296">
        <v>29</v>
      </c>
      <c r="BT11" s="296">
        <v>1</v>
      </c>
      <c r="BU11" s="296">
        <v>0</v>
      </c>
      <c r="BV11" s="296">
        <v>0</v>
      </c>
      <c r="BW11" s="296">
        <v>0</v>
      </c>
      <c r="BX11" s="296">
        <v>0</v>
      </c>
      <c r="BY11" s="296">
        <v>1</v>
      </c>
      <c r="BZ11" s="297" t="s">
        <v>564</v>
      </c>
      <c r="CA11" s="297" t="s">
        <v>564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>
        <v>0</v>
      </c>
      <c r="CI11" s="296">
        <v>0</v>
      </c>
      <c r="CJ11" s="305" t="s">
        <v>565</v>
      </c>
    </row>
    <row r="12" spans="1:88" s="300" customFormat="1" ht="12" customHeight="1">
      <c r="A12" s="294" t="s">
        <v>571</v>
      </c>
      <c r="B12" s="295" t="s">
        <v>581</v>
      </c>
      <c r="C12" s="294" t="s">
        <v>582</v>
      </c>
      <c r="D12" s="313">
        <f t="shared" si="3"/>
        <v>6533</v>
      </c>
      <c r="E12" s="313">
        <f t="shared" si="4"/>
        <v>3938</v>
      </c>
      <c r="F12" s="313">
        <f t="shared" si="5"/>
        <v>13</v>
      </c>
      <c r="G12" s="313">
        <f t="shared" si="6"/>
        <v>0</v>
      </c>
      <c r="H12" s="313">
        <f t="shared" si="7"/>
        <v>892</v>
      </c>
      <c r="I12" s="313">
        <f t="shared" si="8"/>
        <v>757</v>
      </c>
      <c r="J12" s="313">
        <f t="shared" si="9"/>
        <v>132</v>
      </c>
      <c r="K12" s="313">
        <f t="shared" si="10"/>
        <v>14</v>
      </c>
      <c r="L12" s="313">
        <f t="shared" si="11"/>
        <v>0</v>
      </c>
      <c r="M12" s="313">
        <f t="shared" si="12"/>
        <v>0</v>
      </c>
      <c r="N12" s="313">
        <f t="shared" si="13"/>
        <v>134</v>
      </c>
      <c r="O12" s="313">
        <f t="shared" si="14"/>
        <v>0</v>
      </c>
      <c r="P12" s="313">
        <f t="shared" si="15"/>
        <v>0</v>
      </c>
      <c r="Q12" s="313">
        <f t="shared" si="16"/>
        <v>0</v>
      </c>
      <c r="R12" s="313">
        <f t="shared" si="17"/>
        <v>0</v>
      </c>
      <c r="S12" s="313">
        <f t="shared" si="18"/>
        <v>0</v>
      </c>
      <c r="T12" s="313">
        <f t="shared" si="19"/>
        <v>0</v>
      </c>
      <c r="U12" s="313">
        <f t="shared" si="20"/>
        <v>0</v>
      </c>
      <c r="V12" s="313">
        <f t="shared" si="21"/>
        <v>0</v>
      </c>
      <c r="W12" s="313">
        <f t="shared" si="22"/>
        <v>2</v>
      </c>
      <c r="X12" s="313">
        <f t="shared" si="23"/>
        <v>651</v>
      </c>
      <c r="Y12" s="313">
        <f t="shared" si="24"/>
        <v>3246</v>
      </c>
      <c r="Z12" s="313">
        <v>1564</v>
      </c>
      <c r="AA12" s="313">
        <v>0</v>
      </c>
      <c r="AB12" s="313">
        <v>0</v>
      </c>
      <c r="AC12" s="313">
        <v>0</v>
      </c>
      <c r="AD12" s="313">
        <v>756</v>
      </c>
      <c r="AE12" s="313">
        <v>132</v>
      </c>
      <c r="AF12" s="313">
        <v>14</v>
      </c>
      <c r="AG12" s="313">
        <v>0</v>
      </c>
      <c r="AH12" s="313">
        <v>0</v>
      </c>
      <c r="AI12" s="313">
        <v>129</v>
      </c>
      <c r="AJ12" s="313" t="s">
        <v>564</v>
      </c>
      <c r="AK12" s="313" t="s">
        <v>564</v>
      </c>
      <c r="AL12" s="313" t="s">
        <v>564</v>
      </c>
      <c r="AM12" s="313" t="s">
        <v>564</v>
      </c>
      <c r="AN12" s="313" t="s">
        <v>564</v>
      </c>
      <c r="AO12" s="313" t="s">
        <v>564</v>
      </c>
      <c r="AP12" s="313" t="s">
        <v>564</v>
      </c>
      <c r="AQ12" s="313" t="s">
        <v>564</v>
      </c>
      <c r="AR12" s="313">
        <v>0</v>
      </c>
      <c r="AS12" s="313">
        <v>651</v>
      </c>
      <c r="AT12" s="313">
        <f>'施設資源化量内訳'!D12</f>
        <v>845</v>
      </c>
      <c r="AU12" s="313">
        <f>'施設資源化量内訳'!E12</f>
        <v>0</v>
      </c>
      <c r="AV12" s="313">
        <f>'施設資源化量内訳'!F12</f>
        <v>0</v>
      </c>
      <c r="AW12" s="313">
        <f>'施設資源化量内訳'!G12</f>
        <v>0</v>
      </c>
      <c r="AX12" s="313">
        <f>'施設資源化量内訳'!H12</f>
        <v>845</v>
      </c>
      <c r="AY12" s="313">
        <f>'施設資源化量内訳'!I12</f>
        <v>0</v>
      </c>
      <c r="AZ12" s="313">
        <f>'施設資源化量内訳'!J12</f>
        <v>0</v>
      </c>
      <c r="BA12" s="313">
        <f>'施設資源化量内訳'!K12</f>
        <v>0</v>
      </c>
      <c r="BB12" s="313">
        <f>'施設資源化量内訳'!L12</f>
        <v>0</v>
      </c>
      <c r="BC12" s="313">
        <f>'施設資源化量内訳'!M12</f>
        <v>0</v>
      </c>
      <c r="BD12" s="313">
        <f>'施設資源化量内訳'!N12</f>
        <v>0</v>
      </c>
      <c r="BE12" s="313">
        <f>'施設資源化量内訳'!O12</f>
        <v>0</v>
      </c>
      <c r="BF12" s="313">
        <f>'施設資源化量内訳'!P12</f>
        <v>0</v>
      </c>
      <c r="BG12" s="313">
        <f>'施設資源化量内訳'!Q12</f>
        <v>0</v>
      </c>
      <c r="BH12" s="313">
        <f>'施設資源化量内訳'!R12</f>
        <v>0</v>
      </c>
      <c r="BI12" s="313">
        <f>'施設資源化量内訳'!S12</f>
        <v>0</v>
      </c>
      <c r="BJ12" s="313">
        <f>'施設資源化量内訳'!T12</f>
        <v>0</v>
      </c>
      <c r="BK12" s="313">
        <f>'施設資源化量内訳'!U12</f>
        <v>0</v>
      </c>
      <c r="BL12" s="313">
        <f>'施設資源化量内訳'!V12</f>
        <v>0</v>
      </c>
      <c r="BM12" s="313">
        <f>'施設資源化量内訳'!W12</f>
        <v>0</v>
      </c>
      <c r="BN12" s="313">
        <f>'施設資源化量内訳'!X12</f>
        <v>0</v>
      </c>
      <c r="BO12" s="313">
        <f t="shared" si="25"/>
        <v>2442</v>
      </c>
      <c r="BP12" s="313">
        <v>2374</v>
      </c>
      <c r="BQ12" s="313">
        <v>13</v>
      </c>
      <c r="BR12" s="313">
        <v>0</v>
      </c>
      <c r="BS12" s="313">
        <v>47</v>
      </c>
      <c r="BT12" s="313">
        <v>1</v>
      </c>
      <c r="BU12" s="313">
        <v>0</v>
      </c>
      <c r="BV12" s="313">
        <v>0</v>
      </c>
      <c r="BW12" s="313">
        <v>0</v>
      </c>
      <c r="BX12" s="313">
        <v>0</v>
      </c>
      <c r="BY12" s="313">
        <v>5</v>
      </c>
      <c r="BZ12" s="313" t="s">
        <v>564</v>
      </c>
      <c r="CA12" s="313" t="s">
        <v>564</v>
      </c>
      <c r="CB12" s="313" t="s">
        <v>564</v>
      </c>
      <c r="CC12" s="313" t="s">
        <v>564</v>
      </c>
      <c r="CD12" s="313" t="s">
        <v>564</v>
      </c>
      <c r="CE12" s="313" t="s">
        <v>564</v>
      </c>
      <c r="CF12" s="313" t="s">
        <v>564</v>
      </c>
      <c r="CG12" s="313" t="s">
        <v>564</v>
      </c>
      <c r="CH12" s="313">
        <v>2</v>
      </c>
      <c r="CI12" s="313">
        <v>0</v>
      </c>
      <c r="CJ12" s="319" t="s">
        <v>565</v>
      </c>
    </row>
    <row r="13" spans="1:88" s="300" customFormat="1" ht="12" customHeight="1">
      <c r="A13" s="294" t="s">
        <v>571</v>
      </c>
      <c r="B13" s="295" t="s">
        <v>583</v>
      </c>
      <c r="C13" s="294" t="s">
        <v>584</v>
      </c>
      <c r="D13" s="313">
        <f t="shared" si="3"/>
        <v>9066</v>
      </c>
      <c r="E13" s="313">
        <f t="shared" si="4"/>
        <v>3115</v>
      </c>
      <c r="F13" s="313">
        <f t="shared" si="5"/>
        <v>42</v>
      </c>
      <c r="G13" s="313">
        <f t="shared" si="6"/>
        <v>0</v>
      </c>
      <c r="H13" s="313">
        <f t="shared" si="7"/>
        <v>1064</v>
      </c>
      <c r="I13" s="313">
        <f t="shared" si="8"/>
        <v>861</v>
      </c>
      <c r="J13" s="313">
        <f t="shared" si="9"/>
        <v>289</v>
      </c>
      <c r="K13" s="313">
        <f t="shared" si="10"/>
        <v>20</v>
      </c>
      <c r="L13" s="313">
        <f t="shared" si="11"/>
        <v>0</v>
      </c>
      <c r="M13" s="313">
        <f t="shared" si="12"/>
        <v>0</v>
      </c>
      <c r="N13" s="313">
        <f t="shared" si="13"/>
        <v>13</v>
      </c>
      <c r="O13" s="313">
        <f t="shared" si="14"/>
        <v>0</v>
      </c>
      <c r="P13" s="313">
        <f t="shared" si="15"/>
        <v>0</v>
      </c>
      <c r="Q13" s="313">
        <f t="shared" si="16"/>
        <v>999</v>
      </c>
      <c r="R13" s="313">
        <f t="shared" si="17"/>
        <v>0</v>
      </c>
      <c r="S13" s="313">
        <f t="shared" si="18"/>
        <v>0</v>
      </c>
      <c r="T13" s="313">
        <f t="shared" si="19"/>
        <v>2300</v>
      </c>
      <c r="U13" s="313">
        <f t="shared" si="20"/>
        <v>0</v>
      </c>
      <c r="V13" s="313">
        <f t="shared" si="21"/>
        <v>0</v>
      </c>
      <c r="W13" s="313">
        <f t="shared" si="22"/>
        <v>0</v>
      </c>
      <c r="X13" s="313">
        <f t="shared" si="23"/>
        <v>363</v>
      </c>
      <c r="Y13" s="313">
        <f t="shared" si="24"/>
        <v>1187</v>
      </c>
      <c r="Z13" s="313">
        <v>0</v>
      </c>
      <c r="AA13" s="313">
        <v>17</v>
      </c>
      <c r="AB13" s="313">
        <v>0</v>
      </c>
      <c r="AC13" s="313">
        <v>0</v>
      </c>
      <c r="AD13" s="313">
        <v>861</v>
      </c>
      <c r="AE13" s="313">
        <v>289</v>
      </c>
      <c r="AF13" s="313">
        <v>20</v>
      </c>
      <c r="AG13" s="313">
        <v>0</v>
      </c>
      <c r="AH13" s="313">
        <v>0</v>
      </c>
      <c r="AI13" s="313">
        <v>0</v>
      </c>
      <c r="AJ13" s="313" t="s">
        <v>564</v>
      </c>
      <c r="AK13" s="313" t="s">
        <v>564</v>
      </c>
      <c r="AL13" s="313" t="s">
        <v>564</v>
      </c>
      <c r="AM13" s="313" t="s">
        <v>564</v>
      </c>
      <c r="AN13" s="313" t="s">
        <v>564</v>
      </c>
      <c r="AO13" s="313" t="s">
        <v>564</v>
      </c>
      <c r="AP13" s="313" t="s">
        <v>564</v>
      </c>
      <c r="AQ13" s="313" t="s">
        <v>564</v>
      </c>
      <c r="AR13" s="313">
        <v>0</v>
      </c>
      <c r="AS13" s="313">
        <v>0</v>
      </c>
      <c r="AT13" s="313">
        <f>'施設資源化量内訳'!D13</f>
        <v>4711</v>
      </c>
      <c r="AU13" s="313">
        <f>'施設資源化量内訳'!E13</f>
        <v>55</v>
      </c>
      <c r="AV13" s="313">
        <f>'施設資源化量内訳'!F13</f>
        <v>0</v>
      </c>
      <c r="AW13" s="313">
        <f>'施設資源化量内訳'!G13</f>
        <v>0</v>
      </c>
      <c r="AX13" s="313">
        <f>'施設資源化量内訳'!H13</f>
        <v>994</v>
      </c>
      <c r="AY13" s="313">
        <f>'施設資源化量内訳'!I13</f>
        <v>0</v>
      </c>
      <c r="AZ13" s="313">
        <f>'施設資源化量内訳'!J13</f>
        <v>0</v>
      </c>
      <c r="BA13" s="313">
        <f>'施設資源化量内訳'!K13</f>
        <v>0</v>
      </c>
      <c r="BB13" s="313">
        <f>'施設資源化量内訳'!L13</f>
        <v>0</v>
      </c>
      <c r="BC13" s="313">
        <f>'施設資源化量内訳'!M13</f>
        <v>0</v>
      </c>
      <c r="BD13" s="313">
        <f>'施設資源化量内訳'!N13</f>
        <v>0</v>
      </c>
      <c r="BE13" s="313">
        <f>'施設資源化量内訳'!O13</f>
        <v>0</v>
      </c>
      <c r="BF13" s="313">
        <f>'施設資源化量内訳'!P13</f>
        <v>0</v>
      </c>
      <c r="BG13" s="313">
        <f>'施設資源化量内訳'!Q13</f>
        <v>999</v>
      </c>
      <c r="BH13" s="313">
        <f>'施設資源化量内訳'!R13</f>
        <v>0</v>
      </c>
      <c r="BI13" s="313">
        <f>'施設資源化量内訳'!S13</f>
        <v>0</v>
      </c>
      <c r="BJ13" s="313">
        <f>'施設資源化量内訳'!T13</f>
        <v>2300</v>
      </c>
      <c r="BK13" s="313">
        <f>'施設資源化量内訳'!U13</f>
        <v>0</v>
      </c>
      <c r="BL13" s="313">
        <f>'施設資源化量内訳'!V13</f>
        <v>0</v>
      </c>
      <c r="BM13" s="313">
        <f>'施設資源化量内訳'!W13</f>
        <v>0</v>
      </c>
      <c r="BN13" s="313">
        <f>'施設資源化量内訳'!X13</f>
        <v>363</v>
      </c>
      <c r="BO13" s="313">
        <f t="shared" si="25"/>
        <v>3168</v>
      </c>
      <c r="BP13" s="313">
        <v>3060</v>
      </c>
      <c r="BQ13" s="313">
        <v>25</v>
      </c>
      <c r="BR13" s="313">
        <v>0</v>
      </c>
      <c r="BS13" s="313">
        <v>70</v>
      </c>
      <c r="BT13" s="313">
        <v>0</v>
      </c>
      <c r="BU13" s="313">
        <v>0</v>
      </c>
      <c r="BV13" s="313">
        <v>0</v>
      </c>
      <c r="BW13" s="313">
        <v>0</v>
      </c>
      <c r="BX13" s="313">
        <v>0</v>
      </c>
      <c r="BY13" s="313">
        <v>13</v>
      </c>
      <c r="BZ13" s="313" t="s">
        <v>564</v>
      </c>
      <c r="CA13" s="313" t="s">
        <v>564</v>
      </c>
      <c r="CB13" s="313" t="s">
        <v>564</v>
      </c>
      <c r="CC13" s="313" t="s">
        <v>564</v>
      </c>
      <c r="CD13" s="313" t="s">
        <v>564</v>
      </c>
      <c r="CE13" s="313" t="s">
        <v>564</v>
      </c>
      <c r="CF13" s="313" t="s">
        <v>564</v>
      </c>
      <c r="CG13" s="313" t="s">
        <v>564</v>
      </c>
      <c r="CH13" s="313">
        <v>0</v>
      </c>
      <c r="CI13" s="313">
        <v>0</v>
      </c>
      <c r="CJ13" s="319" t="s">
        <v>565</v>
      </c>
    </row>
    <row r="14" spans="1:88" s="300" customFormat="1" ht="12" customHeight="1">
      <c r="A14" s="294" t="s">
        <v>571</v>
      </c>
      <c r="B14" s="295" t="s">
        <v>585</v>
      </c>
      <c r="C14" s="294" t="s">
        <v>586</v>
      </c>
      <c r="D14" s="313">
        <f t="shared" si="3"/>
        <v>6981</v>
      </c>
      <c r="E14" s="313">
        <f t="shared" si="4"/>
        <v>1914</v>
      </c>
      <c r="F14" s="313">
        <f t="shared" si="5"/>
        <v>16</v>
      </c>
      <c r="G14" s="313">
        <f t="shared" si="6"/>
        <v>0</v>
      </c>
      <c r="H14" s="313">
        <f t="shared" si="7"/>
        <v>642</v>
      </c>
      <c r="I14" s="313">
        <f t="shared" si="8"/>
        <v>983</v>
      </c>
      <c r="J14" s="313">
        <f t="shared" si="9"/>
        <v>46</v>
      </c>
      <c r="K14" s="313">
        <f t="shared" si="10"/>
        <v>16</v>
      </c>
      <c r="L14" s="313">
        <f t="shared" si="11"/>
        <v>0</v>
      </c>
      <c r="M14" s="313">
        <f t="shared" si="12"/>
        <v>0</v>
      </c>
      <c r="N14" s="313">
        <f t="shared" si="13"/>
        <v>0</v>
      </c>
      <c r="O14" s="313">
        <f t="shared" si="14"/>
        <v>0</v>
      </c>
      <c r="P14" s="313">
        <f t="shared" si="15"/>
        <v>0</v>
      </c>
      <c r="Q14" s="313">
        <f t="shared" si="16"/>
        <v>0</v>
      </c>
      <c r="R14" s="313">
        <f t="shared" si="17"/>
        <v>0</v>
      </c>
      <c r="S14" s="313">
        <f t="shared" si="18"/>
        <v>0</v>
      </c>
      <c r="T14" s="313">
        <f t="shared" si="19"/>
        <v>3354</v>
      </c>
      <c r="U14" s="313">
        <f t="shared" si="20"/>
        <v>0</v>
      </c>
      <c r="V14" s="313">
        <f t="shared" si="21"/>
        <v>0</v>
      </c>
      <c r="W14" s="313">
        <f t="shared" si="22"/>
        <v>0</v>
      </c>
      <c r="X14" s="313">
        <f t="shared" si="23"/>
        <v>10</v>
      </c>
      <c r="Y14" s="313">
        <f t="shared" si="24"/>
        <v>2239</v>
      </c>
      <c r="Z14" s="313">
        <v>1168</v>
      </c>
      <c r="AA14" s="313">
        <v>16</v>
      </c>
      <c r="AB14" s="313">
        <v>0</v>
      </c>
      <c r="AC14" s="313">
        <v>0</v>
      </c>
      <c r="AD14" s="313">
        <v>983</v>
      </c>
      <c r="AE14" s="313">
        <v>46</v>
      </c>
      <c r="AF14" s="313">
        <v>16</v>
      </c>
      <c r="AG14" s="313">
        <v>0</v>
      </c>
      <c r="AH14" s="313">
        <v>0</v>
      </c>
      <c r="AI14" s="313">
        <v>0</v>
      </c>
      <c r="AJ14" s="313" t="s">
        <v>564</v>
      </c>
      <c r="AK14" s="313" t="s">
        <v>564</v>
      </c>
      <c r="AL14" s="313" t="s">
        <v>564</v>
      </c>
      <c r="AM14" s="313" t="s">
        <v>564</v>
      </c>
      <c r="AN14" s="313" t="s">
        <v>564</v>
      </c>
      <c r="AO14" s="313" t="s">
        <v>564</v>
      </c>
      <c r="AP14" s="313" t="s">
        <v>564</v>
      </c>
      <c r="AQ14" s="313" t="s">
        <v>564</v>
      </c>
      <c r="AR14" s="313">
        <v>0</v>
      </c>
      <c r="AS14" s="313">
        <v>10</v>
      </c>
      <c r="AT14" s="313">
        <f>'施設資源化量内訳'!D14</f>
        <v>3965</v>
      </c>
      <c r="AU14" s="313">
        <f>'施設資源化量内訳'!E14</f>
        <v>0</v>
      </c>
      <c r="AV14" s="313">
        <f>'施設資源化量内訳'!F14</f>
        <v>0</v>
      </c>
      <c r="AW14" s="313">
        <f>'施設資源化量内訳'!G14</f>
        <v>0</v>
      </c>
      <c r="AX14" s="313">
        <f>'施設資源化量内訳'!H14</f>
        <v>611</v>
      </c>
      <c r="AY14" s="313">
        <f>'施設資源化量内訳'!I14</f>
        <v>0</v>
      </c>
      <c r="AZ14" s="313">
        <f>'施設資源化量内訳'!J14</f>
        <v>0</v>
      </c>
      <c r="BA14" s="313">
        <f>'施設資源化量内訳'!K14</f>
        <v>0</v>
      </c>
      <c r="BB14" s="313">
        <f>'施設資源化量内訳'!L14</f>
        <v>0</v>
      </c>
      <c r="BC14" s="313">
        <f>'施設資源化量内訳'!M14</f>
        <v>0</v>
      </c>
      <c r="BD14" s="313">
        <f>'施設資源化量内訳'!N14</f>
        <v>0</v>
      </c>
      <c r="BE14" s="313">
        <f>'施設資源化量内訳'!O14</f>
        <v>0</v>
      </c>
      <c r="BF14" s="313">
        <f>'施設資源化量内訳'!P14</f>
        <v>0</v>
      </c>
      <c r="BG14" s="313">
        <f>'施設資源化量内訳'!Q14</f>
        <v>0</v>
      </c>
      <c r="BH14" s="313">
        <f>'施設資源化量内訳'!R14</f>
        <v>0</v>
      </c>
      <c r="BI14" s="313">
        <f>'施設資源化量内訳'!S14</f>
        <v>0</v>
      </c>
      <c r="BJ14" s="313">
        <f>'施設資源化量内訳'!T14</f>
        <v>3354</v>
      </c>
      <c r="BK14" s="313">
        <f>'施設資源化量内訳'!U14</f>
        <v>0</v>
      </c>
      <c r="BL14" s="313">
        <f>'施設資源化量内訳'!V14</f>
        <v>0</v>
      </c>
      <c r="BM14" s="313">
        <f>'施設資源化量内訳'!W14</f>
        <v>0</v>
      </c>
      <c r="BN14" s="313">
        <f>'施設資源化量内訳'!X14</f>
        <v>0</v>
      </c>
      <c r="BO14" s="313">
        <f t="shared" si="25"/>
        <v>777</v>
      </c>
      <c r="BP14" s="313">
        <v>746</v>
      </c>
      <c r="BQ14" s="313">
        <v>0</v>
      </c>
      <c r="BR14" s="313">
        <v>0</v>
      </c>
      <c r="BS14" s="313">
        <v>31</v>
      </c>
      <c r="BT14" s="313">
        <v>0</v>
      </c>
      <c r="BU14" s="313">
        <v>0</v>
      </c>
      <c r="BV14" s="313">
        <v>0</v>
      </c>
      <c r="BW14" s="313">
        <v>0</v>
      </c>
      <c r="BX14" s="313">
        <v>0</v>
      </c>
      <c r="BY14" s="313">
        <v>0</v>
      </c>
      <c r="BZ14" s="313" t="s">
        <v>564</v>
      </c>
      <c r="CA14" s="313" t="s">
        <v>564</v>
      </c>
      <c r="CB14" s="313" t="s">
        <v>564</v>
      </c>
      <c r="CC14" s="313" t="s">
        <v>564</v>
      </c>
      <c r="CD14" s="313" t="s">
        <v>564</v>
      </c>
      <c r="CE14" s="313" t="s">
        <v>564</v>
      </c>
      <c r="CF14" s="313" t="s">
        <v>564</v>
      </c>
      <c r="CG14" s="313" t="s">
        <v>564</v>
      </c>
      <c r="CH14" s="313">
        <v>0</v>
      </c>
      <c r="CI14" s="313">
        <v>0</v>
      </c>
      <c r="CJ14" s="319" t="s">
        <v>565</v>
      </c>
    </row>
    <row r="15" spans="1:88" s="300" customFormat="1" ht="12" customHeight="1">
      <c r="A15" s="294" t="s">
        <v>571</v>
      </c>
      <c r="B15" s="295" t="s">
        <v>587</v>
      </c>
      <c r="C15" s="294" t="s">
        <v>588</v>
      </c>
      <c r="D15" s="313">
        <f t="shared" si="3"/>
        <v>7749</v>
      </c>
      <c r="E15" s="313">
        <f t="shared" si="4"/>
        <v>3447</v>
      </c>
      <c r="F15" s="313">
        <f t="shared" si="5"/>
        <v>29</v>
      </c>
      <c r="G15" s="313">
        <f t="shared" si="6"/>
        <v>0</v>
      </c>
      <c r="H15" s="313">
        <f t="shared" si="7"/>
        <v>941</v>
      </c>
      <c r="I15" s="313">
        <f t="shared" si="8"/>
        <v>996</v>
      </c>
      <c r="J15" s="313">
        <f t="shared" si="9"/>
        <v>198</v>
      </c>
      <c r="K15" s="313">
        <f t="shared" si="10"/>
        <v>15</v>
      </c>
      <c r="L15" s="313">
        <f t="shared" si="11"/>
        <v>3</v>
      </c>
      <c r="M15" s="313">
        <f t="shared" si="12"/>
        <v>0</v>
      </c>
      <c r="N15" s="313">
        <f t="shared" si="13"/>
        <v>0</v>
      </c>
      <c r="O15" s="313">
        <f t="shared" si="14"/>
        <v>38</v>
      </c>
      <c r="P15" s="313">
        <f t="shared" si="15"/>
        <v>0</v>
      </c>
      <c r="Q15" s="313">
        <f t="shared" si="16"/>
        <v>2027</v>
      </c>
      <c r="R15" s="313">
        <f t="shared" si="17"/>
        <v>0</v>
      </c>
      <c r="S15" s="313">
        <f t="shared" si="18"/>
        <v>0</v>
      </c>
      <c r="T15" s="313">
        <f t="shared" si="19"/>
        <v>0</v>
      </c>
      <c r="U15" s="313">
        <f t="shared" si="20"/>
        <v>0</v>
      </c>
      <c r="V15" s="313">
        <f t="shared" si="21"/>
        <v>0</v>
      </c>
      <c r="W15" s="313">
        <f t="shared" si="22"/>
        <v>6</v>
      </c>
      <c r="X15" s="313">
        <f t="shared" si="23"/>
        <v>49</v>
      </c>
      <c r="Y15" s="313">
        <f t="shared" si="24"/>
        <v>1462</v>
      </c>
      <c r="Z15" s="313">
        <v>1434</v>
      </c>
      <c r="AA15" s="313">
        <v>28</v>
      </c>
      <c r="AB15" s="313">
        <v>0</v>
      </c>
      <c r="AC15" s="313">
        <v>0</v>
      </c>
      <c r="AD15" s="313">
        <v>0</v>
      </c>
      <c r="AE15" s="313">
        <v>0</v>
      </c>
      <c r="AF15" s="313">
        <v>0</v>
      </c>
      <c r="AG15" s="313">
        <v>0</v>
      </c>
      <c r="AH15" s="313">
        <v>0</v>
      </c>
      <c r="AI15" s="313">
        <v>0</v>
      </c>
      <c r="AJ15" s="313" t="s">
        <v>564</v>
      </c>
      <c r="AK15" s="313" t="s">
        <v>564</v>
      </c>
      <c r="AL15" s="313" t="s">
        <v>564</v>
      </c>
      <c r="AM15" s="313" t="s">
        <v>564</v>
      </c>
      <c r="AN15" s="313" t="s">
        <v>564</v>
      </c>
      <c r="AO15" s="313" t="s">
        <v>564</v>
      </c>
      <c r="AP15" s="313" t="s">
        <v>564</v>
      </c>
      <c r="AQ15" s="313" t="s">
        <v>564</v>
      </c>
      <c r="AR15" s="313">
        <v>0</v>
      </c>
      <c r="AS15" s="313">
        <v>0</v>
      </c>
      <c r="AT15" s="313">
        <f>'施設資源化量内訳'!D15</f>
        <v>4206</v>
      </c>
      <c r="AU15" s="313">
        <f>'施設資源化量内訳'!E15</f>
        <v>0</v>
      </c>
      <c r="AV15" s="313">
        <f>'施設資源化量内訳'!F15</f>
        <v>0</v>
      </c>
      <c r="AW15" s="313">
        <f>'施設資源化量内訳'!G15</f>
        <v>0</v>
      </c>
      <c r="AX15" s="313">
        <f>'施設資源化量内訳'!H15</f>
        <v>874</v>
      </c>
      <c r="AY15" s="313">
        <f>'施設資源化量内訳'!I15</f>
        <v>996</v>
      </c>
      <c r="AZ15" s="313">
        <f>'施設資源化量内訳'!J15</f>
        <v>198</v>
      </c>
      <c r="BA15" s="313">
        <f>'施設資源化量内訳'!K15</f>
        <v>15</v>
      </c>
      <c r="BB15" s="313">
        <f>'施設資源化量内訳'!L15</f>
        <v>3</v>
      </c>
      <c r="BC15" s="313">
        <f>'施設資源化量内訳'!M15</f>
        <v>0</v>
      </c>
      <c r="BD15" s="313">
        <f>'施設資源化量内訳'!N15</f>
        <v>0</v>
      </c>
      <c r="BE15" s="313">
        <f>'施設資源化量内訳'!O15</f>
        <v>38</v>
      </c>
      <c r="BF15" s="313">
        <f>'施設資源化量内訳'!P15</f>
        <v>0</v>
      </c>
      <c r="BG15" s="313">
        <f>'施設資源化量内訳'!Q15</f>
        <v>2027</v>
      </c>
      <c r="BH15" s="313">
        <f>'施設資源化量内訳'!R15</f>
        <v>0</v>
      </c>
      <c r="BI15" s="313">
        <f>'施設資源化量内訳'!S15</f>
        <v>0</v>
      </c>
      <c r="BJ15" s="313">
        <f>'施設資源化量内訳'!T15</f>
        <v>0</v>
      </c>
      <c r="BK15" s="313">
        <f>'施設資源化量内訳'!U15</f>
        <v>0</v>
      </c>
      <c r="BL15" s="313">
        <f>'施設資源化量内訳'!V15</f>
        <v>0</v>
      </c>
      <c r="BM15" s="313">
        <f>'施設資源化量内訳'!W15</f>
        <v>6</v>
      </c>
      <c r="BN15" s="313">
        <f>'施設資源化量内訳'!X15</f>
        <v>49</v>
      </c>
      <c r="BO15" s="313">
        <f t="shared" si="25"/>
        <v>2081</v>
      </c>
      <c r="BP15" s="313">
        <v>2013</v>
      </c>
      <c r="BQ15" s="313">
        <v>1</v>
      </c>
      <c r="BR15" s="313">
        <v>0</v>
      </c>
      <c r="BS15" s="313">
        <v>67</v>
      </c>
      <c r="BT15" s="313">
        <v>0</v>
      </c>
      <c r="BU15" s="313">
        <v>0</v>
      </c>
      <c r="BV15" s="313">
        <v>0</v>
      </c>
      <c r="BW15" s="313">
        <v>0</v>
      </c>
      <c r="BX15" s="313">
        <v>0</v>
      </c>
      <c r="BY15" s="313">
        <v>0</v>
      </c>
      <c r="BZ15" s="313" t="s">
        <v>564</v>
      </c>
      <c r="CA15" s="313" t="s">
        <v>564</v>
      </c>
      <c r="CB15" s="313" t="s">
        <v>564</v>
      </c>
      <c r="CC15" s="313" t="s">
        <v>564</v>
      </c>
      <c r="CD15" s="313" t="s">
        <v>564</v>
      </c>
      <c r="CE15" s="313" t="s">
        <v>564</v>
      </c>
      <c r="CF15" s="313" t="s">
        <v>564</v>
      </c>
      <c r="CG15" s="313" t="s">
        <v>564</v>
      </c>
      <c r="CH15" s="313">
        <v>0</v>
      </c>
      <c r="CI15" s="313">
        <v>0</v>
      </c>
      <c r="CJ15" s="319" t="s">
        <v>565</v>
      </c>
    </row>
    <row r="16" spans="1:88" s="300" customFormat="1" ht="12" customHeight="1">
      <c r="A16" s="294" t="s">
        <v>571</v>
      </c>
      <c r="B16" s="295" t="s">
        <v>589</v>
      </c>
      <c r="C16" s="294" t="s">
        <v>590</v>
      </c>
      <c r="D16" s="313">
        <f t="shared" si="3"/>
        <v>9642</v>
      </c>
      <c r="E16" s="313">
        <f t="shared" si="4"/>
        <v>1965</v>
      </c>
      <c r="F16" s="313">
        <f t="shared" si="5"/>
        <v>11</v>
      </c>
      <c r="G16" s="313">
        <f t="shared" si="6"/>
        <v>325</v>
      </c>
      <c r="H16" s="313">
        <f t="shared" si="7"/>
        <v>1522</v>
      </c>
      <c r="I16" s="313">
        <f t="shared" si="8"/>
        <v>1752</v>
      </c>
      <c r="J16" s="313">
        <f t="shared" si="9"/>
        <v>506</v>
      </c>
      <c r="K16" s="313">
        <f t="shared" si="10"/>
        <v>0</v>
      </c>
      <c r="L16" s="313">
        <f t="shared" si="11"/>
        <v>1849</v>
      </c>
      <c r="M16" s="313">
        <f t="shared" si="12"/>
        <v>0</v>
      </c>
      <c r="N16" s="313">
        <f t="shared" si="13"/>
        <v>443</v>
      </c>
      <c r="O16" s="313">
        <f t="shared" si="14"/>
        <v>0</v>
      </c>
      <c r="P16" s="313">
        <f t="shared" si="15"/>
        <v>0</v>
      </c>
      <c r="Q16" s="313">
        <f t="shared" si="16"/>
        <v>0</v>
      </c>
      <c r="R16" s="313">
        <f t="shared" si="17"/>
        <v>0</v>
      </c>
      <c r="S16" s="313">
        <f t="shared" si="18"/>
        <v>0</v>
      </c>
      <c r="T16" s="313">
        <f t="shared" si="19"/>
        <v>0</v>
      </c>
      <c r="U16" s="313">
        <f t="shared" si="20"/>
        <v>0</v>
      </c>
      <c r="V16" s="313">
        <f t="shared" si="21"/>
        <v>0</v>
      </c>
      <c r="W16" s="313">
        <f t="shared" si="22"/>
        <v>20</v>
      </c>
      <c r="X16" s="313">
        <f t="shared" si="23"/>
        <v>1249</v>
      </c>
      <c r="Y16" s="313">
        <f t="shared" si="24"/>
        <v>2744</v>
      </c>
      <c r="Z16" s="313">
        <v>1965</v>
      </c>
      <c r="AA16" s="313">
        <v>11</v>
      </c>
      <c r="AB16" s="313">
        <v>325</v>
      </c>
      <c r="AC16" s="313">
        <v>0</v>
      </c>
      <c r="AD16" s="313">
        <v>0</v>
      </c>
      <c r="AE16" s="313">
        <v>0</v>
      </c>
      <c r="AF16" s="313">
        <v>0</v>
      </c>
      <c r="AG16" s="313">
        <v>0</v>
      </c>
      <c r="AH16" s="313">
        <v>0</v>
      </c>
      <c r="AI16" s="313">
        <v>443</v>
      </c>
      <c r="AJ16" s="313" t="s">
        <v>564</v>
      </c>
      <c r="AK16" s="313" t="s">
        <v>564</v>
      </c>
      <c r="AL16" s="313" t="s">
        <v>564</v>
      </c>
      <c r="AM16" s="313" t="s">
        <v>564</v>
      </c>
      <c r="AN16" s="313" t="s">
        <v>564</v>
      </c>
      <c r="AO16" s="313" t="s">
        <v>564</v>
      </c>
      <c r="AP16" s="313" t="s">
        <v>564</v>
      </c>
      <c r="AQ16" s="313" t="s">
        <v>564</v>
      </c>
      <c r="AR16" s="313">
        <v>0</v>
      </c>
      <c r="AS16" s="313">
        <v>0</v>
      </c>
      <c r="AT16" s="313">
        <f>'施設資源化量内訳'!D16</f>
        <v>6898</v>
      </c>
      <c r="AU16" s="313">
        <f>'施設資源化量内訳'!E16</f>
        <v>0</v>
      </c>
      <c r="AV16" s="313">
        <f>'施設資源化量内訳'!F16</f>
        <v>0</v>
      </c>
      <c r="AW16" s="313">
        <f>'施設資源化量内訳'!G16</f>
        <v>0</v>
      </c>
      <c r="AX16" s="313">
        <f>'施設資源化量内訳'!H16</f>
        <v>1522</v>
      </c>
      <c r="AY16" s="313">
        <f>'施設資源化量内訳'!I16</f>
        <v>1752</v>
      </c>
      <c r="AZ16" s="313">
        <f>'施設資源化量内訳'!J16</f>
        <v>506</v>
      </c>
      <c r="BA16" s="313">
        <f>'施設資源化量内訳'!K16</f>
        <v>0</v>
      </c>
      <c r="BB16" s="313">
        <f>'施設資源化量内訳'!L16</f>
        <v>1849</v>
      </c>
      <c r="BC16" s="313">
        <f>'施設資源化量内訳'!M16</f>
        <v>0</v>
      </c>
      <c r="BD16" s="313">
        <f>'施設資源化量内訳'!N16</f>
        <v>0</v>
      </c>
      <c r="BE16" s="313">
        <f>'施設資源化量内訳'!O16</f>
        <v>0</v>
      </c>
      <c r="BF16" s="313">
        <f>'施設資源化量内訳'!P16</f>
        <v>0</v>
      </c>
      <c r="BG16" s="313">
        <f>'施設資源化量内訳'!Q16</f>
        <v>0</v>
      </c>
      <c r="BH16" s="313">
        <f>'施設資源化量内訳'!R16</f>
        <v>0</v>
      </c>
      <c r="BI16" s="313">
        <f>'施設資源化量内訳'!S16</f>
        <v>0</v>
      </c>
      <c r="BJ16" s="313">
        <f>'施設資源化量内訳'!T16</f>
        <v>0</v>
      </c>
      <c r="BK16" s="313">
        <f>'施設資源化量内訳'!U16</f>
        <v>0</v>
      </c>
      <c r="BL16" s="313">
        <f>'施設資源化量内訳'!V16</f>
        <v>0</v>
      </c>
      <c r="BM16" s="313">
        <f>'施設資源化量内訳'!W16</f>
        <v>20</v>
      </c>
      <c r="BN16" s="313">
        <f>'施設資源化量内訳'!X16</f>
        <v>1249</v>
      </c>
      <c r="BO16" s="313">
        <f t="shared" si="25"/>
        <v>0</v>
      </c>
      <c r="BP16" s="313">
        <v>0</v>
      </c>
      <c r="BQ16" s="313">
        <v>0</v>
      </c>
      <c r="BR16" s="313">
        <v>0</v>
      </c>
      <c r="BS16" s="313">
        <v>0</v>
      </c>
      <c r="BT16" s="313">
        <v>0</v>
      </c>
      <c r="BU16" s="313">
        <v>0</v>
      </c>
      <c r="BV16" s="313">
        <v>0</v>
      </c>
      <c r="BW16" s="313">
        <v>0</v>
      </c>
      <c r="BX16" s="313">
        <v>0</v>
      </c>
      <c r="BY16" s="313">
        <v>0</v>
      </c>
      <c r="BZ16" s="313" t="s">
        <v>564</v>
      </c>
      <c r="CA16" s="313" t="s">
        <v>564</v>
      </c>
      <c r="CB16" s="313" t="s">
        <v>564</v>
      </c>
      <c r="CC16" s="313" t="s">
        <v>564</v>
      </c>
      <c r="CD16" s="313" t="s">
        <v>564</v>
      </c>
      <c r="CE16" s="313" t="s">
        <v>564</v>
      </c>
      <c r="CF16" s="313" t="s">
        <v>564</v>
      </c>
      <c r="CG16" s="313" t="s">
        <v>564</v>
      </c>
      <c r="CH16" s="313">
        <v>0</v>
      </c>
      <c r="CI16" s="313">
        <v>0</v>
      </c>
      <c r="CJ16" s="319" t="s">
        <v>566</v>
      </c>
    </row>
    <row r="17" spans="1:88" s="300" customFormat="1" ht="12" customHeight="1">
      <c r="A17" s="294" t="s">
        <v>571</v>
      </c>
      <c r="B17" s="295" t="s">
        <v>591</v>
      </c>
      <c r="C17" s="294" t="s">
        <v>592</v>
      </c>
      <c r="D17" s="313">
        <f t="shared" si="3"/>
        <v>8065</v>
      </c>
      <c r="E17" s="313">
        <f t="shared" si="4"/>
        <v>3991</v>
      </c>
      <c r="F17" s="313">
        <f t="shared" si="5"/>
        <v>20</v>
      </c>
      <c r="G17" s="313">
        <f t="shared" si="6"/>
        <v>0</v>
      </c>
      <c r="H17" s="313">
        <f t="shared" si="7"/>
        <v>649</v>
      </c>
      <c r="I17" s="313">
        <f t="shared" si="8"/>
        <v>797</v>
      </c>
      <c r="J17" s="313">
        <f t="shared" si="9"/>
        <v>188</v>
      </c>
      <c r="K17" s="313">
        <f t="shared" si="10"/>
        <v>0</v>
      </c>
      <c r="L17" s="313">
        <f t="shared" si="11"/>
        <v>2204</v>
      </c>
      <c r="M17" s="313">
        <f t="shared" si="12"/>
        <v>0</v>
      </c>
      <c r="N17" s="313">
        <f t="shared" si="13"/>
        <v>118</v>
      </c>
      <c r="O17" s="313">
        <f t="shared" si="14"/>
        <v>0</v>
      </c>
      <c r="P17" s="313">
        <f t="shared" si="15"/>
        <v>0</v>
      </c>
      <c r="Q17" s="313">
        <f t="shared" si="16"/>
        <v>0</v>
      </c>
      <c r="R17" s="313">
        <f t="shared" si="17"/>
        <v>0</v>
      </c>
      <c r="S17" s="313">
        <f t="shared" si="18"/>
        <v>0</v>
      </c>
      <c r="T17" s="313">
        <f t="shared" si="19"/>
        <v>0</v>
      </c>
      <c r="U17" s="313">
        <f t="shared" si="20"/>
        <v>0</v>
      </c>
      <c r="V17" s="313">
        <f t="shared" si="21"/>
        <v>0</v>
      </c>
      <c r="W17" s="313">
        <f t="shared" si="22"/>
        <v>37</v>
      </c>
      <c r="X17" s="313">
        <f t="shared" si="23"/>
        <v>61</v>
      </c>
      <c r="Y17" s="313">
        <f t="shared" si="24"/>
        <v>506</v>
      </c>
      <c r="Z17" s="313">
        <v>212</v>
      </c>
      <c r="AA17" s="313">
        <v>0</v>
      </c>
      <c r="AB17" s="313">
        <v>0</v>
      </c>
      <c r="AC17" s="313">
        <v>225</v>
      </c>
      <c r="AD17" s="313">
        <v>0</v>
      </c>
      <c r="AE17" s="313">
        <v>0</v>
      </c>
      <c r="AF17" s="313">
        <v>0</v>
      </c>
      <c r="AG17" s="313">
        <v>0</v>
      </c>
      <c r="AH17" s="313">
        <v>0</v>
      </c>
      <c r="AI17" s="313">
        <v>32</v>
      </c>
      <c r="AJ17" s="313" t="s">
        <v>564</v>
      </c>
      <c r="AK17" s="313" t="s">
        <v>564</v>
      </c>
      <c r="AL17" s="313" t="s">
        <v>564</v>
      </c>
      <c r="AM17" s="313" t="s">
        <v>564</v>
      </c>
      <c r="AN17" s="313" t="s">
        <v>564</v>
      </c>
      <c r="AO17" s="313" t="s">
        <v>564</v>
      </c>
      <c r="AP17" s="313" t="s">
        <v>564</v>
      </c>
      <c r="AQ17" s="313" t="s">
        <v>564</v>
      </c>
      <c r="AR17" s="313">
        <v>37</v>
      </c>
      <c r="AS17" s="313">
        <v>0</v>
      </c>
      <c r="AT17" s="313">
        <f>'施設資源化量内訳'!D17</f>
        <v>3592</v>
      </c>
      <c r="AU17" s="313">
        <f>'施設資源化量内訳'!E17</f>
        <v>0</v>
      </c>
      <c r="AV17" s="313">
        <f>'施設資源化量内訳'!F17</f>
        <v>0</v>
      </c>
      <c r="AW17" s="313">
        <f>'施設資源化量内訳'!G17</f>
        <v>0</v>
      </c>
      <c r="AX17" s="313">
        <f>'施設資源化量内訳'!H17</f>
        <v>344</v>
      </c>
      <c r="AY17" s="313">
        <f>'施設資源化量内訳'!I17</f>
        <v>795</v>
      </c>
      <c r="AZ17" s="313">
        <f>'施設資源化量内訳'!J17</f>
        <v>188</v>
      </c>
      <c r="BA17" s="313">
        <f>'施設資源化量内訳'!K17</f>
        <v>0</v>
      </c>
      <c r="BB17" s="313">
        <f>'施設資源化量内訳'!L17</f>
        <v>2204</v>
      </c>
      <c r="BC17" s="313">
        <f>'施設資源化量内訳'!M17</f>
        <v>0</v>
      </c>
      <c r="BD17" s="313">
        <f>'施設資源化量内訳'!N17</f>
        <v>0</v>
      </c>
      <c r="BE17" s="313">
        <f>'施設資源化量内訳'!O17</f>
        <v>0</v>
      </c>
      <c r="BF17" s="313">
        <f>'施設資源化量内訳'!P17</f>
        <v>0</v>
      </c>
      <c r="BG17" s="313">
        <f>'施設資源化量内訳'!Q17</f>
        <v>0</v>
      </c>
      <c r="BH17" s="313">
        <f>'施設資源化量内訳'!R17</f>
        <v>0</v>
      </c>
      <c r="BI17" s="313">
        <f>'施設資源化量内訳'!S17</f>
        <v>0</v>
      </c>
      <c r="BJ17" s="313">
        <f>'施設資源化量内訳'!T17</f>
        <v>0</v>
      </c>
      <c r="BK17" s="313">
        <f>'施設資源化量内訳'!U17</f>
        <v>0</v>
      </c>
      <c r="BL17" s="313">
        <f>'施設資源化量内訳'!V17</f>
        <v>0</v>
      </c>
      <c r="BM17" s="313">
        <f>'施設資源化量内訳'!W17</f>
        <v>0</v>
      </c>
      <c r="BN17" s="313">
        <f>'施設資源化量内訳'!X17</f>
        <v>61</v>
      </c>
      <c r="BO17" s="313">
        <f t="shared" si="25"/>
        <v>3967</v>
      </c>
      <c r="BP17" s="313">
        <v>3779</v>
      </c>
      <c r="BQ17" s="313">
        <v>20</v>
      </c>
      <c r="BR17" s="313">
        <v>0</v>
      </c>
      <c r="BS17" s="313">
        <v>80</v>
      </c>
      <c r="BT17" s="313">
        <v>2</v>
      </c>
      <c r="BU17" s="313">
        <v>0</v>
      </c>
      <c r="BV17" s="313">
        <v>0</v>
      </c>
      <c r="BW17" s="313">
        <v>0</v>
      </c>
      <c r="BX17" s="313">
        <v>0</v>
      </c>
      <c r="BY17" s="313">
        <v>86</v>
      </c>
      <c r="BZ17" s="313" t="s">
        <v>564</v>
      </c>
      <c r="CA17" s="313" t="s">
        <v>564</v>
      </c>
      <c r="CB17" s="313" t="s">
        <v>564</v>
      </c>
      <c r="CC17" s="313" t="s">
        <v>564</v>
      </c>
      <c r="CD17" s="313" t="s">
        <v>564</v>
      </c>
      <c r="CE17" s="313" t="s">
        <v>564</v>
      </c>
      <c r="CF17" s="313" t="s">
        <v>564</v>
      </c>
      <c r="CG17" s="313" t="s">
        <v>564</v>
      </c>
      <c r="CH17" s="313">
        <v>0</v>
      </c>
      <c r="CI17" s="313">
        <v>0</v>
      </c>
      <c r="CJ17" s="319" t="s">
        <v>565</v>
      </c>
    </row>
    <row r="18" spans="1:88" s="300" customFormat="1" ht="12" customHeight="1">
      <c r="A18" s="294" t="s">
        <v>571</v>
      </c>
      <c r="B18" s="295" t="s">
        <v>593</v>
      </c>
      <c r="C18" s="294" t="s">
        <v>594</v>
      </c>
      <c r="D18" s="313">
        <f t="shared" si="3"/>
        <v>9861</v>
      </c>
      <c r="E18" s="313">
        <f t="shared" si="4"/>
        <v>3679</v>
      </c>
      <c r="F18" s="313">
        <f t="shared" si="5"/>
        <v>37</v>
      </c>
      <c r="G18" s="313">
        <f t="shared" si="6"/>
        <v>923</v>
      </c>
      <c r="H18" s="313">
        <f t="shared" si="7"/>
        <v>826</v>
      </c>
      <c r="I18" s="313">
        <f t="shared" si="8"/>
        <v>155</v>
      </c>
      <c r="J18" s="313">
        <f t="shared" si="9"/>
        <v>0</v>
      </c>
      <c r="K18" s="313">
        <f t="shared" si="10"/>
        <v>1521</v>
      </c>
      <c r="L18" s="313">
        <f t="shared" si="11"/>
        <v>102</v>
      </c>
      <c r="M18" s="313">
        <f t="shared" si="12"/>
        <v>186</v>
      </c>
      <c r="N18" s="313">
        <f t="shared" si="13"/>
        <v>0</v>
      </c>
      <c r="O18" s="313">
        <f t="shared" si="14"/>
        <v>0</v>
      </c>
      <c r="P18" s="313">
        <f t="shared" si="15"/>
        <v>0</v>
      </c>
      <c r="Q18" s="313">
        <f t="shared" si="16"/>
        <v>0</v>
      </c>
      <c r="R18" s="313">
        <f t="shared" si="17"/>
        <v>0</v>
      </c>
      <c r="S18" s="313">
        <f t="shared" si="18"/>
        <v>0</v>
      </c>
      <c r="T18" s="313">
        <f t="shared" si="19"/>
        <v>398</v>
      </c>
      <c r="U18" s="313">
        <f t="shared" si="20"/>
        <v>0</v>
      </c>
      <c r="V18" s="313">
        <f t="shared" si="21"/>
        <v>0</v>
      </c>
      <c r="W18" s="313">
        <f t="shared" si="22"/>
        <v>30</v>
      </c>
      <c r="X18" s="313">
        <f t="shared" si="23"/>
        <v>2004</v>
      </c>
      <c r="Y18" s="313">
        <f t="shared" si="24"/>
        <v>30</v>
      </c>
      <c r="Z18" s="313">
        <v>0</v>
      </c>
      <c r="AA18" s="313">
        <v>0</v>
      </c>
      <c r="AB18" s="313">
        <v>0</v>
      </c>
      <c r="AC18" s="313">
        <v>0</v>
      </c>
      <c r="AD18" s="313">
        <v>0</v>
      </c>
      <c r="AE18" s="313">
        <v>0</v>
      </c>
      <c r="AF18" s="313">
        <v>0</v>
      </c>
      <c r="AG18" s="313">
        <v>0</v>
      </c>
      <c r="AH18" s="313">
        <v>0</v>
      </c>
      <c r="AI18" s="313">
        <v>0</v>
      </c>
      <c r="AJ18" s="313" t="s">
        <v>564</v>
      </c>
      <c r="AK18" s="313" t="s">
        <v>564</v>
      </c>
      <c r="AL18" s="313" t="s">
        <v>564</v>
      </c>
      <c r="AM18" s="313" t="s">
        <v>564</v>
      </c>
      <c r="AN18" s="313" t="s">
        <v>564</v>
      </c>
      <c r="AO18" s="313" t="s">
        <v>564</v>
      </c>
      <c r="AP18" s="313" t="s">
        <v>564</v>
      </c>
      <c r="AQ18" s="313" t="s">
        <v>564</v>
      </c>
      <c r="AR18" s="313">
        <v>30</v>
      </c>
      <c r="AS18" s="313">
        <v>0</v>
      </c>
      <c r="AT18" s="313">
        <f>'施設資源化量内訳'!D18</f>
        <v>7247</v>
      </c>
      <c r="AU18" s="313">
        <f>'施設資源化量内訳'!E18</f>
        <v>1186</v>
      </c>
      <c r="AV18" s="313">
        <f>'施設資源化量内訳'!F18</f>
        <v>4</v>
      </c>
      <c r="AW18" s="313">
        <f>'施設資源化量内訳'!G18</f>
        <v>923</v>
      </c>
      <c r="AX18" s="313">
        <f>'施設資源化量内訳'!H18</f>
        <v>826</v>
      </c>
      <c r="AY18" s="313">
        <f>'施設資源化量内訳'!I18</f>
        <v>155</v>
      </c>
      <c r="AZ18" s="313">
        <f>'施設資源化量内訳'!J18</f>
        <v>0</v>
      </c>
      <c r="BA18" s="313">
        <f>'施設資源化量内訳'!K18</f>
        <v>1521</v>
      </c>
      <c r="BB18" s="313">
        <f>'施設資源化量内訳'!L18</f>
        <v>102</v>
      </c>
      <c r="BC18" s="313">
        <f>'施設資源化量内訳'!M18</f>
        <v>128</v>
      </c>
      <c r="BD18" s="313">
        <f>'施設資源化量内訳'!N18</f>
        <v>0</v>
      </c>
      <c r="BE18" s="313">
        <f>'施設資源化量内訳'!O18</f>
        <v>0</v>
      </c>
      <c r="BF18" s="313">
        <f>'施設資源化量内訳'!P18</f>
        <v>0</v>
      </c>
      <c r="BG18" s="313">
        <f>'施設資源化量内訳'!Q18</f>
        <v>0</v>
      </c>
      <c r="BH18" s="313">
        <f>'施設資源化量内訳'!R18</f>
        <v>0</v>
      </c>
      <c r="BI18" s="313">
        <f>'施設資源化量内訳'!S18</f>
        <v>0</v>
      </c>
      <c r="BJ18" s="313">
        <f>'施設資源化量内訳'!T18</f>
        <v>398</v>
      </c>
      <c r="BK18" s="313">
        <f>'施設資源化量内訳'!U18</f>
        <v>0</v>
      </c>
      <c r="BL18" s="313">
        <f>'施設資源化量内訳'!V18</f>
        <v>0</v>
      </c>
      <c r="BM18" s="313">
        <f>'施設資源化量内訳'!W18</f>
        <v>0</v>
      </c>
      <c r="BN18" s="313">
        <f>'施設資源化量内訳'!X18</f>
        <v>2004</v>
      </c>
      <c r="BO18" s="313">
        <f t="shared" si="25"/>
        <v>2584</v>
      </c>
      <c r="BP18" s="313">
        <v>2493</v>
      </c>
      <c r="BQ18" s="313">
        <v>33</v>
      </c>
      <c r="BR18" s="313">
        <v>0</v>
      </c>
      <c r="BS18" s="313">
        <v>0</v>
      </c>
      <c r="BT18" s="313">
        <v>0</v>
      </c>
      <c r="BU18" s="313">
        <v>0</v>
      </c>
      <c r="BV18" s="313">
        <v>0</v>
      </c>
      <c r="BW18" s="313">
        <v>0</v>
      </c>
      <c r="BX18" s="313">
        <v>58</v>
      </c>
      <c r="BY18" s="313">
        <v>0</v>
      </c>
      <c r="BZ18" s="313" t="s">
        <v>564</v>
      </c>
      <c r="CA18" s="313" t="s">
        <v>564</v>
      </c>
      <c r="CB18" s="313" t="s">
        <v>564</v>
      </c>
      <c r="CC18" s="313" t="s">
        <v>564</v>
      </c>
      <c r="CD18" s="313" t="s">
        <v>564</v>
      </c>
      <c r="CE18" s="313" t="s">
        <v>564</v>
      </c>
      <c r="CF18" s="313" t="s">
        <v>564</v>
      </c>
      <c r="CG18" s="313" t="s">
        <v>564</v>
      </c>
      <c r="CH18" s="313">
        <v>0</v>
      </c>
      <c r="CI18" s="313">
        <v>0</v>
      </c>
      <c r="CJ18" s="319" t="s">
        <v>565</v>
      </c>
    </row>
    <row r="19" spans="1:88" s="300" customFormat="1" ht="12" customHeight="1">
      <c r="A19" s="294" t="s">
        <v>571</v>
      </c>
      <c r="B19" s="295" t="s">
        <v>595</v>
      </c>
      <c r="C19" s="294" t="s">
        <v>596</v>
      </c>
      <c r="D19" s="313">
        <f t="shared" si="3"/>
        <v>4780</v>
      </c>
      <c r="E19" s="313">
        <f t="shared" si="4"/>
        <v>386</v>
      </c>
      <c r="F19" s="313">
        <f t="shared" si="5"/>
        <v>0</v>
      </c>
      <c r="G19" s="313">
        <f t="shared" si="6"/>
        <v>0</v>
      </c>
      <c r="H19" s="313">
        <f t="shared" si="7"/>
        <v>849</v>
      </c>
      <c r="I19" s="313">
        <f t="shared" si="8"/>
        <v>505</v>
      </c>
      <c r="J19" s="313">
        <f t="shared" si="9"/>
        <v>229</v>
      </c>
      <c r="K19" s="313">
        <f t="shared" si="10"/>
        <v>28</v>
      </c>
      <c r="L19" s="313">
        <f t="shared" si="11"/>
        <v>1063</v>
      </c>
      <c r="M19" s="313">
        <f t="shared" si="12"/>
        <v>0</v>
      </c>
      <c r="N19" s="313">
        <f t="shared" si="13"/>
        <v>0</v>
      </c>
      <c r="O19" s="313">
        <f t="shared" si="14"/>
        <v>0</v>
      </c>
      <c r="P19" s="313">
        <f t="shared" si="15"/>
        <v>0</v>
      </c>
      <c r="Q19" s="313">
        <f t="shared" si="16"/>
        <v>406</v>
      </c>
      <c r="R19" s="313">
        <f t="shared" si="17"/>
        <v>0</v>
      </c>
      <c r="S19" s="313">
        <f t="shared" si="18"/>
        <v>0</v>
      </c>
      <c r="T19" s="313">
        <f t="shared" si="19"/>
        <v>0</v>
      </c>
      <c r="U19" s="313">
        <f t="shared" si="20"/>
        <v>0</v>
      </c>
      <c r="V19" s="313">
        <f t="shared" si="21"/>
        <v>0</v>
      </c>
      <c r="W19" s="313">
        <f t="shared" si="22"/>
        <v>0</v>
      </c>
      <c r="X19" s="313">
        <f t="shared" si="23"/>
        <v>1314</v>
      </c>
      <c r="Y19" s="313">
        <f t="shared" si="24"/>
        <v>3291</v>
      </c>
      <c r="Z19" s="313">
        <v>0</v>
      </c>
      <c r="AA19" s="313">
        <v>0</v>
      </c>
      <c r="AB19" s="313">
        <v>0</v>
      </c>
      <c r="AC19" s="313">
        <v>201</v>
      </c>
      <c r="AD19" s="313">
        <v>492</v>
      </c>
      <c r="AE19" s="313">
        <v>229</v>
      </c>
      <c r="AF19" s="313">
        <v>28</v>
      </c>
      <c r="AG19" s="313">
        <v>1052</v>
      </c>
      <c r="AH19" s="313">
        <v>0</v>
      </c>
      <c r="AI19" s="313">
        <v>0</v>
      </c>
      <c r="AJ19" s="313" t="s">
        <v>564</v>
      </c>
      <c r="AK19" s="313" t="s">
        <v>564</v>
      </c>
      <c r="AL19" s="313" t="s">
        <v>564</v>
      </c>
      <c r="AM19" s="313" t="s">
        <v>564</v>
      </c>
      <c r="AN19" s="313" t="s">
        <v>564</v>
      </c>
      <c r="AO19" s="313" t="s">
        <v>564</v>
      </c>
      <c r="AP19" s="313" t="s">
        <v>564</v>
      </c>
      <c r="AQ19" s="313" t="s">
        <v>564</v>
      </c>
      <c r="AR19" s="313">
        <v>0</v>
      </c>
      <c r="AS19" s="313">
        <v>1289</v>
      </c>
      <c r="AT19" s="313">
        <f>'施設資源化量内訳'!D19</f>
        <v>1177</v>
      </c>
      <c r="AU19" s="313">
        <f>'施設資源化量内訳'!E19</f>
        <v>74</v>
      </c>
      <c r="AV19" s="313">
        <f>'施設資源化量内訳'!F19</f>
        <v>0</v>
      </c>
      <c r="AW19" s="313">
        <f>'施設資源化量内訳'!G19</f>
        <v>0</v>
      </c>
      <c r="AX19" s="313">
        <f>'施設資源化量内訳'!H19</f>
        <v>648</v>
      </c>
      <c r="AY19" s="313">
        <f>'施設資源化量内訳'!I19</f>
        <v>13</v>
      </c>
      <c r="AZ19" s="313">
        <f>'施設資源化量内訳'!J19</f>
        <v>0</v>
      </c>
      <c r="BA19" s="313">
        <f>'施設資源化量内訳'!K19</f>
        <v>0</v>
      </c>
      <c r="BB19" s="313">
        <f>'施設資源化量内訳'!L19</f>
        <v>11</v>
      </c>
      <c r="BC19" s="313">
        <f>'施設資源化量内訳'!M19</f>
        <v>0</v>
      </c>
      <c r="BD19" s="313">
        <f>'施設資源化量内訳'!N19</f>
        <v>0</v>
      </c>
      <c r="BE19" s="313">
        <f>'施設資源化量内訳'!O19</f>
        <v>0</v>
      </c>
      <c r="BF19" s="313">
        <f>'施設資源化量内訳'!P19</f>
        <v>0</v>
      </c>
      <c r="BG19" s="313">
        <f>'施設資源化量内訳'!Q19</f>
        <v>406</v>
      </c>
      <c r="BH19" s="313">
        <f>'施設資源化量内訳'!R19</f>
        <v>0</v>
      </c>
      <c r="BI19" s="313">
        <f>'施設資源化量内訳'!S19</f>
        <v>0</v>
      </c>
      <c r="BJ19" s="313">
        <f>'施設資源化量内訳'!T19</f>
        <v>0</v>
      </c>
      <c r="BK19" s="313">
        <f>'施設資源化量内訳'!U19</f>
        <v>0</v>
      </c>
      <c r="BL19" s="313">
        <f>'施設資源化量内訳'!V19</f>
        <v>0</v>
      </c>
      <c r="BM19" s="313">
        <f>'施設資源化量内訳'!W19</f>
        <v>0</v>
      </c>
      <c r="BN19" s="313">
        <f>'施設資源化量内訳'!X19</f>
        <v>25</v>
      </c>
      <c r="BO19" s="313">
        <f t="shared" si="25"/>
        <v>312</v>
      </c>
      <c r="BP19" s="313">
        <v>312</v>
      </c>
      <c r="BQ19" s="313">
        <v>0</v>
      </c>
      <c r="BR19" s="313">
        <v>0</v>
      </c>
      <c r="BS19" s="313">
        <v>0</v>
      </c>
      <c r="BT19" s="313">
        <v>0</v>
      </c>
      <c r="BU19" s="313">
        <v>0</v>
      </c>
      <c r="BV19" s="313">
        <v>0</v>
      </c>
      <c r="BW19" s="313">
        <v>0</v>
      </c>
      <c r="BX19" s="313">
        <v>0</v>
      </c>
      <c r="BY19" s="313">
        <v>0</v>
      </c>
      <c r="BZ19" s="313" t="s">
        <v>564</v>
      </c>
      <c r="CA19" s="313" t="s">
        <v>564</v>
      </c>
      <c r="CB19" s="313" t="s">
        <v>564</v>
      </c>
      <c r="CC19" s="313" t="s">
        <v>564</v>
      </c>
      <c r="CD19" s="313" t="s">
        <v>564</v>
      </c>
      <c r="CE19" s="313" t="s">
        <v>564</v>
      </c>
      <c r="CF19" s="313" t="s">
        <v>564</v>
      </c>
      <c r="CG19" s="313" t="s">
        <v>564</v>
      </c>
      <c r="CH19" s="313">
        <v>0</v>
      </c>
      <c r="CI19" s="313">
        <v>0</v>
      </c>
      <c r="CJ19" s="319" t="s">
        <v>565</v>
      </c>
    </row>
    <row r="20" spans="1:88" s="300" customFormat="1" ht="12" customHeight="1">
      <c r="A20" s="294" t="s">
        <v>571</v>
      </c>
      <c r="B20" s="295" t="s">
        <v>597</v>
      </c>
      <c r="C20" s="294" t="s">
        <v>598</v>
      </c>
      <c r="D20" s="313">
        <f t="shared" si="3"/>
        <v>8893</v>
      </c>
      <c r="E20" s="313">
        <f t="shared" si="4"/>
        <v>2227</v>
      </c>
      <c r="F20" s="313">
        <f t="shared" si="5"/>
        <v>10</v>
      </c>
      <c r="G20" s="313">
        <f t="shared" si="6"/>
        <v>0</v>
      </c>
      <c r="H20" s="313">
        <f t="shared" si="7"/>
        <v>845</v>
      </c>
      <c r="I20" s="313">
        <f t="shared" si="8"/>
        <v>800</v>
      </c>
      <c r="J20" s="313">
        <f t="shared" si="9"/>
        <v>118</v>
      </c>
      <c r="K20" s="313">
        <f t="shared" si="10"/>
        <v>0</v>
      </c>
      <c r="L20" s="313">
        <f t="shared" si="11"/>
        <v>1570</v>
      </c>
      <c r="M20" s="313">
        <f t="shared" si="12"/>
        <v>0</v>
      </c>
      <c r="N20" s="313">
        <f t="shared" si="13"/>
        <v>47</v>
      </c>
      <c r="O20" s="313">
        <f t="shared" si="14"/>
        <v>473</v>
      </c>
      <c r="P20" s="313">
        <f t="shared" si="15"/>
        <v>0</v>
      </c>
      <c r="Q20" s="313">
        <f t="shared" si="16"/>
        <v>0</v>
      </c>
      <c r="R20" s="313">
        <f t="shared" si="17"/>
        <v>0</v>
      </c>
      <c r="S20" s="313">
        <f t="shared" si="18"/>
        <v>0</v>
      </c>
      <c r="T20" s="313">
        <f t="shared" si="19"/>
        <v>794</v>
      </c>
      <c r="U20" s="313">
        <f t="shared" si="20"/>
        <v>0</v>
      </c>
      <c r="V20" s="313">
        <f t="shared" si="21"/>
        <v>0</v>
      </c>
      <c r="W20" s="313">
        <f t="shared" si="22"/>
        <v>21</v>
      </c>
      <c r="X20" s="313">
        <f t="shared" si="23"/>
        <v>1988</v>
      </c>
      <c r="Y20" s="313">
        <f t="shared" si="24"/>
        <v>0</v>
      </c>
      <c r="Z20" s="313">
        <v>0</v>
      </c>
      <c r="AA20" s="313">
        <v>0</v>
      </c>
      <c r="AB20" s="313">
        <v>0</v>
      </c>
      <c r="AC20" s="313">
        <v>0</v>
      </c>
      <c r="AD20" s="313">
        <v>0</v>
      </c>
      <c r="AE20" s="313">
        <v>0</v>
      </c>
      <c r="AF20" s="313">
        <v>0</v>
      </c>
      <c r="AG20" s="313">
        <v>0</v>
      </c>
      <c r="AH20" s="313">
        <v>0</v>
      </c>
      <c r="AI20" s="313">
        <v>0</v>
      </c>
      <c r="AJ20" s="313" t="s">
        <v>564</v>
      </c>
      <c r="AK20" s="313" t="s">
        <v>564</v>
      </c>
      <c r="AL20" s="313" t="s">
        <v>564</v>
      </c>
      <c r="AM20" s="313" t="s">
        <v>564</v>
      </c>
      <c r="AN20" s="313" t="s">
        <v>564</v>
      </c>
      <c r="AO20" s="313" t="s">
        <v>564</v>
      </c>
      <c r="AP20" s="313" t="s">
        <v>564</v>
      </c>
      <c r="AQ20" s="313" t="s">
        <v>564</v>
      </c>
      <c r="AR20" s="313">
        <v>0</v>
      </c>
      <c r="AS20" s="313">
        <v>0</v>
      </c>
      <c r="AT20" s="313">
        <f>'施設資源化量内訳'!D20</f>
        <v>8893</v>
      </c>
      <c r="AU20" s="313">
        <f>'施設資源化量内訳'!E20</f>
        <v>2227</v>
      </c>
      <c r="AV20" s="313">
        <f>'施設資源化量内訳'!F20</f>
        <v>10</v>
      </c>
      <c r="AW20" s="313">
        <f>'施設資源化量内訳'!G20</f>
        <v>0</v>
      </c>
      <c r="AX20" s="313">
        <f>'施設資源化量内訳'!H20</f>
        <v>845</v>
      </c>
      <c r="AY20" s="313">
        <f>'施設資源化量内訳'!I20</f>
        <v>800</v>
      </c>
      <c r="AZ20" s="313">
        <f>'施設資源化量内訳'!J20</f>
        <v>118</v>
      </c>
      <c r="BA20" s="313">
        <f>'施設資源化量内訳'!K20</f>
        <v>0</v>
      </c>
      <c r="BB20" s="313">
        <f>'施設資源化量内訳'!L20</f>
        <v>1570</v>
      </c>
      <c r="BC20" s="313">
        <f>'施設資源化量内訳'!M20</f>
        <v>0</v>
      </c>
      <c r="BD20" s="313">
        <f>'施設資源化量内訳'!N20</f>
        <v>47</v>
      </c>
      <c r="BE20" s="313">
        <f>'施設資源化量内訳'!O20</f>
        <v>473</v>
      </c>
      <c r="BF20" s="313">
        <f>'施設資源化量内訳'!P20</f>
        <v>0</v>
      </c>
      <c r="BG20" s="313">
        <f>'施設資源化量内訳'!Q20</f>
        <v>0</v>
      </c>
      <c r="BH20" s="313">
        <f>'施設資源化量内訳'!R20</f>
        <v>0</v>
      </c>
      <c r="BI20" s="313">
        <f>'施設資源化量内訳'!S20</f>
        <v>0</v>
      </c>
      <c r="BJ20" s="313">
        <f>'施設資源化量内訳'!T20</f>
        <v>794</v>
      </c>
      <c r="BK20" s="313">
        <f>'施設資源化量内訳'!U20</f>
        <v>0</v>
      </c>
      <c r="BL20" s="313">
        <f>'施設資源化量内訳'!V20</f>
        <v>0</v>
      </c>
      <c r="BM20" s="313">
        <f>'施設資源化量内訳'!W20</f>
        <v>21</v>
      </c>
      <c r="BN20" s="313">
        <f>'施設資源化量内訳'!X20</f>
        <v>1988</v>
      </c>
      <c r="BO20" s="313">
        <f t="shared" si="25"/>
        <v>0</v>
      </c>
      <c r="BP20" s="313">
        <v>0</v>
      </c>
      <c r="BQ20" s="313">
        <v>0</v>
      </c>
      <c r="BR20" s="313">
        <v>0</v>
      </c>
      <c r="BS20" s="313">
        <v>0</v>
      </c>
      <c r="BT20" s="313">
        <v>0</v>
      </c>
      <c r="BU20" s="313">
        <v>0</v>
      </c>
      <c r="BV20" s="313">
        <v>0</v>
      </c>
      <c r="BW20" s="313">
        <v>0</v>
      </c>
      <c r="BX20" s="313">
        <v>0</v>
      </c>
      <c r="BY20" s="313">
        <v>0</v>
      </c>
      <c r="BZ20" s="313" t="s">
        <v>564</v>
      </c>
      <c r="CA20" s="313" t="s">
        <v>564</v>
      </c>
      <c r="CB20" s="313" t="s">
        <v>564</v>
      </c>
      <c r="CC20" s="313" t="s">
        <v>564</v>
      </c>
      <c r="CD20" s="313" t="s">
        <v>564</v>
      </c>
      <c r="CE20" s="313" t="s">
        <v>564</v>
      </c>
      <c r="CF20" s="313" t="s">
        <v>564</v>
      </c>
      <c r="CG20" s="313" t="s">
        <v>564</v>
      </c>
      <c r="CH20" s="313">
        <v>0</v>
      </c>
      <c r="CI20" s="313">
        <v>0</v>
      </c>
      <c r="CJ20" s="319" t="s">
        <v>565</v>
      </c>
    </row>
    <row r="21" spans="1:88" s="300" customFormat="1" ht="12" customHeight="1">
      <c r="A21" s="294" t="s">
        <v>571</v>
      </c>
      <c r="B21" s="295" t="s">
        <v>599</v>
      </c>
      <c r="C21" s="294" t="s">
        <v>600</v>
      </c>
      <c r="D21" s="313">
        <f t="shared" si="3"/>
        <v>19563</v>
      </c>
      <c r="E21" s="313">
        <f t="shared" si="4"/>
        <v>2915</v>
      </c>
      <c r="F21" s="313">
        <f t="shared" si="5"/>
        <v>116</v>
      </c>
      <c r="G21" s="313">
        <f t="shared" si="6"/>
        <v>0</v>
      </c>
      <c r="H21" s="313">
        <f t="shared" si="7"/>
        <v>385</v>
      </c>
      <c r="I21" s="313">
        <f t="shared" si="8"/>
        <v>631</v>
      </c>
      <c r="J21" s="313">
        <f t="shared" si="9"/>
        <v>191</v>
      </c>
      <c r="K21" s="313">
        <f t="shared" si="10"/>
        <v>8</v>
      </c>
      <c r="L21" s="313">
        <f t="shared" si="11"/>
        <v>0</v>
      </c>
      <c r="M21" s="313">
        <f t="shared" si="12"/>
        <v>0</v>
      </c>
      <c r="N21" s="313">
        <f t="shared" si="13"/>
        <v>18</v>
      </c>
      <c r="O21" s="313">
        <f t="shared" si="14"/>
        <v>448</v>
      </c>
      <c r="P21" s="313">
        <f t="shared" si="15"/>
        <v>0</v>
      </c>
      <c r="Q21" s="313">
        <f t="shared" si="16"/>
        <v>0</v>
      </c>
      <c r="R21" s="313">
        <f t="shared" si="17"/>
        <v>14819</v>
      </c>
      <c r="S21" s="313">
        <f t="shared" si="18"/>
        <v>0</v>
      </c>
      <c r="T21" s="313">
        <f t="shared" si="19"/>
        <v>0</v>
      </c>
      <c r="U21" s="313">
        <f t="shared" si="20"/>
        <v>0</v>
      </c>
      <c r="V21" s="313">
        <f t="shared" si="21"/>
        <v>0</v>
      </c>
      <c r="W21" s="313">
        <f t="shared" si="22"/>
        <v>0</v>
      </c>
      <c r="X21" s="313">
        <f t="shared" si="23"/>
        <v>32</v>
      </c>
      <c r="Y21" s="313">
        <f t="shared" si="24"/>
        <v>1927</v>
      </c>
      <c r="Z21" s="313">
        <v>1891</v>
      </c>
      <c r="AA21" s="313">
        <v>0</v>
      </c>
      <c r="AB21" s="313">
        <v>0</v>
      </c>
      <c r="AC21" s="313">
        <v>0</v>
      </c>
      <c r="AD21" s="313">
        <v>0</v>
      </c>
      <c r="AE21" s="313">
        <v>0</v>
      </c>
      <c r="AF21" s="313">
        <v>8</v>
      </c>
      <c r="AG21" s="313">
        <v>0</v>
      </c>
      <c r="AH21" s="313">
        <v>0</v>
      </c>
      <c r="AI21" s="313">
        <v>0</v>
      </c>
      <c r="AJ21" s="313" t="s">
        <v>564</v>
      </c>
      <c r="AK21" s="313" t="s">
        <v>564</v>
      </c>
      <c r="AL21" s="313" t="s">
        <v>564</v>
      </c>
      <c r="AM21" s="313" t="s">
        <v>564</v>
      </c>
      <c r="AN21" s="313" t="s">
        <v>564</v>
      </c>
      <c r="AO21" s="313" t="s">
        <v>564</v>
      </c>
      <c r="AP21" s="313" t="s">
        <v>564</v>
      </c>
      <c r="AQ21" s="313" t="s">
        <v>564</v>
      </c>
      <c r="AR21" s="313">
        <v>0</v>
      </c>
      <c r="AS21" s="313">
        <v>28</v>
      </c>
      <c r="AT21" s="313">
        <f>'施設資源化量内訳'!D21</f>
        <v>16448</v>
      </c>
      <c r="AU21" s="313">
        <f>'施設資源化量内訳'!E21</f>
        <v>0</v>
      </c>
      <c r="AV21" s="313">
        <f>'施設資源化量内訳'!F21</f>
        <v>0</v>
      </c>
      <c r="AW21" s="313">
        <f>'施設資源化量内訳'!G21</f>
        <v>0</v>
      </c>
      <c r="AX21" s="313">
        <f>'施設資源化量内訳'!H21</f>
        <v>356</v>
      </c>
      <c r="AY21" s="313">
        <f>'施設資源化量内訳'!I21</f>
        <v>630</v>
      </c>
      <c r="AZ21" s="313">
        <f>'施設資源化量内訳'!J21</f>
        <v>191</v>
      </c>
      <c r="BA21" s="313">
        <f>'施設資源化量内訳'!K21</f>
        <v>0</v>
      </c>
      <c r="BB21" s="313">
        <f>'施設資源化量内訳'!L21</f>
        <v>0</v>
      </c>
      <c r="BC21" s="313">
        <f>'施設資源化量内訳'!M21</f>
        <v>0</v>
      </c>
      <c r="BD21" s="313">
        <f>'施設資源化量内訳'!N21</f>
        <v>0</v>
      </c>
      <c r="BE21" s="313">
        <f>'施設資源化量内訳'!O21</f>
        <v>448</v>
      </c>
      <c r="BF21" s="313">
        <f>'施設資源化量内訳'!P21</f>
        <v>0</v>
      </c>
      <c r="BG21" s="313">
        <f>'施設資源化量内訳'!Q21</f>
        <v>0</v>
      </c>
      <c r="BH21" s="313">
        <f>'施設資源化量内訳'!R21</f>
        <v>14819</v>
      </c>
      <c r="BI21" s="313">
        <f>'施設資源化量内訳'!S21</f>
        <v>0</v>
      </c>
      <c r="BJ21" s="313">
        <f>'施設資源化量内訳'!T21</f>
        <v>0</v>
      </c>
      <c r="BK21" s="313">
        <f>'施設資源化量内訳'!U21</f>
        <v>0</v>
      </c>
      <c r="BL21" s="313">
        <f>'施設資源化量内訳'!V21</f>
        <v>0</v>
      </c>
      <c r="BM21" s="313">
        <f>'施設資源化量内訳'!W21</f>
        <v>0</v>
      </c>
      <c r="BN21" s="313">
        <f>'施設資源化量内訳'!X21</f>
        <v>4</v>
      </c>
      <c r="BO21" s="313">
        <f t="shared" si="25"/>
        <v>1188</v>
      </c>
      <c r="BP21" s="313">
        <v>1024</v>
      </c>
      <c r="BQ21" s="313">
        <v>116</v>
      </c>
      <c r="BR21" s="313">
        <v>0</v>
      </c>
      <c r="BS21" s="313">
        <v>29</v>
      </c>
      <c r="BT21" s="313">
        <v>1</v>
      </c>
      <c r="BU21" s="313">
        <v>0</v>
      </c>
      <c r="BV21" s="313">
        <v>0</v>
      </c>
      <c r="BW21" s="313">
        <v>0</v>
      </c>
      <c r="BX21" s="313">
        <v>0</v>
      </c>
      <c r="BY21" s="313">
        <v>18</v>
      </c>
      <c r="BZ21" s="313" t="s">
        <v>564</v>
      </c>
      <c r="CA21" s="313" t="s">
        <v>564</v>
      </c>
      <c r="CB21" s="313" t="s">
        <v>564</v>
      </c>
      <c r="CC21" s="313" t="s">
        <v>564</v>
      </c>
      <c r="CD21" s="313" t="s">
        <v>564</v>
      </c>
      <c r="CE21" s="313" t="s">
        <v>564</v>
      </c>
      <c r="CF21" s="313" t="s">
        <v>564</v>
      </c>
      <c r="CG21" s="313" t="s">
        <v>564</v>
      </c>
      <c r="CH21" s="313">
        <v>0</v>
      </c>
      <c r="CI21" s="313">
        <v>0</v>
      </c>
      <c r="CJ21" s="319" t="s">
        <v>565</v>
      </c>
    </row>
    <row r="22" spans="1:88" s="300" customFormat="1" ht="12" customHeight="1">
      <c r="A22" s="294" t="s">
        <v>571</v>
      </c>
      <c r="B22" s="295" t="s">
        <v>569</v>
      </c>
      <c r="C22" s="294" t="s">
        <v>601</v>
      </c>
      <c r="D22" s="313">
        <f t="shared" si="3"/>
        <v>6374</v>
      </c>
      <c r="E22" s="313">
        <f t="shared" si="4"/>
        <v>2688</v>
      </c>
      <c r="F22" s="313">
        <f t="shared" si="5"/>
        <v>0</v>
      </c>
      <c r="G22" s="313">
        <f t="shared" si="6"/>
        <v>0</v>
      </c>
      <c r="H22" s="313">
        <f t="shared" si="7"/>
        <v>606</v>
      </c>
      <c r="I22" s="313">
        <f t="shared" si="8"/>
        <v>469</v>
      </c>
      <c r="J22" s="313">
        <f t="shared" si="9"/>
        <v>142</v>
      </c>
      <c r="K22" s="313">
        <f t="shared" si="10"/>
        <v>0</v>
      </c>
      <c r="L22" s="313">
        <f t="shared" si="11"/>
        <v>796</v>
      </c>
      <c r="M22" s="313">
        <f t="shared" si="12"/>
        <v>0</v>
      </c>
      <c r="N22" s="313">
        <f t="shared" si="13"/>
        <v>56</v>
      </c>
      <c r="O22" s="313">
        <f t="shared" si="14"/>
        <v>0</v>
      </c>
      <c r="P22" s="313">
        <f t="shared" si="15"/>
        <v>0</v>
      </c>
      <c r="Q22" s="313">
        <f t="shared" si="16"/>
        <v>1597</v>
      </c>
      <c r="R22" s="313">
        <f t="shared" si="17"/>
        <v>0</v>
      </c>
      <c r="S22" s="313">
        <f t="shared" si="18"/>
        <v>0</v>
      </c>
      <c r="T22" s="313">
        <f t="shared" si="19"/>
        <v>0</v>
      </c>
      <c r="U22" s="313">
        <f t="shared" si="20"/>
        <v>0</v>
      </c>
      <c r="V22" s="313">
        <f t="shared" si="21"/>
        <v>0</v>
      </c>
      <c r="W22" s="313">
        <f t="shared" si="22"/>
        <v>20</v>
      </c>
      <c r="X22" s="313">
        <f t="shared" si="23"/>
        <v>0</v>
      </c>
      <c r="Y22" s="313">
        <f t="shared" si="24"/>
        <v>791</v>
      </c>
      <c r="Z22" s="313">
        <v>643</v>
      </c>
      <c r="AA22" s="313">
        <v>0</v>
      </c>
      <c r="AB22" s="313">
        <v>0</v>
      </c>
      <c r="AC22" s="313">
        <v>148</v>
      </c>
      <c r="AD22" s="313">
        <v>0</v>
      </c>
      <c r="AE22" s="313">
        <v>0</v>
      </c>
      <c r="AF22" s="313">
        <v>0</v>
      </c>
      <c r="AG22" s="313">
        <v>0</v>
      </c>
      <c r="AH22" s="313">
        <v>0</v>
      </c>
      <c r="AI22" s="313">
        <v>0</v>
      </c>
      <c r="AJ22" s="313" t="s">
        <v>564</v>
      </c>
      <c r="AK22" s="313" t="s">
        <v>564</v>
      </c>
      <c r="AL22" s="313" t="s">
        <v>564</v>
      </c>
      <c r="AM22" s="313" t="s">
        <v>564</v>
      </c>
      <c r="AN22" s="313" t="s">
        <v>564</v>
      </c>
      <c r="AO22" s="313" t="s">
        <v>564</v>
      </c>
      <c r="AP22" s="313" t="s">
        <v>564</v>
      </c>
      <c r="AQ22" s="313" t="s">
        <v>564</v>
      </c>
      <c r="AR22" s="313">
        <v>0</v>
      </c>
      <c r="AS22" s="313">
        <v>0</v>
      </c>
      <c r="AT22" s="313">
        <f>'施設資源化量内訳'!D22</f>
        <v>3482</v>
      </c>
      <c r="AU22" s="313">
        <f>'施設資源化量内訳'!E22</f>
        <v>0</v>
      </c>
      <c r="AV22" s="313">
        <f>'施設資源化量内訳'!F22</f>
        <v>0</v>
      </c>
      <c r="AW22" s="313">
        <f>'施設資源化量内訳'!G22</f>
        <v>0</v>
      </c>
      <c r="AX22" s="313">
        <f>'施設資源化量内訳'!H22</f>
        <v>458</v>
      </c>
      <c r="AY22" s="313">
        <f>'施設資源化量内訳'!I22</f>
        <v>469</v>
      </c>
      <c r="AZ22" s="313">
        <f>'施設資源化量内訳'!J22</f>
        <v>142</v>
      </c>
      <c r="BA22" s="313">
        <f>'施設資源化量内訳'!K22</f>
        <v>0</v>
      </c>
      <c r="BB22" s="313">
        <f>'施設資源化量内訳'!L22</f>
        <v>796</v>
      </c>
      <c r="BC22" s="313">
        <f>'施設資源化量内訳'!M22</f>
        <v>0</v>
      </c>
      <c r="BD22" s="313">
        <f>'施設資源化量内訳'!N22</f>
        <v>0</v>
      </c>
      <c r="BE22" s="313">
        <f>'施設資源化量内訳'!O22</f>
        <v>0</v>
      </c>
      <c r="BF22" s="313">
        <f>'施設資源化量内訳'!P22</f>
        <v>0</v>
      </c>
      <c r="BG22" s="313">
        <f>'施設資源化量内訳'!Q22</f>
        <v>1597</v>
      </c>
      <c r="BH22" s="313">
        <f>'施設資源化量内訳'!R22</f>
        <v>0</v>
      </c>
      <c r="BI22" s="313">
        <f>'施設資源化量内訳'!S22</f>
        <v>0</v>
      </c>
      <c r="BJ22" s="313">
        <f>'施設資源化量内訳'!T22</f>
        <v>0</v>
      </c>
      <c r="BK22" s="313">
        <f>'施設資源化量内訳'!U22</f>
        <v>0</v>
      </c>
      <c r="BL22" s="313">
        <f>'施設資源化量内訳'!V22</f>
        <v>0</v>
      </c>
      <c r="BM22" s="313">
        <f>'施設資源化量内訳'!W22</f>
        <v>20</v>
      </c>
      <c r="BN22" s="313">
        <f>'施設資源化量内訳'!X22</f>
        <v>0</v>
      </c>
      <c r="BO22" s="313">
        <f t="shared" si="25"/>
        <v>2101</v>
      </c>
      <c r="BP22" s="313">
        <v>2045</v>
      </c>
      <c r="BQ22" s="313">
        <v>0</v>
      </c>
      <c r="BR22" s="313">
        <v>0</v>
      </c>
      <c r="BS22" s="313">
        <v>0</v>
      </c>
      <c r="BT22" s="313">
        <v>0</v>
      </c>
      <c r="BU22" s="313">
        <v>0</v>
      </c>
      <c r="BV22" s="313">
        <v>0</v>
      </c>
      <c r="BW22" s="313">
        <v>0</v>
      </c>
      <c r="BX22" s="313">
        <v>0</v>
      </c>
      <c r="BY22" s="313">
        <v>56</v>
      </c>
      <c r="BZ22" s="313" t="s">
        <v>564</v>
      </c>
      <c r="CA22" s="313" t="s">
        <v>564</v>
      </c>
      <c r="CB22" s="313" t="s">
        <v>564</v>
      </c>
      <c r="CC22" s="313" t="s">
        <v>564</v>
      </c>
      <c r="CD22" s="313" t="s">
        <v>564</v>
      </c>
      <c r="CE22" s="313" t="s">
        <v>564</v>
      </c>
      <c r="CF22" s="313" t="s">
        <v>564</v>
      </c>
      <c r="CG22" s="313" t="s">
        <v>564</v>
      </c>
      <c r="CH22" s="313">
        <v>0</v>
      </c>
      <c r="CI22" s="313">
        <v>0</v>
      </c>
      <c r="CJ22" s="319" t="s">
        <v>565</v>
      </c>
    </row>
    <row r="23" spans="1:88" s="300" customFormat="1" ht="12" customHeight="1">
      <c r="A23" s="294" t="s">
        <v>571</v>
      </c>
      <c r="B23" s="295" t="s">
        <v>570</v>
      </c>
      <c r="C23" s="294" t="s">
        <v>602</v>
      </c>
      <c r="D23" s="313">
        <f t="shared" si="3"/>
        <v>1712</v>
      </c>
      <c r="E23" s="313">
        <f t="shared" si="4"/>
        <v>874</v>
      </c>
      <c r="F23" s="313">
        <f t="shared" si="5"/>
        <v>0</v>
      </c>
      <c r="G23" s="313">
        <f t="shared" si="6"/>
        <v>0</v>
      </c>
      <c r="H23" s="313">
        <f t="shared" si="7"/>
        <v>316</v>
      </c>
      <c r="I23" s="313">
        <f t="shared" si="8"/>
        <v>452</v>
      </c>
      <c r="J23" s="313">
        <f t="shared" si="9"/>
        <v>47</v>
      </c>
      <c r="K23" s="313">
        <f t="shared" si="10"/>
        <v>0</v>
      </c>
      <c r="L23" s="313">
        <f t="shared" si="11"/>
        <v>0</v>
      </c>
      <c r="M23" s="313">
        <f t="shared" si="12"/>
        <v>0</v>
      </c>
      <c r="N23" s="313">
        <f t="shared" si="13"/>
        <v>0</v>
      </c>
      <c r="O23" s="313">
        <f t="shared" si="14"/>
        <v>0</v>
      </c>
      <c r="P23" s="313">
        <f t="shared" si="15"/>
        <v>0</v>
      </c>
      <c r="Q23" s="313">
        <f t="shared" si="16"/>
        <v>0</v>
      </c>
      <c r="R23" s="313">
        <f t="shared" si="17"/>
        <v>0</v>
      </c>
      <c r="S23" s="313">
        <f t="shared" si="18"/>
        <v>0</v>
      </c>
      <c r="T23" s="313">
        <f t="shared" si="19"/>
        <v>0</v>
      </c>
      <c r="U23" s="313">
        <f t="shared" si="20"/>
        <v>0</v>
      </c>
      <c r="V23" s="313">
        <f t="shared" si="21"/>
        <v>0</v>
      </c>
      <c r="W23" s="313">
        <f t="shared" si="22"/>
        <v>14</v>
      </c>
      <c r="X23" s="313">
        <f t="shared" si="23"/>
        <v>9</v>
      </c>
      <c r="Y23" s="313">
        <f t="shared" si="24"/>
        <v>1114</v>
      </c>
      <c r="Z23" s="313">
        <v>645</v>
      </c>
      <c r="AA23" s="313">
        <v>0</v>
      </c>
      <c r="AB23" s="313">
        <v>0</v>
      </c>
      <c r="AC23" s="313">
        <v>0</v>
      </c>
      <c r="AD23" s="313">
        <v>446</v>
      </c>
      <c r="AE23" s="313">
        <v>0</v>
      </c>
      <c r="AF23" s="313">
        <v>0</v>
      </c>
      <c r="AG23" s="313">
        <v>0</v>
      </c>
      <c r="AH23" s="313">
        <v>0</v>
      </c>
      <c r="AI23" s="313">
        <v>0</v>
      </c>
      <c r="AJ23" s="313" t="s">
        <v>564</v>
      </c>
      <c r="AK23" s="313" t="s">
        <v>564</v>
      </c>
      <c r="AL23" s="313" t="s">
        <v>564</v>
      </c>
      <c r="AM23" s="313" t="s">
        <v>564</v>
      </c>
      <c r="AN23" s="313" t="s">
        <v>564</v>
      </c>
      <c r="AO23" s="313" t="s">
        <v>564</v>
      </c>
      <c r="AP23" s="313" t="s">
        <v>564</v>
      </c>
      <c r="AQ23" s="313" t="s">
        <v>564</v>
      </c>
      <c r="AR23" s="313">
        <v>14</v>
      </c>
      <c r="AS23" s="313">
        <v>9</v>
      </c>
      <c r="AT23" s="313">
        <f>'施設資源化量内訳'!D23</f>
        <v>353</v>
      </c>
      <c r="AU23" s="313">
        <f>'施設資源化量内訳'!E23</f>
        <v>0</v>
      </c>
      <c r="AV23" s="313">
        <f>'施設資源化量内訳'!F23</f>
        <v>0</v>
      </c>
      <c r="AW23" s="313">
        <f>'施設資源化量内訳'!G23</f>
        <v>0</v>
      </c>
      <c r="AX23" s="313">
        <f>'施設資源化量内訳'!H23</f>
        <v>306</v>
      </c>
      <c r="AY23" s="313">
        <f>'施設資源化量内訳'!I23</f>
        <v>0</v>
      </c>
      <c r="AZ23" s="313">
        <f>'施設資源化量内訳'!J23</f>
        <v>47</v>
      </c>
      <c r="BA23" s="313">
        <f>'施設資源化量内訳'!K23</f>
        <v>0</v>
      </c>
      <c r="BB23" s="313">
        <f>'施設資源化量内訳'!L23</f>
        <v>0</v>
      </c>
      <c r="BC23" s="313">
        <f>'施設資源化量内訳'!M23</f>
        <v>0</v>
      </c>
      <c r="BD23" s="313">
        <f>'施設資源化量内訳'!N23</f>
        <v>0</v>
      </c>
      <c r="BE23" s="313">
        <f>'施設資源化量内訳'!O23</f>
        <v>0</v>
      </c>
      <c r="BF23" s="313">
        <f>'施設資源化量内訳'!P23</f>
        <v>0</v>
      </c>
      <c r="BG23" s="313">
        <f>'施設資源化量内訳'!Q23</f>
        <v>0</v>
      </c>
      <c r="BH23" s="313">
        <f>'施設資源化量内訳'!R23</f>
        <v>0</v>
      </c>
      <c r="BI23" s="313">
        <f>'施設資源化量内訳'!S23</f>
        <v>0</v>
      </c>
      <c r="BJ23" s="313">
        <f>'施設資源化量内訳'!T23</f>
        <v>0</v>
      </c>
      <c r="BK23" s="313">
        <f>'施設資源化量内訳'!U23</f>
        <v>0</v>
      </c>
      <c r="BL23" s="313">
        <f>'施設資源化量内訳'!V23</f>
        <v>0</v>
      </c>
      <c r="BM23" s="313">
        <f>'施設資源化量内訳'!W23</f>
        <v>0</v>
      </c>
      <c r="BN23" s="313">
        <f>'施設資源化量内訳'!X23</f>
        <v>0</v>
      </c>
      <c r="BO23" s="313">
        <f t="shared" si="25"/>
        <v>245</v>
      </c>
      <c r="BP23" s="313">
        <v>229</v>
      </c>
      <c r="BQ23" s="313">
        <v>0</v>
      </c>
      <c r="BR23" s="313">
        <v>0</v>
      </c>
      <c r="BS23" s="313">
        <v>10</v>
      </c>
      <c r="BT23" s="313">
        <v>6</v>
      </c>
      <c r="BU23" s="313">
        <v>0</v>
      </c>
      <c r="BV23" s="313">
        <v>0</v>
      </c>
      <c r="BW23" s="313">
        <v>0</v>
      </c>
      <c r="BX23" s="313">
        <v>0</v>
      </c>
      <c r="BY23" s="313">
        <v>0</v>
      </c>
      <c r="BZ23" s="313" t="s">
        <v>564</v>
      </c>
      <c r="CA23" s="313" t="s">
        <v>564</v>
      </c>
      <c r="CB23" s="313" t="s">
        <v>564</v>
      </c>
      <c r="CC23" s="313" t="s">
        <v>564</v>
      </c>
      <c r="CD23" s="313" t="s">
        <v>564</v>
      </c>
      <c r="CE23" s="313" t="s">
        <v>564</v>
      </c>
      <c r="CF23" s="313" t="s">
        <v>564</v>
      </c>
      <c r="CG23" s="313" t="s">
        <v>564</v>
      </c>
      <c r="CH23" s="313">
        <v>0</v>
      </c>
      <c r="CI23" s="313">
        <v>0</v>
      </c>
      <c r="CJ23" s="319" t="s">
        <v>566</v>
      </c>
    </row>
    <row r="24" spans="1:88" s="300" customFormat="1" ht="12" customHeight="1">
      <c r="A24" s="294" t="s">
        <v>571</v>
      </c>
      <c r="B24" s="295" t="s">
        <v>603</v>
      </c>
      <c r="C24" s="294" t="s">
        <v>604</v>
      </c>
      <c r="D24" s="313">
        <f t="shared" si="3"/>
        <v>1684</v>
      </c>
      <c r="E24" s="313">
        <f aca="true" t="shared" si="26" ref="E24:R24">SUM(Z24,AU24,BP24)</f>
        <v>583</v>
      </c>
      <c r="F24" s="313">
        <f t="shared" si="26"/>
        <v>4</v>
      </c>
      <c r="G24" s="313">
        <f t="shared" si="26"/>
        <v>0</v>
      </c>
      <c r="H24" s="313">
        <f t="shared" si="26"/>
        <v>435</v>
      </c>
      <c r="I24" s="313">
        <f t="shared" si="26"/>
        <v>246</v>
      </c>
      <c r="J24" s="313">
        <f t="shared" si="26"/>
        <v>77</v>
      </c>
      <c r="K24" s="313">
        <f t="shared" si="26"/>
        <v>0</v>
      </c>
      <c r="L24" s="313">
        <f t="shared" si="26"/>
        <v>326</v>
      </c>
      <c r="M24" s="313">
        <f t="shared" si="26"/>
        <v>0</v>
      </c>
      <c r="N24" s="313">
        <f t="shared" si="26"/>
        <v>0</v>
      </c>
      <c r="O24" s="313">
        <f t="shared" si="26"/>
        <v>0</v>
      </c>
      <c r="P24" s="313">
        <f t="shared" si="26"/>
        <v>0</v>
      </c>
      <c r="Q24" s="313">
        <f t="shared" si="26"/>
        <v>0</v>
      </c>
      <c r="R24" s="313">
        <f t="shared" si="26"/>
        <v>0</v>
      </c>
      <c r="S24" s="313">
        <f t="shared" si="18"/>
        <v>0</v>
      </c>
      <c r="T24" s="313">
        <f t="shared" si="19"/>
        <v>0</v>
      </c>
      <c r="U24" s="313">
        <f t="shared" si="20"/>
        <v>0</v>
      </c>
      <c r="V24" s="313">
        <f t="shared" si="21"/>
        <v>0</v>
      </c>
      <c r="W24" s="313">
        <f t="shared" si="22"/>
        <v>0</v>
      </c>
      <c r="X24" s="313">
        <f t="shared" si="23"/>
        <v>13</v>
      </c>
      <c r="Y24" s="313">
        <f t="shared" si="24"/>
        <v>587</v>
      </c>
      <c r="Z24" s="313">
        <v>583</v>
      </c>
      <c r="AA24" s="313">
        <v>4</v>
      </c>
      <c r="AB24" s="313">
        <v>0</v>
      </c>
      <c r="AC24" s="313">
        <v>0</v>
      </c>
      <c r="AD24" s="313">
        <v>0</v>
      </c>
      <c r="AE24" s="313">
        <v>0</v>
      </c>
      <c r="AF24" s="313">
        <v>0</v>
      </c>
      <c r="AG24" s="313">
        <v>0</v>
      </c>
      <c r="AH24" s="313">
        <v>0</v>
      </c>
      <c r="AI24" s="313">
        <v>0</v>
      </c>
      <c r="AJ24" s="313" t="s">
        <v>564</v>
      </c>
      <c r="AK24" s="313" t="s">
        <v>564</v>
      </c>
      <c r="AL24" s="313" t="s">
        <v>564</v>
      </c>
      <c r="AM24" s="313" t="s">
        <v>564</v>
      </c>
      <c r="AN24" s="313" t="s">
        <v>564</v>
      </c>
      <c r="AO24" s="313" t="s">
        <v>564</v>
      </c>
      <c r="AP24" s="313" t="s">
        <v>564</v>
      </c>
      <c r="AQ24" s="313" t="s">
        <v>564</v>
      </c>
      <c r="AR24" s="313">
        <v>0</v>
      </c>
      <c r="AS24" s="313">
        <v>0</v>
      </c>
      <c r="AT24" s="313">
        <f>'施設資源化量内訳'!D24</f>
        <v>1097</v>
      </c>
      <c r="AU24" s="313">
        <f>'施設資源化量内訳'!E24</f>
        <v>0</v>
      </c>
      <c r="AV24" s="313">
        <f>'施設資源化量内訳'!F24</f>
        <v>0</v>
      </c>
      <c r="AW24" s="313">
        <f>'施設資源化量内訳'!G24</f>
        <v>0</v>
      </c>
      <c r="AX24" s="313">
        <f>'施設資源化量内訳'!H24</f>
        <v>435</v>
      </c>
      <c r="AY24" s="313">
        <f>'施設資源化量内訳'!I24</f>
        <v>246</v>
      </c>
      <c r="AZ24" s="313">
        <f>'施設資源化量内訳'!J24</f>
        <v>77</v>
      </c>
      <c r="BA24" s="313">
        <f>'施設資源化量内訳'!K24</f>
        <v>0</v>
      </c>
      <c r="BB24" s="313">
        <f>'施設資源化量内訳'!L24</f>
        <v>326</v>
      </c>
      <c r="BC24" s="313">
        <f>'施設資源化量内訳'!M24</f>
        <v>0</v>
      </c>
      <c r="BD24" s="313">
        <f>'施設資源化量内訳'!N24</f>
        <v>0</v>
      </c>
      <c r="BE24" s="313">
        <f>'施設資源化量内訳'!O24</f>
        <v>0</v>
      </c>
      <c r="BF24" s="313">
        <f>'施設資源化量内訳'!P24</f>
        <v>0</v>
      </c>
      <c r="BG24" s="313">
        <f>'施設資源化量内訳'!Q24</f>
        <v>0</v>
      </c>
      <c r="BH24" s="313">
        <f>'施設資源化量内訳'!R24</f>
        <v>0</v>
      </c>
      <c r="BI24" s="313">
        <f>'施設資源化量内訳'!S24</f>
        <v>0</v>
      </c>
      <c r="BJ24" s="313">
        <f>'施設資源化量内訳'!T24</f>
        <v>0</v>
      </c>
      <c r="BK24" s="313">
        <f>'施設資源化量内訳'!U24</f>
        <v>0</v>
      </c>
      <c r="BL24" s="313">
        <f>'施設資源化量内訳'!V24</f>
        <v>0</v>
      </c>
      <c r="BM24" s="313">
        <f>'施設資源化量内訳'!W24</f>
        <v>0</v>
      </c>
      <c r="BN24" s="313">
        <f>'施設資源化量内訳'!X24</f>
        <v>13</v>
      </c>
      <c r="BO24" s="313">
        <f t="shared" si="25"/>
        <v>0</v>
      </c>
      <c r="BP24" s="313">
        <v>0</v>
      </c>
      <c r="BQ24" s="313">
        <v>0</v>
      </c>
      <c r="BR24" s="313">
        <v>0</v>
      </c>
      <c r="BS24" s="313">
        <v>0</v>
      </c>
      <c r="BT24" s="313">
        <v>0</v>
      </c>
      <c r="BU24" s="313">
        <v>0</v>
      </c>
      <c r="BV24" s="313">
        <v>0</v>
      </c>
      <c r="BW24" s="313">
        <v>0</v>
      </c>
      <c r="BX24" s="313">
        <v>0</v>
      </c>
      <c r="BY24" s="313">
        <v>0</v>
      </c>
      <c r="BZ24" s="313" t="s">
        <v>564</v>
      </c>
      <c r="CA24" s="313" t="s">
        <v>564</v>
      </c>
      <c r="CB24" s="313" t="s">
        <v>564</v>
      </c>
      <c r="CC24" s="313" t="s">
        <v>564</v>
      </c>
      <c r="CD24" s="313" t="s">
        <v>564</v>
      </c>
      <c r="CE24" s="313" t="s">
        <v>564</v>
      </c>
      <c r="CF24" s="313" t="s">
        <v>564</v>
      </c>
      <c r="CG24" s="313" t="s">
        <v>564</v>
      </c>
      <c r="CH24" s="313">
        <v>0</v>
      </c>
      <c r="CI24" s="313">
        <v>0</v>
      </c>
      <c r="CJ24" s="319" t="s">
        <v>565</v>
      </c>
    </row>
    <row r="25" spans="1:88" s="300" customFormat="1" ht="12" customHeight="1">
      <c r="A25" s="294" t="s">
        <v>571</v>
      </c>
      <c r="B25" s="295" t="s">
        <v>605</v>
      </c>
      <c r="C25" s="294" t="s">
        <v>606</v>
      </c>
      <c r="D25" s="313">
        <f aca="true" t="shared" si="27" ref="D25:R41">SUM(Y25,AT25,BO25)</f>
        <v>8464</v>
      </c>
      <c r="E25" s="313">
        <f t="shared" si="27"/>
        <v>2158</v>
      </c>
      <c r="F25" s="313">
        <f t="shared" si="27"/>
        <v>18</v>
      </c>
      <c r="G25" s="313">
        <f t="shared" si="27"/>
        <v>0</v>
      </c>
      <c r="H25" s="313">
        <f t="shared" si="27"/>
        <v>606</v>
      </c>
      <c r="I25" s="313">
        <f t="shared" si="27"/>
        <v>339</v>
      </c>
      <c r="J25" s="313">
        <f t="shared" si="27"/>
        <v>170</v>
      </c>
      <c r="K25" s="313">
        <f t="shared" si="27"/>
        <v>3</v>
      </c>
      <c r="L25" s="313">
        <f t="shared" si="27"/>
        <v>388</v>
      </c>
      <c r="M25" s="313">
        <f t="shared" si="27"/>
        <v>7</v>
      </c>
      <c r="N25" s="313">
        <f t="shared" si="27"/>
        <v>139</v>
      </c>
      <c r="O25" s="313">
        <f t="shared" si="27"/>
        <v>0</v>
      </c>
      <c r="P25" s="313">
        <f t="shared" si="27"/>
        <v>0</v>
      </c>
      <c r="Q25" s="313">
        <f t="shared" si="27"/>
        <v>1597</v>
      </c>
      <c r="R25" s="313">
        <f t="shared" si="27"/>
        <v>0</v>
      </c>
      <c r="S25" s="313">
        <f t="shared" si="18"/>
        <v>0</v>
      </c>
      <c r="T25" s="313">
        <f t="shared" si="19"/>
        <v>0</v>
      </c>
      <c r="U25" s="313">
        <f t="shared" si="20"/>
        <v>0</v>
      </c>
      <c r="V25" s="313">
        <f t="shared" si="21"/>
        <v>0</v>
      </c>
      <c r="W25" s="313">
        <f t="shared" si="22"/>
        <v>5</v>
      </c>
      <c r="X25" s="313">
        <f t="shared" si="23"/>
        <v>3034</v>
      </c>
      <c r="Y25" s="313">
        <f t="shared" si="24"/>
        <v>1088</v>
      </c>
      <c r="Z25" s="313">
        <v>1025</v>
      </c>
      <c r="AA25" s="313">
        <v>3</v>
      </c>
      <c r="AB25" s="313">
        <v>0</v>
      </c>
      <c r="AC25" s="313">
        <v>0</v>
      </c>
      <c r="AD25" s="313">
        <v>0</v>
      </c>
      <c r="AE25" s="313">
        <v>0</v>
      </c>
      <c r="AF25" s="313">
        <v>0</v>
      </c>
      <c r="AG25" s="313">
        <v>0</v>
      </c>
      <c r="AH25" s="313">
        <v>0</v>
      </c>
      <c r="AI25" s="313">
        <v>55</v>
      </c>
      <c r="AJ25" s="313" t="s">
        <v>564</v>
      </c>
      <c r="AK25" s="313" t="s">
        <v>564</v>
      </c>
      <c r="AL25" s="313" t="s">
        <v>564</v>
      </c>
      <c r="AM25" s="313" t="s">
        <v>564</v>
      </c>
      <c r="AN25" s="313" t="s">
        <v>564</v>
      </c>
      <c r="AO25" s="313" t="s">
        <v>564</v>
      </c>
      <c r="AP25" s="313" t="s">
        <v>564</v>
      </c>
      <c r="AQ25" s="313" t="s">
        <v>564</v>
      </c>
      <c r="AR25" s="313">
        <v>5</v>
      </c>
      <c r="AS25" s="313">
        <v>0</v>
      </c>
      <c r="AT25" s="313">
        <f>'施設資源化量内訳'!D25</f>
        <v>6286</v>
      </c>
      <c r="AU25" s="313">
        <f>'施設資源化量内訳'!E25</f>
        <v>94</v>
      </c>
      <c r="AV25" s="313">
        <f>'施設資源化量内訳'!F25</f>
        <v>0</v>
      </c>
      <c r="AW25" s="313">
        <f>'施設資源化量内訳'!G25</f>
        <v>0</v>
      </c>
      <c r="AX25" s="313">
        <f>'施設資源化量内訳'!H25</f>
        <v>598</v>
      </c>
      <c r="AY25" s="313">
        <f>'施設資源化量内訳'!I25</f>
        <v>339</v>
      </c>
      <c r="AZ25" s="313">
        <f>'施設資源化量内訳'!J25</f>
        <v>170</v>
      </c>
      <c r="BA25" s="313">
        <f>'施設資源化量内訳'!K25</f>
        <v>3</v>
      </c>
      <c r="BB25" s="313">
        <f>'施設資源化量内訳'!L25</f>
        <v>388</v>
      </c>
      <c r="BC25" s="313">
        <f>'施設資源化量内訳'!M25</f>
        <v>7</v>
      </c>
      <c r="BD25" s="313">
        <f>'施設資源化量内訳'!N25</f>
        <v>56</v>
      </c>
      <c r="BE25" s="313">
        <f>'施設資源化量内訳'!O25</f>
        <v>0</v>
      </c>
      <c r="BF25" s="313">
        <f>'施設資源化量内訳'!P25</f>
        <v>0</v>
      </c>
      <c r="BG25" s="313">
        <f>'施設資源化量内訳'!Q25</f>
        <v>1597</v>
      </c>
      <c r="BH25" s="313">
        <f>'施設資源化量内訳'!R25</f>
        <v>0</v>
      </c>
      <c r="BI25" s="313">
        <f>'施設資源化量内訳'!S25</f>
        <v>0</v>
      </c>
      <c r="BJ25" s="313">
        <f>'施設資源化量内訳'!T25</f>
        <v>0</v>
      </c>
      <c r="BK25" s="313">
        <f>'施設資源化量内訳'!U25</f>
        <v>0</v>
      </c>
      <c r="BL25" s="313">
        <f>'施設資源化量内訳'!V25</f>
        <v>0</v>
      </c>
      <c r="BM25" s="313">
        <f>'施設資源化量内訳'!W25</f>
        <v>0</v>
      </c>
      <c r="BN25" s="313">
        <f>'施設資源化量内訳'!X25</f>
        <v>3034</v>
      </c>
      <c r="BO25" s="313">
        <f t="shared" si="25"/>
        <v>1090</v>
      </c>
      <c r="BP25" s="313">
        <v>1039</v>
      </c>
      <c r="BQ25" s="313">
        <v>15</v>
      </c>
      <c r="BR25" s="313">
        <v>0</v>
      </c>
      <c r="BS25" s="313">
        <v>8</v>
      </c>
      <c r="BT25" s="313">
        <v>0</v>
      </c>
      <c r="BU25" s="313">
        <v>0</v>
      </c>
      <c r="BV25" s="313">
        <v>0</v>
      </c>
      <c r="BW25" s="313">
        <v>0</v>
      </c>
      <c r="BX25" s="313">
        <v>0</v>
      </c>
      <c r="BY25" s="313">
        <v>28</v>
      </c>
      <c r="BZ25" s="313" t="s">
        <v>564</v>
      </c>
      <c r="CA25" s="313" t="s">
        <v>564</v>
      </c>
      <c r="CB25" s="313" t="s">
        <v>564</v>
      </c>
      <c r="CC25" s="313" t="s">
        <v>564</v>
      </c>
      <c r="CD25" s="313" t="s">
        <v>564</v>
      </c>
      <c r="CE25" s="313" t="s">
        <v>564</v>
      </c>
      <c r="CF25" s="313" t="s">
        <v>564</v>
      </c>
      <c r="CG25" s="313" t="s">
        <v>564</v>
      </c>
      <c r="CH25" s="313">
        <v>0</v>
      </c>
      <c r="CI25" s="313">
        <v>0</v>
      </c>
      <c r="CJ25" s="319" t="s">
        <v>565</v>
      </c>
    </row>
    <row r="26" spans="1:88" s="300" customFormat="1" ht="12" customHeight="1">
      <c r="A26" s="294" t="s">
        <v>571</v>
      </c>
      <c r="B26" s="295" t="s">
        <v>607</v>
      </c>
      <c r="C26" s="294" t="s">
        <v>608</v>
      </c>
      <c r="D26" s="313">
        <f t="shared" si="27"/>
        <v>2412</v>
      </c>
      <c r="E26" s="313">
        <f t="shared" si="27"/>
        <v>1256</v>
      </c>
      <c r="F26" s="313">
        <f t="shared" si="27"/>
        <v>11</v>
      </c>
      <c r="G26" s="313">
        <f t="shared" si="27"/>
        <v>64</v>
      </c>
      <c r="H26" s="313">
        <f t="shared" si="27"/>
        <v>200</v>
      </c>
      <c r="I26" s="313">
        <f t="shared" si="27"/>
        <v>360</v>
      </c>
      <c r="J26" s="313">
        <f t="shared" si="27"/>
        <v>85</v>
      </c>
      <c r="K26" s="313">
        <f t="shared" si="27"/>
        <v>13</v>
      </c>
      <c r="L26" s="313">
        <f t="shared" si="27"/>
        <v>306</v>
      </c>
      <c r="M26" s="313">
        <f t="shared" si="27"/>
        <v>106</v>
      </c>
      <c r="N26" s="313">
        <f t="shared" si="27"/>
        <v>1</v>
      </c>
      <c r="O26" s="313">
        <f t="shared" si="27"/>
        <v>0</v>
      </c>
      <c r="P26" s="313">
        <f t="shared" si="27"/>
        <v>0</v>
      </c>
      <c r="Q26" s="313">
        <f t="shared" si="27"/>
        <v>0</v>
      </c>
      <c r="R26" s="313">
        <f t="shared" si="27"/>
        <v>0</v>
      </c>
      <c r="S26" s="313">
        <f t="shared" si="18"/>
        <v>0</v>
      </c>
      <c r="T26" s="313">
        <f t="shared" si="19"/>
        <v>0</v>
      </c>
      <c r="U26" s="313">
        <f t="shared" si="20"/>
        <v>0</v>
      </c>
      <c r="V26" s="313">
        <f t="shared" si="21"/>
        <v>0</v>
      </c>
      <c r="W26" s="313">
        <f t="shared" si="22"/>
        <v>10</v>
      </c>
      <c r="X26" s="313">
        <f t="shared" si="23"/>
        <v>0</v>
      </c>
      <c r="Y26" s="313">
        <f t="shared" si="24"/>
        <v>10</v>
      </c>
      <c r="Z26" s="313">
        <v>0</v>
      </c>
      <c r="AA26" s="313">
        <v>0</v>
      </c>
      <c r="AB26" s="313">
        <v>0</v>
      </c>
      <c r="AC26" s="313">
        <v>0</v>
      </c>
      <c r="AD26" s="313">
        <v>0</v>
      </c>
      <c r="AE26" s="313">
        <v>0</v>
      </c>
      <c r="AF26" s="313">
        <v>0</v>
      </c>
      <c r="AG26" s="313">
        <v>0</v>
      </c>
      <c r="AH26" s="313">
        <v>0</v>
      </c>
      <c r="AI26" s="313">
        <v>0</v>
      </c>
      <c r="AJ26" s="313" t="s">
        <v>564</v>
      </c>
      <c r="AK26" s="313" t="s">
        <v>564</v>
      </c>
      <c r="AL26" s="313" t="s">
        <v>564</v>
      </c>
      <c r="AM26" s="313" t="s">
        <v>564</v>
      </c>
      <c r="AN26" s="313" t="s">
        <v>564</v>
      </c>
      <c r="AO26" s="313" t="s">
        <v>564</v>
      </c>
      <c r="AP26" s="313" t="s">
        <v>564</v>
      </c>
      <c r="AQ26" s="313" t="s">
        <v>564</v>
      </c>
      <c r="AR26" s="313">
        <v>10</v>
      </c>
      <c r="AS26" s="313">
        <v>0</v>
      </c>
      <c r="AT26" s="313">
        <f>'施設資源化量内訳'!D26</f>
        <v>1870</v>
      </c>
      <c r="AU26" s="313">
        <f>'施設資源化量内訳'!E26</f>
        <v>747</v>
      </c>
      <c r="AV26" s="313">
        <f>'施設資源化量内訳'!F26</f>
        <v>9</v>
      </c>
      <c r="AW26" s="313">
        <f>'施設資源化量内訳'!G26</f>
        <v>64</v>
      </c>
      <c r="AX26" s="313">
        <f>'施設資源化量内訳'!H26</f>
        <v>186</v>
      </c>
      <c r="AY26" s="313">
        <f>'施設資源化量内訳'!I26</f>
        <v>354</v>
      </c>
      <c r="AZ26" s="313">
        <f>'施設資源化量内訳'!J26</f>
        <v>85</v>
      </c>
      <c r="BA26" s="313">
        <f>'施設資源化量内訳'!K26</f>
        <v>13</v>
      </c>
      <c r="BB26" s="313">
        <f>'施設資源化量内訳'!L26</f>
        <v>306</v>
      </c>
      <c r="BC26" s="313">
        <f>'施設資源化量内訳'!M26</f>
        <v>106</v>
      </c>
      <c r="BD26" s="313">
        <f>'施設資源化量内訳'!N26</f>
        <v>0</v>
      </c>
      <c r="BE26" s="313">
        <f>'施設資源化量内訳'!O26</f>
        <v>0</v>
      </c>
      <c r="BF26" s="313">
        <f>'施設資源化量内訳'!P26</f>
        <v>0</v>
      </c>
      <c r="BG26" s="313">
        <f>'施設資源化量内訳'!Q26</f>
        <v>0</v>
      </c>
      <c r="BH26" s="313">
        <f>'施設資源化量内訳'!R26</f>
        <v>0</v>
      </c>
      <c r="BI26" s="313">
        <f>'施設資源化量内訳'!S26</f>
        <v>0</v>
      </c>
      <c r="BJ26" s="313">
        <f>'施設資源化量内訳'!T26</f>
        <v>0</v>
      </c>
      <c r="BK26" s="313">
        <f>'施設資源化量内訳'!U26</f>
        <v>0</v>
      </c>
      <c r="BL26" s="313">
        <f>'施設資源化量内訳'!V26</f>
        <v>0</v>
      </c>
      <c r="BM26" s="313">
        <f>'施設資源化量内訳'!W26</f>
        <v>0</v>
      </c>
      <c r="BN26" s="313">
        <f>'施設資源化量内訳'!X26</f>
        <v>0</v>
      </c>
      <c r="BO26" s="313">
        <f t="shared" si="25"/>
        <v>532</v>
      </c>
      <c r="BP26" s="313">
        <v>509</v>
      </c>
      <c r="BQ26" s="313">
        <v>2</v>
      </c>
      <c r="BR26" s="313">
        <v>0</v>
      </c>
      <c r="BS26" s="313">
        <v>14</v>
      </c>
      <c r="BT26" s="313">
        <v>6</v>
      </c>
      <c r="BU26" s="313">
        <v>0</v>
      </c>
      <c r="BV26" s="313">
        <v>0</v>
      </c>
      <c r="BW26" s="313">
        <v>0</v>
      </c>
      <c r="BX26" s="313">
        <v>0</v>
      </c>
      <c r="BY26" s="313">
        <v>1</v>
      </c>
      <c r="BZ26" s="313" t="s">
        <v>564</v>
      </c>
      <c r="CA26" s="313" t="s">
        <v>564</v>
      </c>
      <c r="CB26" s="313" t="s">
        <v>564</v>
      </c>
      <c r="CC26" s="313" t="s">
        <v>564</v>
      </c>
      <c r="CD26" s="313" t="s">
        <v>564</v>
      </c>
      <c r="CE26" s="313" t="s">
        <v>564</v>
      </c>
      <c r="CF26" s="313" t="s">
        <v>564</v>
      </c>
      <c r="CG26" s="313" t="s">
        <v>564</v>
      </c>
      <c r="CH26" s="313">
        <v>0</v>
      </c>
      <c r="CI26" s="313">
        <v>0</v>
      </c>
      <c r="CJ26" s="319" t="s">
        <v>565</v>
      </c>
    </row>
    <row r="27" spans="1:88" s="300" customFormat="1" ht="12" customHeight="1">
      <c r="A27" s="294" t="s">
        <v>571</v>
      </c>
      <c r="B27" s="295" t="s">
        <v>609</v>
      </c>
      <c r="C27" s="294" t="s">
        <v>610</v>
      </c>
      <c r="D27" s="313">
        <f t="shared" si="27"/>
        <v>3076</v>
      </c>
      <c r="E27" s="313">
        <f t="shared" si="27"/>
        <v>946</v>
      </c>
      <c r="F27" s="313">
        <f t="shared" si="27"/>
        <v>4</v>
      </c>
      <c r="G27" s="313">
        <f t="shared" si="27"/>
        <v>0</v>
      </c>
      <c r="H27" s="313">
        <f t="shared" si="27"/>
        <v>208</v>
      </c>
      <c r="I27" s="313">
        <f t="shared" si="27"/>
        <v>270</v>
      </c>
      <c r="J27" s="313">
        <f t="shared" si="27"/>
        <v>59</v>
      </c>
      <c r="K27" s="313">
        <f t="shared" si="27"/>
        <v>0</v>
      </c>
      <c r="L27" s="313">
        <f t="shared" si="27"/>
        <v>299</v>
      </c>
      <c r="M27" s="313">
        <f t="shared" si="27"/>
        <v>0</v>
      </c>
      <c r="N27" s="313">
        <f t="shared" si="27"/>
        <v>13</v>
      </c>
      <c r="O27" s="313">
        <f t="shared" si="27"/>
        <v>597</v>
      </c>
      <c r="P27" s="313">
        <f t="shared" si="27"/>
        <v>0</v>
      </c>
      <c r="Q27" s="313">
        <f t="shared" si="27"/>
        <v>0</v>
      </c>
      <c r="R27" s="313">
        <f t="shared" si="27"/>
        <v>0</v>
      </c>
      <c r="S27" s="313">
        <f t="shared" si="18"/>
        <v>0</v>
      </c>
      <c r="T27" s="313">
        <f t="shared" si="19"/>
        <v>616</v>
      </c>
      <c r="U27" s="313">
        <f t="shared" si="20"/>
        <v>0</v>
      </c>
      <c r="V27" s="313">
        <f t="shared" si="21"/>
        <v>0</v>
      </c>
      <c r="W27" s="313">
        <f t="shared" si="22"/>
        <v>0</v>
      </c>
      <c r="X27" s="313">
        <f t="shared" si="23"/>
        <v>64</v>
      </c>
      <c r="Y27" s="313">
        <f t="shared" si="24"/>
        <v>191</v>
      </c>
      <c r="Z27" s="313">
        <v>191</v>
      </c>
      <c r="AA27" s="313">
        <v>0</v>
      </c>
      <c r="AB27" s="313">
        <v>0</v>
      </c>
      <c r="AC27" s="313">
        <v>0</v>
      </c>
      <c r="AD27" s="313">
        <v>0</v>
      </c>
      <c r="AE27" s="313">
        <v>0</v>
      </c>
      <c r="AF27" s="313">
        <v>0</v>
      </c>
      <c r="AG27" s="313">
        <v>0</v>
      </c>
      <c r="AH27" s="313">
        <v>0</v>
      </c>
      <c r="AI27" s="313">
        <v>0</v>
      </c>
      <c r="AJ27" s="313" t="s">
        <v>564</v>
      </c>
      <c r="AK27" s="313" t="s">
        <v>564</v>
      </c>
      <c r="AL27" s="313" t="s">
        <v>564</v>
      </c>
      <c r="AM27" s="313" t="s">
        <v>564</v>
      </c>
      <c r="AN27" s="313" t="s">
        <v>564</v>
      </c>
      <c r="AO27" s="313" t="s">
        <v>564</v>
      </c>
      <c r="AP27" s="313" t="s">
        <v>564</v>
      </c>
      <c r="AQ27" s="313" t="s">
        <v>564</v>
      </c>
      <c r="AR27" s="313">
        <v>0</v>
      </c>
      <c r="AS27" s="313">
        <v>0</v>
      </c>
      <c r="AT27" s="313">
        <f>'施設資源化量内訳'!D27</f>
        <v>2127</v>
      </c>
      <c r="AU27" s="313">
        <f>'施設資源化量内訳'!E27</f>
        <v>36</v>
      </c>
      <c r="AV27" s="313">
        <f>'施設資源化量内訳'!F27</f>
        <v>0</v>
      </c>
      <c r="AW27" s="313">
        <f>'施設資源化量内訳'!G27</f>
        <v>0</v>
      </c>
      <c r="AX27" s="313">
        <f>'施設資源化量内訳'!H27</f>
        <v>192</v>
      </c>
      <c r="AY27" s="313">
        <f>'施設資源化量内訳'!I27</f>
        <v>264</v>
      </c>
      <c r="AZ27" s="313">
        <f>'施設資源化量内訳'!J27</f>
        <v>59</v>
      </c>
      <c r="BA27" s="313">
        <f>'施設資源化量内訳'!K27</f>
        <v>0</v>
      </c>
      <c r="BB27" s="313">
        <f>'施設資源化量内訳'!L27</f>
        <v>299</v>
      </c>
      <c r="BC27" s="313">
        <f>'施設資源化量内訳'!M27</f>
        <v>0</v>
      </c>
      <c r="BD27" s="313">
        <f>'施設資源化量内訳'!N27</f>
        <v>0</v>
      </c>
      <c r="BE27" s="313">
        <f>'施設資源化量内訳'!O27</f>
        <v>597</v>
      </c>
      <c r="BF27" s="313">
        <f>'施設資源化量内訳'!P27</f>
        <v>0</v>
      </c>
      <c r="BG27" s="313">
        <f>'施設資源化量内訳'!Q27</f>
        <v>0</v>
      </c>
      <c r="BH27" s="313">
        <f>'施設資源化量内訳'!R27</f>
        <v>0</v>
      </c>
      <c r="BI27" s="313">
        <f>'施設資源化量内訳'!S27</f>
        <v>0</v>
      </c>
      <c r="BJ27" s="313">
        <f>'施設資源化量内訳'!T27</f>
        <v>616</v>
      </c>
      <c r="BK27" s="313">
        <f>'施設資源化量内訳'!U27</f>
        <v>0</v>
      </c>
      <c r="BL27" s="313">
        <f>'施設資源化量内訳'!V27</f>
        <v>0</v>
      </c>
      <c r="BM27" s="313">
        <f>'施設資源化量内訳'!W27</f>
        <v>0</v>
      </c>
      <c r="BN27" s="313">
        <f>'施設資源化量内訳'!X27</f>
        <v>64</v>
      </c>
      <c r="BO27" s="313">
        <f t="shared" si="25"/>
        <v>758</v>
      </c>
      <c r="BP27" s="313">
        <v>719</v>
      </c>
      <c r="BQ27" s="313">
        <v>4</v>
      </c>
      <c r="BR27" s="313">
        <v>0</v>
      </c>
      <c r="BS27" s="313">
        <v>16</v>
      </c>
      <c r="BT27" s="313">
        <v>6</v>
      </c>
      <c r="BU27" s="313">
        <v>0</v>
      </c>
      <c r="BV27" s="313">
        <v>0</v>
      </c>
      <c r="BW27" s="313">
        <v>0</v>
      </c>
      <c r="BX27" s="313">
        <v>0</v>
      </c>
      <c r="BY27" s="313">
        <v>13</v>
      </c>
      <c r="BZ27" s="313" t="s">
        <v>564</v>
      </c>
      <c r="CA27" s="313" t="s">
        <v>564</v>
      </c>
      <c r="CB27" s="313" t="s">
        <v>564</v>
      </c>
      <c r="CC27" s="313" t="s">
        <v>564</v>
      </c>
      <c r="CD27" s="313" t="s">
        <v>564</v>
      </c>
      <c r="CE27" s="313" t="s">
        <v>564</v>
      </c>
      <c r="CF27" s="313" t="s">
        <v>564</v>
      </c>
      <c r="CG27" s="313" t="s">
        <v>564</v>
      </c>
      <c r="CH27" s="313">
        <v>0</v>
      </c>
      <c r="CI27" s="313">
        <v>0</v>
      </c>
      <c r="CJ27" s="319" t="s">
        <v>565</v>
      </c>
    </row>
    <row r="28" spans="1:88" s="300" customFormat="1" ht="12" customHeight="1">
      <c r="A28" s="294" t="s">
        <v>571</v>
      </c>
      <c r="B28" s="295" t="s">
        <v>611</v>
      </c>
      <c r="C28" s="294" t="s">
        <v>612</v>
      </c>
      <c r="D28" s="313">
        <f t="shared" si="27"/>
        <v>2947</v>
      </c>
      <c r="E28" s="313">
        <f t="shared" si="27"/>
        <v>804</v>
      </c>
      <c r="F28" s="313">
        <f t="shared" si="27"/>
        <v>0</v>
      </c>
      <c r="G28" s="313">
        <f t="shared" si="27"/>
        <v>0</v>
      </c>
      <c r="H28" s="313">
        <f t="shared" si="27"/>
        <v>404</v>
      </c>
      <c r="I28" s="313">
        <f t="shared" si="27"/>
        <v>292</v>
      </c>
      <c r="J28" s="313">
        <f t="shared" si="27"/>
        <v>117</v>
      </c>
      <c r="K28" s="313">
        <f t="shared" si="27"/>
        <v>9</v>
      </c>
      <c r="L28" s="313">
        <f t="shared" si="27"/>
        <v>380</v>
      </c>
      <c r="M28" s="313">
        <f t="shared" si="27"/>
        <v>0</v>
      </c>
      <c r="N28" s="313">
        <f t="shared" si="27"/>
        <v>42</v>
      </c>
      <c r="O28" s="313">
        <f t="shared" si="27"/>
        <v>0</v>
      </c>
      <c r="P28" s="313">
        <f t="shared" si="27"/>
        <v>0</v>
      </c>
      <c r="Q28" s="313">
        <f t="shared" si="27"/>
        <v>0</v>
      </c>
      <c r="R28" s="313">
        <f t="shared" si="27"/>
        <v>0</v>
      </c>
      <c r="S28" s="313">
        <f t="shared" si="18"/>
        <v>0</v>
      </c>
      <c r="T28" s="313">
        <f t="shared" si="19"/>
        <v>0</v>
      </c>
      <c r="U28" s="313">
        <f t="shared" si="20"/>
        <v>0</v>
      </c>
      <c r="V28" s="313">
        <f t="shared" si="21"/>
        <v>0</v>
      </c>
      <c r="W28" s="313">
        <f t="shared" si="22"/>
        <v>0</v>
      </c>
      <c r="X28" s="313">
        <f t="shared" si="23"/>
        <v>899</v>
      </c>
      <c r="Y28" s="313">
        <f t="shared" si="24"/>
        <v>1818</v>
      </c>
      <c r="Z28" s="313">
        <v>0</v>
      </c>
      <c r="AA28" s="313">
        <v>0</v>
      </c>
      <c r="AB28" s="313">
        <v>0</v>
      </c>
      <c r="AC28" s="313">
        <v>137</v>
      </c>
      <c r="AD28" s="313">
        <v>292</v>
      </c>
      <c r="AE28" s="313">
        <v>117</v>
      </c>
      <c r="AF28" s="313">
        <v>9</v>
      </c>
      <c r="AG28" s="313">
        <v>380</v>
      </c>
      <c r="AH28" s="313">
        <v>0</v>
      </c>
      <c r="AI28" s="313">
        <v>0</v>
      </c>
      <c r="AJ28" s="313" t="s">
        <v>564</v>
      </c>
      <c r="AK28" s="313" t="s">
        <v>564</v>
      </c>
      <c r="AL28" s="313" t="s">
        <v>564</v>
      </c>
      <c r="AM28" s="313" t="s">
        <v>564</v>
      </c>
      <c r="AN28" s="313" t="s">
        <v>564</v>
      </c>
      <c r="AO28" s="313" t="s">
        <v>564</v>
      </c>
      <c r="AP28" s="313" t="s">
        <v>564</v>
      </c>
      <c r="AQ28" s="313" t="s">
        <v>564</v>
      </c>
      <c r="AR28" s="313">
        <v>0</v>
      </c>
      <c r="AS28" s="313">
        <v>883</v>
      </c>
      <c r="AT28" s="313">
        <f>'施設資源化量内訳'!D28</f>
        <v>322</v>
      </c>
      <c r="AU28" s="313">
        <f>'施設資源化量内訳'!E28</f>
        <v>24</v>
      </c>
      <c r="AV28" s="313">
        <f>'施設資源化量内訳'!F28</f>
        <v>0</v>
      </c>
      <c r="AW28" s="313">
        <f>'施設資源化量内訳'!G28</f>
        <v>0</v>
      </c>
      <c r="AX28" s="313">
        <f>'施設資源化量内訳'!H28</f>
        <v>256</v>
      </c>
      <c r="AY28" s="313">
        <f>'施設資源化量内訳'!I28</f>
        <v>0</v>
      </c>
      <c r="AZ28" s="313">
        <f>'施設資源化量内訳'!J28</f>
        <v>0</v>
      </c>
      <c r="BA28" s="313">
        <f>'施設資源化量内訳'!K28</f>
        <v>0</v>
      </c>
      <c r="BB28" s="313">
        <f>'施設資源化量内訳'!L28</f>
        <v>0</v>
      </c>
      <c r="BC28" s="313">
        <f>'施設資源化量内訳'!M28</f>
        <v>0</v>
      </c>
      <c r="BD28" s="313">
        <f>'施設資源化量内訳'!N28</f>
        <v>26</v>
      </c>
      <c r="BE28" s="313">
        <f>'施設資源化量内訳'!O28</f>
        <v>0</v>
      </c>
      <c r="BF28" s="313">
        <f>'施設資源化量内訳'!P28</f>
        <v>0</v>
      </c>
      <c r="BG28" s="313">
        <f>'施設資源化量内訳'!Q28</f>
        <v>0</v>
      </c>
      <c r="BH28" s="313">
        <f>'施設資源化量内訳'!R28</f>
        <v>0</v>
      </c>
      <c r="BI28" s="313">
        <f>'施設資源化量内訳'!S28</f>
        <v>0</v>
      </c>
      <c r="BJ28" s="313">
        <f>'施設資源化量内訳'!T28</f>
        <v>0</v>
      </c>
      <c r="BK28" s="313">
        <f>'施設資源化量内訳'!U28</f>
        <v>0</v>
      </c>
      <c r="BL28" s="313">
        <f>'施設資源化量内訳'!V28</f>
        <v>0</v>
      </c>
      <c r="BM28" s="313">
        <f>'施設資源化量内訳'!W28</f>
        <v>0</v>
      </c>
      <c r="BN28" s="313">
        <f>'施設資源化量内訳'!X28</f>
        <v>16</v>
      </c>
      <c r="BO28" s="313">
        <f t="shared" si="25"/>
        <v>807</v>
      </c>
      <c r="BP28" s="313">
        <v>780</v>
      </c>
      <c r="BQ28" s="313">
        <v>0</v>
      </c>
      <c r="BR28" s="313">
        <v>0</v>
      </c>
      <c r="BS28" s="313">
        <v>11</v>
      </c>
      <c r="BT28" s="313">
        <v>0</v>
      </c>
      <c r="BU28" s="313">
        <v>0</v>
      </c>
      <c r="BV28" s="313">
        <v>0</v>
      </c>
      <c r="BW28" s="313">
        <v>0</v>
      </c>
      <c r="BX28" s="313">
        <v>0</v>
      </c>
      <c r="BY28" s="313">
        <v>16</v>
      </c>
      <c r="BZ28" s="313" t="s">
        <v>564</v>
      </c>
      <c r="CA28" s="313" t="s">
        <v>564</v>
      </c>
      <c r="CB28" s="313" t="s">
        <v>564</v>
      </c>
      <c r="CC28" s="313" t="s">
        <v>564</v>
      </c>
      <c r="CD28" s="313" t="s">
        <v>564</v>
      </c>
      <c r="CE28" s="313" t="s">
        <v>564</v>
      </c>
      <c r="CF28" s="313" t="s">
        <v>564</v>
      </c>
      <c r="CG28" s="313" t="s">
        <v>564</v>
      </c>
      <c r="CH28" s="313">
        <v>0</v>
      </c>
      <c r="CI28" s="313">
        <v>0</v>
      </c>
      <c r="CJ28" s="319" t="s">
        <v>565</v>
      </c>
    </row>
    <row r="29" spans="1:88" s="300" customFormat="1" ht="12" customHeight="1">
      <c r="A29" s="294" t="s">
        <v>571</v>
      </c>
      <c r="B29" s="295" t="s">
        <v>613</v>
      </c>
      <c r="C29" s="294" t="s">
        <v>614</v>
      </c>
      <c r="D29" s="313">
        <f t="shared" si="27"/>
        <v>4789</v>
      </c>
      <c r="E29" s="313">
        <f t="shared" si="27"/>
        <v>1409</v>
      </c>
      <c r="F29" s="313">
        <f t="shared" si="27"/>
        <v>13</v>
      </c>
      <c r="G29" s="313">
        <f t="shared" si="27"/>
        <v>156</v>
      </c>
      <c r="H29" s="313">
        <f t="shared" si="27"/>
        <v>558</v>
      </c>
      <c r="I29" s="313">
        <f t="shared" si="27"/>
        <v>485</v>
      </c>
      <c r="J29" s="313">
        <f t="shared" si="27"/>
        <v>95</v>
      </c>
      <c r="K29" s="313">
        <f t="shared" si="27"/>
        <v>8</v>
      </c>
      <c r="L29" s="313">
        <f t="shared" si="27"/>
        <v>495</v>
      </c>
      <c r="M29" s="313">
        <f t="shared" si="27"/>
        <v>398</v>
      </c>
      <c r="N29" s="313">
        <f t="shared" si="27"/>
        <v>150</v>
      </c>
      <c r="O29" s="313">
        <f t="shared" si="27"/>
        <v>0</v>
      </c>
      <c r="P29" s="313">
        <f t="shared" si="27"/>
        <v>0</v>
      </c>
      <c r="Q29" s="313">
        <f t="shared" si="27"/>
        <v>0</v>
      </c>
      <c r="R29" s="313">
        <f t="shared" si="27"/>
        <v>0</v>
      </c>
      <c r="S29" s="313">
        <f t="shared" si="18"/>
        <v>0</v>
      </c>
      <c r="T29" s="313">
        <f t="shared" si="19"/>
        <v>0</v>
      </c>
      <c r="U29" s="313">
        <f t="shared" si="20"/>
        <v>0</v>
      </c>
      <c r="V29" s="313">
        <f t="shared" si="21"/>
        <v>0</v>
      </c>
      <c r="W29" s="313">
        <f t="shared" si="22"/>
        <v>3</v>
      </c>
      <c r="X29" s="313">
        <f t="shared" si="23"/>
        <v>1019</v>
      </c>
      <c r="Y29" s="313">
        <f t="shared" si="24"/>
        <v>2187</v>
      </c>
      <c r="Z29" s="313">
        <v>1206</v>
      </c>
      <c r="AA29" s="313">
        <v>11</v>
      </c>
      <c r="AB29" s="313">
        <v>156</v>
      </c>
      <c r="AC29" s="313">
        <v>20</v>
      </c>
      <c r="AD29" s="313">
        <v>474</v>
      </c>
      <c r="AE29" s="313">
        <v>0</v>
      </c>
      <c r="AF29" s="313">
        <v>8</v>
      </c>
      <c r="AG29" s="313">
        <v>0</v>
      </c>
      <c r="AH29" s="313">
        <v>0</v>
      </c>
      <c r="AI29" s="313">
        <v>148</v>
      </c>
      <c r="AJ29" s="313" t="s">
        <v>564</v>
      </c>
      <c r="AK29" s="313" t="s">
        <v>564</v>
      </c>
      <c r="AL29" s="313" t="s">
        <v>564</v>
      </c>
      <c r="AM29" s="313" t="s">
        <v>564</v>
      </c>
      <c r="AN29" s="313" t="s">
        <v>564</v>
      </c>
      <c r="AO29" s="313" t="s">
        <v>564</v>
      </c>
      <c r="AP29" s="313" t="s">
        <v>564</v>
      </c>
      <c r="AQ29" s="313" t="s">
        <v>564</v>
      </c>
      <c r="AR29" s="313">
        <v>0</v>
      </c>
      <c r="AS29" s="313">
        <v>164</v>
      </c>
      <c r="AT29" s="313">
        <f>'施設資源化量内訳'!D29</f>
        <v>2390</v>
      </c>
      <c r="AU29" s="313">
        <f>'施設資源化量内訳'!E29</f>
        <v>0</v>
      </c>
      <c r="AV29" s="313">
        <f>'施設資源化量内訳'!F29</f>
        <v>0</v>
      </c>
      <c r="AW29" s="313">
        <f>'施設資源化量内訳'!G29</f>
        <v>0</v>
      </c>
      <c r="AX29" s="313">
        <f>'施設資源化量内訳'!H29</f>
        <v>533</v>
      </c>
      <c r="AY29" s="313">
        <f>'施設資源化量内訳'!I29</f>
        <v>11</v>
      </c>
      <c r="AZ29" s="313">
        <f>'施設資源化量内訳'!J29</f>
        <v>95</v>
      </c>
      <c r="BA29" s="313">
        <f>'施設資源化量内訳'!K29</f>
        <v>0</v>
      </c>
      <c r="BB29" s="313">
        <f>'施設資源化量内訳'!L29</f>
        <v>495</v>
      </c>
      <c r="BC29" s="313">
        <f>'施設資源化量内訳'!M29</f>
        <v>398</v>
      </c>
      <c r="BD29" s="313">
        <f>'施設資源化量内訳'!N29</f>
        <v>0</v>
      </c>
      <c r="BE29" s="313">
        <f>'施設資源化量内訳'!O29</f>
        <v>0</v>
      </c>
      <c r="BF29" s="313">
        <f>'施設資源化量内訳'!P29</f>
        <v>0</v>
      </c>
      <c r="BG29" s="313">
        <f>'施設資源化量内訳'!Q29</f>
        <v>0</v>
      </c>
      <c r="BH29" s="313">
        <f>'施設資源化量内訳'!R29</f>
        <v>0</v>
      </c>
      <c r="BI29" s="313">
        <f>'施設資源化量内訳'!S29</f>
        <v>0</v>
      </c>
      <c r="BJ29" s="313">
        <f>'施設資源化量内訳'!T29</f>
        <v>0</v>
      </c>
      <c r="BK29" s="313">
        <f>'施設資源化量内訳'!U29</f>
        <v>0</v>
      </c>
      <c r="BL29" s="313">
        <f>'施設資源化量内訳'!V29</f>
        <v>0</v>
      </c>
      <c r="BM29" s="313">
        <f>'施設資源化量内訳'!W29</f>
        <v>3</v>
      </c>
      <c r="BN29" s="313">
        <f>'施設資源化量内訳'!X29</f>
        <v>855</v>
      </c>
      <c r="BO29" s="313">
        <f t="shared" si="25"/>
        <v>212</v>
      </c>
      <c r="BP29" s="313">
        <v>203</v>
      </c>
      <c r="BQ29" s="313">
        <v>2</v>
      </c>
      <c r="BR29" s="313">
        <v>0</v>
      </c>
      <c r="BS29" s="313">
        <v>5</v>
      </c>
      <c r="BT29" s="313">
        <v>0</v>
      </c>
      <c r="BU29" s="313">
        <v>0</v>
      </c>
      <c r="BV29" s="313">
        <v>0</v>
      </c>
      <c r="BW29" s="313">
        <v>0</v>
      </c>
      <c r="BX29" s="313">
        <v>0</v>
      </c>
      <c r="BY29" s="313">
        <v>2</v>
      </c>
      <c r="BZ29" s="313" t="s">
        <v>564</v>
      </c>
      <c r="CA29" s="313" t="s">
        <v>564</v>
      </c>
      <c r="CB29" s="313" t="s">
        <v>564</v>
      </c>
      <c r="CC29" s="313" t="s">
        <v>564</v>
      </c>
      <c r="CD29" s="313" t="s">
        <v>564</v>
      </c>
      <c r="CE29" s="313" t="s">
        <v>564</v>
      </c>
      <c r="CF29" s="313" t="s">
        <v>564</v>
      </c>
      <c r="CG29" s="313" t="s">
        <v>564</v>
      </c>
      <c r="CH29" s="313">
        <v>0</v>
      </c>
      <c r="CI29" s="313">
        <v>0</v>
      </c>
      <c r="CJ29" s="319" t="s">
        <v>565</v>
      </c>
    </row>
    <row r="30" spans="1:88" s="300" customFormat="1" ht="12" customHeight="1">
      <c r="A30" s="294" t="s">
        <v>571</v>
      </c>
      <c r="B30" s="295" t="s">
        <v>615</v>
      </c>
      <c r="C30" s="294" t="s">
        <v>616</v>
      </c>
      <c r="D30" s="313">
        <f t="shared" si="27"/>
        <v>4318</v>
      </c>
      <c r="E30" s="313">
        <f t="shared" si="27"/>
        <v>960</v>
      </c>
      <c r="F30" s="313">
        <f t="shared" si="27"/>
        <v>8</v>
      </c>
      <c r="G30" s="313">
        <f t="shared" si="27"/>
        <v>0</v>
      </c>
      <c r="H30" s="313">
        <f t="shared" si="27"/>
        <v>320</v>
      </c>
      <c r="I30" s="313">
        <f t="shared" si="27"/>
        <v>399</v>
      </c>
      <c r="J30" s="313">
        <f t="shared" si="27"/>
        <v>81</v>
      </c>
      <c r="K30" s="313">
        <f t="shared" si="27"/>
        <v>3</v>
      </c>
      <c r="L30" s="313">
        <f t="shared" si="27"/>
        <v>463</v>
      </c>
      <c r="M30" s="313">
        <f t="shared" si="27"/>
        <v>40</v>
      </c>
      <c r="N30" s="313">
        <f t="shared" si="27"/>
        <v>26</v>
      </c>
      <c r="O30" s="313">
        <f t="shared" si="27"/>
        <v>488</v>
      </c>
      <c r="P30" s="313">
        <f t="shared" si="27"/>
        <v>0</v>
      </c>
      <c r="Q30" s="313">
        <f t="shared" si="27"/>
        <v>602</v>
      </c>
      <c r="R30" s="313">
        <f t="shared" si="27"/>
        <v>0</v>
      </c>
      <c r="S30" s="313">
        <f t="shared" si="18"/>
        <v>0</v>
      </c>
      <c r="T30" s="313">
        <f t="shared" si="19"/>
        <v>816</v>
      </c>
      <c r="U30" s="313">
        <f t="shared" si="20"/>
        <v>0</v>
      </c>
      <c r="V30" s="313">
        <f t="shared" si="21"/>
        <v>0</v>
      </c>
      <c r="W30" s="313">
        <f t="shared" si="22"/>
        <v>0</v>
      </c>
      <c r="X30" s="313">
        <f t="shared" si="23"/>
        <v>112</v>
      </c>
      <c r="Y30" s="313">
        <f t="shared" si="24"/>
        <v>0</v>
      </c>
      <c r="Z30" s="313">
        <v>0</v>
      </c>
      <c r="AA30" s="313">
        <v>0</v>
      </c>
      <c r="AB30" s="313">
        <v>0</v>
      </c>
      <c r="AC30" s="313">
        <v>0</v>
      </c>
      <c r="AD30" s="313">
        <v>0</v>
      </c>
      <c r="AE30" s="313">
        <v>0</v>
      </c>
      <c r="AF30" s="313">
        <v>0</v>
      </c>
      <c r="AG30" s="313">
        <v>0</v>
      </c>
      <c r="AH30" s="313">
        <v>0</v>
      </c>
      <c r="AI30" s="313">
        <v>0</v>
      </c>
      <c r="AJ30" s="313" t="s">
        <v>564</v>
      </c>
      <c r="AK30" s="313" t="s">
        <v>564</v>
      </c>
      <c r="AL30" s="313" t="s">
        <v>564</v>
      </c>
      <c r="AM30" s="313" t="s">
        <v>564</v>
      </c>
      <c r="AN30" s="313" t="s">
        <v>564</v>
      </c>
      <c r="AO30" s="313" t="s">
        <v>564</v>
      </c>
      <c r="AP30" s="313" t="s">
        <v>564</v>
      </c>
      <c r="AQ30" s="313" t="s">
        <v>564</v>
      </c>
      <c r="AR30" s="313">
        <v>0</v>
      </c>
      <c r="AS30" s="313">
        <v>0</v>
      </c>
      <c r="AT30" s="313">
        <f>'施設資源化量内訳'!D30</f>
        <v>3361</v>
      </c>
      <c r="AU30" s="313">
        <f>'施設資源化量内訳'!E30</f>
        <v>43</v>
      </c>
      <c r="AV30" s="313">
        <f>'施設資源化量内訳'!F30</f>
        <v>0</v>
      </c>
      <c r="AW30" s="313">
        <f>'施設資源化量内訳'!G30</f>
        <v>0</v>
      </c>
      <c r="AX30" s="313">
        <f>'施設資源化量内訳'!H30</f>
        <v>305</v>
      </c>
      <c r="AY30" s="313">
        <f>'施設資源化量内訳'!I30</f>
        <v>399</v>
      </c>
      <c r="AZ30" s="313">
        <f>'施設資源化量内訳'!J30</f>
        <v>81</v>
      </c>
      <c r="BA30" s="313">
        <f>'施設資源化量内訳'!K30</f>
        <v>3</v>
      </c>
      <c r="BB30" s="313">
        <f>'施設資源化量内訳'!L30</f>
        <v>463</v>
      </c>
      <c r="BC30" s="313">
        <f>'施設資源化量内訳'!M30</f>
        <v>40</v>
      </c>
      <c r="BD30" s="313">
        <f>'施設資源化量内訳'!N30</f>
        <v>9</v>
      </c>
      <c r="BE30" s="313">
        <f>'施設資源化量内訳'!O30</f>
        <v>488</v>
      </c>
      <c r="BF30" s="313">
        <f>'施設資源化量内訳'!P30</f>
        <v>0</v>
      </c>
      <c r="BG30" s="313">
        <f>'施設資源化量内訳'!Q30</f>
        <v>602</v>
      </c>
      <c r="BH30" s="313">
        <f>'施設資源化量内訳'!R30</f>
        <v>0</v>
      </c>
      <c r="BI30" s="313">
        <f>'施設資源化量内訳'!S30</f>
        <v>0</v>
      </c>
      <c r="BJ30" s="313">
        <f>'施設資源化量内訳'!T30</f>
        <v>816</v>
      </c>
      <c r="BK30" s="313">
        <f>'施設資源化量内訳'!U30</f>
        <v>0</v>
      </c>
      <c r="BL30" s="313">
        <f>'施設資源化量内訳'!V30</f>
        <v>0</v>
      </c>
      <c r="BM30" s="313">
        <f>'施設資源化量内訳'!W30</f>
        <v>0</v>
      </c>
      <c r="BN30" s="313">
        <f>'施設資源化量内訳'!X30</f>
        <v>112</v>
      </c>
      <c r="BO30" s="313">
        <f t="shared" si="25"/>
        <v>957</v>
      </c>
      <c r="BP30" s="313">
        <v>917</v>
      </c>
      <c r="BQ30" s="313">
        <v>8</v>
      </c>
      <c r="BR30" s="313">
        <v>0</v>
      </c>
      <c r="BS30" s="313">
        <v>15</v>
      </c>
      <c r="BT30" s="313">
        <v>0</v>
      </c>
      <c r="BU30" s="313">
        <v>0</v>
      </c>
      <c r="BV30" s="313">
        <v>0</v>
      </c>
      <c r="BW30" s="313">
        <v>0</v>
      </c>
      <c r="BX30" s="313">
        <v>0</v>
      </c>
      <c r="BY30" s="313">
        <v>17</v>
      </c>
      <c r="BZ30" s="313" t="s">
        <v>564</v>
      </c>
      <c r="CA30" s="313" t="s">
        <v>564</v>
      </c>
      <c r="CB30" s="313" t="s">
        <v>564</v>
      </c>
      <c r="CC30" s="313" t="s">
        <v>564</v>
      </c>
      <c r="CD30" s="313" t="s">
        <v>564</v>
      </c>
      <c r="CE30" s="313" t="s">
        <v>564</v>
      </c>
      <c r="CF30" s="313" t="s">
        <v>564</v>
      </c>
      <c r="CG30" s="313" t="s">
        <v>564</v>
      </c>
      <c r="CH30" s="313">
        <v>0</v>
      </c>
      <c r="CI30" s="313">
        <v>0</v>
      </c>
      <c r="CJ30" s="319" t="s">
        <v>565</v>
      </c>
    </row>
    <row r="31" spans="1:88" s="300" customFormat="1" ht="12" customHeight="1">
      <c r="A31" s="294" t="s">
        <v>571</v>
      </c>
      <c r="B31" s="295" t="s">
        <v>617</v>
      </c>
      <c r="C31" s="294" t="s">
        <v>618</v>
      </c>
      <c r="D31" s="313">
        <f t="shared" si="27"/>
        <v>862</v>
      </c>
      <c r="E31" s="313">
        <f t="shared" si="27"/>
        <v>380</v>
      </c>
      <c r="F31" s="313">
        <f t="shared" si="27"/>
        <v>3</v>
      </c>
      <c r="G31" s="313">
        <f t="shared" si="27"/>
        <v>0</v>
      </c>
      <c r="H31" s="313">
        <f t="shared" si="27"/>
        <v>259</v>
      </c>
      <c r="I31" s="313">
        <f t="shared" si="27"/>
        <v>206</v>
      </c>
      <c r="J31" s="313">
        <f t="shared" si="27"/>
        <v>14</v>
      </c>
      <c r="K31" s="313">
        <f t="shared" si="27"/>
        <v>0</v>
      </c>
      <c r="L31" s="313">
        <f t="shared" si="27"/>
        <v>0</v>
      </c>
      <c r="M31" s="313">
        <f t="shared" si="27"/>
        <v>0</v>
      </c>
      <c r="N31" s="313">
        <f t="shared" si="27"/>
        <v>0</v>
      </c>
      <c r="O31" s="313">
        <f t="shared" si="27"/>
        <v>0</v>
      </c>
      <c r="P31" s="313">
        <f t="shared" si="27"/>
        <v>0</v>
      </c>
      <c r="Q31" s="313">
        <f t="shared" si="27"/>
        <v>0</v>
      </c>
      <c r="R31" s="313">
        <f t="shared" si="27"/>
        <v>0</v>
      </c>
      <c r="S31" s="313">
        <f t="shared" si="18"/>
        <v>0</v>
      </c>
      <c r="T31" s="313">
        <f t="shared" si="19"/>
        <v>0</v>
      </c>
      <c r="U31" s="313">
        <f t="shared" si="20"/>
        <v>0</v>
      </c>
      <c r="V31" s="313">
        <f t="shared" si="21"/>
        <v>0</v>
      </c>
      <c r="W31" s="313">
        <f t="shared" si="22"/>
        <v>0</v>
      </c>
      <c r="X31" s="313">
        <f t="shared" si="23"/>
        <v>0</v>
      </c>
      <c r="Y31" s="313">
        <f t="shared" si="24"/>
        <v>0</v>
      </c>
      <c r="Z31" s="313">
        <v>0</v>
      </c>
      <c r="AA31" s="313">
        <v>0</v>
      </c>
      <c r="AB31" s="313">
        <v>0</v>
      </c>
      <c r="AC31" s="313">
        <v>0</v>
      </c>
      <c r="AD31" s="313">
        <v>0</v>
      </c>
      <c r="AE31" s="313">
        <v>0</v>
      </c>
      <c r="AF31" s="313">
        <v>0</v>
      </c>
      <c r="AG31" s="313">
        <v>0</v>
      </c>
      <c r="AH31" s="313">
        <v>0</v>
      </c>
      <c r="AI31" s="313">
        <v>0</v>
      </c>
      <c r="AJ31" s="313" t="s">
        <v>564</v>
      </c>
      <c r="AK31" s="313" t="s">
        <v>564</v>
      </c>
      <c r="AL31" s="313" t="s">
        <v>564</v>
      </c>
      <c r="AM31" s="313" t="s">
        <v>564</v>
      </c>
      <c r="AN31" s="313" t="s">
        <v>564</v>
      </c>
      <c r="AO31" s="313" t="s">
        <v>564</v>
      </c>
      <c r="AP31" s="313" t="s">
        <v>564</v>
      </c>
      <c r="AQ31" s="313" t="s">
        <v>564</v>
      </c>
      <c r="AR31" s="313">
        <v>0</v>
      </c>
      <c r="AS31" s="313">
        <v>0</v>
      </c>
      <c r="AT31" s="313">
        <f>'施設資源化量内訳'!D31</f>
        <v>815</v>
      </c>
      <c r="AU31" s="313">
        <f>'施設資源化量内訳'!E31</f>
        <v>337</v>
      </c>
      <c r="AV31" s="313">
        <f>'施設資源化量内訳'!F31</f>
        <v>3</v>
      </c>
      <c r="AW31" s="313">
        <f>'施設資源化量内訳'!G31</f>
        <v>0</v>
      </c>
      <c r="AX31" s="313">
        <f>'施設資源化量内訳'!H31</f>
        <v>258</v>
      </c>
      <c r="AY31" s="313">
        <f>'施設資源化量内訳'!I31</f>
        <v>203</v>
      </c>
      <c r="AZ31" s="313">
        <f>'施設資源化量内訳'!J31</f>
        <v>14</v>
      </c>
      <c r="BA31" s="313">
        <f>'施設資源化量内訳'!K31</f>
        <v>0</v>
      </c>
      <c r="BB31" s="313">
        <f>'施設資源化量内訳'!L31</f>
        <v>0</v>
      </c>
      <c r="BC31" s="313">
        <f>'施設資源化量内訳'!M31</f>
        <v>0</v>
      </c>
      <c r="BD31" s="313">
        <f>'施設資源化量内訳'!N31</f>
        <v>0</v>
      </c>
      <c r="BE31" s="313">
        <f>'施設資源化量内訳'!O31</f>
        <v>0</v>
      </c>
      <c r="BF31" s="313">
        <f>'施設資源化量内訳'!P31</f>
        <v>0</v>
      </c>
      <c r="BG31" s="313">
        <f>'施設資源化量内訳'!Q31</f>
        <v>0</v>
      </c>
      <c r="BH31" s="313">
        <f>'施設資源化量内訳'!R31</f>
        <v>0</v>
      </c>
      <c r="BI31" s="313">
        <f>'施設資源化量内訳'!S31</f>
        <v>0</v>
      </c>
      <c r="BJ31" s="313">
        <f>'施設資源化量内訳'!T31</f>
        <v>0</v>
      </c>
      <c r="BK31" s="313">
        <f>'施設資源化量内訳'!U31</f>
        <v>0</v>
      </c>
      <c r="BL31" s="313">
        <f>'施設資源化量内訳'!V31</f>
        <v>0</v>
      </c>
      <c r="BM31" s="313">
        <f>'施設資源化量内訳'!W31</f>
        <v>0</v>
      </c>
      <c r="BN31" s="313">
        <f>'施設資源化量内訳'!X31</f>
        <v>0</v>
      </c>
      <c r="BO31" s="313">
        <f t="shared" si="25"/>
        <v>47</v>
      </c>
      <c r="BP31" s="313">
        <v>43</v>
      </c>
      <c r="BQ31" s="313">
        <v>0</v>
      </c>
      <c r="BR31" s="313">
        <v>0</v>
      </c>
      <c r="BS31" s="313">
        <v>1</v>
      </c>
      <c r="BT31" s="313">
        <v>3</v>
      </c>
      <c r="BU31" s="313">
        <v>0</v>
      </c>
      <c r="BV31" s="313">
        <v>0</v>
      </c>
      <c r="BW31" s="313">
        <v>0</v>
      </c>
      <c r="BX31" s="313">
        <v>0</v>
      </c>
      <c r="BY31" s="313">
        <v>0</v>
      </c>
      <c r="BZ31" s="313" t="s">
        <v>564</v>
      </c>
      <c r="CA31" s="313" t="s">
        <v>564</v>
      </c>
      <c r="CB31" s="313" t="s">
        <v>564</v>
      </c>
      <c r="CC31" s="313" t="s">
        <v>564</v>
      </c>
      <c r="CD31" s="313" t="s">
        <v>564</v>
      </c>
      <c r="CE31" s="313" t="s">
        <v>564</v>
      </c>
      <c r="CF31" s="313" t="s">
        <v>564</v>
      </c>
      <c r="CG31" s="313" t="s">
        <v>564</v>
      </c>
      <c r="CH31" s="313">
        <v>0</v>
      </c>
      <c r="CI31" s="313">
        <v>0</v>
      </c>
      <c r="CJ31" s="319" t="s">
        <v>565</v>
      </c>
    </row>
    <row r="32" spans="1:88" s="300" customFormat="1" ht="12" customHeight="1">
      <c r="A32" s="294" t="s">
        <v>571</v>
      </c>
      <c r="B32" s="295" t="s">
        <v>619</v>
      </c>
      <c r="C32" s="294" t="s">
        <v>620</v>
      </c>
      <c r="D32" s="313">
        <f t="shared" si="27"/>
        <v>439</v>
      </c>
      <c r="E32" s="313">
        <f t="shared" si="27"/>
        <v>230</v>
      </c>
      <c r="F32" s="313">
        <f t="shared" si="27"/>
        <v>1</v>
      </c>
      <c r="G32" s="313">
        <f t="shared" si="27"/>
        <v>0</v>
      </c>
      <c r="H32" s="313">
        <f t="shared" si="27"/>
        <v>110</v>
      </c>
      <c r="I32" s="313">
        <f t="shared" si="27"/>
        <v>92</v>
      </c>
      <c r="J32" s="313">
        <f t="shared" si="27"/>
        <v>6</v>
      </c>
      <c r="K32" s="313">
        <f t="shared" si="27"/>
        <v>0</v>
      </c>
      <c r="L32" s="313">
        <f t="shared" si="27"/>
        <v>0</v>
      </c>
      <c r="M32" s="313">
        <f t="shared" si="27"/>
        <v>0</v>
      </c>
      <c r="N32" s="313">
        <f t="shared" si="27"/>
        <v>0</v>
      </c>
      <c r="O32" s="313">
        <f t="shared" si="27"/>
        <v>0</v>
      </c>
      <c r="P32" s="313">
        <f t="shared" si="27"/>
        <v>0</v>
      </c>
      <c r="Q32" s="313">
        <f t="shared" si="27"/>
        <v>0</v>
      </c>
      <c r="R32" s="313">
        <f t="shared" si="27"/>
        <v>0</v>
      </c>
      <c r="S32" s="313">
        <f t="shared" si="18"/>
        <v>0</v>
      </c>
      <c r="T32" s="313">
        <f t="shared" si="19"/>
        <v>0</v>
      </c>
      <c r="U32" s="313">
        <f t="shared" si="20"/>
        <v>0</v>
      </c>
      <c r="V32" s="313">
        <f t="shared" si="21"/>
        <v>0</v>
      </c>
      <c r="W32" s="313">
        <f t="shared" si="22"/>
        <v>0</v>
      </c>
      <c r="X32" s="313">
        <f t="shared" si="23"/>
        <v>0</v>
      </c>
      <c r="Y32" s="313">
        <f t="shared" si="24"/>
        <v>0</v>
      </c>
      <c r="Z32" s="313">
        <v>0</v>
      </c>
      <c r="AA32" s="313">
        <v>0</v>
      </c>
      <c r="AB32" s="313">
        <v>0</v>
      </c>
      <c r="AC32" s="313">
        <v>0</v>
      </c>
      <c r="AD32" s="313">
        <v>0</v>
      </c>
      <c r="AE32" s="313">
        <v>0</v>
      </c>
      <c r="AF32" s="313">
        <v>0</v>
      </c>
      <c r="AG32" s="313">
        <v>0</v>
      </c>
      <c r="AH32" s="313">
        <v>0</v>
      </c>
      <c r="AI32" s="313">
        <v>0</v>
      </c>
      <c r="AJ32" s="313" t="s">
        <v>564</v>
      </c>
      <c r="AK32" s="313" t="s">
        <v>564</v>
      </c>
      <c r="AL32" s="313" t="s">
        <v>564</v>
      </c>
      <c r="AM32" s="313" t="s">
        <v>564</v>
      </c>
      <c r="AN32" s="313" t="s">
        <v>564</v>
      </c>
      <c r="AO32" s="313" t="s">
        <v>564</v>
      </c>
      <c r="AP32" s="313" t="s">
        <v>564</v>
      </c>
      <c r="AQ32" s="313" t="s">
        <v>564</v>
      </c>
      <c r="AR32" s="313">
        <v>0</v>
      </c>
      <c r="AS32" s="313">
        <v>0</v>
      </c>
      <c r="AT32" s="313">
        <f>'施設資源化量内訳'!D32</f>
        <v>349</v>
      </c>
      <c r="AU32" s="313">
        <f>'施設資源化量内訳'!E32</f>
        <v>145</v>
      </c>
      <c r="AV32" s="313">
        <f>'施設資源化量内訳'!F32</f>
        <v>1</v>
      </c>
      <c r="AW32" s="313">
        <f>'施設資源化量内訳'!G32</f>
        <v>0</v>
      </c>
      <c r="AX32" s="313">
        <f>'施設資源化量内訳'!H32</f>
        <v>109</v>
      </c>
      <c r="AY32" s="313">
        <f>'施設資源化量内訳'!I32</f>
        <v>88</v>
      </c>
      <c r="AZ32" s="313">
        <f>'施設資源化量内訳'!J32</f>
        <v>6</v>
      </c>
      <c r="BA32" s="313">
        <f>'施設資源化量内訳'!K32</f>
        <v>0</v>
      </c>
      <c r="BB32" s="313">
        <f>'施設資源化量内訳'!L32</f>
        <v>0</v>
      </c>
      <c r="BC32" s="313">
        <f>'施設資源化量内訳'!M32</f>
        <v>0</v>
      </c>
      <c r="BD32" s="313">
        <f>'施設資源化量内訳'!N32</f>
        <v>0</v>
      </c>
      <c r="BE32" s="313">
        <f>'施設資源化量内訳'!O32</f>
        <v>0</v>
      </c>
      <c r="BF32" s="313">
        <f>'施設資源化量内訳'!P32</f>
        <v>0</v>
      </c>
      <c r="BG32" s="313">
        <f>'施設資源化量内訳'!Q32</f>
        <v>0</v>
      </c>
      <c r="BH32" s="313">
        <f>'施設資源化量内訳'!R32</f>
        <v>0</v>
      </c>
      <c r="BI32" s="313">
        <f>'施設資源化量内訳'!S32</f>
        <v>0</v>
      </c>
      <c r="BJ32" s="313">
        <f>'施設資源化量内訳'!T32</f>
        <v>0</v>
      </c>
      <c r="BK32" s="313">
        <f>'施設資源化量内訳'!U32</f>
        <v>0</v>
      </c>
      <c r="BL32" s="313">
        <f>'施設資源化量内訳'!V32</f>
        <v>0</v>
      </c>
      <c r="BM32" s="313">
        <f>'施設資源化量内訳'!W32</f>
        <v>0</v>
      </c>
      <c r="BN32" s="313">
        <f>'施設資源化量内訳'!X32</f>
        <v>0</v>
      </c>
      <c r="BO32" s="313">
        <f t="shared" si="25"/>
        <v>90</v>
      </c>
      <c r="BP32" s="313">
        <v>85</v>
      </c>
      <c r="BQ32" s="313">
        <v>0</v>
      </c>
      <c r="BR32" s="313">
        <v>0</v>
      </c>
      <c r="BS32" s="313">
        <v>1</v>
      </c>
      <c r="BT32" s="313">
        <v>4</v>
      </c>
      <c r="BU32" s="313">
        <v>0</v>
      </c>
      <c r="BV32" s="313">
        <v>0</v>
      </c>
      <c r="BW32" s="313">
        <v>0</v>
      </c>
      <c r="BX32" s="313">
        <v>0</v>
      </c>
      <c r="BY32" s="313">
        <v>0</v>
      </c>
      <c r="BZ32" s="313" t="s">
        <v>564</v>
      </c>
      <c r="CA32" s="313" t="s">
        <v>564</v>
      </c>
      <c r="CB32" s="313" t="s">
        <v>564</v>
      </c>
      <c r="CC32" s="313" t="s">
        <v>564</v>
      </c>
      <c r="CD32" s="313" t="s">
        <v>564</v>
      </c>
      <c r="CE32" s="313" t="s">
        <v>564</v>
      </c>
      <c r="CF32" s="313" t="s">
        <v>564</v>
      </c>
      <c r="CG32" s="313" t="s">
        <v>564</v>
      </c>
      <c r="CH32" s="313">
        <v>0</v>
      </c>
      <c r="CI32" s="313">
        <v>0</v>
      </c>
      <c r="CJ32" s="319" t="s">
        <v>566</v>
      </c>
    </row>
    <row r="33" spans="1:88" s="300" customFormat="1" ht="12" customHeight="1">
      <c r="A33" s="294" t="s">
        <v>571</v>
      </c>
      <c r="B33" s="295" t="s">
        <v>621</v>
      </c>
      <c r="C33" s="294" t="s">
        <v>622</v>
      </c>
      <c r="D33" s="313">
        <f t="shared" si="27"/>
        <v>471</v>
      </c>
      <c r="E33" s="313">
        <f t="shared" si="27"/>
        <v>220</v>
      </c>
      <c r="F33" s="313">
        <f t="shared" si="27"/>
        <v>0</v>
      </c>
      <c r="G33" s="313">
        <f t="shared" si="27"/>
        <v>0</v>
      </c>
      <c r="H33" s="313">
        <f t="shared" si="27"/>
        <v>76</v>
      </c>
      <c r="I33" s="313">
        <f t="shared" si="27"/>
        <v>52</v>
      </c>
      <c r="J33" s="313">
        <f t="shared" si="27"/>
        <v>21</v>
      </c>
      <c r="K33" s="313">
        <f t="shared" si="27"/>
        <v>0</v>
      </c>
      <c r="L33" s="313">
        <f t="shared" si="27"/>
        <v>0</v>
      </c>
      <c r="M33" s="313">
        <f t="shared" si="27"/>
        <v>0</v>
      </c>
      <c r="N33" s="313">
        <f t="shared" si="27"/>
        <v>0</v>
      </c>
      <c r="O33" s="313">
        <f t="shared" si="27"/>
        <v>0</v>
      </c>
      <c r="P33" s="313">
        <f t="shared" si="27"/>
        <v>0</v>
      </c>
      <c r="Q33" s="313">
        <f t="shared" si="27"/>
        <v>0</v>
      </c>
      <c r="R33" s="313">
        <f t="shared" si="27"/>
        <v>0</v>
      </c>
      <c r="S33" s="313">
        <f t="shared" si="18"/>
        <v>0</v>
      </c>
      <c r="T33" s="313">
        <f t="shared" si="19"/>
        <v>0</v>
      </c>
      <c r="U33" s="313">
        <f t="shared" si="20"/>
        <v>0</v>
      </c>
      <c r="V33" s="313">
        <f t="shared" si="21"/>
        <v>0</v>
      </c>
      <c r="W33" s="313">
        <f t="shared" si="22"/>
        <v>0</v>
      </c>
      <c r="X33" s="313">
        <f t="shared" si="23"/>
        <v>102</v>
      </c>
      <c r="Y33" s="313">
        <f t="shared" si="24"/>
        <v>375</v>
      </c>
      <c r="Z33" s="313">
        <v>220</v>
      </c>
      <c r="AA33" s="313">
        <v>0</v>
      </c>
      <c r="AB33" s="313">
        <v>0</v>
      </c>
      <c r="AC33" s="313">
        <v>76</v>
      </c>
      <c r="AD33" s="313">
        <v>52</v>
      </c>
      <c r="AE33" s="313">
        <v>21</v>
      </c>
      <c r="AF33" s="313">
        <v>0</v>
      </c>
      <c r="AG33" s="313">
        <v>0</v>
      </c>
      <c r="AH33" s="313">
        <v>0</v>
      </c>
      <c r="AI33" s="313">
        <v>0</v>
      </c>
      <c r="AJ33" s="313" t="s">
        <v>564</v>
      </c>
      <c r="AK33" s="313" t="s">
        <v>564</v>
      </c>
      <c r="AL33" s="313" t="s">
        <v>564</v>
      </c>
      <c r="AM33" s="313" t="s">
        <v>564</v>
      </c>
      <c r="AN33" s="313" t="s">
        <v>564</v>
      </c>
      <c r="AO33" s="313" t="s">
        <v>564</v>
      </c>
      <c r="AP33" s="313" t="s">
        <v>564</v>
      </c>
      <c r="AQ33" s="313" t="s">
        <v>564</v>
      </c>
      <c r="AR33" s="313">
        <v>0</v>
      </c>
      <c r="AS33" s="313">
        <v>6</v>
      </c>
      <c r="AT33" s="313">
        <f>'施設資源化量内訳'!D33</f>
        <v>96</v>
      </c>
      <c r="AU33" s="313">
        <f>'施設資源化量内訳'!E33</f>
        <v>0</v>
      </c>
      <c r="AV33" s="313">
        <f>'施設資源化量内訳'!F33</f>
        <v>0</v>
      </c>
      <c r="AW33" s="313">
        <f>'施設資源化量内訳'!G33</f>
        <v>0</v>
      </c>
      <c r="AX33" s="313">
        <f>'施設資源化量内訳'!H33</f>
        <v>0</v>
      </c>
      <c r="AY33" s="313">
        <f>'施設資源化量内訳'!I33</f>
        <v>0</v>
      </c>
      <c r="AZ33" s="313">
        <f>'施設資源化量内訳'!J33</f>
        <v>0</v>
      </c>
      <c r="BA33" s="313">
        <f>'施設資源化量内訳'!K33</f>
        <v>0</v>
      </c>
      <c r="BB33" s="313">
        <f>'施設資源化量内訳'!L33</f>
        <v>0</v>
      </c>
      <c r="BC33" s="313">
        <f>'施設資源化量内訳'!M33</f>
        <v>0</v>
      </c>
      <c r="BD33" s="313">
        <f>'施設資源化量内訳'!N33</f>
        <v>0</v>
      </c>
      <c r="BE33" s="313">
        <f>'施設資源化量内訳'!O33</f>
        <v>0</v>
      </c>
      <c r="BF33" s="313">
        <f>'施設資源化量内訳'!P33</f>
        <v>0</v>
      </c>
      <c r="BG33" s="313">
        <f>'施設資源化量内訳'!Q33</f>
        <v>0</v>
      </c>
      <c r="BH33" s="313">
        <f>'施設資源化量内訳'!R33</f>
        <v>0</v>
      </c>
      <c r="BI33" s="313">
        <f>'施設資源化量内訳'!S33</f>
        <v>0</v>
      </c>
      <c r="BJ33" s="313">
        <f>'施設資源化量内訳'!T33</f>
        <v>0</v>
      </c>
      <c r="BK33" s="313">
        <f>'施設資源化量内訳'!U33</f>
        <v>0</v>
      </c>
      <c r="BL33" s="313">
        <f>'施設資源化量内訳'!V33</f>
        <v>0</v>
      </c>
      <c r="BM33" s="313">
        <f>'施設資源化量内訳'!W33</f>
        <v>0</v>
      </c>
      <c r="BN33" s="313">
        <f>'施設資源化量内訳'!X33</f>
        <v>96</v>
      </c>
      <c r="BO33" s="313">
        <f t="shared" si="25"/>
        <v>0</v>
      </c>
      <c r="BP33" s="313">
        <v>0</v>
      </c>
      <c r="BQ33" s="313">
        <v>0</v>
      </c>
      <c r="BR33" s="313">
        <v>0</v>
      </c>
      <c r="BS33" s="313">
        <v>0</v>
      </c>
      <c r="BT33" s="313">
        <v>0</v>
      </c>
      <c r="BU33" s="313">
        <v>0</v>
      </c>
      <c r="BV33" s="313">
        <v>0</v>
      </c>
      <c r="BW33" s="313">
        <v>0</v>
      </c>
      <c r="BX33" s="313">
        <v>0</v>
      </c>
      <c r="BY33" s="313">
        <v>0</v>
      </c>
      <c r="BZ33" s="313" t="s">
        <v>564</v>
      </c>
      <c r="CA33" s="313" t="s">
        <v>564</v>
      </c>
      <c r="CB33" s="313" t="s">
        <v>564</v>
      </c>
      <c r="CC33" s="313" t="s">
        <v>564</v>
      </c>
      <c r="CD33" s="313" t="s">
        <v>564</v>
      </c>
      <c r="CE33" s="313" t="s">
        <v>564</v>
      </c>
      <c r="CF33" s="313" t="s">
        <v>564</v>
      </c>
      <c r="CG33" s="313" t="s">
        <v>564</v>
      </c>
      <c r="CH33" s="313">
        <v>0</v>
      </c>
      <c r="CI33" s="313">
        <v>0</v>
      </c>
      <c r="CJ33" s="319" t="s">
        <v>565</v>
      </c>
    </row>
    <row r="34" spans="1:88" s="300" customFormat="1" ht="12" customHeight="1">
      <c r="A34" s="294" t="s">
        <v>571</v>
      </c>
      <c r="B34" s="295" t="s">
        <v>623</v>
      </c>
      <c r="C34" s="294" t="s">
        <v>624</v>
      </c>
      <c r="D34" s="313">
        <f t="shared" si="27"/>
        <v>401</v>
      </c>
      <c r="E34" s="313">
        <f t="shared" si="27"/>
        <v>184</v>
      </c>
      <c r="F34" s="313">
        <f t="shared" si="27"/>
        <v>1</v>
      </c>
      <c r="G34" s="313">
        <f t="shared" si="27"/>
        <v>0</v>
      </c>
      <c r="H34" s="313">
        <f t="shared" si="27"/>
        <v>123</v>
      </c>
      <c r="I34" s="313">
        <f t="shared" si="27"/>
        <v>78</v>
      </c>
      <c r="J34" s="313">
        <f t="shared" si="27"/>
        <v>9</v>
      </c>
      <c r="K34" s="313">
        <f t="shared" si="27"/>
        <v>0</v>
      </c>
      <c r="L34" s="313">
        <f t="shared" si="27"/>
        <v>0</v>
      </c>
      <c r="M34" s="313">
        <f t="shared" si="27"/>
        <v>0</v>
      </c>
      <c r="N34" s="313">
        <f t="shared" si="27"/>
        <v>0</v>
      </c>
      <c r="O34" s="313">
        <f t="shared" si="27"/>
        <v>0</v>
      </c>
      <c r="P34" s="313">
        <f t="shared" si="27"/>
        <v>0</v>
      </c>
      <c r="Q34" s="313">
        <f t="shared" si="27"/>
        <v>0</v>
      </c>
      <c r="R34" s="313">
        <f t="shared" si="27"/>
        <v>0</v>
      </c>
      <c r="S34" s="313">
        <f t="shared" si="18"/>
        <v>0</v>
      </c>
      <c r="T34" s="313">
        <f t="shared" si="19"/>
        <v>0</v>
      </c>
      <c r="U34" s="313">
        <f t="shared" si="20"/>
        <v>0</v>
      </c>
      <c r="V34" s="313">
        <f t="shared" si="21"/>
        <v>0</v>
      </c>
      <c r="W34" s="313">
        <f t="shared" si="22"/>
        <v>3</v>
      </c>
      <c r="X34" s="313">
        <f t="shared" si="23"/>
        <v>3</v>
      </c>
      <c r="Y34" s="313">
        <f t="shared" si="24"/>
        <v>188</v>
      </c>
      <c r="Z34" s="313">
        <v>184</v>
      </c>
      <c r="AA34" s="313">
        <v>1</v>
      </c>
      <c r="AB34" s="313">
        <v>0</v>
      </c>
      <c r="AC34" s="313">
        <v>0</v>
      </c>
      <c r="AD34" s="313">
        <v>0</v>
      </c>
      <c r="AE34" s="313">
        <v>0</v>
      </c>
      <c r="AF34" s="313">
        <v>0</v>
      </c>
      <c r="AG34" s="313">
        <v>0</v>
      </c>
      <c r="AH34" s="313">
        <v>0</v>
      </c>
      <c r="AI34" s="313">
        <v>0</v>
      </c>
      <c r="AJ34" s="313" t="s">
        <v>564</v>
      </c>
      <c r="AK34" s="313" t="s">
        <v>564</v>
      </c>
      <c r="AL34" s="313" t="s">
        <v>564</v>
      </c>
      <c r="AM34" s="313" t="s">
        <v>564</v>
      </c>
      <c r="AN34" s="313" t="s">
        <v>564</v>
      </c>
      <c r="AO34" s="313" t="s">
        <v>564</v>
      </c>
      <c r="AP34" s="313" t="s">
        <v>564</v>
      </c>
      <c r="AQ34" s="313" t="s">
        <v>564</v>
      </c>
      <c r="AR34" s="313">
        <v>3</v>
      </c>
      <c r="AS34" s="313">
        <v>0</v>
      </c>
      <c r="AT34" s="313">
        <f>'施設資源化量内訳'!D34</f>
        <v>213</v>
      </c>
      <c r="AU34" s="313">
        <f>'施設資源化量内訳'!E34</f>
        <v>0</v>
      </c>
      <c r="AV34" s="313">
        <f>'施設資源化量内訳'!F34</f>
        <v>0</v>
      </c>
      <c r="AW34" s="313">
        <f>'施設資源化量内訳'!G34</f>
        <v>0</v>
      </c>
      <c r="AX34" s="313">
        <f>'施設資源化量内訳'!H34</f>
        <v>123</v>
      </c>
      <c r="AY34" s="313">
        <f>'施設資源化量内訳'!I34</f>
        <v>78</v>
      </c>
      <c r="AZ34" s="313">
        <f>'施設資源化量内訳'!J34</f>
        <v>9</v>
      </c>
      <c r="BA34" s="313">
        <f>'施設資源化量内訳'!K34</f>
        <v>0</v>
      </c>
      <c r="BB34" s="313">
        <f>'施設資源化量内訳'!L34</f>
        <v>0</v>
      </c>
      <c r="BC34" s="313">
        <f>'施設資源化量内訳'!M34</f>
        <v>0</v>
      </c>
      <c r="BD34" s="313">
        <f>'施設資源化量内訳'!N34</f>
        <v>0</v>
      </c>
      <c r="BE34" s="313">
        <f>'施設資源化量内訳'!O34</f>
        <v>0</v>
      </c>
      <c r="BF34" s="313">
        <f>'施設資源化量内訳'!P34</f>
        <v>0</v>
      </c>
      <c r="BG34" s="313">
        <f>'施設資源化量内訳'!Q34</f>
        <v>0</v>
      </c>
      <c r="BH34" s="313">
        <f>'施設資源化量内訳'!R34</f>
        <v>0</v>
      </c>
      <c r="BI34" s="313">
        <f>'施設資源化量内訳'!S34</f>
        <v>0</v>
      </c>
      <c r="BJ34" s="313">
        <f>'施設資源化量内訳'!T34</f>
        <v>0</v>
      </c>
      <c r="BK34" s="313">
        <f>'施設資源化量内訳'!U34</f>
        <v>0</v>
      </c>
      <c r="BL34" s="313">
        <f>'施設資源化量内訳'!V34</f>
        <v>0</v>
      </c>
      <c r="BM34" s="313">
        <f>'施設資源化量内訳'!W34</f>
        <v>0</v>
      </c>
      <c r="BN34" s="313">
        <f>'施設資源化量内訳'!X34</f>
        <v>3</v>
      </c>
      <c r="BO34" s="313">
        <f t="shared" si="25"/>
        <v>0</v>
      </c>
      <c r="BP34" s="313">
        <v>0</v>
      </c>
      <c r="BQ34" s="313">
        <v>0</v>
      </c>
      <c r="BR34" s="313">
        <v>0</v>
      </c>
      <c r="BS34" s="313">
        <v>0</v>
      </c>
      <c r="BT34" s="313">
        <v>0</v>
      </c>
      <c r="BU34" s="313">
        <v>0</v>
      </c>
      <c r="BV34" s="313">
        <v>0</v>
      </c>
      <c r="BW34" s="313">
        <v>0</v>
      </c>
      <c r="BX34" s="313">
        <v>0</v>
      </c>
      <c r="BY34" s="313">
        <v>0</v>
      </c>
      <c r="BZ34" s="313" t="s">
        <v>564</v>
      </c>
      <c r="CA34" s="313" t="s">
        <v>564</v>
      </c>
      <c r="CB34" s="313" t="s">
        <v>564</v>
      </c>
      <c r="CC34" s="313" t="s">
        <v>564</v>
      </c>
      <c r="CD34" s="313" t="s">
        <v>564</v>
      </c>
      <c r="CE34" s="313" t="s">
        <v>564</v>
      </c>
      <c r="CF34" s="313" t="s">
        <v>564</v>
      </c>
      <c r="CG34" s="313" t="s">
        <v>564</v>
      </c>
      <c r="CH34" s="313">
        <v>0</v>
      </c>
      <c r="CI34" s="313">
        <v>0</v>
      </c>
      <c r="CJ34" s="319" t="s">
        <v>565</v>
      </c>
    </row>
    <row r="35" spans="1:88" s="300" customFormat="1" ht="12" customHeight="1">
      <c r="A35" s="294" t="s">
        <v>571</v>
      </c>
      <c r="B35" s="295" t="s">
        <v>625</v>
      </c>
      <c r="C35" s="294" t="s">
        <v>626</v>
      </c>
      <c r="D35" s="313">
        <f t="shared" si="27"/>
        <v>710</v>
      </c>
      <c r="E35" s="313">
        <f t="shared" si="27"/>
        <v>452</v>
      </c>
      <c r="F35" s="313">
        <f t="shared" si="27"/>
        <v>2</v>
      </c>
      <c r="G35" s="313">
        <f t="shared" si="27"/>
        <v>0</v>
      </c>
      <c r="H35" s="313">
        <f t="shared" si="27"/>
        <v>34</v>
      </c>
      <c r="I35" s="313">
        <f t="shared" si="27"/>
        <v>94</v>
      </c>
      <c r="J35" s="313">
        <f t="shared" si="27"/>
        <v>18</v>
      </c>
      <c r="K35" s="313">
        <f t="shared" si="27"/>
        <v>1</v>
      </c>
      <c r="L35" s="313">
        <f t="shared" si="27"/>
        <v>4</v>
      </c>
      <c r="M35" s="313">
        <f t="shared" si="27"/>
        <v>0</v>
      </c>
      <c r="N35" s="313">
        <f t="shared" si="27"/>
        <v>0</v>
      </c>
      <c r="O35" s="313">
        <f t="shared" si="27"/>
        <v>0</v>
      </c>
      <c r="P35" s="313">
        <f t="shared" si="27"/>
        <v>0</v>
      </c>
      <c r="Q35" s="313">
        <f t="shared" si="27"/>
        <v>0</v>
      </c>
      <c r="R35" s="313">
        <f t="shared" si="27"/>
        <v>0</v>
      </c>
      <c r="S35" s="313">
        <f t="shared" si="18"/>
        <v>0</v>
      </c>
      <c r="T35" s="313">
        <f t="shared" si="19"/>
        <v>0</v>
      </c>
      <c r="U35" s="313">
        <f t="shared" si="20"/>
        <v>0</v>
      </c>
      <c r="V35" s="313">
        <f t="shared" si="21"/>
        <v>0</v>
      </c>
      <c r="W35" s="313">
        <f t="shared" si="22"/>
        <v>3</v>
      </c>
      <c r="X35" s="313">
        <f t="shared" si="23"/>
        <v>102</v>
      </c>
      <c r="Y35" s="313">
        <f t="shared" si="24"/>
        <v>327</v>
      </c>
      <c r="Z35" s="313">
        <v>326</v>
      </c>
      <c r="AA35" s="313">
        <v>1</v>
      </c>
      <c r="AB35" s="313">
        <v>0</v>
      </c>
      <c r="AC35" s="313">
        <v>0</v>
      </c>
      <c r="AD35" s="313">
        <v>0</v>
      </c>
      <c r="AE35" s="313">
        <v>0</v>
      </c>
      <c r="AF35" s="313">
        <v>0</v>
      </c>
      <c r="AG35" s="313">
        <v>0</v>
      </c>
      <c r="AH35" s="313">
        <v>0</v>
      </c>
      <c r="AI35" s="313">
        <v>0</v>
      </c>
      <c r="AJ35" s="313" t="s">
        <v>564</v>
      </c>
      <c r="AK35" s="313" t="s">
        <v>564</v>
      </c>
      <c r="AL35" s="313" t="s">
        <v>564</v>
      </c>
      <c r="AM35" s="313" t="s">
        <v>564</v>
      </c>
      <c r="AN35" s="313" t="s">
        <v>564</v>
      </c>
      <c r="AO35" s="313" t="s">
        <v>564</v>
      </c>
      <c r="AP35" s="313" t="s">
        <v>564</v>
      </c>
      <c r="AQ35" s="313" t="s">
        <v>564</v>
      </c>
      <c r="AR35" s="313">
        <v>0</v>
      </c>
      <c r="AS35" s="313">
        <v>0</v>
      </c>
      <c r="AT35" s="313">
        <f>'施設資源化量内訳'!D35</f>
        <v>256</v>
      </c>
      <c r="AU35" s="313">
        <f>'施設資源化量内訳'!E35</f>
        <v>0</v>
      </c>
      <c r="AV35" s="313">
        <f>'施設資源化量内訳'!F35</f>
        <v>0</v>
      </c>
      <c r="AW35" s="313">
        <f>'施設資源化量内訳'!G35</f>
        <v>0</v>
      </c>
      <c r="AX35" s="313">
        <f>'施設資源化量内訳'!H35</f>
        <v>34</v>
      </c>
      <c r="AY35" s="313">
        <f>'施設資源化量内訳'!I35</f>
        <v>94</v>
      </c>
      <c r="AZ35" s="313">
        <f>'施設資源化量内訳'!J35</f>
        <v>18</v>
      </c>
      <c r="BA35" s="313">
        <f>'施設資源化量内訳'!K35</f>
        <v>1</v>
      </c>
      <c r="BB35" s="313">
        <f>'施設資源化量内訳'!L35</f>
        <v>4</v>
      </c>
      <c r="BC35" s="313">
        <f>'施設資源化量内訳'!M35</f>
        <v>0</v>
      </c>
      <c r="BD35" s="313">
        <f>'施設資源化量内訳'!N35</f>
        <v>0</v>
      </c>
      <c r="BE35" s="313">
        <f>'施設資源化量内訳'!O35</f>
        <v>0</v>
      </c>
      <c r="BF35" s="313">
        <f>'施設資源化量内訳'!P35</f>
        <v>0</v>
      </c>
      <c r="BG35" s="313">
        <f>'施設資源化量内訳'!Q35</f>
        <v>0</v>
      </c>
      <c r="BH35" s="313">
        <f>'施設資源化量内訳'!R35</f>
        <v>0</v>
      </c>
      <c r="BI35" s="313">
        <f>'施設資源化量内訳'!S35</f>
        <v>0</v>
      </c>
      <c r="BJ35" s="313">
        <f>'施設資源化量内訳'!T35</f>
        <v>0</v>
      </c>
      <c r="BK35" s="313">
        <f>'施設資源化量内訳'!U35</f>
        <v>0</v>
      </c>
      <c r="BL35" s="313">
        <f>'施設資源化量内訳'!V35</f>
        <v>0</v>
      </c>
      <c r="BM35" s="313">
        <f>'施設資源化量内訳'!W35</f>
        <v>3</v>
      </c>
      <c r="BN35" s="313">
        <f>'施設資源化量内訳'!X35</f>
        <v>102</v>
      </c>
      <c r="BO35" s="313">
        <f t="shared" si="25"/>
        <v>127</v>
      </c>
      <c r="BP35" s="313">
        <v>126</v>
      </c>
      <c r="BQ35" s="313">
        <v>1</v>
      </c>
      <c r="BR35" s="313">
        <v>0</v>
      </c>
      <c r="BS35" s="313">
        <v>0</v>
      </c>
      <c r="BT35" s="313">
        <v>0</v>
      </c>
      <c r="BU35" s="313">
        <v>0</v>
      </c>
      <c r="BV35" s="313">
        <v>0</v>
      </c>
      <c r="BW35" s="313">
        <v>0</v>
      </c>
      <c r="BX35" s="313">
        <v>0</v>
      </c>
      <c r="BY35" s="313">
        <v>0</v>
      </c>
      <c r="BZ35" s="313" t="s">
        <v>564</v>
      </c>
      <c r="CA35" s="313" t="s">
        <v>564</v>
      </c>
      <c r="CB35" s="313" t="s">
        <v>564</v>
      </c>
      <c r="CC35" s="313" t="s">
        <v>564</v>
      </c>
      <c r="CD35" s="313" t="s">
        <v>564</v>
      </c>
      <c r="CE35" s="313" t="s">
        <v>564</v>
      </c>
      <c r="CF35" s="313" t="s">
        <v>564</v>
      </c>
      <c r="CG35" s="313" t="s">
        <v>564</v>
      </c>
      <c r="CH35" s="313">
        <v>0</v>
      </c>
      <c r="CI35" s="313">
        <v>0</v>
      </c>
      <c r="CJ35" s="319" t="s">
        <v>565</v>
      </c>
    </row>
    <row r="36" spans="1:88" s="300" customFormat="1" ht="12" customHeight="1">
      <c r="A36" s="294" t="s">
        <v>571</v>
      </c>
      <c r="B36" s="295" t="s">
        <v>627</v>
      </c>
      <c r="C36" s="294" t="s">
        <v>628</v>
      </c>
      <c r="D36" s="313">
        <f t="shared" si="27"/>
        <v>2993</v>
      </c>
      <c r="E36" s="313">
        <f t="shared" si="27"/>
        <v>892</v>
      </c>
      <c r="F36" s="313">
        <f t="shared" si="27"/>
        <v>10</v>
      </c>
      <c r="G36" s="313">
        <f t="shared" si="27"/>
        <v>0</v>
      </c>
      <c r="H36" s="313">
        <f t="shared" si="27"/>
        <v>385</v>
      </c>
      <c r="I36" s="313">
        <f t="shared" si="27"/>
        <v>324</v>
      </c>
      <c r="J36" s="313">
        <f t="shared" si="27"/>
        <v>59</v>
      </c>
      <c r="K36" s="313">
        <f t="shared" si="27"/>
        <v>3</v>
      </c>
      <c r="L36" s="313">
        <f t="shared" si="27"/>
        <v>0</v>
      </c>
      <c r="M36" s="313">
        <f t="shared" si="27"/>
        <v>0</v>
      </c>
      <c r="N36" s="313">
        <f t="shared" si="27"/>
        <v>4</v>
      </c>
      <c r="O36" s="313">
        <f t="shared" si="27"/>
        <v>0</v>
      </c>
      <c r="P36" s="313">
        <f t="shared" si="27"/>
        <v>0</v>
      </c>
      <c r="Q36" s="313">
        <f t="shared" si="27"/>
        <v>1316</v>
      </c>
      <c r="R36" s="313">
        <f t="shared" si="27"/>
        <v>0</v>
      </c>
      <c r="S36" s="313">
        <f t="shared" si="18"/>
        <v>0</v>
      </c>
      <c r="T36" s="313">
        <f t="shared" si="19"/>
        <v>0</v>
      </c>
      <c r="U36" s="313">
        <f t="shared" si="20"/>
        <v>0</v>
      </c>
      <c r="V36" s="313">
        <f t="shared" si="21"/>
        <v>0</v>
      </c>
      <c r="W36" s="313">
        <f t="shared" si="22"/>
        <v>0</v>
      </c>
      <c r="X36" s="313">
        <f t="shared" si="23"/>
        <v>0</v>
      </c>
      <c r="Y36" s="313">
        <f t="shared" si="24"/>
        <v>696</v>
      </c>
      <c r="Z36" s="313">
        <v>370</v>
      </c>
      <c r="AA36" s="313">
        <v>2</v>
      </c>
      <c r="AB36" s="313">
        <v>0</v>
      </c>
      <c r="AC36" s="313">
        <v>0</v>
      </c>
      <c r="AD36" s="313">
        <v>324</v>
      </c>
      <c r="AE36" s="313">
        <v>0</v>
      </c>
      <c r="AF36" s="313">
        <v>0</v>
      </c>
      <c r="AG36" s="313">
        <v>0</v>
      </c>
      <c r="AH36" s="313">
        <v>0</v>
      </c>
      <c r="AI36" s="313">
        <v>0</v>
      </c>
      <c r="AJ36" s="313" t="s">
        <v>564</v>
      </c>
      <c r="AK36" s="313" t="s">
        <v>564</v>
      </c>
      <c r="AL36" s="313" t="s">
        <v>564</v>
      </c>
      <c r="AM36" s="313" t="s">
        <v>564</v>
      </c>
      <c r="AN36" s="313" t="s">
        <v>564</v>
      </c>
      <c r="AO36" s="313" t="s">
        <v>564</v>
      </c>
      <c r="AP36" s="313" t="s">
        <v>564</v>
      </c>
      <c r="AQ36" s="313" t="s">
        <v>564</v>
      </c>
      <c r="AR36" s="313">
        <v>0</v>
      </c>
      <c r="AS36" s="313">
        <v>0</v>
      </c>
      <c r="AT36" s="313">
        <f>'施設資源化量内訳'!D36</f>
        <v>1763</v>
      </c>
      <c r="AU36" s="313">
        <f>'施設資源化量内訳'!E36</f>
        <v>0</v>
      </c>
      <c r="AV36" s="313">
        <f>'施設資源化量内訳'!F36</f>
        <v>0</v>
      </c>
      <c r="AW36" s="313">
        <f>'施設資源化量内訳'!G36</f>
        <v>0</v>
      </c>
      <c r="AX36" s="313">
        <f>'施設資源化量内訳'!H36</f>
        <v>385</v>
      </c>
      <c r="AY36" s="313">
        <f>'施設資源化量内訳'!I36</f>
        <v>0</v>
      </c>
      <c r="AZ36" s="313">
        <f>'施設資源化量内訳'!J36</f>
        <v>59</v>
      </c>
      <c r="BA36" s="313">
        <f>'施設資源化量内訳'!K36</f>
        <v>3</v>
      </c>
      <c r="BB36" s="313">
        <f>'施設資源化量内訳'!L36</f>
        <v>0</v>
      </c>
      <c r="BC36" s="313">
        <f>'施設資源化量内訳'!M36</f>
        <v>0</v>
      </c>
      <c r="BD36" s="313">
        <f>'施設資源化量内訳'!N36</f>
        <v>0</v>
      </c>
      <c r="BE36" s="313">
        <f>'施設資源化量内訳'!O36</f>
        <v>0</v>
      </c>
      <c r="BF36" s="313">
        <f>'施設資源化量内訳'!P36</f>
        <v>0</v>
      </c>
      <c r="BG36" s="313">
        <f>'施設資源化量内訳'!Q36</f>
        <v>1316</v>
      </c>
      <c r="BH36" s="313">
        <f>'施設資源化量内訳'!R36</f>
        <v>0</v>
      </c>
      <c r="BI36" s="313">
        <f>'施設資源化量内訳'!S36</f>
        <v>0</v>
      </c>
      <c r="BJ36" s="313">
        <f>'施設資源化量内訳'!T36</f>
        <v>0</v>
      </c>
      <c r="BK36" s="313">
        <f>'施設資源化量内訳'!U36</f>
        <v>0</v>
      </c>
      <c r="BL36" s="313">
        <f>'施設資源化量内訳'!V36</f>
        <v>0</v>
      </c>
      <c r="BM36" s="313">
        <f>'施設資源化量内訳'!W36</f>
        <v>0</v>
      </c>
      <c r="BN36" s="313">
        <f>'施設資源化量内訳'!X36</f>
        <v>0</v>
      </c>
      <c r="BO36" s="313">
        <f t="shared" si="25"/>
        <v>534</v>
      </c>
      <c r="BP36" s="313">
        <v>522</v>
      </c>
      <c r="BQ36" s="313">
        <v>8</v>
      </c>
      <c r="BR36" s="313">
        <v>0</v>
      </c>
      <c r="BS36" s="313">
        <v>0</v>
      </c>
      <c r="BT36" s="313">
        <v>0</v>
      </c>
      <c r="BU36" s="313">
        <v>0</v>
      </c>
      <c r="BV36" s="313">
        <v>0</v>
      </c>
      <c r="BW36" s="313">
        <v>0</v>
      </c>
      <c r="BX36" s="313">
        <v>0</v>
      </c>
      <c r="BY36" s="313">
        <v>4</v>
      </c>
      <c r="BZ36" s="313" t="s">
        <v>564</v>
      </c>
      <c r="CA36" s="313" t="s">
        <v>564</v>
      </c>
      <c r="CB36" s="313" t="s">
        <v>564</v>
      </c>
      <c r="CC36" s="313" t="s">
        <v>564</v>
      </c>
      <c r="CD36" s="313" t="s">
        <v>564</v>
      </c>
      <c r="CE36" s="313" t="s">
        <v>564</v>
      </c>
      <c r="CF36" s="313" t="s">
        <v>564</v>
      </c>
      <c r="CG36" s="313" t="s">
        <v>564</v>
      </c>
      <c r="CH36" s="313">
        <v>0</v>
      </c>
      <c r="CI36" s="313">
        <v>0</v>
      </c>
      <c r="CJ36" s="319" t="s">
        <v>565</v>
      </c>
    </row>
    <row r="37" spans="1:88" s="300" customFormat="1" ht="12" customHeight="1">
      <c r="A37" s="294" t="s">
        <v>571</v>
      </c>
      <c r="B37" s="295" t="s">
        <v>629</v>
      </c>
      <c r="C37" s="294" t="s">
        <v>567</v>
      </c>
      <c r="D37" s="313">
        <f t="shared" si="27"/>
        <v>1987</v>
      </c>
      <c r="E37" s="313">
        <f t="shared" si="27"/>
        <v>408</v>
      </c>
      <c r="F37" s="313">
        <f t="shared" si="27"/>
        <v>0</v>
      </c>
      <c r="G37" s="313">
        <f t="shared" si="27"/>
        <v>0</v>
      </c>
      <c r="H37" s="313">
        <f t="shared" si="27"/>
        <v>74</v>
      </c>
      <c r="I37" s="313">
        <f t="shared" si="27"/>
        <v>187</v>
      </c>
      <c r="J37" s="313">
        <f t="shared" si="27"/>
        <v>66</v>
      </c>
      <c r="K37" s="313">
        <f t="shared" si="27"/>
        <v>0</v>
      </c>
      <c r="L37" s="313">
        <f t="shared" si="27"/>
        <v>476</v>
      </c>
      <c r="M37" s="313">
        <f t="shared" si="27"/>
        <v>71</v>
      </c>
      <c r="N37" s="313">
        <f t="shared" si="27"/>
        <v>57</v>
      </c>
      <c r="O37" s="313">
        <f t="shared" si="27"/>
        <v>0</v>
      </c>
      <c r="P37" s="313">
        <f t="shared" si="27"/>
        <v>0</v>
      </c>
      <c r="Q37" s="313">
        <f t="shared" si="27"/>
        <v>0</v>
      </c>
      <c r="R37" s="313">
        <f t="shared" si="27"/>
        <v>0</v>
      </c>
      <c r="S37" s="313">
        <f t="shared" si="18"/>
        <v>0</v>
      </c>
      <c r="T37" s="313">
        <f t="shared" si="19"/>
        <v>0</v>
      </c>
      <c r="U37" s="313">
        <f t="shared" si="20"/>
        <v>0</v>
      </c>
      <c r="V37" s="313">
        <f t="shared" si="21"/>
        <v>0</v>
      </c>
      <c r="W37" s="313">
        <f t="shared" si="22"/>
        <v>2</v>
      </c>
      <c r="X37" s="313">
        <f t="shared" si="23"/>
        <v>646</v>
      </c>
      <c r="Y37" s="313">
        <f t="shared" si="24"/>
        <v>934</v>
      </c>
      <c r="Z37" s="313">
        <v>0</v>
      </c>
      <c r="AA37" s="313">
        <v>0</v>
      </c>
      <c r="AB37" s="313">
        <v>0</v>
      </c>
      <c r="AC37" s="313">
        <v>74</v>
      </c>
      <c r="AD37" s="313">
        <v>187</v>
      </c>
      <c r="AE37" s="313">
        <v>0</v>
      </c>
      <c r="AF37" s="313">
        <v>0</v>
      </c>
      <c r="AG37" s="313">
        <v>0</v>
      </c>
      <c r="AH37" s="313">
        <v>0</v>
      </c>
      <c r="AI37" s="313">
        <v>57</v>
      </c>
      <c r="AJ37" s="313" t="s">
        <v>564</v>
      </c>
      <c r="AK37" s="313" t="s">
        <v>564</v>
      </c>
      <c r="AL37" s="313" t="s">
        <v>564</v>
      </c>
      <c r="AM37" s="313" t="s">
        <v>564</v>
      </c>
      <c r="AN37" s="313" t="s">
        <v>564</v>
      </c>
      <c r="AO37" s="313" t="s">
        <v>564</v>
      </c>
      <c r="AP37" s="313" t="s">
        <v>564</v>
      </c>
      <c r="AQ37" s="313" t="s">
        <v>564</v>
      </c>
      <c r="AR37" s="313">
        <v>2</v>
      </c>
      <c r="AS37" s="313">
        <v>614</v>
      </c>
      <c r="AT37" s="313">
        <f>'施設資源化量内訳'!D37</f>
        <v>645</v>
      </c>
      <c r="AU37" s="313">
        <f>'施設資源化量内訳'!E37</f>
        <v>0</v>
      </c>
      <c r="AV37" s="313">
        <f>'施設資源化量内訳'!F37</f>
        <v>0</v>
      </c>
      <c r="AW37" s="313">
        <f>'施設資源化量内訳'!G37</f>
        <v>0</v>
      </c>
      <c r="AX37" s="313">
        <f>'施設資源化量内訳'!H37</f>
        <v>0</v>
      </c>
      <c r="AY37" s="313">
        <f>'施設資源化量内訳'!I37</f>
        <v>0</v>
      </c>
      <c r="AZ37" s="313">
        <f>'施設資源化量内訳'!J37</f>
        <v>66</v>
      </c>
      <c r="BA37" s="313">
        <f>'施設資源化量内訳'!K37</f>
        <v>0</v>
      </c>
      <c r="BB37" s="313">
        <f>'施設資源化量内訳'!L37</f>
        <v>476</v>
      </c>
      <c r="BC37" s="313">
        <f>'施設資源化量内訳'!M37</f>
        <v>71</v>
      </c>
      <c r="BD37" s="313">
        <f>'施設資源化量内訳'!N37</f>
        <v>0</v>
      </c>
      <c r="BE37" s="313">
        <f>'施設資源化量内訳'!O37</f>
        <v>0</v>
      </c>
      <c r="BF37" s="313">
        <f>'施設資源化量内訳'!P37</f>
        <v>0</v>
      </c>
      <c r="BG37" s="313">
        <f>'施設資源化量内訳'!Q37</f>
        <v>0</v>
      </c>
      <c r="BH37" s="313">
        <f>'施設資源化量内訳'!R37</f>
        <v>0</v>
      </c>
      <c r="BI37" s="313">
        <f>'施設資源化量内訳'!S37</f>
        <v>0</v>
      </c>
      <c r="BJ37" s="313">
        <f>'施設資源化量内訳'!T37</f>
        <v>0</v>
      </c>
      <c r="BK37" s="313">
        <f>'施設資源化量内訳'!U37</f>
        <v>0</v>
      </c>
      <c r="BL37" s="313">
        <f>'施設資源化量内訳'!V37</f>
        <v>0</v>
      </c>
      <c r="BM37" s="313">
        <f>'施設資源化量内訳'!W37</f>
        <v>0</v>
      </c>
      <c r="BN37" s="313">
        <f>'施設資源化量内訳'!X37</f>
        <v>32</v>
      </c>
      <c r="BO37" s="313">
        <f t="shared" si="25"/>
        <v>408</v>
      </c>
      <c r="BP37" s="313">
        <v>408</v>
      </c>
      <c r="BQ37" s="313">
        <v>0</v>
      </c>
      <c r="BR37" s="313">
        <v>0</v>
      </c>
      <c r="BS37" s="313">
        <v>0</v>
      </c>
      <c r="BT37" s="313">
        <v>0</v>
      </c>
      <c r="BU37" s="313">
        <v>0</v>
      </c>
      <c r="BV37" s="313">
        <v>0</v>
      </c>
      <c r="BW37" s="313">
        <v>0</v>
      </c>
      <c r="BX37" s="313">
        <v>0</v>
      </c>
      <c r="BY37" s="313">
        <v>0</v>
      </c>
      <c r="BZ37" s="313" t="s">
        <v>564</v>
      </c>
      <c r="CA37" s="313" t="s">
        <v>564</v>
      </c>
      <c r="CB37" s="313" t="s">
        <v>564</v>
      </c>
      <c r="CC37" s="313" t="s">
        <v>564</v>
      </c>
      <c r="CD37" s="313" t="s">
        <v>564</v>
      </c>
      <c r="CE37" s="313" t="s">
        <v>564</v>
      </c>
      <c r="CF37" s="313" t="s">
        <v>564</v>
      </c>
      <c r="CG37" s="313" t="s">
        <v>564</v>
      </c>
      <c r="CH37" s="313">
        <v>0</v>
      </c>
      <c r="CI37" s="313">
        <v>0</v>
      </c>
      <c r="CJ37" s="319" t="s">
        <v>566</v>
      </c>
    </row>
    <row r="38" spans="1:88" s="300" customFormat="1" ht="12" customHeight="1">
      <c r="A38" s="294" t="s">
        <v>571</v>
      </c>
      <c r="B38" s="295" t="s">
        <v>630</v>
      </c>
      <c r="C38" s="294" t="s">
        <v>631</v>
      </c>
      <c r="D38" s="313">
        <f t="shared" si="27"/>
        <v>2719</v>
      </c>
      <c r="E38" s="313">
        <f t="shared" si="27"/>
        <v>840</v>
      </c>
      <c r="F38" s="313">
        <f t="shared" si="27"/>
        <v>12</v>
      </c>
      <c r="G38" s="313">
        <f t="shared" si="27"/>
        <v>5</v>
      </c>
      <c r="H38" s="313">
        <f t="shared" si="27"/>
        <v>297</v>
      </c>
      <c r="I38" s="313">
        <f t="shared" si="27"/>
        <v>259</v>
      </c>
      <c r="J38" s="313">
        <f t="shared" si="27"/>
        <v>85</v>
      </c>
      <c r="K38" s="313">
        <f t="shared" si="27"/>
        <v>174</v>
      </c>
      <c r="L38" s="313">
        <f t="shared" si="27"/>
        <v>695</v>
      </c>
      <c r="M38" s="313">
        <f t="shared" si="27"/>
        <v>64</v>
      </c>
      <c r="N38" s="313">
        <f t="shared" si="27"/>
        <v>190</v>
      </c>
      <c r="O38" s="313">
        <f t="shared" si="27"/>
        <v>0</v>
      </c>
      <c r="P38" s="313">
        <f t="shared" si="27"/>
        <v>0</v>
      </c>
      <c r="Q38" s="313">
        <f t="shared" si="27"/>
        <v>0</v>
      </c>
      <c r="R38" s="313">
        <f t="shared" si="27"/>
        <v>0</v>
      </c>
      <c r="S38" s="313">
        <f t="shared" si="18"/>
        <v>0</v>
      </c>
      <c r="T38" s="313">
        <f t="shared" si="19"/>
        <v>0</v>
      </c>
      <c r="U38" s="313">
        <f t="shared" si="20"/>
        <v>0</v>
      </c>
      <c r="V38" s="313">
        <f t="shared" si="21"/>
        <v>0</v>
      </c>
      <c r="W38" s="313">
        <f t="shared" si="22"/>
        <v>2</v>
      </c>
      <c r="X38" s="313">
        <f t="shared" si="23"/>
        <v>96</v>
      </c>
      <c r="Y38" s="313">
        <f t="shared" si="24"/>
        <v>1595</v>
      </c>
      <c r="Z38" s="313">
        <v>840</v>
      </c>
      <c r="AA38" s="313">
        <v>12</v>
      </c>
      <c r="AB38" s="313">
        <v>5</v>
      </c>
      <c r="AC38" s="313">
        <v>191</v>
      </c>
      <c r="AD38" s="313">
        <v>259</v>
      </c>
      <c r="AE38" s="313">
        <v>0</v>
      </c>
      <c r="AF38" s="313">
        <v>0</v>
      </c>
      <c r="AG38" s="313">
        <v>0</v>
      </c>
      <c r="AH38" s="313">
        <v>0</v>
      </c>
      <c r="AI38" s="313">
        <v>190</v>
      </c>
      <c r="AJ38" s="313" t="s">
        <v>564</v>
      </c>
      <c r="AK38" s="313" t="s">
        <v>564</v>
      </c>
      <c r="AL38" s="313" t="s">
        <v>564</v>
      </c>
      <c r="AM38" s="313" t="s">
        <v>564</v>
      </c>
      <c r="AN38" s="313" t="s">
        <v>564</v>
      </c>
      <c r="AO38" s="313" t="s">
        <v>564</v>
      </c>
      <c r="AP38" s="313" t="s">
        <v>564</v>
      </c>
      <c r="AQ38" s="313" t="s">
        <v>564</v>
      </c>
      <c r="AR38" s="313">
        <v>2</v>
      </c>
      <c r="AS38" s="313">
        <v>96</v>
      </c>
      <c r="AT38" s="313">
        <f>'施設資源化量内訳'!D38</f>
        <v>1124</v>
      </c>
      <c r="AU38" s="313">
        <f>'施設資源化量内訳'!E38</f>
        <v>0</v>
      </c>
      <c r="AV38" s="313">
        <f>'施設資源化量内訳'!F38</f>
        <v>0</v>
      </c>
      <c r="AW38" s="313">
        <f>'施設資源化量内訳'!G38</f>
        <v>0</v>
      </c>
      <c r="AX38" s="313">
        <f>'施設資源化量内訳'!H38</f>
        <v>106</v>
      </c>
      <c r="AY38" s="313">
        <f>'施設資源化量内訳'!I38</f>
        <v>0</v>
      </c>
      <c r="AZ38" s="313">
        <f>'施設資源化量内訳'!J38</f>
        <v>85</v>
      </c>
      <c r="BA38" s="313">
        <f>'施設資源化量内訳'!K38</f>
        <v>174</v>
      </c>
      <c r="BB38" s="313">
        <f>'施設資源化量内訳'!L38</f>
        <v>695</v>
      </c>
      <c r="BC38" s="313">
        <f>'施設資源化量内訳'!M38</f>
        <v>64</v>
      </c>
      <c r="BD38" s="313">
        <f>'施設資源化量内訳'!N38</f>
        <v>0</v>
      </c>
      <c r="BE38" s="313">
        <f>'施設資源化量内訳'!O38</f>
        <v>0</v>
      </c>
      <c r="BF38" s="313">
        <f>'施設資源化量内訳'!P38</f>
        <v>0</v>
      </c>
      <c r="BG38" s="313">
        <f>'施設資源化量内訳'!Q38</f>
        <v>0</v>
      </c>
      <c r="BH38" s="313">
        <f>'施設資源化量内訳'!R38</f>
        <v>0</v>
      </c>
      <c r="BI38" s="313">
        <f>'施設資源化量内訳'!S38</f>
        <v>0</v>
      </c>
      <c r="BJ38" s="313">
        <f>'施設資源化量内訳'!T38</f>
        <v>0</v>
      </c>
      <c r="BK38" s="313">
        <f>'施設資源化量内訳'!U38</f>
        <v>0</v>
      </c>
      <c r="BL38" s="313">
        <f>'施設資源化量内訳'!V38</f>
        <v>0</v>
      </c>
      <c r="BM38" s="313">
        <f>'施設資源化量内訳'!W38</f>
        <v>0</v>
      </c>
      <c r="BN38" s="313">
        <f>'施設資源化量内訳'!X38</f>
        <v>0</v>
      </c>
      <c r="BO38" s="313">
        <f t="shared" si="25"/>
        <v>0</v>
      </c>
      <c r="BP38" s="313">
        <v>0</v>
      </c>
      <c r="BQ38" s="313">
        <v>0</v>
      </c>
      <c r="BR38" s="313">
        <v>0</v>
      </c>
      <c r="BS38" s="313">
        <v>0</v>
      </c>
      <c r="BT38" s="313">
        <v>0</v>
      </c>
      <c r="BU38" s="313">
        <v>0</v>
      </c>
      <c r="BV38" s="313">
        <v>0</v>
      </c>
      <c r="BW38" s="313">
        <v>0</v>
      </c>
      <c r="BX38" s="313">
        <v>0</v>
      </c>
      <c r="BY38" s="313">
        <v>0</v>
      </c>
      <c r="BZ38" s="313" t="s">
        <v>564</v>
      </c>
      <c r="CA38" s="313" t="s">
        <v>564</v>
      </c>
      <c r="CB38" s="313" t="s">
        <v>564</v>
      </c>
      <c r="CC38" s="313" t="s">
        <v>564</v>
      </c>
      <c r="CD38" s="313" t="s">
        <v>564</v>
      </c>
      <c r="CE38" s="313" t="s">
        <v>564</v>
      </c>
      <c r="CF38" s="313" t="s">
        <v>564</v>
      </c>
      <c r="CG38" s="313" t="s">
        <v>564</v>
      </c>
      <c r="CH38" s="313">
        <v>0</v>
      </c>
      <c r="CI38" s="313">
        <v>0</v>
      </c>
      <c r="CJ38" s="319" t="s">
        <v>565</v>
      </c>
    </row>
    <row r="39" spans="1:88" s="300" customFormat="1" ht="12" customHeight="1">
      <c r="A39" s="294" t="s">
        <v>571</v>
      </c>
      <c r="B39" s="295" t="s">
        <v>632</v>
      </c>
      <c r="C39" s="294" t="s">
        <v>633</v>
      </c>
      <c r="D39" s="313">
        <f t="shared" si="27"/>
        <v>4792</v>
      </c>
      <c r="E39" s="313">
        <f t="shared" si="27"/>
        <v>654</v>
      </c>
      <c r="F39" s="313">
        <f t="shared" si="27"/>
        <v>48</v>
      </c>
      <c r="G39" s="313">
        <f t="shared" si="27"/>
        <v>0</v>
      </c>
      <c r="H39" s="313">
        <f t="shared" si="27"/>
        <v>240</v>
      </c>
      <c r="I39" s="313">
        <f t="shared" si="27"/>
        <v>196</v>
      </c>
      <c r="J39" s="313">
        <f t="shared" si="27"/>
        <v>35</v>
      </c>
      <c r="K39" s="313">
        <f t="shared" si="27"/>
        <v>0</v>
      </c>
      <c r="L39" s="313">
        <f t="shared" si="27"/>
        <v>0</v>
      </c>
      <c r="M39" s="313">
        <f t="shared" si="27"/>
        <v>0</v>
      </c>
      <c r="N39" s="313">
        <f t="shared" si="27"/>
        <v>0</v>
      </c>
      <c r="O39" s="313">
        <f t="shared" si="27"/>
        <v>0</v>
      </c>
      <c r="P39" s="313">
        <f t="shared" si="27"/>
        <v>0</v>
      </c>
      <c r="Q39" s="313">
        <f t="shared" si="27"/>
        <v>0</v>
      </c>
      <c r="R39" s="313">
        <f t="shared" si="27"/>
        <v>3612</v>
      </c>
      <c r="S39" s="313">
        <f t="shared" si="18"/>
        <v>0</v>
      </c>
      <c r="T39" s="313">
        <f t="shared" si="19"/>
        <v>0</v>
      </c>
      <c r="U39" s="313">
        <f t="shared" si="20"/>
        <v>0</v>
      </c>
      <c r="V39" s="313">
        <f t="shared" si="21"/>
        <v>0</v>
      </c>
      <c r="W39" s="313">
        <f t="shared" si="22"/>
        <v>0</v>
      </c>
      <c r="X39" s="313">
        <f t="shared" si="23"/>
        <v>7</v>
      </c>
      <c r="Y39" s="313">
        <f t="shared" si="24"/>
        <v>203</v>
      </c>
      <c r="Z39" s="313">
        <v>0</v>
      </c>
      <c r="AA39" s="313">
        <v>0</v>
      </c>
      <c r="AB39" s="313">
        <v>0</v>
      </c>
      <c r="AC39" s="313">
        <v>0</v>
      </c>
      <c r="AD39" s="313">
        <v>196</v>
      </c>
      <c r="AE39" s="313">
        <v>0</v>
      </c>
      <c r="AF39" s="313">
        <v>0</v>
      </c>
      <c r="AG39" s="313">
        <v>0</v>
      </c>
      <c r="AH39" s="313">
        <v>0</v>
      </c>
      <c r="AI39" s="313">
        <v>0</v>
      </c>
      <c r="AJ39" s="313" t="s">
        <v>564</v>
      </c>
      <c r="AK39" s="313" t="s">
        <v>564</v>
      </c>
      <c r="AL39" s="313" t="s">
        <v>564</v>
      </c>
      <c r="AM39" s="313" t="s">
        <v>564</v>
      </c>
      <c r="AN39" s="313" t="s">
        <v>564</v>
      </c>
      <c r="AO39" s="313" t="s">
        <v>564</v>
      </c>
      <c r="AP39" s="313" t="s">
        <v>564</v>
      </c>
      <c r="AQ39" s="313" t="s">
        <v>564</v>
      </c>
      <c r="AR39" s="313">
        <v>0</v>
      </c>
      <c r="AS39" s="313">
        <v>7</v>
      </c>
      <c r="AT39" s="313">
        <f>'施設資源化量内訳'!D39</f>
        <v>4326</v>
      </c>
      <c r="AU39" s="313">
        <f>'施設資源化量内訳'!E39</f>
        <v>446</v>
      </c>
      <c r="AV39" s="313">
        <f>'施設資源化量内訳'!F39</f>
        <v>0</v>
      </c>
      <c r="AW39" s="313">
        <f>'施設資源化量内訳'!G39</f>
        <v>0</v>
      </c>
      <c r="AX39" s="313">
        <f>'施設資源化量内訳'!H39</f>
        <v>233</v>
      </c>
      <c r="AY39" s="313">
        <f>'施設資源化量内訳'!I39</f>
        <v>0</v>
      </c>
      <c r="AZ39" s="313">
        <f>'施設資源化量内訳'!J39</f>
        <v>35</v>
      </c>
      <c r="BA39" s="313">
        <f>'施設資源化量内訳'!K39</f>
        <v>0</v>
      </c>
      <c r="BB39" s="313">
        <f>'施設資源化量内訳'!L39</f>
        <v>0</v>
      </c>
      <c r="BC39" s="313">
        <f>'施設資源化量内訳'!M39</f>
        <v>0</v>
      </c>
      <c r="BD39" s="313">
        <f>'施設資源化量内訳'!N39</f>
        <v>0</v>
      </c>
      <c r="BE39" s="313">
        <f>'施設資源化量内訳'!O39</f>
        <v>0</v>
      </c>
      <c r="BF39" s="313">
        <f>'施設資源化量内訳'!P39</f>
        <v>0</v>
      </c>
      <c r="BG39" s="313">
        <f>'施設資源化量内訳'!Q39</f>
        <v>0</v>
      </c>
      <c r="BH39" s="313">
        <f>'施設資源化量内訳'!R39</f>
        <v>3612</v>
      </c>
      <c r="BI39" s="313">
        <f>'施設資源化量内訳'!S39</f>
        <v>0</v>
      </c>
      <c r="BJ39" s="313">
        <f>'施設資源化量内訳'!T39</f>
        <v>0</v>
      </c>
      <c r="BK39" s="313">
        <f>'施設資源化量内訳'!U39</f>
        <v>0</v>
      </c>
      <c r="BL39" s="313">
        <f>'施設資源化量内訳'!V39</f>
        <v>0</v>
      </c>
      <c r="BM39" s="313">
        <f>'施設資源化量内訳'!W39</f>
        <v>0</v>
      </c>
      <c r="BN39" s="313">
        <f>'施設資源化量内訳'!X39</f>
        <v>0</v>
      </c>
      <c r="BO39" s="313">
        <f t="shared" si="25"/>
        <v>263</v>
      </c>
      <c r="BP39" s="313">
        <v>208</v>
      </c>
      <c r="BQ39" s="313">
        <v>48</v>
      </c>
      <c r="BR39" s="313">
        <v>0</v>
      </c>
      <c r="BS39" s="313">
        <v>7</v>
      </c>
      <c r="BT39" s="313">
        <v>0</v>
      </c>
      <c r="BU39" s="313">
        <v>0</v>
      </c>
      <c r="BV39" s="313">
        <v>0</v>
      </c>
      <c r="BW39" s="313">
        <v>0</v>
      </c>
      <c r="BX39" s="313">
        <v>0</v>
      </c>
      <c r="BY39" s="313">
        <v>0</v>
      </c>
      <c r="BZ39" s="313" t="s">
        <v>564</v>
      </c>
      <c r="CA39" s="313" t="s">
        <v>564</v>
      </c>
      <c r="CB39" s="313" t="s">
        <v>564</v>
      </c>
      <c r="CC39" s="313" t="s">
        <v>564</v>
      </c>
      <c r="CD39" s="313" t="s">
        <v>564</v>
      </c>
      <c r="CE39" s="313" t="s">
        <v>564</v>
      </c>
      <c r="CF39" s="313" t="s">
        <v>564</v>
      </c>
      <c r="CG39" s="313" t="s">
        <v>564</v>
      </c>
      <c r="CH39" s="313">
        <v>0</v>
      </c>
      <c r="CI39" s="313">
        <v>0</v>
      </c>
      <c r="CJ39" s="319" t="s">
        <v>565</v>
      </c>
    </row>
    <row r="40" spans="1:88" s="300" customFormat="1" ht="12" customHeight="1">
      <c r="A40" s="294" t="s">
        <v>571</v>
      </c>
      <c r="B40" s="295" t="s">
        <v>634</v>
      </c>
      <c r="C40" s="294" t="s">
        <v>635</v>
      </c>
      <c r="D40" s="313">
        <f t="shared" si="27"/>
        <v>2087</v>
      </c>
      <c r="E40" s="313">
        <f t="shared" si="27"/>
        <v>390</v>
      </c>
      <c r="F40" s="313">
        <f t="shared" si="27"/>
        <v>0</v>
      </c>
      <c r="G40" s="313">
        <f t="shared" si="27"/>
        <v>0</v>
      </c>
      <c r="H40" s="313">
        <f t="shared" si="27"/>
        <v>212</v>
      </c>
      <c r="I40" s="313">
        <f t="shared" si="27"/>
        <v>284</v>
      </c>
      <c r="J40" s="313">
        <f t="shared" si="27"/>
        <v>45</v>
      </c>
      <c r="K40" s="313">
        <f t="shared" si="27"/>
        <v>5</v>
      </c>
      <c r="L40" s="313">
        <f t="shared" si="27"/>
        <v>304</v>
      </c>
      <c r="M40" s="313">
        <f t="shared" si="27"/>
        <v>0</v>
      </c>
      <c r="N40" s="313">
        <f t="shared" si="27"/>
        <v>0</v>
      </c>
      <c r="O40" s="313">
        <f t="shared" si="27"/>
        <v>0</v>
      </c>
      <c r="P40" s="313">
        <f t="shared" si="27"/>
        <v>0</v>
      </c>
      <c r="Q40" s="313">
        <f t="shared" si="27"/>
        <v>801</v>
      </c>
      <c r="R40" s="313">
        <f t="shared" si="27"/>
        <v>0</v>
      </c>
      <c r="S40" s="313">
        <f t="shared" si="18"/>
        <v>0</v>
      </c>
      <c r="T40" s="313">
        <f t="shared" si="19"/>
        <v>0</v>
      </c>
      <c r="U40" s="313">
        <f t="shared" si="20"/>
        <v>0</v>
      </c>
      <c r="V40" s="313">
        <f t="shared" si="21"/>
        <v>0</v>
      </c>
      <c r="W40" s="313">
        <f t="shared" si="22"/>
        <v>0</v>
      </c>
      <c r="X40" s="313">
        <f t="shared" si="23"/>
        <v>46</v>
      </c>
      <c r="Y40" s="313">
        <f t="shared" si="24"/>
        <v>0</v>
      </c>
      <c r="Z40" s="313">
        <v>0</v>
      </c>
      <c r="AA40" s="313">
        <v>0</v>
      </c>
      <c r="AB40" s="313">
        <v>0</v>
      </c>
      <c r="AC40" s="313">
        <v>0</v>
      </c>
      <c r="AD40" s="313">
        <v>0</v>
      </c>
      <c r="AE40" s="313">
        <v>0</v>
      </c>
      <c r="AF40" s="313">
        <v>0</v>
      </c>
      <c r="AG40" s="313">
        <v>0</v>
      </c>
      <c r="AH40" s="313">
        <v>0</v>
      </c>
      <c r="AI40" s="313">
        <v>0</v>
      </c>
      <c r="AJ40" s="313" t="s">
        <v>564</v>
      </c>
      <c r="AK40" s="313" t="s">
        <v>564</v>
      </c>
      <c r="AL40" s="313" t="s">
        <v>564</v>
      </c>
      <c r="AM40" s="313" t="s">
        <v>564</v>
      </c>
      <c r="AN40" s="313" t="s">
        <v>564</v>
      </c>
      <c r="AO40" s="313" t="s">
        <v>564</v>
      </c>
      <c r="AP40" s="313" t="s">
        <v>564</v>
      </c>
      <c r="AQ40" s="313" t="s">
        <v>564</v>
      </c>
      <c r="AR40" s="313">
        <v>0</v>
      </c>
      <c r="AS40" s="313">
        <v>0</v>
      </c>
      <c r="AT40" s="313">
        <f>'施設資源化量内訳'!D40</f>
        <v>1722</v>
      </c>
      <c r="AU40" s="313">
        <f>'施設資源化量内訳'!E40</f>
        <v>25</v>
      </c>
      <c r="AV40" s="313">
        <f>'施設資源化量内訳'!F40</f>
        <v>0</v>
      </c>
      <c r="AW40" s="313">
        <f>'施設資源化量内訳'!G40</f>
        <v>0</v>
      </c>
      <c r="AX40" s="313">
        <f>'施設資源化量内訳'!H40</f>
        <v>212</v>
      </c>
      <c r="AY40" s="313">
        <f>'施設資源化量内訳'!I40</f>
        <v>284</v>
      </c>
      <c r="AZ40" s="313">
        <f>'施設資源化量内訳'!J40</f>
        <v>45</v>
      </c>
      <c r="BA40" s="313">
        <f>'施設資源化量内訳'!K40</f>
        <v>5</v>
      </c>
      <c r="BB40" s="313">
        <f>'施設資源化量内訳'!L40</f>
        <v>304</v>
      </c>
      <c r="BC40" s="313">
        <f>'施設資源化量内訳'!M40</f>
        <v>0</v>
      </c>
      <c r="BD40" s="313">
        <f>'施設資源化量内訳'!N40</f>
        <v>0</v>
      </c>
      <c r="BE40" s="313">
        <f>'施設資源化量内訳'!O40</f>
        <v>0</v>
      </c>
      <c r="BF40" s="313">
        <f>'施設資源化量内訳'!P40</f>
        <v>0</v>
      </c>
      <c r="BG40" s="313">
        <f>'施設資源化量内訳'!Q40</f>
        <v>801</v>
      </c>
      <c r="BH40" s="313">
        <f>'施設資源化量内訳'!R40</f>
        <v>0</v>
      </c>
      <c r="BI40" s="313">
        <f>'施設資源化量内訳'!S40</f>
        <v>0</v>
      </c>
      <c r="BJ40" s="313">
        <f>'施設資源化量内訳'!T40</f>
        <v>0</v>
      </c>
      <c r="BK40" s="313">
        <f>'施設資源化量内訳'!U40</f>
        <v>0</v>
      </c>
      <c r="BL40" s="313">
        <f>'施設資源化量内訳'!V40</f>
        <v>0</v>
      </c>
      <c r="BM40" s="313">
        <f>'施設資源化量内訳'!W40</f>
        <v>0</v>
      </c>
      <c r="BN40" s="313">
        <f>'施設資源化量内訳'!X40</f>
        <v>46</v>
      </c>
      <c r="BO40" s="313">
        <f t="shared" si="25"/>
        <v>365</v>
      </c>
      <c r="BP40" s="313">
        <v>365</v>
      </c>
      <c r="BQ40" s="313">
        <v>0</v>
      </c>
      <c r="BR40" s="313">
        <v>0</v>
      </c>
      <c r="BS40" s="313">
        <v>0</v>
      </c>
      <c r="BT40" s="313">
        <v>0</v>
      </c>
      <c r="BU40" s="313">
        <v>0</v>
      </c>
      <c r="BV40" s="313">
        <v>0</v>
      </c>
      <c r="BW40" s="313">
        <v>0</v>
      </c>
      <c r="BX40" s="313">
        <v>0</v>
      </c>
      <c r="BY40" s="313">
        <v>0</v>
      </c>
      <c r="BZ40" s="313" t="s">
        <v>564</v>
      </c>
      <c r="CA40" s="313" t="s">
        <v>564</v>
      </c>
      <c r="CB40" s="313" t="s">
        <v>564</v>
      </c>
      <c r="CC40" s="313" t="s">
        <v>564</v>
      </c>
      <c r="CD40" s="313" t="s">
        <v>564</v>
      </c>
      <c r="CE40" s="313" t="s">
        <v>564</v>
      </c>
      <c r="CF40" s="313" t="s">
        <v>564</v>
      </c>
      <c r="CG40" s="313" t="s">
        <v>564</v>
      </c>
      <c r="CH40" s="313">
        <v>0</v>
      </c>
      <c r="CI40" s="313">
        <v>0</v>
      </c>
      <c r="CJ40" s="319" t="s">
        <v>565</v>
      </c>
    </row>
    <row r="41" spans="1:88" s="300" customFormat="1" ht="12" customHeight="1">
      <c r="A41" s="294" t="s">
        <v>571</v>
      </c>
      <c r="B41" s="295" t="s">
        <v>636</v>
      </c>
      <c r="C41" s="294" t="s">
        <v>637</v>
      </c>
      <c r="D41" s="313">
        <f t="shared" si="27"/>
        <v>775</v>
      </c>
      <c r="E41" s="313">
        <f t="shared" si="27"/>
        <v>457</v>
      </c>
      <c r="F41" s="313">
        <f t="shared" si="27"/>
        <v>1</v>
      </c>
      <c r="G41" s="313">
        <f t="shared" si="27"/>
        <v>0</v>
      </c>
      <c r="H41" s="313">
        <f t="shared" si="27"/>
        <v>78</v>
      </c>
      <c r="I41" s="313">
        <f t="shared" si="27"/>
        <v>93</v>
      </c>
      <c r="J41" s="313">
        <f t="shared" si="27"/>
        <v>18</v>
      </c>
      <c r="K41" s="313">
        <f t="shared" si="27"/>
        <v>3</v>
      </c>
      <c r="L41" s="313">
        <f t="shared" si="27"/>
        <v>0</v>
      </c>
      <c r="M41" s="313">
        <f t="shared" si="27"/>
        <v>0</v>
      </c>
      <c r="N41" s="313">
        <f t="shared" si="27"/>
        <v>0</v>
      </c>
      <c r="O41" s="313">
        <f t="shared" si="27"/>
        <v>0</v>
      </c>
      <c r="P41" s="313">
        <f t="shared" si="27"/>
        <v>0</v>
      </c>
      <c r="Q41" s="313">
        <f t="shared" si="27"/>
        <v>103</v>
      </c>
      <c r="R41" s="313">
        <f t="shared" si="27"/>
        <v>0</v>
      </c>
      <c r="S41" s="313">
        <f t="shared" si="18"/>
        <v>0</v>
      </c>
      <c r="T41" s="313">
        <f t="shared" si="19"/>
        <v>0</v>
      </c>
      <c r="U41" s="313">
        <f t="shared" si="20"/>
        <v>0</v>
      </c>
      <c r="V41" s="313">
        <f t="shared" si="21"/>
        <v>0</v>
      </c>
      <c r="W41" s="313">
        <f t="shared" si="22"/>
        <v>5</v>
      </c>
      <c r="X41" s="313">
        <f t="shared" si="23"/>
        <v>17</v>
      </c>
      <c r="Y41" s="313">
        <f t="shared" si="24"/>
        <v>360</v>
      </c>
      <c r="Z41" s="313">
        <v>272</v>
      </c>
      <c r="AA41" s="313">
        <v>1</v>
      </c>
      <c r="AB41" s="313">
        <v>0</v>
      </c>
      <c r="AC41" s="313">
        <v>14</v>
      </c>
      <c r="AD41" s="313">
        <v>52</v>
      </c>
      <c r="AE41" s="313">
        <v>18</v>
      </c>
      <c r="AF41" s="313">
        <v>3</v>
      </c>
      <c r="AG41" s="313">
        <v>0</v>
      </c>
      <c r="AH41" s="313">
        <v>0</v>
      </c>
      <c r="AI41" s="313">
        <v>0</v>
      </c>
      <c r="AJ41" s="313" t="s">
        <v>564</v>
      </c>
      <c r="AK41" s="313" t="s">
        <v>564</v>
      </c>
      <c r="AL41" s="313" t="s">
        <v>564</v>
      </c>
      <c r="AM41" s="313" t="s">
        <v>564</v>
      </c>
      <c r="AN41" s="313" t="s">
        <v>564</v>
      </c>
      <c r="AO41" s="313" t="s">
        <v>564</v>
      </c>
      <c r="AP41" s="313" t="s">
        <v>564</v>
      </c>
      <c r="AQ41" s="313" t="s">
        <v>564</v>
      </c>
      <c r="AR41" s="313">
        <v>0</v>
      </c>
      <c r="AS41" s="313">
        <v>0</v>
      </c>
      <c r="AT41" s="313">
        <f>'施設資源化量内訳'!D41</f>
        <v>214</v>
      </c>
      <c r="AU41" s="313">
        <f>'施設資源化量内訳'!E41</f>
        <v>0</v>
      </c>
      <c r="AV41" s="313">
        <f>'施設資源化量内訳'!F41</f>
        <v>0</v>
      </c>
      <c r="AW41" s="313">
        <f>'施設資源化量内訳'!G41</f>
        <v>0</v>
      </c>
      <c r="AX41" s="313">
        <f>'施設資源化量内訳'!H41</f>
        <v>56</v>
      </c>
      <c r="AY41" s="313">
        <f>'施設資源化量内訳'!I41</f>
        <v>33</v>
      </c>
      <c r="AZ41" s="313">
        <f>'施設資源化量内訳'!J41</f>
        <v>0</v>
      </c>
      <c r="BA41" s="313">
        <f>'施設資源化量内訳'!K41</f>
        <v>0</v>
      </c>
      <c r="BB41" s="313">
        <f>'施設資源化量内訳'!L41</f>
        <v>0</v>
      </c>
      <c r="BC41" s="313">
        <f>'施設資源化量内訳'!M41</f>
        <v>0</v>
      </c>
      <c r="BD41" s="313">
        <f>'施設資源化量内訳'!N41</f>
        <v>0</v>
      </c>
      <c r="BE41" s="313">
        <f>'施設資源化量内訳'!O41</f>
        <v>0</v>
      </c>
      <c r="BF41" s="313">
        <f>'施設資源化量内訳'!P41</f>
        <v>0</v>
      </c>
      <c r="BG41" s="313">
        <f>'施設資源化量内訳'!Q41</f>
        <v>103</v>
      </c>
      <c r="BH41" s="313">
        <f>'施設資源化量内訳'!R41</f>
        <v>0</v>
      </c>
      <c r="BI41" s="313">
        <f>'施設資源化量内訳'!S41</f>
        <v>0</v>
      </c>
      <c r="BJ41" s="313">
        <f>'施設資源化量内訳'!T41</f>
        <v>0</v>
      </c>
      <c r="BK41" s="313">
        <f>'施設資源化量内訳'!U41</f>
        <v>0</v>
      </c>
      <c r="BL41" s="313">
        <f>'施設資源化量内訳'!V41</f>
        <v>0</v>
      </c>
      <c r="BM41" s="313">
        <f>'施設資源化量内訳'!W41</f>
        <v>5</v>
      </c>
      <c r="BN41" s="313">
        <f>'施設資源化量内訳'!X41</f>
        <v>17</v>
      </c>
      <c r="BO41" s="313">
        <f t="shared" si="25"/>
        <v>201</v>
      </c>
      <c r="BP41" s="313">
        <v>185</v>
      </c>
      <c r="BQ41" s="313">
        <v>0</v>
      </c>
      <c r="BR41" s="313">
        <v>0</v>
      </c>
      <c r="BS41" s="313">
        <v>8</v>
      </c>
      <c r="BT41" s="313">
        <v>8</v>
      </c>
      <c r="BU41" s="313">
        <v>0</v>
      </c>
      <c r="BV41" s="313">
        <v>0</v>
      </c>
      <c r="BW41" s="313">
        <v>0</v>
      </c>
      <c r="BX41" s="313">
        <v>0</v>
      </c>
      <c r="BY41" s="313">
        <v>0</v>
      </c>
      <c r="BZ41" s="313" t="s">
        <v>564</v>
      </c>
      <c r="CA41" s="313" t="s">
        <v>564</v>
      </c>
      <c r="CB41" s="313" t="s">
        <v>564</v>
      </c>
      <c r="CC41" s="313" t="s">
        <v>564</v>
      </c>
      <c r="CD41" s="313" t="s">
        <v>564</v>
      </c>
      <c r="CE41" s="313" t="s">
        <v>564</v>
      </c>
      <c r="CF41" s="313" t="s">
        <v>564</v>
      </c>
      <c r="CG41" s="313" t="s">
        <v>564</v>
      </c>
      <c r="CH41" s="313">
        <v>0</v>
      </c>
      <c r="CI41" s="313">
        <v>0</v>
      </c>
      <c r="CJ41" s="319" t="s">
        <v>566</v>
      </c>
    </row>
    <row r="42" spans="1:88" s="300" customFormat="1" ht="12" customHeight="1">
      <c r="A42" s="294" t="s">
        <v>571</v>
      </c>
      <c r="B42" s="295" t="s">
        <v>638</v>
      </c>
      <c r="C42" s="294" t="s">
        <v>568</v>
      </c>
      <c r="D42" s="313">
        <f aca="true" t="shared" si="28" ref="D42:R42">SUM(Y42,AT42,BO42)</f>
        <v>784</v>
      </c>
      <c r="E42" s="313">
        <f t="shared" si="28"/>
        <v>375</v>
      </c>
      <c r="F42" s="313">
        <f t="shared" si="28"/>
        <v>0</v>
      </c>
      <c r="G42" s="313">
        <f t="shared" si="28"/>
        <v>0</v>
      </c>
      <c r="H42" s="313">
        <f t="shared" si="28"/>
        <v>92</v>
      </c>
      <c r="I42" s="313">
        <f t="shared" si="28"/>
        <v>74</v>
      </c>
      <c r="J42" s="313">
        <f t="shared" si="28"/>
        <v>21</v>
      </c>
      <c r="K42" s="313">
        <f t="shared" si="28"/>
        <v>3</v>
      </c>
      <c r="L42" s="313">
        <f t="shared" si="28"/>
        <v>187</v>
      </c>
      <c r="M42" s="313">
        <f t="shared" si="28"/>
        <v>0</v>
      </c>
      <c r="N42" s="313">
        <f t="shared" si="28"/>
        <v>19</v>
      </c>
      <c r="O42" s="313">
        <f t="shared" si="28"/>
        <v>0</v>
      </c>
      <c r="P42" s="313">
        <f t="shared" si="28"/>
        <v>0</v>
      </c>
      <c r="Q42" s="313">
        <f t="shared" si="28"/>
        <v>0</v>
      </c>
      <c r="R42" s="313">
        <f t="shared" si="28"/>
        <v>0</v>
      </c>
      <c r="S42" s="313">
        <f t="shared" si="18"/>
        <v>0</v>
      </c>
      <c r="T42" s="313">
        <f t="shared" si="19"/>
        <v>0</v>
      </c>
      <c r="U42" s="313">
        <f t="shared" si="20"/>
        <v>0</v>
      </c>
      <c r="V42" s="313">
        <f t="shared" si="21"/>
        <v>0</v>
      </c>
      <c r="W42" s="313">
        <f t="shared" si="22"/>
        <v>5</v>
      </c>
      <c r="X42" s="313">
        <f t="shared" si="23"/>
        <v>8</v>
      </c>
      <c r="Y42" s="313">
        <f t="shared" si="24"/>
        <v>74</v>
      </c>
      <c r="Z42" s="313">
        <v>0</v>
      </c>
      <c r="AA42" s="313">
        <v>0</v>
      </c>
      <c r="AB42" s="313">
        <v>0</v>
      </c>
      <c r="AC42" s="313">
        <v>0</v>
      </c>
      <c r="AD42" s="313">
        <v>74</v>
      </c>
      <c r="AE42" s="313">
        <v>0</v>
      </c>
      <c r="AF42" s="313">
        <v>0</v>
      </c>
      <c r="AG42" s="313">
        <v>0</v>
      </c>
      <c r="AH42" s="313">
        <v>0</v>
      </c>
      <c r="AI42" s="313">
        <v>0</v>
      </c>
      <c r="AJ42" s="313" t="s">
        <v>564</v>
      </c>
      <c r="AK42" s="313" t="s">
        <v>564</v>
      </c>
      <c r="AL42" s="313" t="s">
        <v>564</v>
      </c>
      <c r="AM42" s="313" t="s">
        <v>564</v>
      </c>
      <c r="AN42" s="313" t="s">
        <v>564</v>
      </c>
      <c r="AO42" s="313" t="s">
        <v>564</v>
      </c>
      <c r="AP42" s="313" t="s">
        <v>564</v>
      </c>
      <c r="AQ42" s="313" t="s">
        <v>564</v>
      </c>
      <c r="AR42" s="313">
        <v>0</v>
      </c>
      <c r="AS42" s="313">
        <v>0</v>
      </c>
      <c r="AT42" s="313">
        <f>'施設資源化量内訳'!D42</f>
        <v>316</v>
      </c>
      <c r="AU42" s="313">
        <f>'施設資源化量内訳'!E42</f>
        <v>0</v>
      </c>
      <c r="AV42" s="313">
        <f>'施設資源化量内訳'!F42</f>
        <v>0</v>
      </c>
      <c r="AW42" s="313">
        <f>'施設資源化量内訳'!G42</f>
        <v>0</v>
      </c>
      <c r="AX42" s="313">
        <f>'施設資源化量内訳'!H42</f>
        <v>92</v>
      </c>
      <c r="AY42" s="313">
        <f>'施設資源化量内訳'!I42</f>
        <v>0</v>
      </c>
      <c r="AZ42" s="313">
        <f>'施設資源化量内訳'!J42</f>
        <v>21</v>
      </c>
      <c r="BA42" s="313">
        <f>'施設資源化量内訳'!K42</f>
        <v>3</v>
      </c>
      <c r="BB42" s="313">
        <f>'施設資源化量内訳'!L42</f>
        <v>187</v>
      </c>
      <c r="BC42" s="313">
        <f>'施設資源化量内訳'!M42</f>
        <v>0</v>
      </c>
      <c r="BD42" s="313">
        <f>'施設資源化量内訳'!N42</f>
        <v>0</v>
      </c>
      <c r="BE42" s="313">
        <f>'施設資源化量内訳'!O42</f>
        <v>0</v>
      </c>
      <c r="BF42" s="313">
        <f>'施設資源化量内訳'!P42</f>
        <v>0</v>
      </c>
      <c r="BG42" s="313">
        <f>'施設資源化量内訳'!Q42</f>
        <v>0</v>
      </c>
      <c r="BH42" s="313">
        <f>'施設資源化量内訳'!R42</f>
        <v>0</v>
      </c>
      <c r="BI42" s="313">
        <f>'施設資源化量内訳'!S42</f>
        <v>0</v>
      </c>
      <c r="BJ42" s="313">
        <f>'施設資源化量内訳'!T42</f>
        <v>0</v>
      </c>
      <c r="BK42" s="313">
        <f>'施設資源化量内訳'!U42</f>
        <v>0</v>
      </c>
      <c r="BL42" s="313">
        <f>'施設資源化量内訳'!V42</f>
        <v>0</v>
      </c>
      <c r="BM42" s="313">
        <f>'施設資源化量内訳'!W42</f>
        <v>5</v>
      </c>
      <c r="BN42" s="313">
        <f>'施設資源化量内訳'!X42</f>
        <v>8</v>
      </c>
      <c r="BO42" s="313">
        <f t="shared" si="25"/>
        <v>394</v>
      </c>
      <c r="BP42" s="313">
        <v>375</v>
      </c>
      <c r="BQ42" s="313">
        <v>0</v>
      </c>
      <c r="BR42" s="313">
        <v>0</v>
      </c>
      <c r="BS42" s="313">
        <v>0</v>
      </c>
      <c r="BT42" s="313">
        <v>0</v>
      </c>
      <c r="BU42" s="313">
        <v>0</v>
      </c>
      <c r="BV42" s="313">
        <v>0</v>
      </c>
      <c r="BW42" s="313">
        <v>0</v>
      </c>
      <c r="BX42" s="313">
        <v>0</v>
      </c>
      <c r="BY42" s="313">
        <v>19</v>
      </c>
      <c r="BZ42" s="313" t="s">
        <v>564</v>
      </c>
      <c r="CA42" s="313" t="s">
        <v>564</v>
      </c>
      <c r="CB42" s="313" t="s">
        <v>564</v>
      </c>
      <c r="CC42" s="313" t="s">
        <v>564</v>
      </c>
      <c r="CD42" s="313" t="s">
        <v>564</v>
      </c>
      <c r="CE42" s="313" t="s">
        <v>564</v>
      </c>
      <c r="CF42" s="313" t="s">
        <v>564</v>
      </c>
      <c r="CG42" s="313" t="s">
        <v>564</v>
      </c>
      <c r="CH42" s="313">
        <v>0</v>
      </c>
      <c r="CI42" s="313">
        <v>0</v>
      </c>
      <c r="CJ42" s="319" t="s">
        <v>565</v>
      </c>
    </row>
  </sheetData>
  <sheetProtection/>
  <autoFilter ref="A6:CJ6"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ゴシック,標準"&amp;14ごみ資源化の状況（平成25年度実績）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42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171" width="10.59765625" style="324" customWidth="1"/>
    <col min="172" max="16384" width="9" style="326" customWidth="1"/>
  </cols>
  <sheetData>
    <row r="1" spans="1:171" s="306" customFormat="1" ht="17.25">
      <c r="A1" s="316" t="s">
        <v>559</v>
      </c>
      <c r="B1" s="317"/>
      <c r="C1" s="317"/>
      <c r="D1" s="314"/>
      <c r="E1" s="312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2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2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2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2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2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2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2"/>
      <c r="EW1" s="314"/>
      <c r="EX1" s="314"/>
      <c r="EY1" s="314"/>
      <c r="EZ1" s="314"/>
      <c r="FA1" s="314"/>
      <c r="FB1" s="314"/>
      <c r="FC1" s="314"/>
      <c r="FD1" s="314"/>
      <c r="FE1" s="314"/>
      <c r="FF1" s="314"/>
      <c r="FG1" s="314"/>
      <c r="FH1" s="314"/>
      <c r="FI1" s="314"/>
      <c r="FJ1" s="314"/>
      <c r="FK1" s="314"/>
      <c r="FL1" s="314"/>
      <c r="FM1" s="314"/>
      <c r="FN1" s="314"/>
      <c r="FO1" s="314"/>
    </row>
    <row r="2" spans="1:171" s="184" customFormat="1" ht="25.5" customHeight="1">
      <c r="A2" s="352" t="s">
        <v>216</v>
      </c>
      <c r="B2" s="352" t="s">
        <v>213</v>
      </c>
      <c r="C2" s="355" t="s">
        <v>215</v>
      </c>
      <c r="D2" s="237" t="s">
        <v>281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</row>
    <row r="3" spans="1:171" s="184" customFormat="1" ht="25.5" customHeight="1">
      <c r="A3" s="353"/>
      <c r="B3" s="353"/>
      <c r="C3" s="356"/>
      <c r="D3" s="373" t="s">
        <v>3</v>
      </c>
      <c r="E3" s="371" t="s">
        <v>144</v>
      </c>
      <c r="F3" s="371" t="s">
        <v>145</v>
      </c>
      <c r="G3" s="371" t="s">
        <v>146</v>
      </c>
      <c r="H3" s="371" t="s">
        <v>147</v>
      </c>
      <c r="I3" s="371" t="s">
        <v>148</v>
      </c>
      <c r="J3" s="369" t="s">
        <v>270</v>
      </c>
      <c r="K3" s="371" t="s">
        <v>149</v>
      </c>
      <c r="L3" s="369" t="s">
        <v>223</v>
      </c>
      <c r="M3" s="369" t="s">
        <v>224</v>
      </c>
      <c r="N3" s="371" t="s">
        <v>150</v>
      </c>
      <c r="O3" s="371" t="s">
        <v>151</v>
      </c>
      <c r="P3" s="371" t="s">
        <v>152</v>
      </c>
      <c r="Q3" s="371" t="s">
        <v>153</v>
      </c>
      <c r="R3" s="330" t="s">
        <v>211</v>
      </c>
      <c r="S3" s="336" t="s">
        <v>271</v>
      </c>
      <c r="T3" s="371" t="s">
        <v>154</v>
      </c>
      <c r="U3" s="369" t="s">
        <v>218</v>
      </c>
      <c r="V3" s="369" t="s">
        <v>155</v>
      </c>
      <c r="W3" s="369" t="s">
        <v>156</v>
      </c>
      <c r="X3" s="369" t="s">
        <v>157</v>
      </c>
      <c r="Y3" s="245" t="s">
        <v>283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7"/>
      <c r="AR3" s="247"/>
      <c r="AS3" s="248"/>
      <c r="AT3" s="245" t="s">
        <v>286</v>
      </c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7"/>
      <c r="BM3" s="247"/>
      <c r="BN3" s="248"/>
      <c r="BO3" s="245" t="s">
        <v>285</v>
      </c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7"/>
      <c r="CH3" s="247"/>
      <c r="CI3" s="248"/>
      <c r="CJ3" s="245" t="s">
        <v>284</v>
      </c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7"/>
      <c r="DC3" s="247"/>
      <c r="DD3" s="248"/>
      <c r="DE3" s="245" t="s">
        <v>287</v>
      </c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7"/>
      <c r="DX3" s="247"/>
      <c r="DY3" s="248"/>
      <c r="DZ3" s="245" t="s">
        <v>288</v>
      </c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7"/>
      <c r="ES3" s="247"/>
      <c r="ET3" s="248"/>
      <c r="EU3" s="245" t="s">
        <v>289</v>
      </c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7"/>
      <c r="FN3" s="247"/>
      <c r="FO3" s="248"/>
    </row>
    <row r="4" spans="1:171" s="184" customFormat="1" ht="25.5" customHeight="1">
      <c r="A4" s="353"/>
      <c r="B4" s="353"/>
      <c r="C4" s="356"/>
      <c r="D4" s="373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32"/>
      <c r="S4" s="332"/>
      <c r="T4" s="370"/>
      <c r="U4" s="372"/>
      <c r="V4" s="372"/>
      <c r="W4" s="372"/>
      <c r="X4" s="372"/>
      <c r="Y4" s="373" t="s">
        <v>3</v>
      </c>
      <c r="Z4" s="371" t="s">
        <v>144</v>
      </c>
      <c r="AA4" s="371" t="s">
        <v>145</v>
      </c>
      <c r="AB4" s="371" t="s">
        <v>146</v>
      </c>
      <c r="AC4" s="371" t="s">
        <v>147</v>
      </c>
      <c r="AD4" s="371" t="s">
        <v>148</v>
      </c>
      <c r="AE4" s="369" t="s">
        <v>270</v>
      </c>
      <c r="AF4" s="371" t="s">
        <v>149</v>
      </c>
      <c r="AG4" s="369" t="s">
        <v>223</v>
      </c>
      <c r="AH4" s="371" t="s">
        <v>272</v>
      </c>
      <c r="AI4" s="371" t="s">
        <v>150</v>
      </c>
      <c r="AJ4" s="371" t="s">
        <v>151</v>
      </c>
      <c r="AK4" s="371" t="s">
        <v>152</v>
      </c>
      <c r="AL4" s="371" t="s">
        <v>153</v>
      </c>
      <c r="AM4" s="369" t="s">
        <v>211</v>
      </c>
      <c r="AN4" s="371" t="s">
        <v>271</v>
      </c>
      <c r="AO4" s="371" t="s">
        <v>154</v>
      </c>
      <c r="AP4" s="369" t="s">
        <v>218</v>
      </c>
      <c r="AQ4" s="369" t="s">
        <v>155</v>
      </c>
      <c r="AR4" s="369" t="s">
        <v>156</v>
      </c>
      <c r="AS4" s="369" t="s">
        <v>157</v>
      </c>
      <c r="AT4" s="373" t="s">
        <v>3</v>
      </c>
      <c r="AU4" s="371" t="s">
        <v>144</v>
      </c>
      <c r="AV4" s="371" t="s">
        <v>145</v>
      </c>
      <c r="AW4" s="371" t="s">
        <v>146</v>
      </c>
      <c r="AX4" s="371" t="s">
        <v>147</v>
      </c>
      <c r="AY4" s="371" t="s">
        <v>148</v>
      </c>
      <c r="AZ4" s="369" t="s">
        <v>270</v>
      </c>
      <c r="BA4" s="371" t="s">
        <v>149</v>
      </c>
      <c r="BB4" s="369" t="s">
        <v>223</v>
      </c>
      <c r="BC4" s="371" t="s">
        <v>272</v>
      </c>
      <c r="BD4" s="371" t="s">
        <v>150</v>
      </c>
      <c r="BE4" s="371" t="s">
        <v>151</v>
      </c>
      <c r="BF4" s="371" t="s">
        <v>152</v>
      </c>
      <c r="BG4" s="371" t="s">
        <v>153</v>
      </c>
      <c r="BH4" s="369" t="s">
        <v>211</v>
      </c>
      <c r="BI4" s="371" t="s">
        <v>271</v>
      </c>
      <c r="BJ4" s="371" t="s">
        <v>154</v>
      </c>
      <c r="BK4" s="369" t="s">
        <v>218</v>
      </c>
      <c r="BL4" s="369" t="s">
        <v>155</v>
      </c>
      <c r="BM4" s="369" t="s">
        <v>156</v>
      </c>
      <c r="BN4" s="369" t="s">
        <v>157</v>
      </c>
      <c r="BO4" s="373" t="s">
        <v>3</v>
      </c>
      <c r="BP4" s="371" t="s">
        <v>144</v>
      </c>
      <c r="BQ4" s="371" t="s">
        <v>145</v>
      </c>
      <c r="BR4" s="371" t="s">
        <v>146</v>
      </c>
      <c r="BS4" s="371" t="s">
        <v>147</v>
      </c>
      <c r="BT4" s="371" t="s">
        <v>148</v>
      </c>
      <c r="BU4" s="369" t="s">
        <v>270</v>
      </c>
      <c r="BV4" s="371" t="s">
        <v>149</v>
      </c>
      <c r="BW4" s="369" t="s">
        <v>223</v>
      </c>
      <c r="BX4" s="371" t="s">
        <v>272</v>
      </c>
      <c r="BY4" s="371" t="s">
        <v>150</v>
      </c>
      <c r="BZ4" s="371" t="s">
        <v>151</v>
      </c>
      <c r="CA4" s="371" t="s">
        <v>152</v>
      </c>
      <c r="CB4" s="371" t="s">
        <v>153</v>
      </c>
      <c r="CC4" s="369" t="s">
        <v>211</v>
      </c>
      <c r="CD4" s="371" t="s">
        <v>271</v>
      </c>
      <c r="CE4" s="371" t="s">
        <v>154</v>
      </c>
      <c r="CF4" s="369" t="s">
        <v>218</v>
      </c>
      <c r="CG4" s="369" t="s">
        <v>155</v>
      </c>
      <c r="CH4" s="369" t="s">
        <v>156</v>
      </c>
      <c r="CI4" s="369" t="s">
        <v>157</v>
      </c>
      <c r="CJ4" s="373" t="s">
        <v>3</v>
      </c>
      <c r="CK4" s="371" t="s">
        <v>144</v>
      </c>
      <c r="CL4" s="371" t="s">
        <v>145</v>
      </c>
      <c r="CM4" s="371" t="s">
        <v>146</v>
      </c>
      <c r="CN4" s="371" t="s">
        <v>147</v>
      </c>
      <c r="CO4" s="371" t="s">
        <v>148</v>
      </c>
      <c r="CP4" s="369" t="s">
        <v>270</v>
      </c>
      <c r="CQ4" s="371" t="s">
        <v>149</v>
      </c>
      <c r="CR4" s="369" t="s">
        <v>223</v>
      </c>
      <c r="CS4" s="371" t="s">
        <v>272</v>
      </c>
      <c r="CT4" s="371" t="s">
        <v>150</v>
      </c>
      <c r="CU4" s="371" t="s">
        <v>151</v>
      </c>
      <c r="CV4" s="371" t="s">
        <v>152</v>
      </c>
      <c r="CW4" s="371" t="s">
        <v>153</v>
      </c>
      <c r="CX4" s="369" t="s">
        <v>211</v>
      </c>
      <c r="CY4" s="371" t="s">
        <v>271</v>
      </c>
      <c r="CZ4" s="371" t="s">
        <v>154</v>
      </c>
      <c r="DA4" s="369" t="s">
        <v>218</v>
      </c>
      <c r="DB4" s="369" t="s">
        <v>155</v>
      </c>
      <c r="DC4" s="369" t="s">
        <v>156</v>
      </c>
      <c r="DD4" s="369" t="s">
        <v>157</v>
      </c>
      <c r="DE4" s="373" t="s">
        <v>3</v>
      </c>
      <c r="DF4" s="371" t="s">
        <v>144</v>
      </c>
      <c r="DG4" s="371" t="s">
        <v>145</v>
      </c>
      <c r="DH4" s="371" t="s">
        <v>146</v>
      </c>
      <c r="DI4" s="371" t="s">
        <v>147</v>
      </c>
      <c r="DJ4" s="371" t="s">
        <v>148</v>
      </c>
      <c r="DK4" s="369" t="s">
        <v>270</v>
      </c>
      <c r="DL4" s="371" t="s">
        <v>149</v>
      </c>
      <c r="DM4" s="369" t="s">
        <v>223</v>
      </c>
      <c r="DN4" s="371" t="s">
        <v>272</v>
      </c>
      <c r="DO4" s="371" t="s">
        <v>150</v>
      </c>
      <c r="DP4" s="371" t="s">
        <v>151</v>
      </c>
      <c r="DQ4" s="371" t="s">
        <v>152</v>
      </c>
      <c r="DR4" s="371" t="s">
        <v>153</v>
      </c>
      <c r="DS4" s="369" t="s">
        <v>211</v>
      </c>
      <c r="DT4" s="371" t="s">
        <v>271</v>
      </c>
      <c r="DU4" s="371" t="s">
        <v>154</v>
      </c>
      <c r="DV4" s="369" t="s">
        <v>218</v>
      </c>
      <c r="DW4" s="369" t="s">
        <v>155</v>
      </c>
      <c r="DX4" s="369" t="s">
        <v>156</v>
      </c>
      <c r="DY4" s="369" t="s">
        <v>157</v>
      </c>
      <c r="DZ4" s="373" t="s">
        <v>3</v>
      </c>
      <c r="EA4" s="371" t="s">
        <v>144</v>
      </c>
      <c r="EB4" s="371" t="s">
        <v>145</v>
      </c>
      <c r="EC4" s="371" t="s">
        <v>146</v>
      </c>
      <c r="ED4" s="371" t="s">
        <v>147</v>
      </c>
      <c r="EE4" s="371" t="s">
        <v>148</v>
      </c>
      <c r="EF4" s="369" t="s">
        <v>270</v>
      </c>
      <c r="EG4" s="371" t="s">
        <v>149</v>
      </c>
      <c r="EH4" s="369" t="s">
        <v>223</v>
      </c>
      <c r="EI4" s="371" t="s">
        <v>272</v>
      </c>
      <c r="EJ4" s="371" t="s">
        <v>150</v>
      </c>
      <c r="EK4" s="371" t="s">
        <v>151</v>
      </c>
      <c r="EL4" s="371" t="s">
        <v>152</v>
      </c>
      <c r="EM4" s="371" t="s">
        <v>153</v>
      </c>
      <c r="EN4" s="369" t="s">
        <v>211</v>
      </c>
      <c r="EO4" s="371" t="s">
        <v>271</v>
      </c>
      <c r="EP4" s="371" t="s">
        <v>154</v>
      </c>
      <c r="EQ4" s="369" t="s">
        <v>218</v>
      </c>
      <c r="ER4" s="369" t="s">
        <v>155</v>
      </c>
      <c r="ES4" s="369" t="s">
        <v>156</v>
      </c>
      <c r="ET4" s="369" t="s">
        <v>157</v>
      </c>
      <c r="EU4" s="373" t="s">
        <v>3</v>
      </c>
      <c r="EV4" s="371" t="s">
        <v>144</v>
      </c>
      <c r="EW4" s="371" t="s">
        <v>145</v>
      </c>
      <c r="EX4" s="371" t="s">
        <v>146</v>
      </c>
      <c r="EY4" s="371" t="s">
        <v>147</v>
      </c>
      <c r="EZ4" s="371" t="s">
        <v>148</v>
      </c>
      <c r="FA4" s="369" t="s">
        <v>270</v>
      </c>
      <c r="FB4" s="371" t="s">
        <v>149</v>
      </c>
      <c r="FC4" s="369" t="s">
        <v>223</v>
      </c>
      <c r="FD4" s="371" t="s">
        <v>272</v>
      </c>
      <c r="FE4" s="371" t="s">
        <v>150</v>
      </c>
      <c r="FF4" s="371" t="s">
        <v>151</v>
      </c>
      <c r="FG4" s="371" t="s">
        <v>152</v>
      </c>
      <c r="FH4" s="371" t="s">
        <v>153</v>
      </c>
      <c r="FI4" s="369" t="s">
        <v>211</v>
      </c>
      <c r="FJ4" s="371" t="s">
        <v>271</v>
      </c>
      <c r="FK4" s="371" t="s">
        <v>154</v>
      </c>
      <c r="FL4" s="369" t="s">
        <v>218</v>
      </c>
      <c r="FM4" s="369" t="s">
        <v>155</v>
      </c>
      <c r="FN4" s="369" t="s">
        <v>156</v>
      </c>
      <c r="FO4" s="369" t="s">
        <v>157</v>
      </c>
    </row>
    <row r="5" spans="1:171" s="184" customFormat="1" ht="25.5" customHeight="1">
      <c r="A5" s="353"/>
      <c r="B5" s="353"/>
      <c r="C5" s="356"/>
      <c r="D5" s="373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32"/>
      <c r="S5" s="332"/>
      <c r="T5" s="370"/>
      <c r="U5" s="372"/>
      <c r="V5" s="372"/>
      <c r="W5" s="372"/>
      <c r="X5" s="372"/>
      <c r="Y5" s="373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2"/>
      <c r="AR5" s="372"/>
      <c r="AS5" s="372"/>
      <c r="AT5" s="373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2"/>
      <c r="BM5" s="372"/>
      <c r="BN5" s="372"/>
      <c r="BO5" s="373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72"/>
      <c r="CH5" s="372"/>
      <c r="CI5" s="372"/>
      <c r="CJ5" s="373"/>
      <c r="CK5" s="370"/>
      <c r="CL5" s="370"/>
      <c r="CM5" s="370"/>
      <c r="CN5" s="370"/>
      <c r="CO5" s="370"/>
      <c r="CP5" s="370"/>
      <c r="CQ5" s="370"/>
      <c r="CR5" s="370"/>
      <c r="CS5" s="370"/>
      <c r="CT5" s="370"/>
      <c r="CU5" s="370"/>
      <c r="CV5" s="370"/>
      <c r="CW5" s="370"/>
      <c r="CX5" s="370"/>
      <c r="CY5" s="370"/>
      <c r="CZ5" s="370"/>
      <c r="DA5" s="370"/>
      <c r="DB5" s="372"/>
      <c r="DC5" s="372"/>
      <c r="DD5" s="372"/>
      <c r="DE5" s="373"/>
      <c r="DF5" s="370"/>
      <c r="DG5" s="370"/>
      <c r="DH5" s="370"/>
      <c r="DI5" s="370"/>
      <c r="DJ5" s="370"/>
      <c r="DK5" s="370"/>
      <c r="DL5" s="370"/>
      <c r="DM5" s="370"/>
      <c r="DN5" s="370"/>
      <c r="DO5" s="370"/>
      <c r="DP5" s="370"/>
      <c r="DQ5" s="370"/>
      <c r="DR5" s="370"/>
      <c r="DS5" s="370"/>
      <c r="DT5" s="370"/>
      <c r="DU5" s="370"/>
      <c r="DV5" s="370"/>
      <c r="DW5" s="372"/>
      <c r="DX5" s="372"/>
      <c r="DY5" s="372"/>
      <c r="DZ5" s="373"/>
      <c r="EA5" s="370"/>
      <c r="EB5" s="370"/>
      <c r="EC5" s="370"/>
      <c r="ED5" s="370"/>
      <c r="EE5" s="370"/>
      <c r="EF5" s="370"/>
      <c r="EG5" s="370"/>
      <c r="EH5" s="370"/>
      <c r="EI5" s="370"/>
      <c r="EJ5" s="370"/>
      <c r="EK5" s="370"/>
      <c r="EL5" s="370"/>
      <c r="EM5" s="370"/>
      <c r="EN5" s="370"/>
      <c r="EO5" s="370"/>
      <c r="EP5" s="370"/>
      <c r="EQ5" s="370"/>
      <c r="ER5" s="372"/>
      <c r="ES5" s="372"/>
      <c r="ET5" s="372"/>
      <c r="EU5" s="373"/>
      <c r="EV5" s="370"/>
      <c r="EW5" s="370"/>
      <c r="EX5" s="370"/>
      <c r="EY5" s="370"/>
      <c r="EZ5" s="370"/>
      <c r="FA5" s="370"/>
      <c r="FB5" s="370"/>
      <c r="FC5" s="370"/>
      <c r="FD5" s="370"/>
      <c r="FE5" s="370"/>
      <c r="FF5" s="370"/>
      <c r="FG5" s="370"/>
      <c r="FH5" s="370"/>
      <c r="FI5" s="370"/>
      <c r="FJ5" s="370"/>
      <c r="FK5" s="370"/>
      <c r="FL5" s="370"/>
      <c r="FM5" s="372"/>
      <c r="FN5" s="372"/>
      <c r="FO5" s="372"/>
    </row>
    <row r="6" spans="1:171" s="185" customFormat="1" ht="13.5">
      <c r="A6" s="354"/>
      <c r="B6" s="354"/>
      <c r="C6" s="356"/>
      <c r="D6" s="249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/>
      <c r="M6" s="239" t="s">
        <v>25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39" t="s">
        <v>25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39" t="s">
        <v>25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39" t="s">
        <v>25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219</v>
      </c>
      <c r="CG6" s="239" t="s">
        <v>25</v>
      </c>
      <c r="CH6" s="239" t="s">
        <v>25</v>
      </c>
      <c r="CI6" s="239" t="s">
        <v>25</v>
      </c>
      <c r="CJ6" s="239" t="s">
        <v>25</v>
      </c>
      <c r="CK6" s="239" t="s">
        <v>25</v>
      </c>
      <c r="CL6" s="239" t="s">
        <v>25</v>
      </c>
      <c r="CM6" s="239" t="s">
        <v>25</v>
      </c>
      <c r="CN6" s="239" t="s">
        <v>25</v>
      </c>
      <c r="CO6" s="239" t="s">
        <v>25</v>
      </c>
      <c r="CP6" s="239" t="s">
        <v>25</v>
      </c>
      <c r="CQ6" s="239" t="s">
        <v>25</v>
      </c>
      <c r="CR6" s="239" t="s">
        <v>25</v>
      </c>
      <c r="CS6" s="239" t="s">
        <v>25</v>
      </c>
      <c r="CT6" s="239" t="s">
        <v>25</v>
      </c>
      <c r="CU6" s="239" t="s">
        <v>25</v>
      </c>
      <c r="CV6" s="239" t="s">
        <v>25</v>
      </c>
      <c r="CW6" s="239" t="s">
        <v>25</v>
      </c>
      <c r="CX6" s="239" t="s">
        <v>25</v>
      </c>
      <c r="CY6" s="239" t="s">
        <v>25</v>
      </c>
      <c r="CZ6" s="239" t="s">
        <v>25</v>
      </c>
      <c r="DA6" s="240" t="s">
        <v>219</v>
      </c>
      <c r="DB6" s="239" t="s">
        <v>25</v>
      </c>
      <c r="DC6" s="239" t="s">
        <v>25</v>
      </c>
      <c r="DD6" s="239" t="s">
        <v>25</v>
      </c>
      <c r="DE6" s="239" t="s">
        <v>25</v>
      </c>
      <c r="DF6" s="239" t="s">
        <v>25</v>
      </c>
      <c r="DG6" s="239" t="s">
        <v>25</v>
      </c>
      <c r="DH6" s="239" t="s">
        <v>25</v>
      </c>
      <c r="DI6" s="239" t="s">
        <v>25</v>
      </c>
      <c r="DJ6" s="239" t="s">
        <v>25</v>
      </c>
      <c r="DK6" s="239" t="s">
        <v>25</v>
      </c>
      <c r="DL6" s="239" t="s">
        <v>25</v>
      </c>
      <c r="DM6" s="239" t="s">
        <v>25</v>
      </c>
      <c r="DN6" s="239" t="s">
        <v>25</v>
      </c>
      <c r="DO6" s="239" t="s">
        <v>25</v>
      </c>
      <c r="DP6" s="239" t="s">
        <v>25</v>
      </c>
      <c r="DQ6" s="239" t="s">
        <v>25</v>
      </c>
      <c r="DR6" s="239" t="s">
        <v>25</v>
      </c>
      <c r="DS6" s="239" t="s">
        <v>25</v>
      </c>
      <c r="DT6" s="239" t="s">
        <v>25</v>
      </c>
      <c r="DU6" s="239" t="s">
        <v>25</v>
      </c>
      <c r="DV6" s="240" t="s">
        <v>219</v>
      </c>
      <c r="DW6" s="239" t="s">
        <v>25</v>
      </c>
      <c r="DX6" s="239" t="s">
        <v>25</v>
      </c>
      <c r="DY6" s="239" t="s">
        <v>25</v>
      </c>
      <c r="DZ6" s="239" t="s">
        <v>25</v>
      </c>
      <c r="EA6" s="239" t="s">
        <v>25</v>
      </c>
      <c r="EB6" s="239" t="s">
        <v>25</v>
      </c>
      <c r="EC6" s="239" t="s">
        <v>25</v>
      </c>
      <c r="ED6" s="239" t="s">
        <v>25</v>
      </c>
      <c r="EE6" s="239" t="s">
        <v>25</v>
      </c>
      <c r="EF6" s="239" t="s">
        <v>25</v>
      </c>
      <c r="EG6" s="239" t="s">
        <v>25</v>
      </c>
      <c r="EH6" s="239" t="s">
        <v>25</v>
      </c>
      <c r="EI6" s="239" t="s">
        <v>25</v>
      </c>
      <c r="EJ6" s="239" t="s">
        <v>25</v>
      </c>
      <c r="EK6" s="239" t="s">
        <v>25</v>
      </c>
      <c r="EL6" s="239" t="s">
        <v>25</v>
      </c>
      <c r="EM6" s="239" t="s">
        <v>25</v>
      </c>
      <c r="EN6" s="239" t="s">
        <v>25</v>
      </c>
      <c r="EO6" s="239" t="s">
        <v>25</v>
      </c>
      <c r="EP6" s="239" t="s">
        <v>25</v>
      </c>
      <c r="EQ6" s="240" t="s">
        <v>219</v>
      </c>
      <c r="ER6" s="239" t="s">
        <v>25</v>
      </c>
      <c r="ES6" s="239" t="s">
        <v>25</v>
      </c>
      <c r="ET6" s="239" t="s">
        <v>25</v>
      </c>
      <c r="EU6" s="239" t="s">
        <v>25</v>
      </c>
      <c r="EV6" s="239" t="s">
        <v>25</v>
      </c>
      <c r="EW6" s="239" t="s">
        <v>25</v>
      </c>
      <c r="EX6" s="239" t="s">
        <v>25</v>
      </c>
      <c r="EY6" s="239" t="s">
        <v>25</v>
      </c>
      <c r="EZ6" s="239" t="s">
        <v>25</v>
      </c>
      <c r="FA6" s="239" t="s">
        <v>25</v>
      </c>
      <c r="FB6" s="239" t="s">
        <v>25</v>
      </c>
      <c r="FC6" s="239" t="s">
        <v>25</v>
      </c>
      <c r="FD6" s="239" t="s">
        <v>25</v>
      </c>
      <c r="FE6" s="239" t="s">
        <v>25</v>
      </c>
      <c r="FF6" s="239" t="s">
        <v>25</v>
      </c>
      <c r="FG6" s="239" t="s">
        <v>25</v>
      </c>
      <c r="FH6" s="239" t="s">
        <v>25</v>
      </c>
      <c r="FI6" s="239" t="s">
        <v>25</v>
      </c>
      <c r="FJ6" s="239" t="s">
        <v>25</v>
      </c>
      <c r="FK6" s="239" t="s">
        <v>25</v>
      </c>
      <c r="FL6" s="240" t="s">
        <v>219</v>
      </c>
      <c r="FM6" s="239" t="s">
        <v>25</v>
      </c>
      <c r="FN6" s="239" t="s">
        <v>25</v>
      </c>
      <c r="FO6" s="239" t="s">
        <v>25</v>
      </c>
    </row>
    <row r="7" spans="1:171" s="303" customFormat="1" ht="12" customHeight="1">
      <c r="A7" s="288" t="s">
        <v>571</v>
      </c>
      <c r="B7" s="289" t="s">
        <v>572</v>
      </c>
      <c r="C7" s="290" t="s">
        <v>545</v>
      </c>
      <c r="D7" s="291">
        <f aca="true" t="shared" si="0" ref="D7:AI7">SUM(D8:D42)</f>
        <v>151239</v>
      </c>
      <c r="E7" s="291">
        <f t="shared" si="0"/>
        <v>5439</v>
      </c>
      <c r="F7" s="291">
        <f t="shared" si="0"/>
        <v>27</v>
      </c>
      <c r="G7" s="291">
        <f t="shared" si="0"/>
        <v>987</v>
      </c>
      <c r="H7" s="291">
        <f t="shared" si="0"/>
        <v>20513</v>
      </c>
      <c r="I7" s="291">
        <f t="shared" si="0"/>
        <v>13191</v>
      </c>
      <c r="J7" s="291">
        <f t="shared" si="0"/>
        <v>4369</v>
      </c>
      <c r="K7" s="291">
        <f t="shared" si="0"/>
        <v>1741</v>
      </c>
      <c r="L7" s="291">
        <f t="shared" si="0"/>
        <v>20249</v>
      </c>
      <c r="M7" s="291">
        <f t="shared" si="0"/>
        <v>814</v>
      </c>
      <c r="N7" s="291">
        <f t="shared" si="0"/>
        <v>138</v>
      </c>
      <c r="O7" s="291">
        <f t="shared" si="0"/>
        <v>2052</v>
      </c>
      <c r="P7" s="291">
        <f t="shared" si="0"/>
        <v>0</v>
      </c>
      <c r="Q7" s="291">
        <f t="shared" si="0"/>
        <v>36426</v>
      </c>
      <c r="R7" s="291">
        <f t="shared" si="0"/>
        <v>18431</v>
      </c>
      <c r="S7" s="291">
        <f t="shared" si="0"/>
        <v>0</v>
      </c>
      <c r="T7" s="291">
        <f t="shared" si="0"/>
        <v>10303</v>
      </c>
      <c r="U7" s="291">
        <f t="shared" si="0"/>
        <v>0</v>
      </c>
      <c r="V7" s="291">
        <f t="shared" si="0"/>
        <v>304</v>
      </c>
      <c r="W7" s="291">
        <f t="shared" si="0"/>
        <v>83</v>
      </c>
      <c r="X7" s="291">
        <f t="shared" si="0"/>
        <v>16172</v>
      </c>
      <c r="Y7" s="291">
        <f t="shared" si="0"/>
        <v>54948</v>
      </c>
      <c r="Z7" s="291">
        <f t="shared" si="0"/>
        <v>55</v>
      </c>
      <c r="AA7" s="291">
        <f t="shared" si="0"/>
        <v>0</v>
      </c>
      <c r="AB7" s="291">
        <f t="shared" si="0"/>
        <v>0</v>
      </c>
      <c r="AC7" s="291">
        <f t="shared" si="0"/>
        <v>2323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SUM(AJ8:AJ42)</f>
        <v>0</v>
      </c>
      <c r="AK7" s="291">
        <f t="shared" si="1"/>
        <v>0</v>
      </c>
      <c r="AL7" s="291">
        <f t="shared" si="1"/>
        <v>36426</v>
      </c>
      <c r="AM7" s="291">
        <f t="shared" si="1"/>
        <v>0</v>
      </c>
      <c r="AN7" s="291">
        <f t="shared" si="1"/>
        <v>0</v>
      </c>
      <c r="AO7" s="291">
        <f t="shared" si="1"/>
        <v>9905</v>
      </c>
      <c r="AP7" s="291">
        <f t="shared" si="1"/>
        <v>0</v>
      </c>
      <c r="AQ7" s="291">
        <f t="shared" si="1"/>
        <v>304</v>
      </c>
      <c r="AR7" s="291">
        <f t="shared" si="1"/>
        <v>0</v>
      </c>
      <c r="AS7" s="291">
        <f t="shared" si="1"/>
        <v>5935</v>
      </c>
      <c r="AT7" s="291">
        <f t="shared" si="1"/>
        <v>12352</v>
      </c>
      <c r="AU7" s="291">
        <f t="shared" si="1"/>
        <v>24</v>
      </c>
      <c r="AV7" s="291">
        <f t="shared" si="1"/>
        <v>0</v>
      </c>
      <c r="AW7" s="291">
        <f t="shared" si="1"/>
        <v>0</v>
      </c>
      <c r="AX7" s="291">
        <f t="shared" si="1"/>
        <v>11213</v>
      </c>
      <c r="AY7" s="291">
        <f t="shared" si="1"/>
        <v>246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26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843</v>
      </c>
      <c r="BO7" s="291">
        <f t="shared" si="1"/>
        <v>1513</v>
      </c>
      <c r="BP7" s="291">
        <f aca="true" t="shared" si="2" ref="BP7:CU7">SUM(BP8:BP42)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967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546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 aca="true" t="shared" si="3" ref="CV7:EA7">SUM(CV8:CV42)</f>
        <v>0</v>
      </c>
      <c r="CW7" s="291">
        <f t="shared" si="3"/>
        <v>0</v>
      </c>
      <c r="CX7" s="291">
        <f t="shared" si="3"/>
        <v>0</v>
      </c>
      <c r="CY7" s="291">
        <f t="shared" si="3"/>
        <v>0</v>
      </c>
      <c r="CZ7" s="291">
        <f t="shared" si="3"/>
        <v>0</v>
      </c>
      <c r="DA7" s="291">
        <f t="shared" si="3"/>
        <v>0</v>
      </c>
      <c r="DB7" s="291">
        <f t="shared" si="3"/>
        <v>0</v>
      </c>
      <c r="DC7" s="291">
        <f t="shared" si="3"/>
        <v>0</v>
      </c>
      <c r="DD7" s="291">
        <f t="shared" si="3"/>
        <v>0</v>
      </c>
      <c r="DE7" s="291">
        <f t="shared" si="3"/>
        <v>0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0</v>
      </c>
      <c r="DV7" s="291">
        <f t="shared" si="3"/>
        <v>0</v>
      </c>
      <c r="DW7" s="291">
        <f t="shared" si="3"/>
        <v>0</v>
      </c>
      <c r="DX7" s="291">
        <f t="shared" si="3"/>
        <v>0</v>
      </c>
      <c r="DY7" s="291">
        <f t="shared" si="3"/>
        <v>0</v>
      </c>
      <c r="DZ7" s="291">
        <f t="shared" si="3"/>
        <v>18436</v>
      </c>
      <c r="EA7" s="291">
        <f t="shared" si="3"/>
        <v>0</v>
      </c>
      <c r="EB7" s="291">
        <f aca="true" t="shared" si="4" ref="EB7:FG7">SUM(EB8:EB42)</f>
        <v>0</v>
      </c>
      <c r="EC7" s="291">
        <f t="shared" si="4"/>
        <v>0</v>
      </c>
      <c r="ED7" s="291">
        <f t="shared" si="4"/>
        <v>0</v>
      </c>
      <c r="EE7" s="291">
        <f t="shared" si="4"/>
        <v>0</v>
      </c>
      <c r="EF7" s="291">
        <f t="shared" si="4"/>
        <v>0</v>
      </c>
      <c r="EG7" s="291">
        <f t="shared" si="4"/>
        <v>0</v>
      </c>
      <c r="EH7" s="291">
        <f t="shared" si="4"/>
        <v>0</v>
      </c>
      <c r="EI7" s="291">
        <f t="shared" si="4"/>
        <v>0</v>
      </c>
      <c r="EJ7" s="291">
        <f t="shared" si="4"/>
        <v>0</v>
      </c>
      <c r="EK7" s="291">
        <f t="shared" si="4"/>
        <v>0</v>
      </c>
      <c r="EL7" s="291">
        <f t="shared" si="4"/>
        <v>0</v>
      </c>
      <c r="EM7" s="291">
        <f t="shared" si="4"/>
        <v>0</v>
      </c>
      <c r="EN7" s="291">
        <f t="shared" si="4"/>
        <v>18431</v>
      </c>
      <c r="EO7" s="291">
        <f t="shared" si="4"/>
        <v>0</v>
      </c>
      <c r="EP7" s="291">
        <f t="shared" si="4"/>
        <v>0</v>
      </c>
      <c r="EQ7" s="291">
        <f t="shared" si="4"/>
        <v>0</v>
      </c>
      <c r="ER7" s="291">
        <f t="shared" si="4"/>
        <v>0</v>
      </c>
      <c r="ES7" s="291">
        <f t="shared" si="4"/>
        <v>5</v>
      </c>
      <c r="ET7" s="291">
        <f t="shared" si="4"/>
        <v>0</v>
      </c>
      <c r="EU7" s="291">
        <f t="shared" si="4"/>
        <v>63990</v>
      </c>
      <c r="EV7" s="291">
        <f t="shared" si="4"/>
        <v>5360</v>
      </c>
      <c r="EW7" s="291">
        <f t="shared" si="4"/>
        <v>27</v>
      </c>
      <c r="EX7" s="291">
        <f t="shared" si="4"/>
        <v>987</v>
      </c>
      <c r="EY7" s="291">
        <f t="shared" si="4"/>
        <v>6977</v>
      </c>
      <c r="EZ7" s="291">
        <f t="shared" si="4"/>
        <v>12945</v>
      </c>
      <c r="FA7" s="291">
        <f t="shared" si="4"/>
        <v>4369</v>
      </c>
      <c r="FB7" s="291">
        <f t="shared" si="4"/>
        <v>1741</v>
      </c>
      <c r="FC7" s="291">
        <f t="shared" si="4"/>
        <v>20249</v>
      </c>
      <c r="FD7" s="291">
        <f t="shared" si="4"/>
        <v>814</v>
      </c>
      <c r="FE7" s="291">
        <f t="shared" si="4"/>
        <v>112</v>
      </c>
      <c r="FF7" s="291">
        <f t="shared" si="4"/>
        <v>1085</v>
      </c>
      <c r="FG7" s="291">
        <f t="shared" si="4"/>
        <v>0</v>
      </c>
      <c r="FH7" s="291">
        <f aca="true" t="shared" si="5" ref="FH7:FO7">SUM(FH8:FH42)</f>
        <v>0</v>
      </c>
      <c r="FI7" s="291">
        <f t="shared" si="5"/>
        <v>0</v>
      </c>
      <c r="FJ7" s="291">
        <f t="shared" si="5"/>
        <v>0</v>
      </c>
      <c r="FK7" s="291">
        <f t="shared" si="5"/>
        <v>398</v>
      </c>
      <c r="FL7" s="291">
        <f t="shared" si="5"/>
        <v>0</v>
      </c>
      <c r="FM7" s="291">
        <f t="shared" si="5"/>
        <v>0</v>
      </c>
      <c r="FN7" s="291">
        <f t="shared" si="5"/>
        <v>78</v>
      </c>
      <c r="FO7" s="291">
        <f t="shared" si="5"/>
        <v>8848</v>
      </c>
    </row>
    <row r="8" spans="1:171" s="300" customFormat="1" ht="12" customHeight="1">
      <c r="A8" s="294" t="s">
        <v>571</v>
      </c>
      <c r="B8" s="295" t="s">
        <v>573</v>
      </c>
      <c r="C8" s="294" t="s">
        <v>574</v>
      </c>
      <c r="D8" s="296">
        <f aca="true" t="shared" si="6" ref="D8:D42">SUM(Y8,AT8,BO8,CJ8,DE8,DZ8,EU8)</f>
        <v>18404</v>
      </c>
      <c r="E8" s="296">
        <f aca="true" t="shared" si="7" ref="E8:E42">SUM(Z8,AU8,BP8,CK8,DF8,EA8,EV8)</f>
        <v>0</v>
      </c>
      <c r="F8" s="296">
        <f aca="true" t="shared" si="8" ref="F8:F42">SUM(AA8,AV8,BQ8,CL8,DG8,EB8,EW8)</f>
        <v>0</v>
      </c>
      <c r="G8" s="296">
        <f aca="true" t="shared" si="9" ref="G8:G42">SUM(AB8,AW8,BR8,CM8,DH8,EC8,EX8)</f>
        <v>0</v>
      </c>
      <c r="H8" s="296">
        <f aca="true" t="shared" si="10" ref="H8:H42">SUM(AC8,AX8,BS8,CN8,DI8,ED8,EY8)</f>
        <v>3645</v>
      </c>
      <c r="I8" s="296">
        <f aca="true" t="shared" si="11" ref="I8:I42">SUM(AD8,AY8,BT8,CO8,DJ8,EE8,EZ8)</f>
        <v>431</v>
      </c>
      <c r="J8" s="296">
        <f aca="true" t="shared" si="12" ref="J8:J42">SUM(AE8,AZ8,BU8,CP8,DK8,EF8,FA8)</f>
        <v>0</v>
      </c>
      <c r="K8" s="296">
        <f aca="true" t="shared" si="13" ref="K8:K42">SUM(AF8,BA8,BV8,CQ8,DL8,EG8,FB8)</f>
        <v>0</v>
      </c>
      <c r="L8" s="296">
        <f aca="true" t="shared" si="14" ref="L8:L42">SUM(AG8,BB8,BW8,CR8,DM8,EH8,FC8)</f>
        <v>0</v>
      </c>
      <c r="M8" s="296">
        <f aca="true" t="shared" si="15" ref="M8:M42">SUM(AH8,BC8,BX8,CS8,DN8,EI8,FD8)</f>
        <v>0</v>
      </c>
      <c r="N8" s="296">
        <f aca="true" t="shared" si="16" ref="N8:N42">SUM(AI8,BD8,BY8,CT8,DO8,EJ8,FE8)</f>
        <v>0</v>
      </c>
      <c r="O8" s="296">
        <f aca="true" t="shared" si="17" ref="O8:O42">SUM(AJ8,BE8,BZ8,CU8,DP8,EK8,FF8)</f>
        <v>0</v>
      </c>
      <c r="P8" s="296">
        <f aca="true" t="shared" si="18" ref="P8:P42">SUM(AK8,BF8,CA8,CV8,DQ8,EL8,FG8)</f>
        <v>0</v>
      </c>
      <c r="Q8" s="296">
        <f aca="true" t="shared" si="19" ref="Q8:Q42">SUM(AL8,BG8,CB8,CW8,DR8,EM8,FH8)</f>
        <v>14207</v>
      </c>
      <c r="R8" s="296">
        <f aca="true" t="shared" si="20" ref="R8:R42">SUM(AM8,BH8,CC8,CX8,DS8,EN8,FI8)</f>
        <v>0</v>
      </c>
      <c r="S8" s="296">
        <f aca="true" t="shared" si="21" ref="S8:S42">SUM(AN8,BI8,CD8,CY8,DT8,EO8,FJ8)</f>
        <v>0</v>
      </c>
      <c r="T8" s="296">
        <f aca="true" t="shared" si="22" ref="T8:T42">SUM(AO8,BJ8,CE8,CZ8,DU8,EP8,FK8)</f>
        <v>0</v>
      </c>
      <c r="U8" s="296">
        <f aca="true" t="shared" si="23" ref="U8:U42">SUM(AP8,BK8,CF8,DA8,DV8,EQ8,FL8)</f>
        <v>0</v>
      </c>
      <c r="V8" s="296">
        <f aca="true" t="shared" si="24" ref="V8:V42">SUM(AQ8,BL8,CG8,DB8,DW8,ER8,FM8)</f>
        <v>0</v>
      </c>
      <c r="W8" s="296">
        <f aca="true" t="shared" si="25" ref="W8:W42">SUM(AR8,BM8,CH8,DC8,DX8,ES8,FN8)</f>
        <v>0</v>
      </c>
      <c r="X8" s="296">
        <f aca="true" t="shared" si="26" ref="X8:X42">SUM(AS8,BN8,CI8,DD8,DY8,ET8,FO8)</f>
        <v>121</v>
      </c>
      <c r="Y8" s="296">
        <f aca="true" t="shared" si="27" ref="Y8:Y42">SUM(Z8:AS8)</f>
        <v>14207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6" t="s">
        <v>564</v>
      </c>
      <c r="AK8" s="296" t="s">
        <v>564</v>
      </c>
      <c r="AL8" s="296">
        <v>14207</v>
      </c>
      <c r="AM8" s="297" t="s">
        <v>564</v>
      </c>
      <c r="AN8" s="297" t="s">
        <v>564</v>
      </c>
      <c r="AO8" s="296">
        <v>0</v>
      </c>
      <c r="AP8" s="296" t="s">
        <v>564</v>
      </c>
      <c r="AQ8" s="296">
        <v>0</v>
      </c>
      <c r="AR8" s="297" t="s">
        <v>564</v>
      </c>
      <c r="AS8" s="296">
        <v>0</v>
      </c>
      <c r="AT8" s="296">
        <f aca="true" t="shared" si="28" ref="AT8:AT42">SUM(AU8:BN8)</f>
        <v>3645</v>
      </c>
      <c r="AU8" s="296">
        <v>0</v>
      </c>
      <c r="AV8" s="296">
        <v>0</v>
      </c>
      <c r="AW8" s="296">
        <v>0</v>
      </c>
      <c r="AX8" s="296">
        <v>3645</v>
      </c>
      <c r="AY8" s="296">
        <v>0</v>
      </c>
      <c r="AZ8" s="296">
        <v>0</v>
      </c>
      <c r="BA8" s="296">
        <v>0</v>
      </c>
      <c r="BB8" s="296">
        <v>0</v>
      </c>
      <c r="BC8" s="296">
        <v>0</v>
      </c>
      <c r="BD8" s="296">
        <v>0</v>
      </c>
      <c r="BE8" s="296" t="s">
        <v>564</v>
      </c>
      <c r="BF8" s="296" t="s">
        <v>564</v>
      </c>
      <c r="BG8" s="297" t="s">
        <v>564</v>
      </c>
      <c r="BH8" s="297" t="s">
        <v>564</v>
      </c>
      <c r="BI8" s="297" t="s">
        <v>564</v>
      </c>
      <c r="BJ8" s="297" t="s">
        <v>564</v>
      </c>
      <c r="BK8" s="297" t="s">
        <v>564</v>
      </c>
      <c r="BL8" s="297" t="s">
        <v>564</v>
      </c>
      <c r="BM8" s="297" t="s">
        <v>564</v>
      </c>
      <c r="BN8" s="296">
        <v>0</v>
      </c>
      <c r="BO8" s="296">
        <f aca="true" t="shared" si="29" ref="BO8:BO42">SUM(BP8:CI8)</f>
        <v>0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0</v>
      </c>
      <c r="CA8" s="296">
        <v>0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 t="s">
        <v>564</v>
      </c>
      <c r="CI8" s="296">
        <v>0</v>
      </c>
      <c r="CJ8" s="296">
        <f aca="true" t="shared" si="30" ref="CJ8:CJ42">SUM(CK8:DD8)</f>
        <v>0</v>
      </c>
      <c r="CK8" s="296">
        <v>0</v>
      </c>
      <c r="CL8" s="296">
        <v>0</v>
      </c>
      <c r="CM8" s="296">
        <v>0</v>
      </c>
      <c r="CN8" s="296">
        <v>0</v>
      </c>
      <c r="CO8" s="296">
        <v>0</v>
      </c>
      <c r="CP8" s="296">
        <v>0</v>
      </c>
      <c r="CQ8" s="296">
        <v>0</v>
      </c>
      <c r="CR8" s="296">
        <v>0</v>
      </c>
      <c r="CS8" s="296">
        <v>0</v>
      </c>
      <c r="CT8" s="296">
        <v>0</v>
      </c>
      <c r="CU8" s="296">
        <v>0</v>
      </c>
      <c r="CV8" s="296">
        <v>0</v>
      </c>
      <c r="CW8" s="297" t="s">
        <v>564</v>
      </c>
      <c r="CX8" s="297" t="s">
        <v>564</v>
      </c>
      <c r="CY8" s="297" t="s">
        <v>564</v>
      </c>
      <c r="CZ8" s="297" t="s">
        <v>564</v>
      </c>
      <c r="DA8" s="297" t="s">
        <v>564</v>
      </c>
      <c r="DB8" s="297" t="s">
        <v>564</v>
      </c>
      <c r="DC8" s="297" t="s">
        <v>564</v>
      </c>
      <c r="DD8" s="296">
        <v>0</v>
      </c>
      <c r="DE8" s="296">
        <f aca="true" t="shared" si="31" ref="DE8:DE42">SUM(DF8:DY8)</f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7" t="s">
        <v>564</v>
      </c>
      <c r="DS8" s="297" t="s">
        <v>564</v>
      </c>
      <c r="DT8" s="296">
        <v>0</v>
      </c>
      <c r="DU8" s="297" t="s">
        <v>564</v>
      </c>
      <c r="DV8" s="297" t="s">
        <v>564</v>
      </c>
      <c r="DW8" s="297" t="s">
        <v>564</v>
      </c>
      <c r="DX8" s="297" t="s">
        <v>564</v>
      </c>
      <c r="DY8" s="296">
        <v>0</v>
      </c>
      <c r="DZ8" s="296">
        <f aca="true" t="shared" si="32" ref="DZ8:DZ42">SUM(EA8:ET8)</f>
        <v>0</v>
      </c>
      <c r="EA8" s="296">
        <v>0</v>
      </c>
      <c r="EB8" s="296">
        <v>0</v>
      </c>
      <c r="EC8" s="296">
        <v>0</v>
      </c>
      <c r="ED8" s="296">
        <v>0</v>
      </c>
      <c r="EE8" s="296">
        <v>0</v>
      </c>
      <c r="EF8" s="296">
        <v>0</v>
      </c>
      <c r="EG8" s="296">
        <v>0</v>
      </c>
      <c r="EH8" s="296">
        <v>0</v>
      </c>
      <c r="EI8" s="296">
        <v>0</v>
      </c>
      <c r="EJ8" s="296">
        <v>0</v>
      </c>
      <c r="EK8" s="296" t="s">
        <v>564</v>
      </c>
      <c r="EL8" s="296" t="s">
        <v>564</v>
      </c>
      <c r="EM8" s="297" t="s">
        <v>564</v>
      </c>
      <c r="EN8" s="296">
        <v>0</v>
      </c>
      <c r="EO8" s="296">
        <v>0</v>
      </c>
      <c r="EP8" s="297" t="s">
        <v>564</v>
      </c>
      <c r="EQ8" s="297" t="s">
        <v>564</v>
      </c>
      <c r="ER8" s="297" t="s">
        <v>564</v>
      </c>
      <c r="ES8" s="296">
        <v>0</v>
      </c>
      <c r="ET8" s="296">
        <v>0</v>
      </c>
      <c r="EU8" s="296">
        <f aca="true" t="shared" si="33" ref="EU8:EU42">SUM(EV8:FO8)</f>
        <v>552</v>
      </c>
      <c r="EV8" s="296">
        <v>0</v>
      </c>
      <c r="EW8" s="296">
        <v>0</v>
      </c>
      <c r="EX8" s="296">
        <v>0</v>
      </c>
      <c r="EY8" s="296">
        <v>0</v>
      </c>
      <c r="EZ8" s="296">
        <v>431</v>
      </c>
      <c r="FA8" s="296">
        <v>0</v>
      </c>
      <c r="FB8" s="296">
        <v>0</v>
      </c>
      <c r="FC8" s="296">
        <v>0</v>
      </c>
      <c r="FD8" s="296">
        <v>0</v>
      </c>
      <c r="FE8" s="296">
        <v>0</v>
      </c>
      <c r="FF8" s="296">
        <v>0</v>
      </c>
      <c r="FG8" s="297">
        <v>0</v>
      </c>
      <c r="FH8" s="297" t="s">
        <v>564</v>
      </c>
      <c r="FI8" s="297" t="s">
        <v>564</v>
      </c>
      <c r="FJ8" s="296" t="s">
        <v>564</v>
      </c>
      <c r="FK8" s="296">
        <v>0</v>
      </c>
      <c r="FL8" s="296">
        <v>0</v>
      </c>
      <c r="FM8" s="296">
        <v>0</v>
      </c>
      <c r="FN8" s="296">
        <v>0</v>
      </c>
      <c r="FO8" s="296">
        <v>121</v>
      </c>
    </row>
    <row r="9" spans="1:171" s="300" customFormat="1" ht="12" customHeight="1">
      <c r="A9" s="294" t="s">
        <v>571</v>
      </c>
      <c r="B9" s="295" t="s">
        <v>575</v>
      </c>
      <c r="C9" s="294" t="s">
        <v>576</v>
      </c>
      <c r="D9" s="296">
        <f t="shared" si="6"/>
        <v>31654</v>
      </c>
      <c r="E9" s="296">
        <f t="shared" si="7"/>
        <v>0</v>
      </c>
      <c r="F9" s="296">
        <f t="shared" si="8"/>
        <v>0</v>
      </c>
      <c r="G9" s="296">
        <f t="shared" si="9"/>
        <v>0</v>
      </c>
      <c r="H9" s="296">
        <f t="shared" si="10"/>
        <v>3223</v>
      </c>
      <c r="I9" s="296">
        <f t="shared" si="11"/>
        <v>4757</v>
      </c>
      <c r="J9" s="296">
        <f t="shared" si="12"/>
        <v>1741</v>
      </c>
      <c r="K9" s="296">
        <f t="shared" si="13"/>
        <v>0</v>
      </c>
      <c r="L9" s="296">
        <f t="shared" si="14"/>
        <v>7418</v>
      </c>
      <c r="M9" s="296">
        <f t="shared" si="15"/>
        <v>0</v>
      </c>
      <c r="N9" s="296">
        <f t="shared" si="16"/>
        <v>0</v>
      </c>
      <c r="O9" s="296">
        <f t="shared" si="17"/>
        <v>0</v>
      </c>
      <c r="P9" s="296">
        <f t="shared" si="18"/>
        <v>0</v>
      </c>
      <c r="Q9" s="296">
        <f t="shared" si="19"/>
        <v>12771</v>
      </c>
      <c r="R9" s="296">
        <f t="shared" si="20"/>
        <v>0</v>
      </c>
      <c r="S9" s="296">
        <f t="shared" si="21"/>
        <v>0</v>
      </c>
      <c r="T9" s="296">
        <f t="shared" si="22"/>
        <v>0</v>
      </c>
      <c r="U9" s="296">
        <f t="shared" si="23"/>
        <v>0</v>
      </c>
      <c r="V9" s="296">
        <f t="shared" si="24"/>
        <v>304</v>
      </c>
      <c r="W9" s="296">
        <f t="shared" si="25"/>
        <v>0</v>
      </c>
      <c r="X9" s="296">
        <f t="shared" si="26"/>
        <v>1440</v>
      </c>
      <c r="Y9" s="296">
        <f t="shared" si="27"/>
        <v>15822</v>
      </c>
      <c r="Z9" s="296">
        <v>0</v>
      </c>
      <c r="AA9" s="296">
        <v>0</v>
      </c>
      <c r="AB9" s="296">
        <v>0</v>
      </c>
      <c r="AC9" s="296">
        <v>1632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 t="s">
        <v>564</v>
      </c>
      <c r="AK9" s="296" t="s">
        <v>564</v>
      </c>
      <c r="AL9" s="296">
        <v>12771</v>
      </c>
      <c r="AM9" s="297" t="s">
        <v>564</v>
      </c>
      <c r="AN9" s="297" t="s">
        <v>564</v>
      </c>
      <c r="AO9" s="296">
        <v>0</v>
      </c>
      <c r="AP9" s="296" t="s">
        <v>564</v>
      </c>
      <c r="AQ9" s="296">
        <v>304</v>
      </c>
      <c r="AR9" s="297" t="s">
        <v>564</v>
      </c>
      <c r="AS9" s="296">
        <v>1115</v>
      </c>
      <c r="AT9" s="296">
        <f t="shared" si="28"/>
        <v>1591</v>
      </c>
      <c r="AU9" s="296">
        <v>0</v>
      </c>
      <c r="AV9" s="296">
        <v>0</v>
      </c>
      <c r="AW9" s="296">
        <v>0</v>
      </c>
      <c r="AX9" s="296">
        <v>1591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6">
        <v>0</v>
      </c>
      <c r="BE9" s="296" t="s">
        <v>564</v>
      </c>
      <c r="BF9" s="296" t="s">
        <v>564</v>
      </c>
      <c r="BG9" s="297" t="s">
        <v>564</v>
      </c>
      <c r="BH9" s="297" t="s">
        <v>564</v>
      </c>
      <c r="BI9" s="297" t="s">
        <v>564</v>
      </c>
      <c r="BJ9" s="297" t="s">
        <v>564</v>
      </c>
      <c r="BK9" s="297" t="s">
        <v>564</v>
      </c>
      <c r="BL9" s="297" t="s">
        <v>564</v>
      </c>
      <c r="BM9" s="297" t="s">
        <v>564</v>
      </c>
      <c r="BN9" s="296">
        <v>0</v>
      </c>
      <c r="BO9" s="296">
        <f t="shared" si="29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0</v>
      </c>
      <c r="CA9" s="296">
        <v>0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 t="s">
        <v>564</v>
      </c>
      <c r="CI9" s="296">
        <v>0</v>
      </c>
      <c r="CJ9" s="296">
        <f t="shared" si="30"/>
        <v>0</v>
      </c>
      <c r="CK9" s="296">
        <v>0</v>
      </c>
      <c r="CL9" s="296">
        <v>0</v>
      </c>
      <c r="CM9" s="296">
        <v>0</v>
      </c>
      <c r="CN9" s="296">
        <v>0</v>
      </c>
      <c r="CO9" s="296">
        <v>0</v>
      </c>
      <c r="CP9" s="296">
        <v>0</v>
      </c>
      <c r="CQ9" s="296">
        <v>0</v>
      </c>
      <c r="CR9" s="296">
        <v>0</v>
      </c>
      <c r="CS9" s="296">
        <v>0</v>
      </c>
      <c r="CT9" s="296">
        <v>0</v>
      </c>
      <c r="CU9" s="296">
        <v>0</v>
      </c>
      <c r="CV9" s="296">
        <v>0</v>
      </c>
      <c r="CW9" s="297" t="s">
        <v>564</v>
      </c>
      <c r="CX9" s="297" t="s">
        <v>564</v>
      </c>
      <c r="CY9" s="297" t="s">
        <v>564</v>
      </c>
      <c r="CZ9" s="297" t="s">
        <v>564</v>
      </c>
      <c r="DA9" s="297" t="s">
        <v>564</v>
      </c>
      <c r="DB9" s="297" t="s">
        <v>564</v>
      </c>
      <c r="DC9" s="297" t="s">
        <v>564</v>
      </c>
      <c r="DD9" s="296">
        <v>0</v>
      </c>
      <c r="DE9" s="296">
        <f t="shared" si="31"/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7" t="s">
        <v>564</v>
      </c>
      <c r="DS9" s="297" t="s">
        <v>564</v>
      </c>
      <c r="DT9" s="296">
        <v>0</v>
      </c>
      <c r="DU9" s="297" t="s">
        <v>564</v>
      </c>
      <c r="DV9" s="297" t="s">
        <v>564</v>
      </c>
      <c r="DW9" s="297" t="s">
        <v>564</v>
      </c>
      <c r="DX9" s="297" t="s">
        <v>564</v>
      </c>
      <c r="DY9" s="296">
        <v>0</v>
      </c>
      <c r="DZ9" s="296">
        <f t="shared" si="32"/>
        <v>0</v>
      </c>
      <c r="EA9" s="296">
        <v>0</v>
      </c>
      <c r="EB9" s="296">
        <v>0</v>
      </c>
      <c r="EC9" s="296">
        <v>0</v>
      </c>
      <c r="ED9" s="296">
        <v>0</v>
      </c>
      <c r="EE9" s="296">
        <v>0</v>
      </c>
      <c r="EF9" s="296">
        <v>0</v>
      </c>
      <c r="EG9" s="296">
        <v>0</v>
      </c>
      <c r="EH9" s="296">
        <v>0</v>
      </c>
      <c r="EI9" s="296">
        <v>0</v>
      </c>
      <c r="EJ9" s="296">
        <v>0</v>
      </c>
      <c r="EK9" s="296" t="s">
        <v>564</v>
      </c>
      <c r="EL9" s="296" t="s">
        <v>564</v>
      </c>
      <c r="EM9" s="297" t="s">
        <v>564</v>
      </c>
      <c r="EN9" s="296">
        <v>0</v>
      </c>
      <c r="EO9" s="296">
        <v>0</v>
      </c>
      <c r="EP9" s="297" t="s">
        <v>564</v>
      </c>
      <c r="EQ9" s="297" t="s">
        <v>564</v>
      </c>
      <c r="ER9" s="297" t="s">
        <v>564</v>
      </c>
      <c r="ES9" s="296">
        <v>0</v>
      </c>
      <c r="ET9" s="296">
        <v>0</v>
      </c>
      <c r="EU9" s="296">
        <f t="shared" si="33"/>
        <v>14241</v>
      </c>
      <c r="EV9" s="296">
        <v>0</v>
      </c>
      <c r="EW9" s="296">
        <v>0</v>
      </c>
      <c r="EX9" s="296">
        <v>0</v>
      </c>
      <c r="EY9" s="296">
        <v>0</v>
      </c>
      <c r="EZ9" s="296">
        <v>4757</v>
      </c>
      <c r="FA9" s="296">
        <v>1741</v>
      </c>
      <c r="FB9" s="296">
        <v>0</v>
      </c>
      <c r="FC9" s="296">
        <v>7418</v>
      </c>
      <c r="FD9" s="296">
        <v>0</v>
      </c>
      <c r="FE9" s="296">
        <v>0</v>
      </c>
      <c r="FF9" s="296">
        <v>0</v>
      </c>
      <c r="FG9" s="297">
        <v>0</v>
      </c>
      <c r="FH9" s="297" t="s">
        <v>564</v>
      </c>
      <c r="FI9" s="297" t="s">
        <v>564</v>
      </c>
      <c r="FJ9" s="296" t="s">
        <v>564</v>
      </c>
      <c r="FK9" s="296">
        <v>0</v>
      </c>
      <c r="FL9" s="296">
        <v>0</v>
      </c>
      <c r="FM9" s="296">
        <v>0</v>
      </c>
      <c r="FN9" s="296">
        <v>0</v>
      </c>
      <c r="FO9" s="296">
        <v>325</v>
      </c>
    </row>
    <row r="10" spans="1:171" s="300" customFormat="1" ht="12" customHeight="1">
      <c r="A10" s="294" t="s">
        <v>571</v>
      </c>
      <c r="B10" s="295" t="s">
        <v>577</v>
      </c>
      <c r="C10" s="294" t="s">
        <v>578</v>
      </c>
      <c r="D10" s="296">
        <f t="shared" si="6"/>
        <v>7765</v>
      </c>
      <c r="E10" s="296">
        <f t="shared" si="7"/>
        <v>0</v>
      </c>
      <c r="F10" s="296">
        <f t="shared" si="8"/>
        <v>0</v>
      </c>
      <c r="G10" s="296">
        <f t="shared" si="9"/>
        <v>0</v>
      </c>
      <c r="H10" s="296">
        <f t="shared" si="10"/>
        <v>629</v>
      </c>
      <c r="I10" s="296">
        <f t="shared" si="11"/>
        <v>0</v>
      </c>
      <c r="J10" s="296">
        <f t="shared" si="12"/>
        <v>313</v>
      </c>
      <c r="K10" s="296">
        <f t="shared" si="13"/>
        <v>0</v>
      </c>
      <c r="L10" s="296">
        <f t="shared" si="14"/>
        <v>2353</v>
      </c>
      <c r="M10" s="296">
        <f t="shared" si="15"/>
        <v>0</v>
      </c>
      <c r="N10" s="296">
        <f t="shared" si="16"/>
        <v>0</v>
      </c>
      <c r="O10" s="296">
        <f t="shared" si="17"/>
        <v>0</v>
      </c>
      <c r="P10" s="296">
        <f t="shared" si="18"/>
        <v>0</v>
      </c>
      <c r="Q10" s="296">
        <f t="shared" si="19"/>
        <v>0</v>
      </c>
      <c r="R10" s="296">
        <f t="shared" si="20"/>
        <v>0</v>
      </c>
      <c r="S10" s="296">
        <f t="shared" si="21"/>
        <v>0</v>
      </c>
      <c r="T10" s="296">
        <f t="shared" si="22"/>
        <v>0</v>
      </c>
      <c r="U10" s="296">
        <f t="shared" si="23"/>
        <v>0</v>
      </c>
      <c r="V10" s="296">
        <f t="shared" si="24"/>
        <v>0</v>
      </c>
      <c r="W10" s="296">
        <f t="shared" si="25"/>
        <v>0</v>
      </c>
      <c r="X10" s="296">
        <f t="shared" si="26"/>
        <v>4470</v>
      </c>
      <c r="Y10" s="296">
        <f t="shared" si="27"/>
        <v>4448</v>
      </c>
      <c r="Z10" s="296">
        <v>0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6" t="s">
        <v>564</v>
      </c>
      <c r="AK10" s="296" t="s">
        <v>564</v>
      </c>
      <c r="AL10" s="296">
        <v>0</v>
      </c>
      <c r="AM10" s="297" t="s">
        <v>564</v>
      </c>
      <c r="AN10" s="297" t="s">
        <v>564</v>
      </c>
      <c r="AO10" s="296">
        <v>0</v>
      </c>
      <c r="AP10" s="296" t="s">
        <v>564</v>
      </c>
      <c r="AQ10" s="296">
        <v>0</v>
      </c>
      <c r="AR10" s="297" t="s">
        <v>564</v>
      </c>
      <c r="AS10" s="296">
        <v>4448</v>
      </c>
      <c r="AT10" s="296">
        <f t="shared" si="28"/>
        <v>0</v>
      </c>
      <c r="AU10" s="296">
        <v>0</v>
      </c>
      <c r="AV10" s="296">
        <v>0</v>
      </c>
      <c r="AW10" s="296">
        <v>0</v>
      </c>
      <c r="AX10" s="296">
        <v>0</v>
      </c>
      <c r="AY10" s="296">
        <v>0</v>
      </c>
      <c r="AZ10" s="296">
        <v>0</v>
      </c>
      <c r="BA10" s="296">
        <v>0</v>
      </c>
      <c r="BB10" s="296">
        <v>0</v>
      </c>
      <c r="BC10" s="296">
        <v>0</v>
      </c>
      <c r="BD10" s="296">
        <v>0</v>
      </c>
      <c r="BE10" s="296" t="s">
        <v>564</v>
      </c>
      <c r="BF10" s="296" t="s">
        <v>564</v>
      </c>
      <c r="BG10" s="297" t="s">
        <v>564</v>
      </c>
      <c r="BH10" s="297" t="s">
        <v>564</v>
      </c>
      <c r="BI10" s="297" t="s">
        <v>564</v>
      </c>
      <c r="BJ10" s="297" t="s">
        <v>564</v>
      </c>
      <c r="BK10" s="297" t="s">
        <v>564</v>
      </c>
      <c r="BL10" s="297" t="s">
        <v>564</v>
      </c>
      <c r="BM10" s="297" t="s">
        <v>564</v>
      </c>
      <c r="BN10" s="296">
        <v>0</v>
      </c>
      <c r="BO10" s="296">
        <f t="shared" si="29"/>
        <v>0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6">
        <v>0</v>
      </c>
      <c r="CA10" s="296">
        <v>0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 t="s">
        <v>564</v>
      </c>
      <c r="CI10" s="296">
        <v>0</v>
      </c>
      <c r="CJ10" s="296">
        <f t="shared" si="30"/>
        <v>0</v>
      </c>
      <c r="CK10" s="296">
        <v>0</v>
      </c>
      <c r="CL10" s="296">
        <v>0</v>
      </c>
      <c r="CM10" s="296">
        <v>0</v>
      </c>
      <c r="CN10" s="296">
        <v>0</v>
      </c>
      <c r="CO10" s="296">
        <v>0</v>
      </c>
      <c r="CP10" s="296">
        <v>0</v>
      </c>
      <c r="CQ10" s="296">
        <v>0</v>
      </c>
      <c r="CR10" s="296">
        <v>0</v>
      </c>
      <c r="CS10" s="296">
        <v>0</v>
      </c>
      <c r="CT10" s="296">
        <v>0</v>
      </c>
      <c r="CU10" s="296">
        <v>0</v>
      </c>
      <c r="CV10" s="296">
        <v>0</v>
      </c>
      <c r="CW10" s="297" t="s">
        <v>564</v>
      </c>
      <c r="CX10" s="297" t="s">
        <v>564</v>
      </c>
      <c r="CY10" s="297" t="s">
        <v>564</v>
      </c>
      <c r="CZ10" s="297" t="s">
        <v>564</v>
      </c>
      <c r="DA10" s="297" t="s">
        <v>564</v>
      </c>
      <c r="DB10" s="297" t="s">
        <v>564</v>
      </c>
      <c r="DC10" s="297" t="s">
        <v>564</v>
      </c>
      <c r="DD10" s="296">
        <v>0</v>
      </c>
      <c r="DE10" s="296">
        <f t="shared" si="31"/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0</v>
      </c>
      <c r="DQ10" s="296">
        <v>0</v>
      </c>
      <c r="DR10" s="297" t="s">
        <v>564</v>
      </c>
      <c r="DS10" s="297" t="s">
        <v>564</v>
      </c>
      <c r="DT10" s="296">
        <v>0</v>
      </c>
      <c r="DU10" s="297" t="s">
        <v>564</v>
      </c>
      <c r="DV10" s="297" t="s">
        <v>564</v>
      </c>
      <c r="DW10" s="297" t="s">
        <v>564</v>
      </c>
      <c r="DX10" s="297" t="s">
        <v>564</v>
      </c>
      <c r="DY10" s="296">
        <v>0</v>
      </c>
      <c r="DZ10" s="296">
        <f t="shared" si="32"/>
        <v>0</v>
      </c>
      <c r="EA10" s="296">
        <v>0</v>
      </c>
      <c r="EB10" s="296">
        <v>0</v>
      </c>
      <c r="EC10" s="296">
        <v>0</v>
      </c>
      <c r="ED10" s="296">
        <v>0</v>
      </c>
      <c r="EE10" s="296">
        <v>0</v>
      </c>
      <c r="EF10" s="296">
        <v>0</v>
      </c>
      <c r="EG10" s="296">
        <v>0</v>
      </c>
      <c r="EH10" s="296">
        <v>0</v>
      </c>
      <c r="EI10" s="296">
        <v>0</v>
      </c>
      <c r="EJ10" s="296">
        <v>0</v>
      </c>
      <c r="EK10" s="296" t="s">
        <v>564</v>
      </c>
      <c r="EL10" s="296" t="s">
        <v>564</v>
      </c>
      <c r="EM10" s="297" t="s">
        <v>564</v>
      </c>
      <c r="EN10" s="296">
        <v>0</v>
      </c>
      <c r="EO10" s="296">
        <v>0</v>
      </c>
      <c r="EP10" s="297" t="s">
        <v>564</v>
      </c>
      <c r="EQ10" s="297" t="s">
        <v>564</v>
      </c>
      <c r="ER10" s="297" t="s">
        <v>564</v>
      </c>
      <c r="ES10" s="296">
        <v>0</v>
      </c>
      <c r="ET10" s="296">
        <v>0</v>
      </c>
      <c r="EU10" s="296">
        <f t="shared" si="33"/>
        <v>3317</v>
      </c>
      <c r="EV10" s="296">
        <v>0</v>
      </c>
      <c r="EW10" s="296">
        <v>0</v>
      </c>
      <c r="EX10" s="296">
        <v>0</v>
      </c>
      <c r="EY10" s="296">
        <v>629</v>
      </c>
      <c r="EZ10" s="296">
        <v>0</v>
      </c>
      <c r="FA10" s="296">
        <v>313</v>
      </c>
      <c r="FB10" s="296">
        <v>0</v>
      </c>
      <c r="FC10" s="296">
        <v>2353</v>
      </c>
      <c r="FD10" s="296">
        <v>0</v>
      </c>
      <c r="FE10" s="296">
        <v>0</v>
      </c>
      <c r="FF10" s="296">
        <v>0</v>
      </c>
      <c r="FG10" s="297">
        <v>0</v>
      </c>
      <c r="FH10" s="297" t="s">
        <v>564</v>
      </c>
      <c r="FI10" s="297" t="s">
        <v>564</v>
      </c>
      <c r="FJ10" s="296" t="s">
        <v>564</v>
      </c>
      <c r="FK10" s="296">
        <v>0</v>
      </c>
      <c r="FL10" s="296">
        <v>0</v>
      </c>
      <c r="FM10" s="296">
        <v>0</v>
      </c>
      <c r="FN10" s="296">
        <v>0</v>
      </c>
      <c r="FO10" s="296">
        <v>22</v>
      </c>
    </row>
    <row r="11" spans="1:171" s="300" customFormat="1" ht="12" customHeight="1">
      <c r="A11" s="294" t="s">
        <v>571</v>
      </c>
      <c r="B11" s="295" t="s">
        <v>579</v>
      </c>
      <c r="C11" s="294" t="s">
        <v>580</v>
      </c>
      <c r="D11" s="296">
        <f t="shared" si="6"/>
        <v>2307</v>
      </c>
      <c r="E11" s="296">
        <f t="shared" si="7"/>
        <v>0</v>
      </c>
      <c r="F11" s="296">
        <f t="shared" si="8"/>
        <v>0</v>
      </c>
      <c r="G11" s="296">
        <f t="shared" si="9"/>
        <v>0</v>
      </c>
      <c r="H11" s="296">
        <f t="shared" si="10"/>
        <v>274</v>
      </c>
      <c r="I11" s="296">
        <f t="shared" si="11"/>
        <v>0</v>
      </c>
      <c r="J11" s="296">
        <f t="shared" si="12"/>
        <v>0</v>
      </c>
      <c r="K11" s="296">
        <f t="shared" si="13"/>
        <v>0</v>
      </c>
      <c r="L11" s="296">
        <f t="shared" si="14"/>
        <v>0</v>
      </c>
      <c r="M11" s="296">
        <f t="shared" si="15"/>
        <v>0</v>
      </c>
      <c r="N11" s="296">
        <f t="shared" si="16"/>
        <v>0</v>
      </c>
      <c r="O11" s="296">
        <f t="shared" si="17"/>
        <v>8</v>
      </c>
      <c r="P11" s="296">
        <f t="shared" si="18"/>
        <v>0</v>
      </c>
      <c r="Q11" s="296">
        <f t="shared" si="19"/>
        <v>0</v>
      </c>
      <c r="R11" s="296">
        <f t="shared" si="20"/>
        <v>0</v>
      </c>
      <c r="S11" s="296">
        <f t="shared" si="21"/>
        <v>0</v>
      </c>
      <c r="T11" s="296">
        <f t="shared" si="22"/>
        <v>2025</v>
      </c>
      <c r="U11" s="296">
        <f t="shared" si="23"/>
        <v>0</v>
      </c>
      <c r="V11" s="296">
        <f t="shared" si="24"/>
        <v>0</v>
      </c>
      <c r="W11" s="296">
        <f t="shared" si="25"/>
        <v>0</v>
      </c>
      <c r="X11" s="296">
        <f t="shared" si="26"/>
        <v>0</v>
      </c>
      <c r="Y11" s="296">
        <f t="shared" si="27"/>
        <v>2025</v>
      </c>
      <c r="Z11" s="296">
        <v>0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 t="s">
        <v>564</v>
      </c>
      <c r="AK11" s="296" t="s">
        <v>564</v>
      </c>
      <c r="AL11" s="296">
        <v>0</v>
      </c>
      <c r="AM11" s="297" t="s">
        <v>564</v>
      </c>
      <c r="AN11" s="297" t="s">
        <v>564</v>
      </c>
      <c r="AO11" s="296">
        <v>2025</v>
      </c>
      <c r="AP11" s="296" t="s">
        <v>564</v>
      </c>
      <c r="AQ11" s="296">
        <v>0</v>
      </c>
      <c r="AR11" s="297" t="s">
        <v>564</v>
      </c>
      <c r="AS11" s="296">
        <v>0</v>
      </c>
      <c r="AT11" s="296">
        <f t="shared" si="28"/>
        <v>94</v>
      </c>
      <c r="AU11" s="296">
        <v>0</v>
      </c>
      <c r="AV11" s="296">
        <v>0</v>
      </c>
      <c r="AW11" s="296">
        <v>0</v>
      </c>
      <c r="AX11" s="296">
        <v>94</v>
      </c>
      <c r="AY11" s="296">
        <v>0</v>
      </c>
      <c r="AZ11" s="296">
        <v>0</v>
      </c>
      <c r="BA11" s="296">
        <v>0</v>
      </c>
      <c r="BB11" s="296">
        <v>0</v>
      </c>
      <c r="BC11" s="296">
        <v>0</v>
      </c>
      <c r="BD11" s="296">
        <v>0</v>
      </c>
      <c r="BE11" s="296" t="s">
        <v>564</v>
      </c>
      <c r="BF11" s="296" t="s">
        <v>564</v>
      </c>
      <c r="BG11" s="297" t="s">
        <v>564</v>
      </c>
      <c r="BH11" s="297" t="s">
        <v>564</v>
      </c>
      <c r="BI11" s="297" t="s">
        <v>564</v>
      </c>
      <c r="BJ11" s="297" t="s">
        <v>564</v>
      </c>
      <c r="BK11" s="297" t="s">
        <v>564</v>
      </c>
      <c r="BL11" s="297" t="s">
        <v>564</v>
      </c>
      <c r="BM11" s="297" t="s">
        <v>564</v>
      </c>
      <c r="BN11" s="296">
        <v>0</v>
      </c>
      <c r="BO11" s="296">
        <f t="shared" si="29"/>
        <v>8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8</v>
      </c>
      <c r="CA11" s="296">
        <v>0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 t="s">
        <v>564</v>
      </c>
      <c r="CI11" s="296">
        <v>0</v>
      </c>
      <c r="CJ11" s="296">
        <f t="shared" si="30"/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7" t="s">
        <v>564</v>
      </c>
      <c r="CX11" s="297" t="s">
        <v>564</v>
      </c>
      <c r="CY11" s="297" t="s">
        <v>564</v>
      </c>
      <c r="CZ11" s="297" t="s">
        <v>564</v>
      </c>
      <c r="DA11" s="297" t="s">
        <v>564</v>
      </c>
      <c r="DB11" s="297" t="s">
        <v>564</v>
      </c>
      <c r="DC11" s="297" t="s">
        <v>564</v>
      </c>
      <c r="DD11" s="296">
        <v>0</v>
      </c>
      <c r="DE11" s="296">
        <f t="shared" si="31"/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7" t="s">
        <v>564</v>
      </c>
      <c r="DS11" s="297" t="s">
        <v>564</v>
      </c>
      <c r="DT11" s="296">
        <v>0</v>
      </c>
      <c r="DU11" s="297" t="s">
        <v>564</v>
      </c>
      <c r="DV11" s="297" t="s">
        <v>564</v>
      </c>
      <c r="DW11" s="297" t="s">
        <v>564</v>
      </c>
      <c r="DX11" s="297" t="s">
        <v>564</v>
      </c>
      <c r="DY11" s="296">
        <v>0</v>
      </c>
      <c r="DZ11" s="296">
        <f t="shared" si="32"/>
        <v>0</v>
      </c>
      <c r="EA11" s="296">
        <v>0</v>
      </c>
      <c r="EB11" s="296">
        <v>0</v>
      </c>
      <c r="EC11" s="296">
        <v>0</v>
      </c>
      <c r="ED11" s="296">
        <v>0</v>
      </c>
      <c r="EE11" s="296">
        <v>0</v>
      </c>
      <c r="EF11" s="296">
        <v>0</v>
      </c>
      <c r="EG11" s="296">
        <v>0</v>
      </c>
      <c r="EH11" s="296">
        <v>0</v>
      </c>
      <c r="EI11" s="296">
        <v>0</v>
      </c>
      <c r="EJ11" s="296">
        <v>0</v>
      </c>
      <c r="EK11" s="296" t="s">
        <v>564</v>
      </c>
      <c r="EL11" s="296" t="s">
        <v>564</v>
      </c>
      <c r="EM11" s="297" t="s">
        <v>564</v>
      </c>
      <c r="EN11" s="296">
        <v>0</v>
      </c>
      <c r="EO11" s="296">
        <v>0</v>
      </c>
      <c r="EP11" s="297" t="s">
        <v>564</v>
      </c>
      <c r="EQ11" s="297" t="s">
        <v>564</v>
      </c>
      <c r="ER11" s="297" t="s">
        <v>564</v>
      </c>
      <c r="ES11" s="296">
        <v>0</v>
      </c>
      <c r="ET11" s="296">
        <v>0</v>
      </c>
      <c r="EU11" s="296">
        <f t="shared" si="33"/>
        <v>180</v>
      </c>
      <c r="EV11" s="296">
        <v>0</v>
      </c>
      <c r="EW11" s="296">
        <v>0</v>
      </c>
      <c r="EX11" s="296">
        <v>0</v>
      </c>
      <c r="EY11" s="296">
        <v>180</v>
      </c>
      <c r="EZ11" s="296">
        <v>0</v>
      </c>
      <c r="FA11" s="296">
        <v>0</v>
      </c>
      <c r="FB11" s="296">
        <v>0</v>
      </c>
      <c r="FC11" s="296">
        <v>0</v>
      </c>
      <c r="FD11" s="296">
        <v>0</v>
      </c>
      <c r="FE11" s="296">
        <v>0</v>
      </c>
      <c r="FF11" s="296">
        <v>0</v>
      </c>
      <c r="FG11" s="297">
        <v>0</v>
      </c>
      <c r="FH11" s="297" t="s">
        <v>564</v>
      </c>
      <c r="FI11" s="297" t="s">
        <v>564</v>
      </c>
      <c r="FJ11" s="296" t="s">
        <v>564</v>
      </c>
      <c r="FK11" s="296">
        <v>0</v>
      </c>
      <c r="FL11" s="296">
        <v>0</v>
      </c>
      <c r="FM11" s="296">
        <v>0</v>
      </c>
      <c r="FN11" s="296">
        <v>0</v>
      </c>
      <c r="FO11" s="296">
        <v>0</v>
      </c>
    </row>
    <row r="12" spans="1:171" s="300" customFormat="1" ht="12" customHeight="1">
      <c r="A12" s="294" t="s">
        <v>571</v>
      </c>
      <c r="B12" s="295" t="s">
        <v>581</v>
      </c>
      <c r="C12" s="294" t="s">
        <v>582</v>
      </c>
      <c r="D12" s="313">
        <f t="shared" si="6"/>
        <v>845</v>
      </c>
      <c r="E12" s="313">
        <f t="shared" si="7"/>
        <v>0</v>
      </c>
      <c r="F12" s="313">
        <f t="shared" si="8"/>
        <v>0</v>
      </c>
      <c r="G12" s="313">
        <f t="shared" si="9"/>
        <v>0</v>
      </c>
      <c r="H12" s="313">
        <f t="shared" si="10"/>
        <v>845</v>
      </c>
      <c r="I12" s="313">
        <f t="shared" si="11"/>
        <v>0</v>
      </c>
      <c r="J12" s="313">
        <f t="shared" si="12"/>
        <v>0</v>
      </c>
      <c r="K12" s="313">
        <f t="shared" si="13"/>
        <v>0</v>
      </c>
      <c r="L12" s="313">
        <f t="shared" si="14"/>
        <v>0</v>
      </c>
      <c r="M12" s="313">
        <f t="shared" si="15"/>
        <v>0</v>
      </c>
      <c r="N12" s="313">
        <f t="shared" si="16"/>
        <v>0</v>
      </c>
      <c r="O12" s="313">
        <f t="shared" si="17"/>
        <v>0</v>
      </c>
      <c r="P12" s="313">
        <f t="shared" si="18"/>
        <v>0</v>
      </c>
      <c r="Q12" s="313">
        <f t="shared" si="19"/>
        <v>0</v>
      </c>
      <c r="R12" s="313">
        <f t="shared" si="20"/>
        <v>0</v>
      </c>
      <c r="S12" s="313">
        <f t="shared" si="21"/>
        <v>0</v>
      </c>
      <c r="T12" s="313">
        <f t="shared" si="22"/>
        <v>0</v>
      </c>
      <c r="U12" s="313">
        <f t="shared" si="23"/>
        <v>0</v>
      </c>
      <c r="V12" s="313">
        <f t="shared" si="24"/>
        <v>0</v>
      </c>
      <c r="W12" s="313">
        <f t="shared" si="25"/>
        <v>0</v>
      </c>
      <c r="X12" s="313">
        <f t="shared" si="26"/>
        <v>0</v>
      </c>
      <c r="Y12" s="313">
        <f t="shared" si="27"/>
        <v>108</v>
      </c>
      <c r="Z12" s="313">
        <v>0</v>
      </c>
      <c r="AA12" s="313">
        <v>0</v>
      </c>
      <c r="AB12" s="313">
        <v>0</v>
      </c>
      <c r="AC12" s="313">
        <v>108</v>
      </c>
      <c r="AD12" s="313">
        <v>0</v>
      </c>
      <c r="AE12" s="313">
        <v>0</v>
      </c>
      <c r="AF12" s="313">
        <v>0</v>
      </c>
      <c r="AG12" s="313">
        <v>0</v>
      </c>
      <c r="AH12" s="313">
        <v>0</v>
      </c>
      <c r="AI12" s="313">
        <v>0</v>
      </c>
      <c r="AJ12" s="313" t="s">
        <v>564</v>
      </c>
      <c r="AK12" s="313" t="s">
        <v>564</v>
      </c>
      <c r="AL12" s="313">
        <v>0</v>
      </c>
      <c r="AM12" s="313" t="s">
        <v>564</v>
      </c>
      <c r="AN12" s="313" t="s">
        <v>564</v>
      </c>
      <c r="AO12" s="313">
        <v>0</v>
      </c>
      <c r="AP12" s="313" t="s">
        <v>564</v>
      </c>
      <c r="AQ12" s="313">
        <v>0</v>
      </c>
      <c r="AR12" s="313" t="s">
        <v>564</v>
      </c>
      <c r="AS12" s="313">
        <v>0</v>
      </c>
      <c r="AT12" s="313">
        <f t="shared" si="28"/>
        <v>737</v>
      </c>
      <c r="AU12" s="313">
        <v>0</v>
      </c>
      <c r="AV12" s="313">
        <v>0</v>
      </c>
      <c r="AW12" s="313">
        <v>0</v>
      </c>
      <c r="AX12" s="313">
        <v>737</v>
      </c>
      <c r="AY12" s="313">
        <v>0</v>
      </c>
      <c r="AZ12" s="313">
        <v>0</v>
      </c>
      <c r="BA12" s="313">
        <v>0</v>
      </c>
      <c r="BB12" s="313">
        <v>0</v>
      </c>
      <c r="BC12" s="313">
        <v>0</v>
      </c>
      <c r="BD12" s="313">
        <v>0</v>
      </c>
      <c r="BE12" s="313" t="s">
        <v>564</v>
      </c>
      <c r="BF12" s="313" t="s">
        <v>564</v>
      </c>
      <c r="BG12" s="313" t="s">
        <v>564</v>
      </c>
      <c r="BH12" s="313" t="s">
        <v>564</v>
      </c>
      <c r="BI12" s="313" t="s">
        <v>564</v>
      </c>
      <c r="BJ12" s="313" t="s">
        <v>564</v>
      </c>
      <c r="BK12" s="313" t="s">
        <v>564</v>
      </c>
      <c r="BL12" s="313" t="s">
        <v>564</v>
      </c>
      <c r="BM12" s="313" t="s">
        <v>564</v>
      </c>
      <c r="BN12" s="313">
        <v>0</v>
      </c>
      <c r="BO12" s="313">
        <f t="shared" si="29"/>
        <v>0</v>
      </c>
      <c r="BP12" s="313">
        <v>0</v>
      </c>
      <c r="BQ12" s="313">
        <v>0</v>
      </c>
      <c r="BR12" s="313">
        <v>0</v>
      </c>
      <c r="BS12" s="313">
        <v>0</v>
      </c>
      <c r="BT12" s="313">
        <v>0</v>
      </c>
      <c r="BU12" s="313">
        <v>0</v>
      </c>
      <c r="BV12" s="313">
        <v>0</v>
      </c>
      <c r="BW12" s="313">
        <v>0</v>
      </c>
      <c r="BX12" s="313">
        <v>0</v>
      </c>
      <c r="BY12" s="313">
        <v>0</v>
      </c>
      <c r="BZ12" s="313">
        <v>0</v>
      </c>
      <c r="CA12" s="313">
        <v>0</v>
      </c>
      <c r="CB12" s="313" t="s">
        <v>564</v>
      </c>
      <c r="CC12" s="313" t="s">
        <v>564</v>
      </c>
      <c r="CD12" s="313" t="s">
        <v>564</v>
      </c>
      <c r="CE12" s="313" t="s">
        <v>564</v>
      </c>
      <c r="CF12" s="313" t="s">
        <v>564</v>
      </c>
      <c r="CG12" s="313" t="s">
        <v>564</v>
      </c>
      <c r="CH12" s="313" t="s">
        <v>564</v>
      </c>
      <c r="CI12" s="313">
        <v>0</v>
      </c>
      <c r="CJ12" s="313">
        <f t="shared" si="30"/>
        <v>0</v>
      </c>
      <c r="CK12" s="313">
        <v>0</v>
      </c>
      <c r="CL12" s="313">
        <v>0</v>
      </c>
      <c r="CM12" s="313">
        <v>0</v>
      </c>
      <c r="CN12" s="313">
        <v>0</v>
      </c>
      <c r="CO12" s="313">
        <v>0</v>
      </c>
      <c r="CP12" s="313">
        <v>0</v>
      </c>
      <c r="CQ12" s="313">
        <v>0</v>
      </c>
      <c r="CR12" s="313">
        <v>0</v>
      </c>
      <c r="CS12" s="313">
        <v>0</v>
      </c>
      <c r="CT12" s="313">
        <v>0</v>
      </c>
      <c r="CU12" s="313">
        <v>0</v>
      </c>
      <c r="CV12" s="313">
        <v>0</v>
      </c>
      <c r="CW12" s="313" t="s">
        <v>564</v>
      </c>
      <c r="CX12" s="313" t="s">
        <v>564</v>
      </c>
      <c r="CY12" s="313" t="s">
        <v>564</v>
      </c>
      <c r="CZ12" s="313" t="s">
        <v>564</v>
      </c>
      <c r="DA12" s="313" t="s">
        <v>564</v>
      </c>
      <c r="DB12" s="313" t="s">
        <v>564</v>
      </c>
      <c r="DC12" s="313" t="s">
        <v>564</v>
      </c>
      <c r="DD12" s="313">
        <v>0</v>
      </c>
      <c r="DE12" s="313">
        <f t="shared" si="31"/>
        <v>0</v>
      </c>
      <c r="DF12" s="313">
        <v>0</v>
      </c>
      <c r="DG12" s="313">
        <v>0</v>
      </c>
      <c r="DH12" s="313">
        <v>0</v>
      </c>
      <c r="DI12" s="313">
        <v>0</v>
      </c>
      <c r="DJ12" s="313">
        <v>0</v>
      </c>
      <c r="DK12" s="313">
        <v>0</v>
      </c>
      <c r="DL12" s="313">
        <v>0</v>
      </c>
      <c r="DM12" s="313">
        <v>0</v>
      </c>
      <c r="DN12" s="313">
        <v>0</v>
      </c>
      <c r="DO12" s="313">
        <v>0</v>
      </c>
      <c r="DP12" s="313">
        <v>0</v>
      </c>
      <c r="DQ12" s="313">
        <v>0</v>
      </c>
      <c r="DR12" s="313" t="s">
        <v>564</v>
      </c>
      <c r="DS12" s="313" t="s">
        <v>564</v>
      </c>
      <c r="DT12" s="313">
        <v>0</v>
      </c>
      <c r="DU12" s="313" t="s">
        <v>564</v>
      </c>
      <c r="DV12" s="313" t="s">
        <v>564</v>
      </c>
      <c r="DW12" s="313" t="s">
        <v>564</v>
      </c>
      <c r="DX12" s="313" t="s">
        <v>564</v>
      </c>
      <c r="DY12" s="313">
        <v>0</v>
      </c>
      <c r="DZ12" s="313">
        <f t="shared" si="32"/>
        <v>0</v>
      </c>
      <c r="EA12" s="313">
        <v>0</v>
      </c>
      <c r="EB12" s="313">
        <v>0</v>
      </c>
      <c r="EC12" s="313">
        <v>0</v>
      </c>
      <c r="ED12" s="313">
        <v>0</v>
      </c>
      <c r="EE12" s="313">
        <v>0</v>
      </c>
      <c r="EF12" s="313">
        <v>0</v>
      </c>
      <c r="EG12" s="313">
        <v>0</v>
      </c>
      <c r="EH12" s="313">
        <v>0</v>
      </c>
      <c r="EI12" s="313">
        <v>0</v>
      </c>
      <c r="EJ12" s="313">
        <v>0</v>
      </c>
      <c r="EK12" s="313" t="s">
        <v>564</v>
      </c>
      <c r="EL12" s="313" t="s">
        <v>564</v>
      </c>
      <c r="EM12" s="313" t="s">
        <v>564</v>
      </c>
      <c r="EN12" s="313">
        <v>0</v>
      </c>
      <c r="EO12" s="313">
        <v>0</v>
      </c>
      <c r="EP12" s="313" t="s">
        <v>564</v>
      </c>
      <c r="EQ12" s="313" t="s">
        <v>564</v>
      </c>
      <c r="ER12" s="313" t="s">
        <v>564</v>
      </c>
      <c r="ES12" s="313">
        <v>0</v>
      </c>
      <c r="ET12" s="313">
        <v>0</v>
      </c>
      <c r="EU12" s="313">
        <f t="shared" si="33"/>
        <v>0</v>
      </c>
      <c r="EV12" s="313">
        <v>0</v>
      </c>
      <c r="EW12" s="313">
        <v>0</v>
      </c>
      <c r="EX12" s="313">
        <v>0</v>
      </c>
      <c r="EY12" s="313">
        <v>0</v>
      </c>
      <c r="EZ12" s="313">
        <v>0</v>
      </c>
      <c r="FA12" s="313">
        <v>0</v>
      </c>
      <c r="FB12" s="313">
        <v>0</v>
      </c>
      <c r="FC12" s="313">
        <v>0</v>
      </c>
      <c r="FD12" s="313">
        <v>0</v>
      </c>
      <c r="FE12" s="313">
        <v>0</v>
      </c>
      <c r="FF12" s="313">
        <v>0</v>
      </c>
      <c r="FG12" s="313">
        <v>0</v>
      </c>
      <c r="FH12" s="313" t="s">
        <v>564</v>
      </c>
      <c r="FI12" s="313" t="s">
        <v>564</v>
      </c>
      <c r="FJ12" s="313" t="s">
        <v>564</v>
      </c>
      <c r="FK12" s="313">
        <v>0</v>
      </c>
      <c r="FL12" s="313">
        <v>0</v>
      </c>
      <c r="FM12" s="313">
        <v>0</v>
      </c>
      <c r="FN12" s="313">
        <v>0</v>
      </c>
      <c r="FO12" s="313">
        <v>0</v>
      </c>
    </row>
    <row r="13" spans="1:171" s="300" customFormat="1" ht="12" customHeight="1">
      <c r="A13" s="294" t="s">
        <v>571</v>
      </c>
      <c r="B13" s="295" t="s">
        <v>583</v>
      </c>
      <c r="C13" s="294" t="s">
        <v>584</v>
      </c>
      <c r="D13" s="313">
        <f t="shared" si="6"/>
        <v>4711</v>
      </c>
      <c r="E13" s="313">
        <f t="shared" si="7"/>
        <v>55</v>
      </c>
      <c r="F13" s="313">
        <f t="shared" si="8"/>
        <v>0</v>
      </c>
      <c r="G13" s="313">
        <f t="shared" si="9"/>
        <v>0</v>
      </c>
      <c r="H13" s="313">
        <f t="shared" si="10"/>
        <v>994</v>
      </c>
      <c r="I13" s="313">
        <f t="shared" si="11"/>
        <v>0</v>
      </c>
      <c r="J13" s="313">
        <f t="shared" si="12"/>
        <v>0</v>
      </c>
      <c r="K13" s="313">
        <f t="shared" si="13"/>
        <v>0</v>
      </c>
      <c r="L13" s="313">
        <f t="shared" si="14"/>
        <v>0</v>
      </c>
      <c r="M13" s="313">
        <f t="shared" si="15"/>
        <v>0</v>
      </c>
      <c r="N13" s="313">
        <f t="shared" si="16"/>
        <v>0</v>
      </c>
      <c r="O13" s="313">
        <f t="shared" si="17"/>
        <v>0</v>
      </c>
      <c r="P13" s="313">
        <f t="shared" si="18"/>
        <v>0</v>
      </c>
      <c r="Q13" s="313">
        <f t="shared" si="19"/>
        <v>999</v>
      </c>
      <c r="R13" s="313">
        <f t="shared" si="20"/>
        <v>0</v>
      </c>
      <c r="S13" s="313">
        <f t="shared" si="21"/>
        <v>0</v>
      </c>
      <c r="T13" s="313">
        <f t="shared" si="22"/>
        <v>2300</v>
      </c>
      <c r="U13" s="313">
        <f t="shared" si="23"/>
        <v>0</v>
      </c>
      <c r="V13" s="313">
        <f t="shared" si="24"/>
        <v>0</v>
      </c>
      <c r="W13" s="313">
        <f t="shared" si="25"/>
        <v>0</v>
      </c>
      <c r="X13" s="313">
        <f t="shared" si="26"/>
        <v>363</v>
      </c>
      <c r="Y13" s="313">
        <f t="shared" si="27"/>
        <v>3369</v>
      </c>
      <c r="Z13" s="313">
        <v>55</v>
      </c>
      <c r="AA13" s="313">
        <v>0</v>
      </c>
      <c r="AB13" s="313">
        <v>0</v>
      </c>
      <c r="AC13" s="313">
        <v>15</v>
      </c>
      <c r="AD13" s="313">
        <v>0</v>
      </c>
      <c r="AE13" s="313">
        <v>0</v>
      </c>
      <c r="AF13" s="313">
        <v>0</v>
      </c>
      <c r="AG13" s="313">
        <v>0</v>
      </c>
      <c r="AH13" s="313">
        <v>0</v>
      </c>
      <c r="AI13" s="313">
        <v>0</v>
      </c>
      <c r="AJ13" s="313" t="s">
        <v>564</v>
      </c>
      <c r="AK13" s="313" t="s">
        <v>564</v>
      </c>
      <c r="AL13" s="313">
        <v>999</v>
      </c>
      <c r="AM13" s="313" t="s">
        <v>564</v>
      </c>
      <c r="AN13" s="313" t="s">
        <v>564</v>
      </c>
      <c r="AO13" s="313">
        <v>2300</v>
      </c>
      <c r="AP13" s="313" t="s">
        <v>564</v>
      </c>
      <c r="AQ13" s="313">
        <v>0</v>
      </c>
      <c r="AR13" s="313" t="s">
        <v>564</v>
      </c>
      <c r="AS13" s="313">
        <v>0</v>
      </c>
      <c r="AT13" s="313">
        <f t="shared" si="28"/>
        <v>1199</v>
      </c>
      <c r="AU13" s="313">
        <v>0</v>
      </c>
      <c r="AV13" s="313">
        <v>0</v>
      </c>
      <c r="AW13" s="313">
        <v>0</v>
      </c>
      <c r="AX13" s="313">
        <v>979</v>
      </c>
      <c r="AY13" s="313">
        <v>0</v>
      </c>
      <c r="AZ13" s="313">
        <v>0</v>
      </c>
      <c r="BA13" s="313">
        <v>0</v>
      </c>
      <c r="BB13" s="313">
        <v>0</v>
      </c>
      <c r="BC13" s="313">
        <v>0</v>
      </c>
      <c r="BD13" s="313">
        <v>0</v>
      </c>
      <c r="BE13" s="313" t="s">
        <v>564</v>
      </c>
      <c r="BF13" s="313" t="s">
        <v>564</v>
      </c>
      <c r="BG13" s="313" t="s">
        <v>564</v>
      </c>
      <c r="BH13" s="313" t="s">
        <v>564</v>
      </c>
      <c r="BI13" s="313" t="s">
        <v>564</v>
      </c>
      <c r="BJ13" s="313" t="s">
        <v>564</v>
      </c>
      <c r="BK13" s="313" t="s">
        <v>564</v>
      </c>
      <c r="BL13" s="313" t="s">
        <v>564</v>
      </c>
      <c r="BM13" s="313" t="s">
        <v>564</v>
      </c>
      <c r="BN13" s="313">
        <v>220</v>
      </c>
      <c r="BO13" s="313">
        <f t="shared" si="29"/>
        <v>0</v>
      </c>
      <c r="BP13" s="313">
        <v>0</v>
      </c>
      <c r="BQ13" s="313">
        <v>0</v>
      </c>
      <c r="BR13" s="313">
        <v>0</v>
      </c>
      <c r="BS13" s="313">
        <v>0</v>
      </c>
      <c r="BT13" s="313">
        <v>0</v>
      </c>
      <c r="BU13" s="313">
        <v>0</v>
      </c>
      <c r="BV13" s="313">
        <v>0</v>
      </c>
      <c r="BW13" s="313">
        <v>0</v>
      </c>
      <c r="BX13" s="313">
        <v>0</v>
      </c>
      <c r="BY13" s="313">
        <v>0</v>
      </c>
      <c r="BZ13" s="313">
        <v>0</v>
      </c>
      <c r="CA13" s="313">
        <v>0</v>
      </c>
      <c r="CB13" s="313" t="s">
        <v>564</v>
      </c>
      <c r="CC13" s="313" t="s">
        <v>564</v>
      </c>
      <c r="CD13" s="313" t="s">
        <v>564</v>
      </c>
      <c r="CE13" s="313" t="s">
        <v>564</v>
      </c>
      <c r="CF13" s="313" t="s">
        <v>564</v>
      </c>
      <c r="CG13" s="313" t="s">
        <v>564</v>
      </c>
      <c r="CH13" s="313" t="s">
        <v>564</v>
      </c>
      <c r="CI13" s="313">
        <v>0</v>
      </c>
      <c r="CJ13" s="313">
        <f t="shared" si="30"/>
        <v>0</v>
      </c>
      <c r="CK13" s="313">
        <v>0</v>
      </c>
      <c r="CL13" s="313">
        <v>0</v>
      </c>
      <c r="CM13" s="313">
        <v>0</v>
      </c>
      <c r="CN13" s="313">
        <v>0</v>
      </c>
      <c r="CO13" s="313">
        <v>0</v>
      </c>
      <c r="CP13" s="313">
        <v>0</v>
      </c>
      <c r="CQ13" s="313">
        <v>0</v>
      </c>
      <c r="CR13" s="313">
        <v>0</v>
      </c>
      <c r="CS13" s="313">
        <v>0</v>
      </c>
      <c r="CT13" s="313">
        <v>0</v>
      </c>
      <c r="CU13" s="313">
        <v>0</v>
      </c>
      <c r="CV13" s="313">
        <v>0</v>
      </c>
      <c r="CW13" s="313" t="s">
        <v>564</v>
      </c>
      <c r="CX13" s="313" t="s">
        <v>564</v>
      </c>
      <c r="CY13" s="313" t="s">
        <v>564</v>
      </c>
      <c r="CZ13" s="313" t="s">
        <v>564</v>
      </c>
      <c r="DA13" s="313" t="s">
        <v>564</v>
      </c>
      <c r="DB13" s="313" t="s">
        <v>564</v>
      </c>
      <c r="DC13" s="313" t="s">
        <v>564</v>
      </c>
      <c r="DD13" s="313">
        <v>0</v>
      </c>
      <c r="DE13" s="313">
        <f t="shared" si="31"/>
        <v>0</v>
      </c>
      <c r="DF13" s="313">
        <v>0</v>
      </c>
      <c r="DG13" s="313">
        <v>0</v>
      </c>
      <c r="DH13" s="313">
        <v>0</v>
      </c>
      <c r="DI13" s="313">
        <v>0</v>
      </c>
      <c r="DJ13" s="313">
        <v>0</v>
      </c>
      <c r="DK13" s="313">
        <v>0</v>
      </c>
      <c r="DL13" s="313">
        <v>0</v>
      </c>
      <c r="DM13" s="313">
        <v>0</v>
      </c>
      <c r="DN13" s="313">
        <v>0</v>
      </c>
      <c r="DO13" s="313">
        <v>0</v>
      </c>
      <c r="DP13" s="313">
        <v>0</v>
      </c>
      <c r="DQ13" s="313">
        <v>0</v>
      </c>
      <c r="DR13" s="313" t="s">
        <v>564</v>
      </c>
      <c r="DS13" s="313" t="s">
        <v>564</v>
      </c>
      <c r="DT13" s="313">
        <v>0</v>
      </c>
      <c r="DU13" s="313" t="s">
        <v>564</v>
      </c>
      <c r="DV13" s="313" t="s">
        <v>564</v>
      </c>
      <c r="DW13" s="313" t="s">
        <v>564</v>
      </c>
      <c r="DX13" s="313" t="s">
        <v>564</v>
      </c>
      <c r="DY13" s="313">
        <v>0</v>
      </c>
      <c r="DZ13" s="313">
        <f t="shared" si="32"/>
        <v>0</v>
      </c>
      <c r="EA13" s="313">
        <v>0</v>
      </c>
      <c r="EB13" s="313">
        <v>0</v>
      </c>
      <c r="EC13" s="313">
        <v>0</v>
      </c>
      <c r="ED13" s="313">
        <v>0</v>
      </c>
      <c r="EE13" s="313">
        <v>0</v>
      </c>
      <c r="EF13" s="313">
        <v>0</v>
      </c>
      <c r="EG13" s="313">
        <v>0</v>
      </c>
      <c r="EH13" s="313">
        <v>0</v>
      </c>
      <c r="EI13" s="313">
        <v>0</v>
      </c>
      <c r="EJ13" s="313">
        <v>0</v>
      </c>
      <c r="EK13" s="313" t="s">
        <v>564</v>
      </c>
      <c r="EL13" s="313" t="s">
        <v>564</v>
      </c>
      <c r="EM13" s="313" t="s">
        <v>564</v>
      </c>
      <c r="EN13" s="313">
        <v>0</v>
      </c>
      <c r="EO13" s="313">
        <v>0</v>
      </c>
      <c r="EP13" s="313" t="s">
        <v>564</v>
      </c>
      <c r="EQ13" s="313" t="s">
        <v>564</v>
      </c>
      <c r="ER13" s="313" t="s">
        <v>564</v>
      </c>
      <c r="ES13" s="313">
        <v>0</v>
      </c>
      <c r="ET13" s="313">
        <v>0</v>
      </c>
      <c r="EU13" s="313">
        <f t="shared" si="33"/>
        <v>143</v>
      </c>
      <c r="EV13" s="313">
        <v>0</v>
      </c>
      <c r="EW13" s="313">
        <v>0</v>
      </c>
      <c r="EX13" s="313">
        <v>0</v>
      </c>
      <c r="EY13" s="313">
        <v>0</v>
      </c>
      <c r="EZ13" s="313">
        <v>0</v>
      </c>
      <c r="FA13" s="313">
        <v>0</v>
      </c>
      <c r="FB13" s="313">
        <v>0</v>
      </c>
      <c r="FC13" s="313">
        <v>0</v>
      </c>
      <c r="FD13" s="313">
        <v>0</v>
      </c>
      <c r="FE13" s="313">
        <v>0</v>
      </c>
      <c r="FF13" s="313">
        <v>0</v>
      </c>
      <c r="FG13" s="313">
        <v>0</v>
      </c>
      <c r="FH13" s="313" t="s">
        <v>564</v>
      </c>
      <c r="FI13" s="313" t="s">
        <v>564</v>
      </c>
      <c r="FJ13" s="313" t="s">
        <v>564</v>
      </c>
      <c r="FK13" s="313">
        <v>0</v>
      </c>
      <c r="FL13" s="313">
        <v>0</v>
      </c>
      <c r="FM13" s="313">
        <v>0</v>
      </c>
      <c r="FN13" s="313">
        <v>0</v>
      </c>
      <c r="FO13" s="313">
        <v>143</v>
      </c>
    </row>
    <row r="14" spans="1:171" s="300" customFormat="1" ht="12" customHeight="1">
      <c r="A14" s="294" t="s">
        <v>571</v>
      </c>
      <c r="B14" s="295" t="s">
        <v>585</v>
      </c>
      <c r="C14" s="294" t="s">
        <v>586</v>
      </c>
      <c r="D14" s="313">
        <f t="shared" si="6"/>
        <v>3965</v>
      </c>
      <c r="E14" s="313">
        <f t="shared" si="7"/>
        <v>0</v>
      </c>
      <c r="F14" s="313">
        <f t="shared" si="8"/>
        <v>0</v>
      </c>
      <c r="G14" s="313">
        <f t="shared" si="9"/>
        <v>0</v>
      </c>
      <c r="H14" s="313">
        <f t="shared" si="10"/>
        <v>611</v>
      </c>
      <c r="I14" s="313">
        <f t="shared" si="11"/>
        <v>0</v>
      </c>
      <c r="J14" s="313">
        <f t="shared" si="12"/>
        <v>0</v>
      </c>
      <c r="K14" s="313">
        <f t="shared" si="13"/>
        <v>0</v>
      </c>
      <c r="L14" s="313">
        <f t="shared" si="14"/>
        <v>0</v>
      </c>
      <c r="M14" s="313">
        <f t="shared" si="15"/>
        <v>0</v>
      </c>
      <c r="N14" s="313">
        <f t="shared" si="16"/>
        <v>0</v>
      </c>
      <c r="O14" s="313">
        <f t="shared" si="17"/>
        <v>0</v>
      </c>
      <c r="P14" s="313">
        <f t="shared" si="18"/>
        <v>0</v>
      </c>
      <c r="Q14" s="313">
        <f t="shared" si="19"/>
        <v>0</v>
      </c>
      <c r="R14" s="313">
        <f t="shared" si="20"/>
        <v>0</v>
      </c>
      <c r="S14" s="313">
        <f t="shared" si="21"/>
        <v>0</v>
      </c>
      <c r="T14" s="313">
        <f t="shared" si="22"/>
        <v>3354</v>
      </c>
      <c r="U14" s="313">
        <f t="shared" si="23"/>
        <v>0</v>
      </c>
      <c r="V14" s="313">
        <f t="shared" si="24"/>
        <v>0</v>
      </c>
      <c r="W14" s="313">
        <f t="shared" si="25"/>
        <v>0</v>
      </c>
      <c r="X14" s="313">
        <f t="shared" si="26"/>
        <v>0</v>
      </c>
      <c r="Y14" s="313">
        <f t="shared" si="27"/>
        <v>3354</v>
      </c>
      <c r="Z14" s="313">
        <v>0</v>
      </c>
      <c r="AA14" s="313">
        <v>0</v>
      </c>
      <c r="AB14" s="313">
        <v>0</v>
      </c>
      <c r="AC14" s="313">
        <v>0</v>
      </c>
      <c r="AD14" s="313">
        <v>0</v>
      </c>
      <c r="AE14" s="313">
        <v>0</v>
      </c>
      <c r="AF14" s="313">
        <v>0</v>
      </c>
      <c r="AG14" s="313">
        <v>0</v>
      </c>
      <c r="AH14" s="313">
        <v>0</v>
      </c>
      <c r="AI14" s="313">
        <v>0</v>
      </c>
      <c r="AJ14" s="313" t="s">
        <v>564</v>
      </c>
      <c r="AK14" s="313" t="s">
        <v>564</v>
      </c>
      <c r="AL14" s="313">
        <v>0</v>
      </c>
      <c r="AM14" s="313" t="s">
        <v>564</v>
      </c>
      <c r="AN14" s="313" t="s">
        <v>564</v>
      </c>
      <c r="AO14" s="313">
        <v>3354</v>
      </c>
      <c r="AP14" s="313" t="s">
        <v>564</v>
      </c>
      <c r="AQ14" s="313">
        <v>0</v>
      </c>
      <c r="AR14" s="313" t="s">
        <v>564</v>
      </c>
      <c r="AS14" s="313">
        <v>0</v>
      </c>
      <c r="AT14" s="313">
        <f t="shared" si="28"/>
        <v>611</v>
      </c>
      <c r="AU14" s="313">
        <v>0</v>
      </c>
      <c r="AV14" s="313">
        <v>0</v>
      </c>
      <c r="AW14" s="313">
        <v>0</v>
      </c>
      <c r="AX14" s="313">
        <v>611</v>
      </c>
      <c r="AY14" s="313">
        <v>0</v>
      </c>
      <c r="AZ14" s="313">
        <v>0</v>
      </c>
      <c r="BA14" s="313">
        <v>0</v>
      </c>
      <c r="BB14" s="313">
        <v>0</v>
      </c>
      <c r="BC14" s="313">
        <v>0</v>
      </c>
      <c r="BD14" s="313">
        <v>0</v>
      </c>
      <c r="BE14" s="313" t="s">
        <v>564</v>
      </c>
      <c r="BF14" s="313" t="s">
        <v>564</v>
      </c>
      <c r="BG14" s="313" t="s">
        <v>564</v>
      </c>
      <c r="BH14" s="313" t="s">
        <v>564</v>
      </c>
      <c r="BI14" s="313" t="s">
        <v>564</v>
      </c>
      <c r="BJ14" s="313" t="s">
        <v>564</v>
      </c>
      <c r="BK14" s="313" t="s">
        <v>564</v>
      </c>
      <c r="BL14" s="313" t="s">
        <v>564</v>
      </c>
      <c r="BM14" s="313" t="s">
        <v>564</v>
      </c>
      <c r="BN14" s="313">
        <v>0</v>
      </c>
      <c r="BO14" s="313">
        <f t="shared" si="29"/>
        <v>0</v>
      </c>
      <c r="BP14" s="313">
        <v>0</v>
      </c>
      <c r="BQ14" s="313">
        <v>0</v>
      </c>
      <c r="BR14" s="313">
        <v>0</v>
      </c>
      <c r="BS14" s="313">
        <v>0</v>
      </c>
      <c r="BT14" s="313">
        <v>0</v>
      </c>
      <c r="BU14" s="313">
        <v>0</v>
      </c>
      <c r="BV14" s="313">
        <v>0</v>
      </c>
      <c r="BW14" s="313">
        <v>0</v>
      </c>
      <c r="BX14" s="313">
        <v>0</v>
      </c>
      <c r="BY14" s="313">
        <v>0</v>
      </c>
      <c r="BZ14" s="313">
        <v>0</v>
      </c>
      <c r="CA14" s="313">
        <v>0</v>
      </c>
      <c r="CB14" s="313" t="s">
        <v>564</v>
      </c>
      <c r="CC14" s="313" t="s">
        <v>564</v>
      </c>
      <c r="CD14" s="313" t="s">
        <v>564</v>
      </c>
      <c r="CE14" s="313" t="s">
        <v>564</v>
      </c>
      <c r="CF14" s="313" t="s">
        <v>564</v>
      </c>
      <c r="CG14" s="313" t="s">
        <v>564</v>
      </c>
      <c r="CH14" s="313" t="s">
        <v>564</v>
      </c>
      <c r="CI14" s="313">
        <v>0</v>
      </c>
      <c r="CJ14" s="313">
        <f t="shared" si="30"/>
        <v>0</v>
      </c>
      <c r="CK14" s="313">
        <v>0</v>
      </c>
      <c r="CL14" s="313">
        <v>0</v>
      </c>
      <c r="CM14" s="313">
        <v>0</v>
      </c>
      <c r="CN14" s="313">
        <v>0</v>
      </c>
      <c r="CO14" s="313">
        <v>0</v>
      </c>
      <c r="CP14" s="313">
        <v>0</v>
      </c>
      <c r="CQ14" s="313">
        <v>0</v>
      </c>
      <c r="CR14" s="313">
        <v>0</v>
      </c>
      <c r="CS14" s="313">
        <v>0</v>
      </c>
      <c r="CT14" s="313">
        <v>0</v>
      </c>
      <c r="CU14" s="313">
        <v>0</v>
      </c>
      <c r="CV14" s="313">
        <v>0</v>
      </c>
      <c r="CW14" s="313" t="s">
        <v>564</v>
      </c>
      <c r="CX14" s="313" t="s">
        <v>564</v>
      </c>
      <c r="CY14" s="313" t="s">
        <v>564</v>
      </c>
      <c r="CZ14" s="313" t="s">
        <v>564</v>
      </c>
      <c r="DA14" s="313" t="s">
        <v>564</v>
      </c>
      <c r="DB14" s="313" t="s">
        <v>564</v>
      </c>
      <c r="DC14" s="313" t="s">
        <v>564</v>
      </c>
      <c r="DD14" s="313">
        <v>0</v>
      </c>
      <c r="DE14" s="313">
        <f t="shared" si="31"/>
        <v>0</v>
      </c>
      <c r="DF14" s="313">
        <v>0</v>
      </c>
      <c r="DG14" s="313">
        <v>0</v>
      </c>
      <c r="DH14" s="313">
        <v>0</v>
      </c>
      <c r="DI14" s="313">
        <v>0</v>
      </c>
      <c r="DJ14" s="313">
        <v>0</v>
      </c>
      <c r="DK14" s="313">
        <v>0</v>
      </c>
      <c r="DL14" s="313">
        <v>0</v>
      </c>
      <c r="DM14" s="313">
        <v>0</v>
      </c>
      <c r="DN14" s="313">
        <v>0</v>
      </c>
      <c r="DO14" s="313">
        <v>0</v>
      </c>
      <c r="DP14" s="313">
        <v>0</v>
      </c>
      <c r="DQ14" s="313">
        <v>0</v>
      </c>
      <c r="DR14" s="313" t="s">
        <v>564</v>
      </c>
      <c r="DS14" s="313" t="s">
        <v>564</v>
      </c>
      <c r="DT14" s="313">
        <v>0</v>
      </c>
      <c r="DU14" s="313" t="s">
        <v>564</v>
      </c>
      <c r="DV14" s="313" t="s">
        <v>564</v>
      </c>
      <c r="DW14" s="313" t="s">
        <v>564</v>
      </c>
      <c r="DX14" s="313" t="s">
        <v>564</v>
      </c>
      <c r="DY14" s="313">
        <v>0</v>
      </c>
      <c r="DZ14" s="313">
        <f t="shared" si="32"/>
        <v>0</v>
      </c>
      <c r="EA14" s="313">
        <v>0</v>
      </c>
      <c r="EB14" s="313">
        <v>0</v>
      </c>
      <c r="EC14" s="313">
        <v>0</v>
      </c>
      <c r="ED14" s="313">
        <v>0</v>
      </c>
      <c r="EE14" s="313">
        <v>0</v>
      </c>
      <c r="EF14" s="313">
        <v>0</v>
      </c>
      <c r="EG14" s="313">
        <v>0</v>
      </c>
      <c r="EH14" s="313">
        <v>0</v>
      </c>
      <c r="EI14" s="313">
        <v>0</v>
      </c>
      <c r="EJ14" s="313">
        <v>0</v>
      </c>
      <c r="EK14" s="313" t="s">
        <v>564</v>
      </c>
      <c r="EL14" s="313" t="s">
        <v>564</v>
      </c>
      <c r="EM14" s="313" t="s">
        <v>564</v>
      </c>
      <c r="EN14" s="313">
        <v>0</v>
      </c>
      <c r="EO14" s="313">
        <v>0</v>
      </c>
      <c r="EP14" s="313" t="s">
        <v>564</v>
      </c>
      <c r="EQ14" s="313" t="s">
        <v>564</v>
      </c>
      <c r="ER14" s="313" t="s">
        <v>564</v>
      </c>
      <c r="ES14" s="313">
        <v>0</v>
      </c>
      <c r="ET14" s="313">
        <v>0</v>
      </c>
      <c r="EU14" s="313">
        <f t="shared" si="33"/>
        <v>0</v>
      </c>
      <c r="EV14" s="313">
        <v>0</v>
      </c>
      <c r="EW14" s="313">
        <v>0</v>
      </c>
      <c r="EX14" s="313">
        <v>0</v>
      </c>
      <c r="EY14" s="313">
        <v>0</v>
      </c>
      <c r="EZ14" s="313">
        <v>0</v>
      </c>
      <c r="FA14" s="313">
        <v>0</v>
      </c>
      <c r="FB14" s="313">
        <v>0</v>
      </c>
      <c r="FC14" s="313">
        <v>0</v>
      </c>
      <c r="FD14" s="313">
        <v>0</v>
      </c>
      <c r="FE14" s="313">
        <v>0</v>
      </c>
      <c r="FF14" s="313">
        <v>0</v>
      </c>
      <c r="FG14" s="313">
        <v>0</v>
      </c>
      <c r="FH14" s="313" t="s">
        <v>564</v>
      </c>
      <c r="FI14" s="313" t="s">
        <v>564</v>
      </c>
      <c r="FJ14" s="313" t="s">
        <v>564</v>
      </c>
      <c r="FK14" s="313">
        <v>0</v>
      </c>
      <c r="FL14" s="313">
        <v>0</v>
      </c>
      <c r="FM14" s="313">
        <v>0</v>
      </c>
      <c r="FN14" s="313">
        <v>0</v>
      </c>
      <c r="FO14" s="313">
        <v>0</v>
      </c>
    </row>
    <row r="15" spans="1:171" s="300" customFormat="1" ht="12" customHeight="1">
      <c r="A15" s="294" t="s">
        <v>571</v>
      </c>
      <c r="B15" s="295" t="s">
        <v>587</v>
      </c>
      <c r="C15" s="294" t="s">
        <v>588</v>
      </c>
      <c r="D15" s="313">
        <f t="shared" si="6"/>
        <v>4206</v>
      </c>
      <c r="E15" s="313">
        <f t="shared" si="7"/>
        <v>0</v>
      </c>
      <c r="F15" s="313">
        <f t="shared" si="8"/>
        <v>0</v>
      </c>
      <c r="G15" s="313">
        <f t="shared" si="9"/>
        <v>0</v>
      </c>
      <c r="H15" s="313">
        <f t="shared" si="10"/>
        <v>874</v>
      </c>
      <c r="I15" s="313">
        <f t="shared" si="11"/>
        <v>996</v>
      </c>
      <c r="J15" s="313">
        <f t="shared" si="12"/>
        <v>198</v>
      </c>
      <c r="K15" s="313">
        <f t="shared" si="13"/>
        <v>15</v>
      </c>
      <c r="L15" s="313">
        <f t="shared" si="14"/>
        <v>3</v>
      </c>
      <c r="M15" s="313">
        <f t="shared" si="15"/>
        <v>0</v>
      </c>
      <c r="N15" s="313">
        <f t="shared" si="16"/>
        <v>0</v>
      </c>
      <c r="O15" s="313">
        <f t="shared" si="17"/>
        <v>38</v>
      </c>
      <c r="P15" s="313">
        <f t="shared" si="18"/>
        <v>0</v>
      </c>
      <c r="Q15" s="313">
        <f t="shared" si="19"/>
        <v>2027</v>
      </c>
      <c r="R15" s="313">
        <f t="shared" si="20"/>
        <v>0</v>
      </c>
      <c r="S15" s="313">
        <f t="shared" si="21"/>
        <v>0</v>
      </c>
      <c r="T15" s="313">
        <f t="shared" si="22"/>
        <v>0</v>
      </c>
      <c r="U15" s="313">
        <f t="shared" si="23"/>
        <v>0</v>
      </c>
      <c r="V15" s="313">
        <f t="shared" si="24"/>
        <v>0</v>
      </c>
      <c r="W15" s="313">
        <f t="shared" si="25"/>
        <v>6</v>
      </c>
      <c r="X15" s="313">
        <f t="shared" si="26"/>
        <v>49</v>
      </c>
      <c r="Y15" s="313">
        <f t="shared" si="27"/>
        <v>2359</v>
      </c>
      <c r="Z15" s="313">
        <v>0</v>
      </c>
      <c r="AA15" s="313">
        <v>0</v>
      </c>
      <c r="AB15" s="313">
        <v>0</v>
      </c>
      <c r="AC15" s="313">
        <v>332</v>
      </c>
      <c r="AD15" s="313">
        <v>0</v>
      </c>
      <c r="AE15" s="313">
        <v>0</v>
      </c>
      <c r="AF15" s="313">
        <v>0</v>
      </c>
      <c r="AG15" s="313">
        <v>0</v>
      </c>
      <c r="AH15" s="313">
        <v>0</v>
      </c>
      <c r="AI15" s="313">
        <v>0</v>
      </c>
      <c r="AJ15" s="313" t="s">
        <v>564</v>
      </c>
      <c r="AK15" s="313" t="s">
        <v>564</v>
      </c>
      <c r="AL15" s="313">
        <v>2027</v>
      </c>
      <c r="AM15" s="313" t="s">
        <v>564</v>
      </c>
      <c r="AN15" s="313" t="s">
        <v>564</v>
      </c>
      <c r="AO15" s="313">
        <v>0</v>
      </c>
      <c r="AP15" s="313" t="s">
        <v>564</v>
      </c>
      <c r="AQ15" s="313">
        <v>0</v>
      </c>
      <c r="AR15" s="313" t="s">
        <v>564</v>
      </c>
      <c r="AS15" s="313">
        <v>0</v>
      </c>
      <c r="AT15" s="313">
        <f t="shared" si="28"/>
        <v>542</v>
      </c>
      <c r="AU15" s="313">
        <v>0</v>
      </c>
      <c r="AV15" s="313">
        <v>0</v>
      </c>
      <c r="AW15" s="313">
        <v>0</v>
      </c>
      <c r="AX15" s="313">
        <v>542</v>
      </c>
      <c r="AY15" s="313">
        <v>0</v>
      </c>
      <c r="AZ15" s="313">
        <v>0</v>
      </c>
      <c r="BA15" s="313">
        <v>0</v>
      </c>
      <c r="BB15" s="313">
        <v>0</v>
      </c>
      <c r="BC15" s="313">
        <v>0</v>
      </c>
      <c r="BD15" s="313">
        <v>0</v>
      </c>
      <c r="BE15" s="313" t="s">
        <v>564</v>
      </c>
      <c r="BF15" s="313" t="s">
        <v>564</v>
      </c>
      <c r="BG15" s="313" t="s">
        <v>564</v>
      </c>
      <c r="BH15" s="313" t="s">
        <v>564</v>
      </c>
      <c r="BI15" s="313" t="s">
        <v>564</v>
      </c>
      <c r="BJ15" s="313" t="s">
        <v>564</v>
      </c>
      <c r="BK15" s="313" t="s">
        <v>564</v>
      </c>
      <c r="BL15" s="313" t="s">
        <v>564</v>
      </c>
      <c r="BM15" s="313" t="s">
        <v>564</v>
      </c>
      <c r="BN15" s="313">
        <v>0</v>
      </c>
      <c r="BO15" s="313">
        <f t="shared" si="29"/>
        <v>38</v>
      </c>
      <c r="BP15" s="313">
        <v>0</v>
      </c>
      <c r="BQ15" s="313">
        <v>0</v>
      </c>
      <c r="BR15" s="313">
        <v>0</v>
      </c>
      <c r="BS15" s="313">
        <v>0</v>
      </c>
      <c r="BT15" s="313">
        <v>0</v>
      </c>
      <c r="BU15" s="313">
        <v>0</v>
      </c>
      <c r="BV15" s="313">
        <v>0</v>
      </c>
      <c r="BW15" s="313">
        <v>0</v>
      </c>
      <c r="BX15" s="313">
        <v>0</v>
      </c>
      <c r="BY15" s="313">
        <v>0</v>
      </c>
      <c r="BZ15" s="313">
        <v>38</v>
      </c>
      <c r="CA15" s="313">
        <v>0</v>
      </c>
      <c r="CB15" s="313" t="s">
        <v>564</v>
      </c>
      <c r="CC15" s="313" t="s">
        <v>564</v>
      </c>
      <c r="CD15" s="313" t="s">
        <v>564</v>
      </c>
      <c r="CE15" s="313" t="s">
        <v>564</v>
      </c>
      <c r="CF15" s="313" t="s">
        <v>564</v>
      </c>
      <c r="CG15" s="313" t="s">
        <v>564</v>
      </c>
      <c r="CH15" s="313" t="s">
        <v>564</v>
      </c>
      <c r="CI15" s="313">
        <v>0</v>
      </c>
      <c r="CJ15" s="313">
        <f t="shared" si="30"/>
        <v>0</v>
      </c>
      <c r="CK15" s="313">
        <v>0</v>
      </c>
      <c r="CL15" s="313">
        <v>0</v>
      </c>
      <c r="CM15" s="313">
        <v>0</v>
      </c>
      <c r="CN15" s="313">
        <v>0</v>
      </c>
      <c r="CO15" s="313">
        <v>0</v>
      </c>
      <c r="CP15" s="313">
        <v>0</v>
      </c>
      <c r="CQ15" s="313">
        <v>0</v>
      </c>
      <c r="CR15" s="313">
        <v>0</v>
      </c>
      <c r="CS15" s="313">
        <v>0</v>
      </c>
      <c r="CT15" s="313">
        <v>0</v>
      </c>
      <c r="CU15" s="313">
        <v>0</v>
      </c>
      <c r="CV15" s="313">
        <v>0</v>
      </c>
      <c r="CW15" s="313" t="s">
        <v>564</v>
      </c>
      <c r="CX15" s="313" t="s">
        <v>564</v>
      </c>
      <c r="CY15" s="313" t="s">
        <v>564</v>
      </c>
      <c r="CZ15" s="313" t="s">
        <v>564</v>
      </c>
      <c r="DA15" s="313" t="s">
        <v>564</v>
      </c>
      <c r="DB15" s="313" t="s">
        <v>564</v>
      </c>
      <c r="DC15" s="313" t="s">
        <v>564</v>
      </c>
      <c r="DD15" s="313">
        <v>0</v>
      </c>
      <c r="DE15" s="313">
        <f t="shared" si="31"/>
        <v>0</v>
      </c>
      <c r="DF15" s="313">
        <v>0</v>
      </c>
      <c r="DG15" s="313">
        <v>0</v>
      </c>
      <c r="DH15" s="313">
        <v>0</v>
      </c>
      <c r="DI15" s="313">
        <v>0</v>
      </c>
      <c r="DJ15" s="313">
        <v>0</v>
      </c>
      <c r="DK15" s="313">
        <v>0</v>
      </c>
      <c r="DL15" s="313">
        <v>0</v>
      </c>
      <c r="DM15" s="313">
        <v>0</v>
      </c>
      <c r="DN15" s="313">
        <v>0</v>
      </c>
      <c r="DO15" s="313">
        <v>0</v>
      </c>
      <c r="DP15" s="313">
        <v>0</v>
      </c>
      <c r="DQ15" s="313">
        <v>0</v>
      </c>
      <c r="DR15" s="313" t="s">
        <v>564</v>
      </c>
      <c r="DS15" s="313" t="s">
        <v>564</v>
      </c>
      <c r="DT15" s="313">
        <v>0</v>
      </c>
      <c r="DU15" s="313" t="s">
        <v>564</v>
      </c>
      <c r="DV15" s="313" t="s">
        <v>564</v>
      </c>
      <c r="DW15" s="313" t="s">
        <v>564</v>
      </c>
      <c r="DX15" s="313" t="s">
        <v>564</v>
      </c>
      <c r="DY15" s="313">
        <v>0</v>
      </c>
      <c r="DZ15" s="313">
        <f t="shared" si="32"/>
        <v>0</v>
      </c>
      <c r="EA15" s="313">
        <v>0</v>
      </c>
      <c r="EB15" s="313">
        <v>0</v>
      </c>
      <c r="EC15" s="313">
        <v>0</v>
      </c>
      <c r="ED15" s="313">
        <v>0</v>
      </c>
      <c r="EE15" s="313">
        <v>0</v>
      </c>
      <c r="EF15" s="313">
        <v>0</v>
      </c>
      <c r="EG15" s="313">
        <v>0</v>
      </c>
      <c r="EH15" s="313">
        <v>0</v>
      </c>
      <c r="EI15" s="313">
        <v>0</v>
      </c>
      <c r="EJ15" s="313">
        <v>0</v>
      </c>
      <c r="EK15" s="313" t="s">
        <v>564</v>
      </c>
      <c r="EL15" s="313" t="s">
        <v>564</v>
      </c>
      <c r="EM15" s="313" t="s">
        <v>564</v>
      </c>
      <c r="EN15" s="313">
        <v>0</v>
      </c>
      <c r="EO15" s="313">
        <v>0</v>
      </c>
      <c r="EP15" s="313" t="s">
        <v>564</v>
      </c>
      <c r="EQ15" s="313" t="s">
        <v>564</v>
      </c>
      <c r="ER15" s="313" t="s">
        <v>564</v>
      </c>
      <c r="ES15" s="313">
        <v>0</v>
      </c>
      <c r="ET15" s="313">
        <v>0</v>
      </c>
      <c r="EU15" s="313">
        <f t="shared" si="33"/>
        <v>1267</v>
      </c>
      <c r="EV15" s="313">
        <v>0</v>
      </c>
      <c r="EW15" s="313">
        <v>0</v>
      </c>
      <c r="EX15" s="313">
        <v>0</v>
      </c>
      <c r="EY15" s="313">
        <v>0</v>
      </c>
      <c r="EZ15" s="313">
        <v>996</v>
      </c>
      <c r="FA15" s="313">
        <v>198</v>
      </c>
      <c r="FB15" s="313">
        <v>15</v>
      </c>
      <c r="FC15" s="313">
        <v>3</v>
      </c>
      <c r="FD15" s="313">
        <v>0</v>
      </c>
      <c r="FE15" s="313">
        <v>0</v>
      </c>
      <c r="FF15" s="313">
        <v>0</v>
      </c>
      <c r="FG15" s="313">
        <v>0</v>
      </c>
      <c r="FH15" s="313" t="s">
        <v>564</v>
      </c>
      <c r="FI15" s="313" t="s">
        <v>564</v>
      </c>
      <c r="FJ15" s="313" t="s">
        <v>564</v>
      </c>
      <c r="FK15" s="313">
        <v>0</v>
      </c>
      <c r="FL15" s="313">
        <v>0</v>
      </c>
      <c r="FM15" s="313">
        <v>0</v>
      </c>
      <c r="FN15" s="313">
        <v>6</v>
      </c>
      <c r="FO15" s="313">
        <v>49</v>
      </c>
    </row>
    <row r="16" spans="1:171" s="300" customFormat="1" ht="12" customHeight="1">
      <c r="A16" s="294" t="s">
        <v>571</v>
      </c>
      <c r="B16" s="295" t="s">
        <v>589</v>
      </c>
      <c r="C16" s="294" t="s">
        <v>590</v>
      </c>
      <c r="D16" s="313">
        <f t="shared" si="6"/>
        <v>6898</v>
      </c>
      <c r="E16" s="313">
        <f t="shared" si="7"/>
        <v>0</v>
      </c>
      <c r="F16" s="313">
        <f t="shared" si="8"/>
        <v>0</v>
      </c>
      <c r="G16" s="313">
        <f t="shared" si="9"/>
        <v>0</v>
      </c>
      <c r="H16" s="313">
        <f t="shared" si="10"/>
        <v>1522</v>
      </c>
      <c r="I16" s="313">
        <f t="shared" si="11"/>
        <v>1752</v>
      </c>
      <c r="J16" s="313">
        <f t="shared" si="12"/>
        <v>506</v>
      </c>
      <c r="K16" s="313">
        <f t="shared" si="13"/>
        <v>0</v>
      </c>
      <c r="L16" s="313">
        <f t="shared" si="14"/>
        <v>1849</v>
      </c>
      <c r="M16" s="313">
        <f t="shared" si="15"/>
        <v>0</v>
      </c>
      <c r="N16" s="313">
        <f t="shared" si="16"/>
        <v>0</v>
      </c>
      <c r="O16" s="313">
        <f t="shared" si="17"/>
        <v>0</v>
      </c>
      <c r="P16" s="313">
        <f t="shared" si="18"/>
        <v>0</v>
      </c>
      <c r="Q16" s="313">
        <f t="shared" si="19"/>
        <v>0</v>
      </c>
      <c r="R16" s="313">
        <f t="shared" si="20"/>
        <v>0</v>
      </c>
      <c r="S16" s="313">
        <f t="shared" si="21"/>
        <v>0</v>
      </c>
      <c r="T16" s="313">
        <f t="shared" si="22"/>
        <v>0</v>
      </c>
      <c r="U16" s="313">
        <f t="shared" si="23"/>
        <v>0</v>
      </c>
      <c r="V16" s="313">
        <f t="shared" si="24"/>
        <v>0</v>
      </c>
      <c r="W16" s="313">
        <f t="shared" si="25"/>
        <v>20</v>
      </c>
      <c r="X16" s="313">
        <f t="shared" si="26"/>
        <v>1249</v>
      </c>
      <c r="Y16" s="313">
        <f t="shared" si="27"/>
        <v>0</v>
      </c>
      <c r="Z16" s="313">
        <v>0</v>
      </c>
      <c r="AA16" s="313">
        <v>0</v>
      </c>
      <c r="AB16" s="313">
        <v>0</v>
      </c>
      <c r="AC16" s="313">
        <v>0</v>
      </c>
      <c r="AD16" s="313">
        <v>0</v>
      </c>
      <c r="AE16" s="313">
        <v>0</v>
      </c>
      <c r="AF16" s="313">
        <v>0</v>
      </c>
      <c r="AG16" s="313">
        <v>0</v>
      </c>
      <c r="AH16" s="313">
        <v>0</v>
      </c>
      <c r="AI16" s="313">
        <v>0</v>
      </c>
      <c r="AJ16" s="313" t="s">
        <v>564</v>
      </c>
      <c r="AK16" s="313" t="s">
        <v>564</v>
      </c>
      <c r="AL16" s="313">
        <v>0</v>
      </c>
      <c r="AM16" s="313" t="s">
        <v>564</v>
      </c>
      <c r="AN16" s="313" t="s">
        <v>564</v>
      </c>
      <c r="AO16" s="313">
        <v>0</v>
      </c>
      <c r="AP16" s="313" t="s">
        <v>564</v>
      </c>
      <c r="AQ16" s="313">
        <v>0</v>
      </c>
      <c r="AR16" s="313" t="s">
        <v>564</v>
      </c>
      <c r="AS16" s="313">
        <v>0</v>
      </c>
      <c r="AT16" s="313">
        <f t="shared" si="28"/>
        <v>0</v>
      </c>
      <c r="AU16" s="313">
        <v>0</v>
      </c>
      <c r="AV16" s="313">
        <v>0</v>
      </c>
      <c r="AW16" s="313">
        <v>0</v>
      </c>
      <c r="AX16" s="313">
        <v>0</v>
      </c>
      <c r="AY16" s="313">
        <v>0</v>
      </c>
      <c r="AZ16" s="313">
        <v>0</v>
      </c>
      <c r="BA16" s="313">
        <v>0</v>
      </c>
      <c r="BB16" s="313">
        <v>0</v>
      </c>
      <c r="BC16" s="313">
        <v>0</v>
      </c>
      <c r="BD16" s="313">
        <v>0</v>
      </c>
      <c r="BE16" s="313" t="s">
        <v>564</v>
      </c>
      <c r="BF16" s="313" t="s">
        <v>564</v>
      </c>
      <c r="BG16" s="313" t="s">
        <v>564</v>
      </c>
      <c r="BH16" s="313" t="s">
        <v>564</v>
      </c>
      <c r="BI16" s="313" t="s">
        <v>564</v>
      </c>
      <c r="BJ16" s="313" t="s">
        <v>564</v>
      </c>
      <c r="BK16" s="313" t="s">
        <v>564</v>
      </c>
      <c r="BL16" s="313" t="s">
        <v>564</v>
      </c>
      <c r="BM16" s="313" t="s">
        <v>564</v>
      </c>
      <c r="BN16" s="313">
        <v>0</v>
      </c>
      <c r="BO16" s="313">
        <f t="shared" si="29"/>
        <v>0</v>
      </c>
      <c r="BP16" s="313">
        <v>0</v>
      </c>
      <c r="BQ16" s="313">
        <v>0</v>
      </c>
      <c r="BR16" s="313">
        <v>0</v>
      </c>
      <c r="BS16" s="313">
        <v>0</v>
      </c>
      <c r="BT16" s="313">
        <v>0</v>
      </c>
      <c r="BU16" s="313">
        <v>0</v>
      </c>
      <c r="BV16" s="313">
        <v>0</v>
      </c>
      <c r="BW16" s="313">
        <v>0</v>
      </c>
      <c r="BX16" s="313">
        <v>0</v>
      </c>
      <c r="BY16" s="313">
        <v>0</v>
      </c>
      <c r="BZ16" s="313">
        <v>0</v>
      </c>
      <c r="CA16" s="313">
        <v>0</v>
      </c>
      <c r="CB16" s="313" t="s">
        <v>564</v>
      </c>
      <c r="CC16" s="313" t="s">
        <v>564</v>
      </c>
      <c r="CD16" s="313" t="s">
        <v>564</v>
      </c>
      <c r="CE16" s="313" t="s">
        <v>564</v>
      </c>
      <c r="CF16" s="313" t="s">
        <v>564</v>
      </c>
      <c r="CG16" s="313" t="s">
        <v>564</v>
      </c>
      <c r="CH16" s="313" t="s">
        <v>564</v>
      </c>
      <c r="CI16" s="313">
        <v>0</v>
      </c>
      <c r="CJ16" s="313">
        <f t="shared" si="30"/>
        <v>0</v>
      </c>
      <c r="CK16" s="313">
        <v>0</v>
      </c>
      <c r="CL16" s="313">
        <v>0</v>
      </c>
      <c r="CM16" s="313">
        <v>0</v>
      </c>
      <c r="CN16" s="313">
        <v>0</v>
      </c>
      <c r="CO16" s="313">
        <v>0</v>
      </c>
      <c r="CP16" s="313">
        <v>0</v>
      </c>
      <c r="CQ16" s="313">
        <v>0</v>
      </c>
      <c r="CR16" s="313">
        <v>0</v>
      </c>
      <c r="CS16" s="313">
        <v>0</v>
      </c>
      <c r="CT16" s="313">
        <v>0</v>
      </c>
      <c r="CU16" s="313">
        <v>0</v>
      </c>
      <c r="CV16" s="313">
        <v>0</v>
      </c>
      <c r="CW16" s="313" t="s">
        <v>564</v>
      </c>
      <c r="CX16" s="313" t="s">
        <v>564</v>
      </c>
      <c r="CY16" s="313" t="s">
        <v>564</v>
      </c>
      <c r="CZ16" s="313" t="s">
        <v>564</v>
      </c>
      <c r="DA16" s="313" t="s">
        <v>564</v>
      </c>
      <c r="DB16" s="313" t="s">
        <v>564</v>
      </c>
      <c r="DC16" s="313" t="s">
        <v>564</v>
      </c>
      <c r="DD16" s="313">
        <v>0</v>
      </c>
      <c r="DE16" s="313">
        <f t="shared" si="31"/>
        <v>0</v>
      </c>
      <c r="DF16" s="313">
        <v>0</v>
      </c>
      <c r="DG16" s="313">
        <v>0</v>
      </c>
      <c r="DH16" s="313">
        <v>0</v>
      </c>
      <c r="DI16" s="313">
        <v>0</v>
      </c>
      <c r="DJ16" s="313">
        <v>0</v>
      </c>
      <c r="DK16" s="313">
        <v>0</v>
      </c>
      <c r="DL16" s="313">
        <v>0</v>
      </c>
      <c r="DM16" s="313">
        <v>0</v>
      </c>
      <c r="DN16" s="313">
        <v>0</v>
      </c>
      <c r="DO16" s="313">
        <v>0</v>
      </c>
      <c r="DP16" s="313">
        <v>0</v>
      </c>
      <c r="DQ16" s="313">
        <v>0</v>
      </c>
      <c r="DR16" s="313" t="s">
        <v>564</v>
      </c>
      <c r="DS16" s="313" t="s">
        <v>564</v>
      </c>
      <c r="DT16" s="313">
        <v>0</v>
      </c>
      <c r="DU16" s="313" t="s">
        <v>564</v>
      </c>
      <c r="DV16" s="313" t="s">
        <v>564</v>
      </c>
      <c r="DW16" s="313" t="s">
        <v>564</v>
      </c>
      <c r="DX16" s="313" t="s">
        <v>564</v>
      </c>
      <c r="DY16" s="313">
        <v>0</v>
      </c>
      <c r="DZ16" s="313">
        <f t="shared" si="32"/>
        <v>0</v>
      </c>
      <c r="EA16" s="313">
        <v>0</v>
      </c>
      <c r="EB16" s="313">
        <v>0</v>
      </c>
      <c r="EC16" s="313">
        <v>0</v>
      </c>
      <c r="ED16" s="313">
        <v>0</v>
      </c>
      <c r="EE16" s="313">
        <v>0</v>
      </c>
      <c r="EF16" s="313">
        <v>0</v>
      </c>
      <c r="EG16" s="313">
        <v>0</v>
      </c>
      <c r="EH16" s="313">
        <v>0</v>
      </c>
      <c r="EI16" s="313">
        <v>0</v>
      </c>
      <c r="EJ16" s="313">
        <v>0</v>
      </c>
      <c r="EK16" s="313" t="s">
        <v>564</v>
      </c>
      <c r="EL16" s="313" t="s">
        <v>564</v>
      </c>
      <c r="EM16" s="313" t="s">
        <v>564</v>
      </c>
      <c r="EN16" s="313">
        <v>0</v>
      </c>
      <c r="EO16" s="313">
        <v>0</v>
      </c>
      <c r="EP16" s="313" t="s">
        <v>564</v>
      </c>
      <c r="EQ16" s="313" t="s">
        <v>564</v>
      </c>
      <c r="ER16" s="313" t="s">
        <v>564</v>
      </c>
      <c r="ES16" s="313">
        <v>0</v>
      </c>
      <c r="ET16" s="313">
        <v>0</v>
      </c>
      <c r="EU16" s="313">
        <f t="shared" si="33"/>
        <v>6898</v>
      </c>
      <c r="EV16" s="313">
        <v>0</v>
      </c>
      <c r="EW16" s="313">
        <v>0</v>
      </c>
      <c r="EX16" s="313">
        <v>0</v>
      </c>
      <c r="EY16" s="313">
        <v>1522</v>
      </c>
      <c r="EZ16" s="313">
        <v>1752</v>
      </c>
      <c r="FA16" s="313">
        <v>506</v>
      </c>
      <c r="FB16" s="313">
        <v>0</v>
      </c>
      <c r="FC16" s="313">
        <v>1849</v>
      </c>
      <c r="FD16" s="313">
        <v>0</v>
      </c>
      <c r="FE16" s="313">
        <v>0</v>
      </c>
      <c r="FF16" s="313">
        <v>0</v>
      </c>
      <c r="FG16" s="313">
        <v>0</v>
      </c>
      <c r="FH16" s="313" t="s">
        <v>564</v>
      </c>
      <c r="FI16" s="313" t="s">
        <v>564</v>
      </c>
      <c r="FJ16" s="313" t="s">
        <v>564</v>
      </c>
      <c r="FK16" s="313">
        <v>0</v>
      </c>
      <c r="FL16" s="313">
        <v>0</v>
      </c>
      <c r="FM16" s="313">
        <v>0</v>
      </c>
      <c r="FN16" s="313">
        <v>20</v>
      </c>
      <c r="FO16" s="313">
        <v>1249</v>
      </c>
    </row>
    <row r="17" spans="1:171" s="300" customFormat="1" ht="12" customHeight="1">
      <c r="A17" s="294" t="s">
        <v>571</v>
      </c>
      <c r="B17" s="295" t="s">
        <v>591</v>
      </c>
      <c r="C17" s="294" t="s">
        <v>592</v>
      </c>
      <c r="D17" s="313">
        <f t="shared" si="6"/>
        <v>3592</v>
      </c>
      <c r="E17" s="313">
        <f t="shared" si="7"/>
        <v>0</v>
      </c>
      <c r="F17" s="313">
        <f t="shared" si="8"/>
        <v>0</v>
      </c>
      <c r="G17" s="313">
        <f t="shared" si="9"/>
        <v>0</v>
      </c>
      <c r="H17" s="313">
        <f t="shared" si="10"/>
        <v>344</v>
      </c>
      <c r="I17" s="313">
        <f t="shared" si="11"/>
        <v>795</v>
      </c>
      <c r="J17" s="313">
        <f t="shared" si="12"/>
        <v>188</v>
      </c>
      <c r="K17" s="313">
        <f t="shared" si="13"/>
        <v>0</v>
      </c>
      <c r="L17" s="313">
        <f t="shared" si="14"/>
        <v>2204</v>
      </c>
      <c r="M17" s="313">
        <f t="shared" si="15"/>
        <v>0</v>
      </c>
      <c r="N17" s="313">
        <f t="shared" si="16"/>
        <v>0</v>
      </c>
      <c r="O17" s="313">
        <f t="shared" si="17"/>
        <v>0</v>
      </c>
      <c r="P17" s="313">
        <f t="shared" si="18"/>
        <v>0</v>
      </c>
      <c r="Q17" s="313">
        <f t="shared" si="19"/>
        <v>0</v>
      </c>
      <c r="R17" s="313">
        <f t="shared" si="20"/>
        <v>0</v>
      </c>
      <c r="S17" s="313">
        <f t="shared" si="21"/>
        <v>0</v>
      </c>
      <c r="T17" s="313">
        <f t="shared" si="22"/>
        <v>0</v>
      </c>
      <c r="U17" s="313">
        <f t="shared" si="23"/>
        <v>0</v>
      </c>
      <c r="V17" s="313">
        <f t="shared" si="24"/>
        <v>0</v>
      </c>
      <c r="W17" s="313">
        <f t="shared" si="25"/>
        <v>0</v>
      </c>
      <c r="X17" s="313">
        <f t="shared" si="26"/>
        <v>61</v>
      </c>
      <c r="Y17" s="313">
        <f t="shared" si="27"/>
        <v>0</v>
      </c>
      <c r="Z17" s="313">
        <v>0</v>
      </c>
      <c r="AA17" s="313">
        <v>0</v>
      </c>
      <c r="AB17" s="313">
        <v>0</v>
      </c>
      <c r="AC17" s="313">
        <v>0</v>
      </c>
      <c r="AD17" s="313">
        <v>0</v>
      </c>
      <c r="AE17" s="313">
        <v>0</v>
      </c>
      <c r="AF17" s="313">
        <v>0</v>
      </c>
      <c r="AG17" s="313">
        <v>0</v>
      </c>
      <c r="AH17" s="313">
        <v>0</v>
      </c>
      <c r="AI17" s="313">
        <v>0</v>
      </c>
      <c r="AJ17" s="313" t="s">
        <v>564</v>
      </c>
      <c r="AK17" s="313" t="s">
        <v>564</v>
      </c>
      <c r="AL17" s="313">
        <v>0</v>
      </c>
      <c r="AM17" s="313" t="s">
        <v>564</v>
      </c>
      <c r="AN17" s="313" t="s">
        <v>564</v>
      </c>
      <c r="AO17" s="313">
        <v>0</v>
      </c>
      <c r="AP17" s="313" t="s">
        <v>564</v>
      </c>
      <c r="AQ17" s="313">
        <v>0</v>
      </c>
      <c r="AR17" s="313" t="s">
        <v>564</v>
      </c>
      <c r="AS17" s="313">
        <v>0</v>
      </c>
      <c r="AT17" s="313">
        <f t="shared" si="28"/>
        <v>405</v>
      </c>
      <c r="AU17" s="313">
        <v>0</v>
      </c>
      <c r="AV17" s="313">
        <v>0</v>
      </c>
      <c r="AW17" s="313">
        <v>0</v>
      </c>
      <c r="AX17" s="313">
        <v>344</v>
      </c>
      <c r="AY17" s="313">
        <v>0</v>
      </c>
      <c r="AZ17" s="313">
        <v>0</v>
      </c>
      <c r="BA17" s="313">
        <v>0</v>
      </c>
      <c r="BB17" s="313">
        <v>0</v>
      </c>
      <c r="BC17" s="313">
        <v>0</v>
      </c>
      <c r="BD17" s="313">
        <v>0</v>
      </c>
      <c r="BE17" s="313" t="s">
        <v>564</v>
      </c>
      <c r="BF17" s="313" t="s">
        <v>564</v>
      </c>
      <c r="BG17" s="313" t="s">
        <v>564</v>
      </c>
      <c r="BH17" s="313" t="s">
        <v>564</v>
      </c>
      <c r="BI17" s="313" t="s">
        <v>564</v>
      </c>
      <c r="BJ17" s="313" t="s">
        <v>564</v>
      </c>
      <c r="BK17" s="313" t="s">
        <v>564</v>
      </c>
      <c r="BL17" s="313" t="s">
        <v>564</v>
      </c>
      <c r="BM17" s="313" t="s">
        <v>564</v>
      </c>
      <c r="BN17" s="313">
        <v>61</v>
      </c>
      <c r="BO17" s="313">
        <f t="shared" si="29"/>
        <v>0</v>
      </c>
      <c r="BP17" s="313">
        <v>0</v>
      </c>
      <c r="BQ17" s="313">
        <v>0</v>
      </c>
      <c r="BR17" s="313">
        <v>0</v>
      </c>
      <c r="BS17" s="313">
        <v>0</v>
      </c>
      <c r="BT17" s="313">
        <v>0</v>
      </c>
      <c r="BU17" s="313">
        <v>0</v>
      </c>
      <c r="BV17" s="313">
        <v>0</v>
      </c>
      <c r="BW17" s="313">
        <v>0</v>
      </c>
      <c r="BX17" s="313">
        <v>0</v>
      </c>
      <c r="BY17" s="313">
        <v>0</v>
      </c>
      <c r="BZ17" s="313">
        <v>0</v>
      </c>
      <c r="CA17" s="313">
        <v>0</v>
      </c>
      <c r="CB17" s="313" t="s">
        <v>564</v>
      </c>
      <c r="CC17" s="313" t="s">
        <v>564</v>
      </c>
      <c r="CD17" s="313" t="s">
        <v>564</v>
      </c>
      <c r="CE17" s="313" t="s">
        <v>564</v>
      </c>
      <c r="CF17" s="313" t="s">
        <v>564</v>
      </c>
      <c r="CG17" s="313" t="s">
        <v>564</v>
      </c>
      <c r="CH17" s="313" t="s">
        <v>564</v>
      </c>
      <c r="CI17" s="313">
        <v>0</v>
      </c>
      <c r="CJ17" s="313">
        <f t="shared" si="30"/>
        <v>0</v>
      </c>
      <c r="CK17" s="313">
        <v>0</v>
      </c>
      <c r="CL17" s="313">
        <v>0</v>
      </c>
      <c r="CM17" s="313">
        <v>0</v>
      </c>
      <c r="CN17" s="313">
        <v>0</v>
      </c>
      <c r="CO17" s="313">
        <v>0</v>
      </c>
      <c r="CP17" s="313">
        <v>0</v>
      </c>
      <c r="CQ17" s="313">
        <v>0</v>
      </c>
      <c r="CR17" s="313">
        <v>0</v>
      </c>
      <c r="CS17" s="313">
        <v>0</v>
      </c>
      <c r="CT17" s="313">
        <v>0</v>
      </c>
      <c r="CU17" s="313">
        <v>0</v>
      </c>
      <c r="CV17" s="313">
        <v>0</v>
      </c>
      <c r="CW17" s="313" t="s">
        <v>564</v>
      </c>
      <c r="CX17" s="313" t="s">
        <v>564</v>
      </c>
      <c r="CY17" s="313" t="s">
        <v>564</v>
      </c>
      <c r="CZ17" s="313" t="s">
        <v>564</v>
      </c>
      <c r="DA17" s="313" t="s">
        <v>564</v>
      </c>
      <c r="DB17" s="313" t="s">
        <v>564</v>
      </c>
      <c r="DC17" s="313" t="s">
        <v>564</v>
      </c>
      <c r="DD17" s="313">
        <v>0</v>
      </c>
      <c r="DE17" s="313">
        <f t="shared" si="31"/>
        <v>0</v>
      </c>
      <c r="DF17" s="313">
        <v>0</v>
      </c>
      <c r="DG17" s="313">
        <v>0</v>
      </c>
      <c r="DH17" s="313">
        <v>0</v>
      </c>
      <c r="DI17" s="313">
        <v>0</v>
      </c>
      <c r="DJ17" s="313">
        <v>0</v>
      </c>
      <c r="DK17" s="313">
        <v>0</v>
      </c>
      <c r="DL17" s="313">
        <v>0</v>
      </c>
      <c r="DM17" s="313">
        <v>0</v>
      </c>
      <c r="DN17" s="313">
        <v>0</v>
      </c>
      <c r="DO17" s="313">
        <v>0</v>
      </c>
      <c r="DP17" s="313">
        <v>0</v>
      </c>
      <c r="DQ17" s="313">
        <v>0</v>
      </c>
      <c r="DR17" s="313" t="s">
        <v>564</v>
      </c>
      <c r="DS17" s="313" t="s">
        <v>564</v>
      </c>
      <c r="DT17" s="313">
        <v>0</v>
      </c>
      <c r="DU17" s="313" t="s">
        <v>564</v>
      </c>
      <c r="DV17" s="313" t="s">
        <v>564</v>
      </c>
      <c r="DW17" s="313" t="s">
        <v>564</v>
      </c>
      <c r="DX17" s="313" t="s">
        <v>564</v>
      </c>
      <c r="DY17" s="313">
        <v>0</v>
      </c>
      <c r="DZ17" s="313">
        <f t="shared" si="32"/>
        <v>0</v>
      </c>
      <c r="EA17" s="313">
        <v>0</v>
      </c>
      <c r="EB17" s="313">
        <v>0</v>
      </c>
      <c r="EC17" s="313">
        <v>0</v>
      </c>
      <c r="ED17" s="313">
        <v>0</v>
      </c>
      <c r="EE17" s="313">
        <v>0</v>
      </c>
      <c r="EF17" s="313">
        <v>0</v>
      </c>
      <c r="EG17" s="313">
        <v>0</v>
      </c>
      <c r="EH17" s="313">
        <v>0</v>
      </c>
      <c r="EI17" s="313">
        <v>0</v>
      </c>
      <c r="EJ17" s="313">
        <v>0</v>
      </c>
      <c r="EK17" s="313" t="s">
        <v>564</v>
      </c>
      <c r="EL17" s="313" t="s">
        <v>564</v>
      </c>
      <c r="EM17" s="313" t="s">
        <v>564</v>
      </c>
      <c r="EN17" s="313">
        <v>0</v>
      </c>
      <c r="EO17" s="313">
        <v>0</v>
      </c>
      <c r="EP17" s="313" t="s">
        <v>564</v>
      </c>
      <c r="EQ17" s="313" t="s">
        <v>564</v>
      </c>
      <c r="ER17" s="313" t="s">
        <v>564</v>
      </c>
      <c r="ES17" s="313">
        <v>0</v>
      </c>
      <c r="ET17" s="313">
        <v>0</v>
      </c>
      <c r="EU17" s="313">
        <f t="shared" si="33"/>
        <v>3187</v>
      </c>
      <c r="EV17" s="313">
        <v>0</v>
      </c>
      <c r="EW17" s="313">
        <v>0</v>
      </c>
      <c r="EX17" s="313">
        <v>0</v>
      </c>
      <c r="EY17" s="313">
        <v>0</v>
      </c>
      <c r="EZ17" s="313">
        <v>795</v>
      </c>
      <c r="FA17" s="313">
        <v>188</v>
      </c>
      <c r="FB17" s="313">
        <v>0</v>
      </c>
      <c r="FC17" s="313">
        <v>2204</v>
      </c>
      <c r="FD17" s="313">
        <v>0</v>
      </c>
      <c r="FE17" s="313">
        <v>0</v>
      </c>
      <c r="FF17" s="313">
        <v>0</v>
      </c>
      <c r="FG17" s="313">
        <v>0</v>
      </c>
      <c r="FH17" s="313" t="s">
        <v>564</v>
      </c>
      <c r="FI17" s="313" t="s">
        <v>564</v>
      </c>
      <c r="FJ17" s="313" t="s">
        <v>564</v>
      </c>
      <c r="FK17" s="313">
        <v>0</v>
      </c>
      <c r="FL17" s="313">
        <v>0</v>
      </c>
      <c r="FM17" s="313">
        <v>0</v>
      </c>
      <c r="FN17" s="313">
        <v>0</v>
      </c>
      <c r="FO17" s="313">
        <v>0</v>
      </c>
    </row>
    <row r="18" spans="1:171" s="300" customFormat="1" ht="12" customHeight="1">
      <c r="A18" s="294" t="s">
        <v>571</v>
      </c>
      <c r="B18" s="295" t="s">
        <v>593</v>
      </c>
      <c r="C18" s="294" t="s">
        <v>594</v>
      </c>
      <c r="D18" s="313">
        <f t="shared" si="6"/>
        <v>7247</v>
      </c>
      <c r="E18" s="313">
        <f t="shared" si="7"/>
        <v>1186</v>
      </c>
      <c r="F18" s="313">
        <f t="shared" si="8"/>
        <v>4</v>
      </c>
      <c r="G18" s="313">
        <f t="shared" si="9"/>
        <v>923</v>
      </c>
      <c r="H18" s="313">
        <f t="shared" si="10"/>
        <v>826</v>
      </c>
      <c r="I18" s="313">
        <f t="shared" si="11"/>
        <v>155</v>
      </c>
      <c r="J18" s="313">
        <f t="shared" si="12"/>
        <v>0</v>
      </c>
      <c r="K18" s="313">
        <f t="shared" si="13"/>
        <v>1521</v>
      </c>
      <c r="L18" s="313">
        <f t="shared" si="14"/>
        <v>102</v>
      </c>
      <c r="M18" s="313">
        <f t="shared" si="15"/>
        <v>128</v>
      </c>
      <c r="N18" s="313">
        <f t="shared" si="16"/>
        <v>0</v>
      </c>
      <c r="O18" s="313">
        <f t="shared" si="17"/>
        <v>0</v>
      </c>
      <c r="P18" s="313">
        <f t="shared" si="18"/>
        <v>0</v>
      </c>
      <c r="Q18" s="313">
        <f t="shared" si="19"/>
        <v>0</v>
      </c>
      <c r="R18" s="313">
        <f t="shared" si="20"/>
        <v>0</v>
      </c>
      <c r="S18" s="313">
        <f t="shared" si="21"/>
        <v>0</v>
      </c>
      <c r="T18" s="313">
        <f t="shared" si="22"/>
        <v>398</v>
      </c>
      <c r="U18" s="313">
        <f t="shared" si="23"/>
        <v>0</v>
      </c>
      <c r="V18" s="313">
        <f t="shared" si="24"/>
        <v>0</v>
      </c>
      <c r="W18" s="313">
        <f t="shared" si="25"/>
        <v>0</v>
      </c>
      <c r="X18" s="313">
        <f t="shared" si="26"/>
        <v>2004</v>
      </c>
      <c r="Y18" s="313">
        <f t="shared" si="27"/>
        <v>0</v>
      </c>
      <c r="Z18" s="313">
        <v>0</v>
      </c>
      <c r="AA18" s="313">
        <v>0</v>
      </c>
      <c r="AB18" s="313">
        <v>0</v>
      </c>
      <c r="AC18" s="313">
        <v>0</v>
      </c>
      <c r="AD18" s="313">
        <v>0</v>
      </c>
      <c r="AE18" s="313">
        <v>0</v>
      </c>
      <c r="AF18" s="313">
        <v>0</v>
      </c>
      <c r="AG18" s="313">
        <v>0</v>
      </c>
      <c r="AH18" s="313">
        <v>0</v>
      </c>
      <c r="AI18" s="313">
        <v>0</v>
      </c>
      <c r="AJ18" s="313" t="s">
        <v>564</v>
      </c>
      <c r="AK18" s="313" t="s">
        <v>564</v>
      </c>
      <c r="AL18" s="313">
        <v>0</v>
      </c>
      <c r="AM18" s="313" t="s">
        <v>564</v>
      </c>
      <c r="AN18" s="313" t="s">
        <v>564</v>
      </c>
      <c r="AO18" s="313">
        <v>0</v>
      </c>
      <c r="AP18" s="313" t="s">
        <v>564</v>
      </c>
      <c r="AQ18" s="313">
        <v>0</v>
      </c>
      <c r="AR18" s="313" t="s">
        <v>564</v>
      </c>
      <c r="AS18" s="313">
        <v>0</v>
      </c>
      <c r="AT18" s="313">
        <f t="shared" si="28"/>
        <v>0</v>
      </c>
      <c r="AU18" s="313">
        <v>0</v>
      </c>
      <c r="AV18" s="313">
        <v>0</v>
      </c>
      <c r="AW18" s="313">
        <v>0</v>
      </c>
      <c r="AX18" s="313">
        <v>0</v>
      </c>
      <c r="AY18" s="313">
        <v>0</v>
      </c>
      <c r="AZ18" s="313">
        <v>0</v>
      </c>
      <c r="BA18" s="313">
        <v>0</v>
      </c>
      <c r="BB18" s="313">
        <v>0</v>
      </c>
      <c r="BC18" s="313">
        <v>0</v>
      </c>
      <c r="BD18" s="313">
        <v>0</v>
      </c>
      <c r="BE18" s="313" t="s">
        <v>564</v>
      </c>
      <c r="BF18" s="313" t="s">
        <v>564</v>
      </c>
      <c r="BG18" s="313" t="s">
        <v>564</v>
      </c>
      <c r="BH18" s="313" t="s">
        <v>564</v>
      </c>
      <c r="BI18" s="313" t="s">
        <v>564</v>
      </c>
      <c r="BJ18" s="313" t="s">
        <v>564</v>
      </c>
      <c r="BK18" s="313" t="s">
        <v>564</v>
      </c>
      <c r="BL18" s="313" t="s">
        <v>564</v>
      </c>
      <c r="BM18" s="313" t="s">
        <v>564</v>
      </c>
      <c r="BN18" s="313">
        <v>0</v>
      </c>
      <c r="BO18" s="313">
        <f t="shared" si="29"/>
        <v>0</v>
      </c>
      <c r="BP18" s="313">
        <v>0</v>
      </c>
      <c r="BQ18" s="313">
        <v>0</v>
      </c>
      <c r="BR18" s="313">
        <v>0</v>
      </c>
      <c r="BS18" s="313">
        <v>0</v>
      </c>
      <c r="BT18" s="313">
        <v>0</v>
      </c>
      <c r="BU18" s="313">
        <v>0</v>
      </c>
      <c r="BV18" s="313">
        <v>0</v>
      </c>
      <c r="BW18" s="313">
        <v>0</v>
      </c>
      <c r="BX18" s="313">
        <v>0</v>
      </c>
      <c r="BY18" s="313">
        <v>0</v>
      </c>
      <c r="BZ18" s="313">
        <v>0</v>
      </c>
      <c r="CA18" s="313">
        <v>0</v>
      </c>
      <c r="CB18" s="313" t="s">
        <v>564</v>
      </c>
      <c r="CC18" s="313" t="s">
        <v>564</v>
      </c>
      <c r="CD18" s="313" t="s">
        <v>564</v>
      </c>
      <c r="CE18" s="313" t="s">
        <v>564</v>
      </c>
      <c r="CF18" s="313" t="s">
        <v>564</v>
      </c>
      <c r="CG18" s="313" t="s">
        <v>564</v>
      </c>
      <c r="CH18" s="313" t="s">
        <v>564</v>
      </c>
      <c r="CI18" s="313">
        <v>0</v>
      </c>
      <c r="CJ18" s="313">
        <f t="shared" si="30"/>
        <v>0</v>
      </c>
      <c r="CK18" s="313">
        <v>0</v>
      </c>
      <c r="CL18" s="313">
        <v>0</v>
      </c>
      <c r="CM18" s="313">
        <v>0</v>
      </c>
      <c r="CN18" s="313">
        <v>0</v>
      </c>
      <c r="CO18" s="313">
        <v>0</v>
      </c>
      <c r="CP18" s="313">
        <v>0</v>
      </c>
      <c r="CQ18" s="313">
        <v>0</v>
      </c>
      <c r="CR18" s="313">
        <v>0</v>
      </c>
      <c r="CS18" s="313">
        <v>0</v>
      </c>
      <c r="CT18" s="313">
        <v>0</v>
      </c>
      <c r="CU18" s="313">
        <v>0</v>
      </c>
      <c r="CV18" s="313">
        <v>0</v>
      </c>
      <c r="CW18" s="313" t="s">
        <v>564</v>
      </c>
      <c r="CX18" s="313" t="s">
        <v>564</v>
      </c>
      <c r="CY18" s="313" t="s">
        <v>564</v>
      </c>
      <c r="CZ18" s="313" t="s">
        <v>564</v>
      </c>
      <c r="DA18" s="313" t="s">
        <v>564</v>
      </c>
      <c r="DB18" s="313" t="s">
        <v>564</v>
      </c>
      <c r="DC18" s="313" t="s">
        <v>564</v>
      </c>
      <c r="DD18" s="313">
        <v>0</v>
      </c>
      <c r="DE18" s="313">
        <f t="shared" si="31"/>
        <v>0</v>
      </c>
      <c r="DF18" s="313">
        <v>0</v>
      </c>
      <c r="DG18" s="313">
        <v>0</v>
      </c>
      <c r="DH18" s="313">
        <v>0</v>
      </c>
      <c r="DI18" s="313">
        <v>0</v>
      </c>
      <c r="DJ18" s="313">
        <v>0</v>
      </c>
      <c r="DK18" s="313">
        <v>0</v>
      </c>
      <c r="DL18" s="313">
        <v>0</v>
      </c>
      <c r="DM18" s="313">
        <v>0</v>
      </c>
      <c r="DN18" s="313">
        <v>0</v>
      </c>
      <c r="DO18" s="313">
        <v>0</v>
      </c>
      <c r="DP18" s="313">
        <v>0</v>
      </c>
      <c r="DQ18" s="313">
        <v>0</v>
      </c>
      <c r="DR18" s="313" t="s">
        <v>564</v>
      </c>
      <c r="DS18" s="313" t="s">
        <v>564</v>
      </c>
      <c r="DT18" s="313">
        <v>0</v>
      </c>
      <c r="DU18" s="313" t="s">
        <v>564</v>
      </c>
      <c r="DV18" s="313" t="s">
        <v>564</v>
      </c>
      <c r="DW18" s="313" t="s">
        <v>564</v>
      </c>
      <c r="DX18" s="313" t="s">
        <v>564</v>
      </c>
      <c r="DY18" s="313">
        <v>0</v>
      </c>
      <c r="DZ18" s="313">
        <f t="shared" si="32"/>
        <v>0</v>
      </c>
      <c r="EA18" s="313">
        <v>0</v>
      </c>
      <c r="EB18" s="313">
        <v>0</v>
      </c>
      <c r="EC18" s="313">
        <v>0</v>
      </c>
      <c r="ED18" s="313">
        <v>0</v>
      </c>
      <c r="EE18" s="313">
        <v>0</v>
      </c>
      <c r="EF18" s="313">
        <v>0</v>
      </c>
      <c r="EG18" s="313">
        <v>0</v>
      </c>
      <c r="EH18" s="313">
        <v>0</v>
      </c>
      <c r="EI18" s="313">
        <v>0</v>
      </c>
      <c r="EJ18" s="313">
        <v>0</v>
      </c>
      <c r="EK18" s="313" t="s">
        <v>564</v>
      </c>
      <c r="EL18" s="313" t="s">
        <v>564</v>
      </c>
      <c r="EM18" s="313" t="s">
        <v>564</v>
      </c>
      <c r="EN18" s="313">
        <v>0</v>
      </c>
      <c r="EO18" s="313">
        <v>0</v>
      </c>
      <c r="EP18" s="313" t="s">
        <v>564</v>
      </c>
      <c r="EQ18" s="313" t="s">
        <v>564</v>
      </c>
      <c r="ER18" s="313" t="s">
        <v>564</v>
      </c>
      <c r="ES18" s="313">
        <v>0</v>
      </c>
      <c r="ET18" s="313">
        <v>0</v>
      </c>
      <c r="EU18" s="313">
        <f t="shared" si="33"/>
        <v>7247</v>
      </c>
      <c r="EV18" s="313">
        <v>1186</v>
      </c>
      <c r="EW18" s="313">
        <v>4</v>
      </c>
      <c r="EX18" s="313">
        <v>923</v>
      </c>
      <c r="EY18" s="313">
        <v>826</v>
      </c>
      <c r="EZ18" s="313">
        <v>155</v>
      </c>
      <c r="FA18" s="313">
        <v>0</v>
      </c>
      <c r="FB18" s="313">
        <v>1521</v>
      </c>
      <c r="FC18" s="313">
        <v>102</v>
      </c>
      <c r="FD18" s="313">
        <v>128</v>
      </c>
      <c r="FE18" s="313">
        <v>0</v>
      </c>
      <c r="FF18" s="313">
        <v>0</v>
      </c>
      <c r="FG18" s="313">
        <v>0</v>
      </c>
      <c r="FH18" s="313" t="s">
        <v>564</v>
      </c>
      <c r="FI18" s="313" t="s">
        <v>564</v>
      </c>
      <c r="FJ18" s="313" t="s">
        <v>564</v>
      </c>
      <c r="FK18" s="313">
        <v>398</v>
      </c>
      <c r="FL18" s="313">
        <v>0</v>
      </c>
      <c r="FM18" s="313">
        <v>0</v>
      </c>
      <c r="FN18" s="313">
        <v>0</v>
      </c>
      <c r="FO18" s="313">
        <v>2004</v>
      </c>
    </row>
    <row r="19" spans="1:171" s="300" customFormat="1" ht="12" customHeight="1">
      <c r="A19" s="294" t="s">
        <v>571</v>
      </c>
      <c r="B19" s="295" t="s">
        <v>595</v>
      </c>
      <c r="C19" s="294" t="s">
        <v>596</v>
      </c>
      <c r="D19" s="313">
        <f t="shared" si="6"/>
        <v>1177</v>
      </c>
      <c r="E19" s="313">
        <f t="shared" si="7"/>
        <v>74</v>
      </c>
      <c r="F19" s="313">
        <f t="shared" si="8"/>
        <v>0</v>
      </c>
      <c r="G19" s="313">
        <f t="shared" si="9"/>
        <v>0</v>
      </c>
      <c r="H19" s="313">
        <f t="shared" si="10"/>
        <v>648</v>
      </c>
      <c r="I19" s="313">
        <f t="shared" si="11"/>
        <v>13</v>
      </c>
      <c r="J19" s="313">
        <f t="shared" si="12"/>
        <v>0</v>
      </c>
      <c r="K19" s="313">
        <f t="shared" si="13"/>
        <v>0</v>
      </c>
      <c r="L19" s="313">
        <f t="shared" si="14"/>
        <v>11</v>
      </c>
      <c r="M19" s="313">
        <f t="shared" si="15"/>
        <v>0</v>
      </c>
      <c r="N19" s="313">
        <f t="shared" si="16"/>
        <v>0</v>
      </c>
      <c r="O19" s="313">
        <f t="shared" si="17"/>
        <v>0</v>
      </c>
      <c r="P19" s="313">
        <f t="shared" si="18"/>
        <v>0</v>
      </c>
      <c r="Q19" s="313">
        <f t="shared" si="19"/>
        <v>406</v>
      </c>
      <c r="R19" s="313">
        <f t="shared" si="20"/>
        <v>0</v>
      </c>
      <c r="S19" s="313">
        <f t="shared" si="21"/>
        <v>0</v>
      </c>
      <c r="T19" s="313">
        <f t="shared" si="22"/>
        <v>0</v>
      </c>
      <c r="U19" s="313">
        <f t="shared" si="23"/>
        <v>0</v>
      </c>
      <c r="V19" s="313">
        <f t="shared" si="24"/>
        <v>0</v>
      </c>
      <c r="W19" s="313">
        <f t="shared" si="25"/>
        <v>0</v>
      </c>
      <c r="X19" s="313">
        <f t="shared" si="26"/>
        <v>25</v>
      </c>
      <c r="Y19" s="313">
        <f t="shared" si="27"/>
        <v>406</v>
      </c>
      <c r="Z19" s="313">
        <v>0</v>
      </c>
      <c r="AA19" s="313">
        <v>0</v>
      </c>
      <c r="AB19" s="313">
        <v>0</v>
      </c>
      <c r="AC19" s="313">
        <v>0</v>
      </c>
      <c r="AD19" s="313">
        <v>0</v>
      </c>
      <c r="AE19" s="313">
        <v>0</v>
      </c>
      <c r="AF19" s="313">
        <v>0</v>
      </c>
      <c r="AG19" s="313">
        <v>0</v>
      </c>
      <c r="AH19" s="313">
        <v>0</v>
      </c>
      <c r="AI19" s="313">
        <v>0</v>
      </c>
      <c r="AJ19" s="313" t="s">
        <v>564</v>
      </c>
      <c r="AK19" s="313" t="s">
        <v>564</v>
      </c>
      <c r="AL19" s="313">
        <v>406</v>
      </c>
      <c r="AM19" s="313" t="s">
        <v>564</v>
      </c>
      <c r="AN19" s="313" t="s">
        <v>564</v>
      </c>
      <c r="AO19" s="313">
        <v>0</v>
      </c>
      <c r="AP19" s="313" t="s">
        <v>564</v>
      </c>
      <c r="AQ19" s="313">
        <v>0</v>
      </c>
      <c r="AR19" s="313" t="s">
        <v>564</v>
      </c>
      <c r="AS19" s="313">
        <v>0</v>
      </c>
      <c r="AT19" s="313">
        <f t="shared" si="28"/>
        <v>0</v>
      </c>
      <c r="AU19" s="313">
        <v>0</v>
      </c>
      <c r="AV19" s="313">
        <v>0</v>
      </c>
      <c r="AW19" s="313">
        <v>0</v>
      </c>
      <c r="AX19" s="313">
        <v>0</v>
      </c>
      <c r="AY19" s="313">
        <v>0</v>
      </c>
      <c r="AZ19" s="313">
        <v>0</v>
      </c>
      <c r="BA19" s="313">
        <v>0</v>
      </c>
      <c r="BB19" s="313">
        <v>0</v>
      </c>
      <c r="BC19" s="313">
        <v>0</v>
      </c>
      <c r="BD19" s="313">
        <v>0</v>
      </c>
      <c r="BE19" s="313" t="s">
        <v>564</v>
      </c>
      <c r="BF19" s="313" t="s">
        <v>564</v>
      </c>
      <c r="BG19" s="313" t="s">
        <v>564</v>
      </c>
      <c r="BH19" s="313" t="s">
        <v>564</v>
      </c>
      <c r="BI19" s="313" t="s">
        <v>564</v>
      </c>
      <c r="BJ19" s="313" t="s">
        <v>564</v>
      </c>
      <c r="BK19" s="313" t="s">
        <v>564</v>
      </c>
      <c r="BL19" s="313" t="s">
        <v>564</v>
      </c>
      <c r="BM19" s="313" t="s">
        <v>564</v>
      </c>
      <c r="BN19" s="313">
        <v>0</v>
      </c>
      <c r="BO19" s="313">
        <f t="shared" si="29"/>
        <v>0</v>
      </c>
      <c r="BP19" s="313">
        <v>0</v>
      </c>
      <c r="BQ19" s="313">
        <v>0</v>
      </c>
      <c r="BR19" s="313">
        <v>0</v>
      </c>
      <c r="BS19" s="313">
        <v>0</v>
      </c>
      <c r="BT19" s="313">
        <v>0</v>
      </c>
      <c r="BU19" s="313">
        <v>0</v>
      </c>
      <c r="BV19" s="313">
        <v>0</v>
      </c>
      <c r="BW19" s="313">
        <v>0</v>
      </c>
      <c r="BX19" s="313">
        <v>0</v>
      </c>
      <c r="BY19" s="313">
        <v>0</v>
      </c>
      <c r="BZ19" s="313">
        <v>0</v>
      </c>
      <c r="CA19" s="313">
        <v>0</v>
      </c>
      <c r="CB19" s="313" t="s">
        <v>564</v>
      </c>
      <c r="CC19" s="313" t="s">
        <v>564</v>
      </c>
      <c r="CD19" s="313" t="s">
        <v>564</v>
      </c>
      <c r="CE19" s="313" t="s">
        <v>564</v>
      </c>
      <c r="CF19" s="313" t="s">
        <v>564</v>
      </c>
      <c r="CG19" s="313" t="s">
        <v>564</v>
      </c>
      <c r="CH19" s="313" t="s">
        <v>564</v>
      </c>
      <c r="CI19" s="313">
        <v>0</v>
      </c>
      <c r="CJ19" s="313">
        <f t="shared" si="30"/>
        <v>0</v>
      </c>
      <c r="CK19" s="313">
        <v>0</v>
      </c>
      <c r="CL19" s="313">
        <v>0</v>
      </c>
      <c r="CM19" s="313">
        <v>0</v>
      </c>
      <c r="CN19" s="313">
        <v>0</v>
      </c>
      <c r="CO19" s="313">
        <v>0</v>
      </c>
      <c r="CP19" s="313">
        <v>0</v>
      </c>
      <c r="CQ19" s="313">
        <v>0</v>
      </c>
      <c r="CR19" s="313">
        <v>0</v>
      </c>
      <c r="CS19" s="313">
        <v>0</v>
      </c>
      <c r="CT19" s="313">
        <v>0</v>
      </c>
      <c r="CU19" s="313">
        <v>0</v>
      </c>
      <c r="CV19" s="313">
        <v>0</v>
      </c>
      <c r="CW19" s="313" t="s">
        <v>564</v>
      </c>
      <c r="CX19" s="313" t="s">
        <v>564</v>
      </c>
      <c r="CY19" s="313" t="s">
        <v>564</v>
      </c>
      <c r="CZ19" s="313" t="s">
        <v>564</v>
      </c>
      <c r="DA19" s="313" t="s">
        <v>564</v>
      </c>
      <c r="DB19" s="313" t="s">
        <v>564</v>
      </c>
      <c r="DC19" s="313" t="s">
        <v>564</v>
      </c>
      <c r="DD19" s="313">
        <v>0</v>
      </c>
      <c r="DE19" s="313">
        <f t="shared" si="31"/>
        <v>0</v>
      </c>
      <c r="DF19" s="313">
        <v>0</v>
      </c>
      <c r="DG19" s="313">
        <v>0</v>
      </c>
      <c r="DH19" s="313">
        <v>0</v>
      </c>
      <c r="DI19" s="313">
        <v>0</v>
      </c>
      <c r="DJ19" s="313">
        <v>0</v>
      </c>
      <c r="DK19" s="313">
        <v>0</v>
      </c>
      <c r="DL19" s="313">
        <v>0</v>
      </c>
      <c r="DM19" s="313">
        <v>0</v>
      </c>
      <c r="DN19" s="313">
        <v>0</v>
      </c>
      <c r="DO19" s="313">
        <v>0</v>
      </c>
      <c r="DP19" s="313">
        <v>0</v>
      </c>
      <c r="DQ19" s="313">
        <v>0</v>
      </c>
      <c r="DR19" s="313" t="s">
        <v>564</v>
      </c>
      <c r="DS19" s="313" t="s">
        <v>564</v>
      </c>
      <c r="DT19" s="313">
        <v>0</v>
      </c>
      <c r="DU19" s="313" t="s">
        <v>564</v>
      </c>
      <c r="DV19" s="313" t="s">
        <v>564</v>
      </c>
      <c r="DW19" s="313" t="s">
        <v>564</v>
      </c>
      <c r="DX19" s="313" t="s">
        <v>564</v>
      </c>
      <c r="DY19" s="313">
        <v>0</v>
      </c>
      <c r="DZ19" s="313">
        <f t="shared" si="32"/>
        <v>0</v>
      </c>
      <c r="EA19" s="313">
        <v>0</v>
      </c>
      <c r="EB19" s="313">
        <v>0</v>
      </c>
      <c r="EC19" s="313">
        <v>0</v>
      </c>
      <c r="ED19" s="313">
        <v>0</v>
      </c>
      <c r="EE19" s="313">
        <v>0</v>
      </c>
      <c r="EF19" s="313">
        <v>0</v>
      </c>
      <c r="EG19" s="313">
        <v>0</v>
      </c>
      <c r="EH19" s="313">
        <v>0</v>
      </c>
      <c r="EI19" s="313">
        <v>0</v>
      </c>
      <c r="EJ19" s="313">
        <v>0</v>
      </c>
      <c r="EK19" s="313" t="s">
        <v>564</v>
      </c>
      <c r="EL19" s="313" t="s">
        <v>564</v>
      </c>
      <c r="EM19" s="313" t="s">
        <v>564</v>
      </c>
      <c r="EN19" s="313">
        <v>0</v>
      </c>
      <c r="EO19" s="313">
        <v>0</v>
      </c>
      <c r="EP19" s="313" t="s">
        <v>564</v>
      </c>
      <c r="EQ19" s="313" t="s">
        <v>564</v>
      </c>
      <c r="ER19" s="313" t="s">
        <v>564</v>
      </c>
      <c r="ES19" s="313">
        <v>0</v>
      </c>
      <c r="ET19" s="313">
        <v>0</v>
      </c>
      <c r="EU19" s="313">
        <f t="shared" si="33"/>
        <v>771</v>
      </c>
      <c r="EV19" s="313">
        <v>74</v>
      </c>
      <c r="EW19" s="313">
        <v>0</v>
      </c>
      <c r="EX19" s="313">
        <v>0</v>
      </c>
      <c r="EY19" s="313">
        <v>648</v>
      </c>
      <c r="EZ19" s="313">
        <v>13</v>
      </c>
      <c r="FA19" s="313">
        <v>0</v>
      </c>
      <c r="FB19" s="313">
        <v>0</v>
      </c>
      <c r="FC19" s="313">
        <v>11</v>
      </c>
      <c r="FD19" s="313">
        <v>0</v>
      </c>
      <c r="FE19" s="313">
        <v>0</v>
      </c>
      <c r="FF19" s="313">
        <v>0</v>
      </c>
      <c r="FG19" s="313">
        <v>0</v>
      </c>
      <c r="FH19" s="313" t="s">
        <v>564</v>
      </c>
      <c r="FI19" s="313" t="s">
        <v>564</v>
      </c>
      <c r="FJ19" s="313" t="s">
        <v>564</v>
      </c>
      <c r="FK19" s="313">
        <v>0</v>
      </c>
      <c r="FL19" s="313">
        <v>0</v>
      </c>
      <c r="FM19" s="313">
        <v>0</v>
      </c>
      <c r="FN19" s="313">
        <v>0</v>
      </c>
      <c r="FO19" s="313">
        <v>25</v>
      </c>
    </row>
    <row r="20" spans="1:171" s="300" customFormat="1" ht="12" customHeight="1">
      <c r="A20" s="294" t="s">
        <v>571</v>
      </c>
      <c r="B20" s="295" t="s">
        <v>597</v>
      </c>
      <c r="C20" s="294" t="s">
        <v>598</v>
      </c>
      <c r="D20" s="313">
        <f t="shared" si="6"/>
        <v>8893</v>
      </c>
      <c r="E20" s="313">
        <f t="shared" si="7"/>
        <v>2227</v>
      </c>
      <c r="F20" s="313">
        <f t="shared" si="8"/>
        <v>10</v>
      </c>
      <c r="G20" s="313">
        <f t="shared" si="9"/>
        <v>0</v>
      </c>
      <c r="H20" s="313">
        <f t="shared" si="10"/>
        <v>845</v>
      </c>
      <c r="I20" s="313">
        <f t="shared" si="11"/>
        <v>800</v>
      </c>
      <c r="J20" s="313">
        <f t="shared" si="12"/>
        <v>118</v>
      </c>
      <c r="K20" s="313">
        <f t="shared" si="13"/>
        <v>0</v>
      </c>
      <c r="L20" s="313">
        <f t="shared" si="14"/>
        <v>1570</v>
      </c>
      <c r="M20" s="313">
        <f t="shared" si="15"/>
        <v>0</v>
      </c>
      <c r="N20" s="313">
        <f t="shared" si="16"/>
        <v>47</v>
      </c>
      <c r="O20" s="313">
        <f t="shared" si="17"/>
        <v>473</v>
      </c>
      <c r="P20" s="313">
        <f t="shared" si="18"/>
        <v>0</v>
      </c>
      <c r="Q20" s="313">
        <f t="shared" si="19"/>
        <v>0</v>
      </c>
      <c r="R20" s="313">
        <f t="shared" si="20"/>
        <v>0</v>
      </c>
      <c r="S20" s="313">
        <f t="shared" si="21"/>
        <v>0</v>
      </c>
      <c r="T20" s="313">
        <f t="shared" si="22"/>
        <v>794</v>
      </c>
      <c r="U20" s="313">
        <f t="shared" si="23"/>
        <v>0</v>
      </c>
      <c r="V20" s="313">
        <f t="shared" si="24"/>
        <v>0</v>
      </c>
      <c r="W20" s="313">
        <f t="shared" si="25"/>
        <v>21</v>
      </c>
      <c r="X20" s="313">
        <f t="shared" si="26"/>
        <v>1988</v>
      </c>
      <c r="Y20" s="313">
        <f t="shared" si="27"/>
        <v>794</v>
      </c>
      <c r="Z20" s="313">
        <v>0</v>
      </c>
      <c r="AA20" s="313">
        <v>0</v>
      </c>
      <c r="AB20" s="313">
        <v>0</v>
      </c>
      <c r="AC20" s="313">
        <v>0</v>
      </c>
      <c r="AD20" s="313">
        <v>0</v>
      </c>
      <c r="AE20" s="313">
        <v>0</v>
      </c>
      <c r="AF20" s="313">
        <v>0</v>
      </c>
      <c r="AG20" s="313">
        <v>0</v>
      </c>
      <c r="AH20" s="313">
        <v>0</v>
      </c>
      <c r="AI20" s="313">
        <v>0</v>
      </c>
      <c r="AJ20" s="313" t="s">
        <v>564</v>
      </c>
      <c r="AK20" s="313" t="s">
        <v>564</v>
      </c>
      <c r="AL20" s="313">
        <v>0</v>
      </c>
      <c r="AM20" s="313" t="s">
        <v>564</v>
      </c>
      <c r="AN20" s="313" t="s">
        <v>564</v>
      </c>
      <c r="AO20" s="313">
        <v>794</v>
      </c>
      <c r="AP20" s="313" t="s">
        <v>564</v>
      </c>
      <c r="AQ20" s="313">
        <v>0</v>
      </c>
      <c r="AR20" s="313" t="s">
        <v>564</v>
      </c>
      <c r="AS20" s="313">
        <v>0</v>
      </c>
      <c r="AT20" s="313">
        <f t="shared" si="28"/>
        <v>0</v>
      </c>
      <c r="AU20" s="313">
        <v>0</v>
      </c>
      <c r="AV20" s="313">
        <v>0</v>
      </c>
      <c r="AW20" s="313">
        <v>0</v>
      </c>
      <c r="AX20" s="313">
        <v>0</v>
      </c>
      <c r="AY20" s="313">
        <v>0</v>
      </c>
      <c r="AZ20" s="313">
        <v>0</v>
      </c>
      <c r="BA20" s="313">
        <v>0</v>
      </c>
      <c r="BB20" s="313">
        <v>0</v>
      </c>
      <c r="BC20" s="313">
        <v>0</v>
      </c>
      <c r="BD20" s="313">
        <v>0</v>
      </c>
      <c r="BE20" s="313" t="s">
        <v>564</v>
      </c>
      <c r="BF20" s="313" t="s">
        <v>564</v>
      </c>
      <c r="BG20" s="313" t="s">
        <v>564</v>
      </c>
      <c r="BH20" s="313" t="s">
        <v>564</v>
      </c>
      <c r="BI20" s="313" t="s">
        <v>564</v>
      </c>
      <c r="BJ20" s="313" t="s">
        <v>564</v>
      </c>
      <c r="BK20" s="313" t="s">
        <v>564</v>
      </c>
      <c r="BL20" s="313" t="s">
        <v>564</v>
      </c>
      <c r="BM20" s="313" t="s">
        <v>564</v>
      </c>
      <c r="BN20" s="313">
        <v>0</v>
      </c>
      <c r="BO20" s="313">
        <f t="shared" si="29"/>
        <v>473</v>
      </c>
      <c r="BP20" s="313">
        <v>0</v>
      </c>
      <c r="BQ20" s="313">
        <v>0</v>
      </c>
      <c r="BR20" s="313">
        <v>0</v>
      </c>
      <c r="BS20" s="313">
        <v>0</v>
      </c>
      <c r="BT20" s="313">
        <v>0</v>
      </c>
      <c r="BU20" s="313">
        <v>0</v>
      </c>
      <c r="BV20" s="313">
        <v>0</v>
      </c>
      <c r="BW20" s="313">
        <v>0</v>
      </c>
      <c r="BX20" s="313">
        <v>0</v>
      </c>
      <c r="BY20" s="313">
        <v>0</v>
      </c>
      <c r="BZ20" s="313">
        <v>473</v>
      </c>
      <c r="CA20" s="313">
        <v>0</v>
      </c>
      <c r="CB20" s="313" t="s">
        <v>564</v>
      </c>
      <c r="CC20" s="313" t="s">
        <v>564</v>
      </c>
      <c r="CD20" s="313" t="s">
        <v>564</v>
      </c>
      <c r="CE20" s="313" t="s">
        <v>564</v>
      </c>
      <c r="CF20" s="313" t="s">
        <v>564</v>
      </c>
      <c r="CG20" s="313" t="s">
        <v>564</v>
      </c>
      <c r="CH20" s="313" t="s">
        <v>564</v>
      </c>
      <c r="CI20" s="313">
        <v>0</v>
      </c>
      <c r="CJ20" s="313">
        <f t="shared" si="30"/>
        <v>0</v>
      </c>
      <c r="CK20" s="313">
        <v>0</v>
      </c>
      <c r="CL20" s="313">
        <v>0</v>
      </c>
      <c r="CM20" s="313">
        <v>0</v>
      </c>
      <c r="CN20" s="313">
        <v>0</v>
      </c>
      <c r="CO20" s="313">
        <v>0</v>
      </c>
      <c r="CP20" s="313">
        <v>0</v>
      </c>
      <c r="CQ20" s="313">
        <v>0</v>
      </c>
      <c r="CR20" s="313">
        <v>0</v>
      </c>
      <c r="CS20" s="313">
        <v>0</v>
      </c>
      <c r="CT20" s="313">
        <v>0</v>
      </c>
      <c r="CU20" s="313">
        <v>0</v>
      </c>
      <c r="CV20" s="313">
        <v>0</v>
      </c>
      <c r="CW20" s="313" t="s">
        <v>564</v>
      </c>
      <c r="CX20" s="313" t="s">
        <v>564</v>
      </c>
      <c r="CY20" s="313" t="s">
        <v>564</v>
      </c>
      <c r="CZ20" s="313" t="s">
        <v>564</v>
      </c>
      <c r="DA20" s="313" t="s">
        <v>564</v>
      </c>
      <c r="DB20" s="313" t="s">
        <v>564</v>
      </c>
      <c r="DC20" s="313" t="s">
        <v>564</v>
      </c>
      <c r="DD20" s="313">
        <v>0</v>
      </c>
      <c r="DE20" s="313">
        <f t="shared" si="31"/>
        <v>0</v>
      </c>
      <c r="DF20" s="313">
        <v>0</v>
      </c>
      <c r="DG20" s="313">
        <v>0</v>
      </c>
      <c r="DH20" s="313">
        <v>0</v>
      </c>
      <c r="DI20" s="313">
        <v>0</v>
      </c>
      <c r="DJ20" s="313">
        <v>0</v>
      </c>
      <c r="DK20" s="313">
        <v>0</v>
      </c>
      <c r="DL20" s="313">
        <v>0</v>
      </c>
      <c r="DM20" s="313">
        <v>0</v>
      </c>
      <c r="DN20" s="313">
        <v>0</v>
      </c>
      <c r="DO20" s="313">
        <v>0</v>
      </c>
      <c r="DP20" s="313">
        <v>0</v>
      </c>
      <c r="DQ20" s="313">
        <v>0</v>
      </c>
      <c r="DR20" s="313" t="s">
        <v>564</v>
      </c>
      <c r="DS20" s="313" t="s">
        <v>564</v>
      </c>
      <c r="DT20" s="313">
        <v>0</v>
      </c>
      <c r="DU20" s="313" t="s">
        <v>564</v>
      </c>
      <c r="DV20" s="313" t="s">
        <v>564</v>
      </c>
      <c r="DW20" s="313" t="s">
        <v>564</v>
      </c>
      <c r="DX20" s="313" t="s">
        <v>564</v>
      </c>
      <c r="DY20" s="313">
        <v>0</v>
      </c>
      <c r="DZ20" s="313">
        <f t="shared" si="32"/>
        <v>0</v>
      </c>
      <c r="EA20" s="313">
        <v>0</v>
      </c>
      <c r="EB20" s="313">
        <v>0</v>
      </c>
      <c r="EC20" s="313">
        <v>0</v>
      </c>
      <c r="ED20" s="313">
        <v>0</v>
      </c>
      <c r="EE20" s="313">
        <v>0</v>
      </c>
      <c r="EF20" s="313">
        <v>0</v>
      </c>
      <c r="EG20" s="313">
        <v>0</v>
      </c>
      <c r="EH20" s="313">
        <v>0</v>
      </c>
      <c r="EI20" s="313">
        <v>0</v>
      </c>
      <c r="EJ20" s="313">
        <v>0</v>
      </c>
      <c r="EK20" s="313" t="s">
        <v>564</v>
      </c>
      <c r="EL20" s="313" t="s">
        <v>564</v>
      </c>
      <c r="EM20" s="313" t="s">
        <v>564</v>
      </c>
      <c r="EN20" s="313">
        <v>0</v>
      </c>
      <c r="EO20" s="313">
        <v>0</v>
      </c>
      <c r="EP20" s="313" t="s">
        <v>564</v>
      </c>
      <c r="EQ20" s="313" t="s">
        <v>564</v>
      </c>
      <c r="ER20" s="313" t="s">
        <v>564</v>
      </c>
      <c r="ES20" s="313">
        <v>0</v>
      </c>
      <c r="ET20" s="313">
        <v>0</v>
      </c>
      <c r="EU20" s="313">
        <f t="shared" si="33"/>
        <v>7626</v>
      </c>
      <c r="EV20" s="313">
        <v>2227</v>
      </c>
      <c r="EW20" s="313">
        <v>10</v>
      </c>
      <c r="EX20" s="313">
        <v>0</v>
      </c>
      <c r="EY20" s="313">
        <v>845</v>
      </c>
      <c r="EZ20" s="313">
        <v>800</v>
      </c>
      <c r="FA20" s="313">
        <v>118</v>
      </c>
      <c r="FB20" s="313">
        <v>0</v>
      </c>
      <c r="FC20" s="313">
        <v>1570</v>
      </c>
      <c r="FD20" s="313">
        <v>0</v>
      </c>
      <c r="FE20" s="313">
        <v>47</v>
      </c>
      <c r="FF20" s="313">
        <v>0</v>
      </c>
      <c r="FG20" s="313">
        <v>0</v>
      </c>
      <c r="FH20" s="313" t="s">
        <v>564</v>
      </c>
      <c r="FI20" s="313" t="s">
        <v>564</v>
      </c>
      <c r="FJ20" s="313" t="s">
        <v>564</v>
      </c>
      <c r="FK20" s="313">
        <v>0</v>
      </c>
      <c r="FL20" s="313">
        <v>0</v>
      </c>
      <c r="FM20" s="313">
        <v>0</v>
      </c>
      <c r="FN20" s="313">
        <v>21</v>
      </c>
      <c r="FO20" s="313">
        <v>1988</v>
      </c>
    </row>
    <row r="21" spans="1:171" s="300" customFormat="1" ht="12" customHeight="1">
      <c r="A21" s="294" t="s">
        <v>571</v>
      </c>
      <c r="B21" s="295" t="s">
        <v>599</v>
      </c>
      <c r="C21" s="294" t="s">
        <v>600</v>
      </c>
      <c r="D21" s="313">
        <f t="shared" si="6"/>
        <v>16448</v>
      </c>
      <c r="E21" s="313">
        <f t="shared" si="7"/>
        <v>0</v>
      </c>
      <c r="F21" s="313">
        <f t="shared" si="8"/>
        <v>0</v>
      </c>
      <c r="G21" s="313">
        <f t="shared" si="9"/>
        <v>0</v>
      </c>
      <c r="H21" s="313">
        <f t="shared" si="10"/>
        <v>356</v>
      </c>
      <c r="I21" s="313">
        <f t="shared" si="11"/>
        <v>630</v>
      </c>
      <c r="J21" s="313">
        <f t="shared" si="12"/>
        <v>191</v>
      </c>
      <c r="K21" s="313">
        <f t="shared" si="13"/>
        <v>0</v>
      </c>
      <c r="L21" s="313">
        <f t="shared" si="14"/>
        <v>0</v>
      </c>
      <c r="M21" s="313">
        <f t="shared" si="15"/>
        <v>0</v>
      </c>
      <c r="N21" s="313">
        <f t="shared" si="16"/>
        <v>0</v>
      </c>
      <c r="O21" s="313">
        <f t="shared" si="17"/>
        <v>448</v>
      </c>
      <c r="P21" s="313">
        <f t="shared" si="18"/>
        <v>0</v>
      </c>
      <c r="Q21" s="313">
        <f t="shared" si="19"/>
        <v>0</v>
      </c>
      <c r="R21" s="313">
        <f t="shared" si="20"/>
        <v>14819</v>
      </c>
      <c r="S21" s="313">
        <f t="shared" si="21"/>
        <v>0</v>
      </c>
      <c r="T21" s="313">
        <f t="shared" si="22"/>
        <v>0</v>
      </c>
      <c r="U21" s="313">
        <f t="shared" si="23"/>
        <v>0</v>
      </c>
      <c r="V21" s="313">
        <f t="shared" si="24"/>
        <v>0</v>
      </c>
      <c r="W21" s="313">
        <f t="shared" si="25"/>
        <v>0</v>
      </c>
      <c r="X21" s="313">
        <f t="shared" si="26"/>
        <v>4</v>
      </c>
      <c r="Y21" s="313">
        <f t="shared" si="27"/>
        <v>0</v>
      </c>
      <c r="Z21" s="313">
        <v>0</v>
      </c>
      <c r="AA21" s="313">
        <v>0</v>
      </c>
      <c r="AB21" s="313">
        <v>0</v>
      </c>
      <c r="AC21" s="313">
        <v>0</v>
      </c>
      <c r="AD21" s="313">
        <v>0</v>
      </c>
      <c r="AE21" s="313">
        <v>0</v>
      </c>
      <c r="AF21" s="313">
        <v>0</v>
      </c>
      <c r="AG21" s="313">
        <v>0</v>
      </c>
      <c r="AH21" s="313">
        <v>0</v>
      </c>
      <c r="AI21" s="313">
        <v>0</v>
      </c>
      <c r="AJ21" s="313" t="s">
        <v>564</v>
      </c>
      <c r="AK21" s="313" t="s">
        <v>564</v>
      </c>
      <c r="AL21" s="313">
        <v>0</v>
      </c>
      <c r="AM21" s="313" t="s">
        <v>564</v>
      </c>
      <c r="AN21" s="313" t="s">
        <v>564</v>
      </c>
      <c r="AO21" s="313">
        <v>0</v>
      </c>
      <c r="AP21" s="313" t="s">
        <v>564</v>
      </c>
      <c r="AQ21" s="313">
        <v>0</v>
      </c>
      <c r="AR21" s="313" t="s">
        <v>564</v>
      </c>
      <c r="AS21" s="313">
        <v>0</v>
      </c>
      <c r="AT21" s="313">
        <f t="shared" si="28"/>
        <v>141</v>
      </c>
      <c r="AU21" s="313">
        <v>0</v>
      </c>
      <c r="AV21" s="313">
        <v>0</v>
      </c>
      <c r="AW21" s="313">
        <v>0</v>
      </c>
      <c r="AX21" s="313">
        <v>141</v>
      </c>
      <c r="AY21" s="313">
        <v>0</v>
      </c>
      <c r="AZ21" s="313">
        <v>0</v>
      </c>
      <c r="BA21" s="313">
        <v>0</v>
      </c>
      <c r="BB21" s="313">
        <v>0</v>
      </c>
      <c r="BC21" s="313">
        <v>0</v>
      </c>
      <c r="BD21" s="313">
        <v>0</v>
      </c>
      <c r="BE21" s="313" t="s">
        <v>564</v>
      </c>
      <c r="BF21" s="313" t="s">
        <v>564</v>
      </c>
      <c r="BG21" s="313" t="s">
        <v>564</v>
      </c>
      <c r="BH21" s="313" t="s">
        <v>564</v>
      </c>
      <c r="BI21" s="313" t="s">
        <v>564</v>
      </c>
      <c r="BJ21" s="313" t="s">
        <v>564</v>
      </c>
      <c r="BK21" s="313" t="s">
        <v>564</v>
      </c>
      <c r="BL21" s="313" t="s">
        <v>564</v>
      </c>
      <c r="BM21" s="313" t="s">
        <v>564</v>
      </c>
      <c r="BN21" s="313">
        <v>0</v>
      </c>
      <c r="BO21" s="313">
        <f t="shared" si="29"/>
        <v>448</v>
      </c>
      <c r="BP21" s="313">
        <v>0</v>
      </c>
      <c r="BQ21" s="313">
        <v>0</v>
      </c>
      <c r="BR21" s="313">
        <v>0</v>
      </c>
      <c r="BS21" s="313">
        <v>0</v>
      </c>
      <c r="BT21" s="313">
        <v>0</v>
      </c>
      <c r="BU21" s="313">
        <v>0</v>
      </c>
      <c r="BV21" s="313">
        <v>0</v>
      </c>
      <c r="BW21" s="313">
        <v>0</v>
      </c>
      <c r="BX21" s="313">
        <v>0</v>
      </c>
      <c r="BY21" s="313">
        <v>0</v>
      </c>
      <c r="BZ21" s="313">
        <v>448</v>
      </c>
      <c r="CA21" s="313">
        <v>0</v>
      </c>
      <c r="CB21" s="313" t="s">
        <v>564</v>
      </c>
      <c r="CC21" s="313" t="s">
        <v>564</v>
      </c>
      <c r="CD21" s="313" t="s">
        <v>564</v>
      </c>
      <c r="CE21" s="313" t="s">
        <v>564</v>
      </c>
      <c r="CF21" s="313" t="s">
        <v>564</v>
      </c>
      <c r="CG21" s="313" t="s">
        <v>564</v>
      </c>
      <c r="CH21" s="313" t="s">
        <v>564</v>
      </c>
      <c r="CI21" s="313">
        <v>0</v>
      </c>
      <c r="CJ21" s="313">
        <f t="shared" si="30"/>
        <v>0</v>
      </c>
      <c r="CK21" s="313">
        <v>0</v>
      </c>
      <c r="CL21" s="313">
        <v>0</v>
      </c>
      <c r="CM21" s="313">
        <v>0</v>
      </c>
      <c r="CN21" s="313">
        <v>0</v>
      </c>
      <c r="CO21" s="313">
        <v>0</v>
      </c>
      <c r="CP21" s="313">
        <v>0</v>
      </c>
      <c r="CQ21" s="313">
        <v>0</v>
      </c>
      <c r="CR21" s="313">
        <v>0</v>
      </c>
      <c r="CS21" s="313">
        <v>0</v>
      </c>
      <c r="CT21" s="313">
        <v>0</v>
      </c>
      <c r="CU21" s="313">
        <v>0</v>
      </c>
      <c r="CV21" s="313">
        <v>0</v>
      </c>
      <c r="CW21" s="313" t="s">
        <v>564</v>
      </c>
      <c r="CX21" s="313" t="s">
        <v>564</v>
      </c>
      <c r="CY21" s="313" t="s">
        <v>564</v>
      </c>
      <c r="CZ21" s="313" t="s">
        <v>564</v>
      </c>
      <c r="DA21" s="313" t="s">
        <v>564</v>
      </c>
      <c r="DB21" s="313" t="s">
        <v>564</v>
      </c>
      <c r="DC21" s="313" t="s">
        <v>564</v>
      </c>
      <c r="DD21" s="313">
        <v>0</v>
      </c>
      <c r="DE21" s="313">
        <f t="shared" si="31"/>
        <v>0</v>
      </c>
      <c r="DF21" s="313">
        <v>0</v>
      </c>
      <c r="DG21" s="313">
        <v>0</v>
      </c>
      <c r="DH21" s="313">
        <v>0</v>
      </c>
      <c r="DI21" s="313">
        <v>0</v>
      </c>
      <c r="DJ21" s="313">
        <v>0</v>
      </c>
      <c r="DK21" s="313">
        <v>0</v>
      </c>
      <c r="DL21" s="313">
        <v>0</v>
      </c>
      <c r="DM21" s="313">
        <v>0</v>
      </c>
      <c r="DN21" s="313">
        <v>0</v>
      </c>
      <c r="DO21" s="313">
        <v>0</v>
      </c>
      <c r="DP21" s="313">
        <v>0</v>
      </c>
      <c r="DQ21" s="313">
        <v>0</v>
      </c>
      <c r="DR21" s="313" t="s">
        <v>564</v>
      </c>
      <c r="DS21" s="313" t="s">
        <v>564</v>
      </c>
      <c r="DT21" s="313">
        <v>0</v>
      </c>
      <c r="DU21" s="313" t="s">
        <v>564</v>
      </c>
      <c r="DV21" s="313" t="s">
        <v>564</v>
      </c>
      <c r="DW21" s="313" t="s">
        <v>564</v>
      </c>
      <c r="DX21" s="313" t="s">
        <v>564</v>
      </c>
      <c r="DY21" s="313">
        <v>0</v>
      </c>
      <c r="DZ21" s="313">
        <f t="shared" si="32"/>
        <v>14819</v>
      </c>
      <c r="EA21" s="313">
        <v>0</v>
      </c>
      <c r="EB21" s="313">
        <v>0</v>
      </c>
      <c r="EC21" s="313">
        <v>0</v>
      </c>
      <c r="ED21" s="313">
        <v>0</v>
      </c>
      <c r="EE21" s="313">
        <v>0</v>
      </c>
      <c r="EF21" s="313">
        <v>0</v>
      </c>
      <c r="EG21" s="313">
        <v>0</v>
      </c>
      <c r="EH21" s="313">
        <v>0</v>
      </c>
      <c r="EI21" s="313">
        <v>0</v>
      </c>
      <c r="EJ21" s="313">
        <v>0</v>
      </c>
      <c r="EK21" s="313" t="s">
        <v>564</v>
      </c>
      <c r="EL21" s="313" t="s">
        <v>564</v>
      </c>
      <c r="EM21" s="313" t="s">
        <v>564</v>
      </c>
      <c r="EN21" s="313">
        <v>14819</v>
      </c>
      <c r="EO21" s="313">
        <v>0</v>
      </c>
      <c r="EP21" s="313" t="s">
        <v>564</v>
      </c>
      <c r="EQ21" s="313" t="s">
        <v>564</v>
      </c>
      <c r="ER21" s="313" t="s">
        <v>564</v>
      </c>
      <c r="ES21" s="313">
        <v>0</v>
      </c>
      <c r="ET21" s="313">
        <v>0</v>
      </c>
      <c r="EU21" s="313">
        <f t="shared" si="33"/>
        <v>1040</v>
      </c>
      <c r="EV21" s="313">
        <v>0</v>
      </c>
      <c r="EW21" s="313">
        <v>0</v>
      </c>
      <c r="EX21" s="313">
        <v>0</v>
      </c>
      <c r="EY21" s="313">
        <v>215</v>
      </c>
      <c r="EZ21" s="313">
        <v>630</v>
      </c>
      <c r="FA21" s="313">
        <v>191</v>
      </c>
      <c r="FB21" s="313">
        <v>0</v>
      </c>
      <c r="FC21" s="313">
        <v>0</v>
      </c>
      <c r="FD21" s="313">
        <v>0</v>
      </c>
      <c r="FE21" s="313">
        <v>0</v>
      </c>
      <c r="FF21" s="313">
        <v>0</v>
      </c>
      <c r="FG21" s="313">
        <v>0</v>
      </c>
      <c r="FH21" s="313" t="s">
        <v>564</v>
      </c>
      <c r="FI21" s="313" t="s">
        <v>564</v>
      </c>
      <c r="FJ21" s="313" t="s">
        <v>564</v>
      </c>
      <c r="FK21" s="313">
        <v>0</v>
      </c>
      <c r="FL21" s="313">
        <v>0</v>
      </c>
      <c r="FM21" s="313">
        <v>0</v>
      </c>
      <c r="FN21" s="313">
        <v>0</v>
      </c>
      <c r="FO21" s="313">
        <v>4</v>
      </c>
    </row>
    <row r="22" spans="1:171" s="300" customFormat="1" ht="12" customHeight="1">
      <c r="A22" s="294" t="s">
        <v>571</v>
      </c>
      <c r="B22" s="295" t="s">
        <v>569</v>
      </c>
      <c r="C22" s="294" t="s">
        <v>601</v>
      </c>
      <c r="D22" s="313">
        <f t="shared" si="6"/>
        <v>3482</v>
      </c>
      <c r="E22" s="313">
        <f t="shared" si="7"/>
        <v>0</v>
      </c>
      <c r="F22" s="313">
        <f t="shared" si="8"/>
        <v>0</v>
      </c>
      <c r="G22" s="313">
        <f t="shared" si="9"/>
        <v>0</v>
      </c>
      <c r="H22" s="313">
        <f t="shared" si="10"/>
        <v>458</v>
      </c>
      <c r="I22" s="313">
        <f t="shared" si="11"/>
        <v>469</v>
      </c>
      <c r="J22" s="313">
        <f t="shared" si="12"/>
        <v>142</v>
      </c>
      <c r="K22" s="313">
        <f t="shared" si="13"/>
        <v>0</v>
      </c>
      <c r="L22" s="313">
        <f t="shared" si="14"/>
        <v>796</v>
      </c>
      <c r="M22" s="313">
        <f t="shared" si="15"/>
        <v>0</v>
      </c>
      <c r="N22" s="313">
        <f t="shared" si="16"/>
        <v>0</v>
      </c>
      <c r="O22" s="313">
        <f t="shared" si="17"/>
        <v>0</v>
      </c>
      <c r="P22" s="313">
        <f t="shared" si="18"/>
        <v>0</v>
      </c>
      <c r="Q22" s="313">
        <f t="shared" si="19"/>
        <v>1597</v>
      </c>
      <c r="R22" s="313">
        <f t="shared" si="20"/>
        <v>0</v>
      </c>
      <c r="S22" s="313">
        <f t="shared" si="21"/>
        <v>0</v>
      </c>
      <c r="T22" s="313">
        <f t="shared" si="22"/>
        <v>0</v>
      </c>
      <c r="U22" s="313">
        <f t="shared" si="23"/>
        <v>0</v>
      </c>
      <c r="V22" s="313">
        <f t="shared" si="24"/>
        <v>0</v>
      </c>
      <c r="W22" s="313">
        <f t="shared" si="25"/>
        <v>20</v>
      </c>
      <c r="X22" s="313">
        <f t="shared" si="26"/>
        <v>0</v>
      </c>
      <c r="Y22" s="313">
        <f t="shared" si="27"/>
        <v>1814</v>
      </c>
      <c r="Z22" s="313">
        <v>0</v>
      </c>
      <c r="AA22" s="313">
        <v>0</v>
      </c>
      <c r="AB22" s="313">
        <v>0</v>
      </c>
      <c r="AC22" s="313">
        <v>217</v>
      </c>
      <c r="AD22" s="313">
        <v>0</v>
      </c>
      <c r="AE22" s="313">
        <v>0</v>
      </c>
      <c r="AF22" s="313">
        <v>0</v>
      </c>
      <c r="AG22" s="313">
        <v>0</v>
      </c>
      <c r="AH22" s="313">
        <v>0</v>
      </c>
      <c r="AI22" s="313">
        <v>0</v>
      </c>
      <c r="AJ22" s="313" t="s">
        <v>564</v>
      </c>
      <c r="AK22" s="313" t="s">
        <v>564</v>
      </c>
      <c r="AL22" s="313">
        <v>1597</v>
      </c>
      <c r="AM22" s="313" t="s">
        <v>564</v>
      </c>
      <c r="AN22" s="313" t="s">
        <v>564</v>
      </c>
      <c r="AO22" s="313">
        <v>0</v>
      </c>
      <c r="AP22" s="313" t="s">
        <v>564</v>
      </c>
      <c r="AQ22" s="313">
        <v>0</v>
      </c>
      <c r="AR22" s="313" t="s">
        <v>564</v>
      </c>
      <c r="AS22" s="313">
        <v>0</v>
      </c>
      <c r="AT22" s="313">
        <f t="shared" si="28"/>
        <v>241</v>
      </c>
      <c r="AU22" s="313">
        <v>0</v>
      </c>
      <c r="AV22" s="313">
        <v>0</v>
      </c>
      <c r="AW22" s="313">
        <v>0</v>
      </c>
      <c r="AX22" s="313">
        <v>241</v>
      </c>
      <c r="AY22" s="313">
        <v>0</v>
      </c>
      <c r="AZ22" s="313">
        <v>0</v>
      </c>
      <c r="BA22" s="313">
        <v>0</v>
      </c>
      <c r="BB22" s="313">
        <v>0</v>
      </c>
      <c r="BC22" s="313">
        <v>0</v>
      </c>
      <c r="BD22" s="313">
        <v>0</v>
      </c>
      <c r="BE22" s="313" t="s">
        <v>564</v>
      </c>
      <c r="BF22" s="313" t="s">
        <v>564</v>
      </c>
      <c r="BG22" s="313" t="s">
        <v>564</v>
      </c>
      <c r="BH22" s="313" t="s">
        <v>564</v>
      </c>
      <c r="BI22" s="313" t="s">
        <v>564</v>
      </c>
      <c r="BJ22" s="313" t="s">
        <v>564</v>
      </c>
      <c r="BK22" s="313" t="s">
        <v>564</v>
      </c>
      <c r="BL22" s="313" t="s">
        <v>564</v>
      </c>
      <c r="BM22" s="313" t="s">
        <v>564</v>
      </c>
      <c r="BN22" s="313">
        <v>0</v>
      </c>
      <c r="BO22" s="313">
        <f t="shared" si="29"/>
        <v>0</v>
      </c>
      <c r="BP22" s="313">
        <v>0</v>
      </c>
      <c r="BQ22" s="313">
        <v>0</v>
      </c>
      <c r="BR22" s="313">
        <v>0</v>
      </c>
      <c r="BS22" s="313">
        <v>0</v>
      </c>
      <c r="BT22" s="313">
        <v>0</v>
      </c>
      <c r="BU22" s="313">
        <v>0</v>
      </c>
      <c r="BV22" s="313">
        <v>0</v>
      </c>
      <c r="BW22" s="313">
        <v>0</v>
      </c>
      <c r="BX22" s="313">
        <v>0</v>
      </c>
      <c r="BY22" s="313">
        <v>0</v>
      </c>
      <c r="BZ22" s="313">
        <v>0</v>
      </c>
      <c r="CA22" s="313">
        <v>0</v>
      </c>
      <c r="CB22" s="313" t="s">
        <v>564</v>
      </c>
      <c r="CC22" s="313" t="s">
        <v>564</v>
      </c>
      <c r="CD22" s="313" t="s">
        <v>564</v>
      </c>
      <c r="CE22" s="313" t="s">
        <v>564</v>
      </c>
      <c r="CF22" s="313" t="s">
        <v>564</v>
      </c>
      <c r="CG22" s="313" t="s">
        <v>564</v>
      </c>
      <c r="CH22" s="313" t="s">
        <v>564</v>
      </c>
      <c r="CI22" s="313">
        <v>0</v>
      </c>
      <c r="CJ22" s="313">
        <f t="shared" si="30"/>
        <v>0</v>
      </c>
      <c r="CK22" s="313">
        <v>0</v>
      </c>
      <c r="CL22" s="313">
        <v>0</v>
      </c>
      <c r="CM22" s="313">
        <v>0</v>
      </c>
      <c r="CN22" s="313">
        <v>0</v>
      </c>
      <c r="CO22" s="313">
        <v>0</v>
      </c>
      <c r="CP22" s="313">
        <v>0</v>
      </c>
      <c r="CQ22" s="313">
        <v>0</v>
      </c>
      <c r="CR22" s="313">
        <v>0</v>
      </c>
      <c r="CS22" s="313">
        <v>0</v>
      </c>
      <c r="CT22" s="313">
        <v>0</v>
      </c>
      <c r="CU22" s="313">
        <v>0</v>
      </c>
      <c r="CV22" s="313">
        <v>0</v>
      </c>
      <c r="CW22" s="313" t="s">
        <v>564</v>
      </c>
      <c r="CX22" s="313" t="s">
        <v>564</v>
      </c>
      <c r="CY22" s="313" t="s">
        <v>564</v>
      </c>
      <c r="CZ22" s="313" t="s">
        <v>564</v>
      </c>
      <c r="DA22" s="313" t="s">
        <v>564</v>
      </c>
      <c r="DB22" s="313" t="s">
        <v>564</v>
      </c>
      <c r="DC22" s="313" t="s">
        <v>564</v>
      </c>
      <c r="DD22" s="313">
        <v>0</v>
      </c>
      <c r="DE22" s="313">
        <f t="shared" si="31"/>
        <v>0</v>
      </c>
      <c r="DF22" s="313">
        <v>0</v>
      </c>
      <c r="DG22" s="313">
        <v>0</v>
      </c>
      <c r="DH22" s="313">
        <v>0</v>
      </c>
      <c r="DI22" s="313">
        <v>0</v>
      </c>
      <c r="DJ22" s="313">
        <v>0</v>
      </c>
      <c r="DK22" s="313">
        <v>0</v>
      </c>
      <c r="DL22" s="313">
        <v>0</v>
      </c>
      <c r="DM22" s="313">
        <v>0</v>
      </c>
      <c r="DN22" s="313">
        <v>0</v>
      </c>
      <c r="DO22" s="313">
        <v>0</v>
      </c>
      <c r="DP22" s="313">
        <v>0</v>
      </c>
      <c r="DQ22" s="313">
        <v>0</v>
      </c>
      <c r="DR22" s="313" t="s">
        <v>564</v>
      </c>
      <c r="DS22" s="313" t="s">
        <v>564</v>
      </c>
      <c r="DT22" s="313">
        <v>0</v>
      </c>
      <c r="DU22" s="313" t="s">
        <v>564</v>
      </c>
      <c r="DV22" s="313" t="s">
        <v>564</v>
      </c>
      <c r="DW22" s="313" t="s">
        <v>564</v>
      </c>
      <c r="DX22" s="313" t="s">
        <v>564</v>
      </c>
      <c r="DY22" s="313">
        <v>0</v>
      </c>
      <c r="DZ22" s="313">
        <f t="shared" si="32"/>
        <v>0</v>
      </c>
      <c r="EA22" s="313">
        <v>0</v>
      </c>
      <c r="EB22" s="313">
        <v>0</v>
      </c>
      <c r="EC22" s="313">
        <v>0</v>
      </c>
      <c r="ED22" s="313">
        <v>0</v>
      </c>
      <c r="EE22" s="313">
        <v>0</v>
      </c>
      <c r="EF22" s="313">
        <v>0</v>
      </c>
      <c r="EG22" s="313">
        <v>0</v>
      </c>
      <c r="EH22" s="313">
        <v>0</v>
      </c>
      <c r="EI22" s="313">
        <v>0</v>
      </c>
      <c r="EJ22" s="313">
        <v>0</v>
      </c>
      <c r="EK22" s="313" t="s">
        <v>564</v>
      </c>
      <c r="EL22" s="313" t="s">
        <v>564</v>
      </c>
      <c r="EM22" s="313" t="s">
        <v>564</v>
      </c>
      <c r="EN22" s="313">
        <v>0</v>
      </c>
      <c r="EO22" s="313">
        <v>0</v>
      </c>
      <c r="EP22" s="313" t="s">
        <v>564</v>
      </c>
      <c r="EQ22" s="313" t="s">
        <v>564</v>
      </c>
      <c r="ER22" s="313" t="s">
        <v>564</v>
      </c>
      <c r="ES22" s="313">
        <v>0</v>
      </c>
      <c r="ET22" s="313">
        <v>0</v>
      </c>
      <c r="EU22" s="313">
        <f t="shared" si="33"/>
        <v>1427</v>
      </c>
      <c r="EV22" s="313">
        <v>0</v>
      </c>
      <c r="EW22" s="313">
        <v>0</v>
      </c>
      <c r="EX22" s="313">
        <v>0</v>
      </c>
      <c r="EY22" s="313">
        <v>0</v>
      </c>
      <c r="EZ22" s="313">
        <v>469</v>
      </c>
      <c r="FA22" s="313">
        <v>142</v>
      </c>
      <c r="FB22" s="313">
        <v>0</v>
      </c>
      <c r="FC22" s="313">
        <v>796</v>
      </c>
      <c r="FD22" s="313">
        <v>0</v>
      </c>
      <c r="FE22" s="313">
        <v>0</v>
      </c>
      <c r="FF22" s="313">
        <v>0</v>
      </c>
      <c r="FG22" s="313">
        <v>0</v>
      </c>
      <c r="FH22" s="313" t="s">
        <v>564</v>
      </c>
      <c r="FI22" s="313" t="s">
        <v>564</v>
      </c>
      <c r="FJ22" s="313" t="s">
        <v>564</v>
      </c>
      <c r="FK22" s="313">
        <v>0</v>
      </c>
      <c r="FL22" s="313">
        <v>0</v>
      </c>
      <c r="FM22" s="313">
        <v>0</v>
      </c>
      <c r="FN22" s="313">
        <v>20</v>
      </c>
      <c r="FO22" s="313">
        <v>0</v>
      </c>
    </row>
    <row r="23" spans="1:171" s="300" customFormat="1" ht="12" customHeight="1">
      <c r="A23" s="294" t="s">
        <v>571</v>
      </c>
      <c r="B23" s="295" t="s">
        <v>570</v>
      </c>
      <c r="C23" s="294" t="s">
        <v>602</v>
      </c>
      <c r="D23" s="313">
        <f t="shared" si="6"/>
        <v>353</v>
      </c>
      <c r="E23" s="313">
        <f t="shared" si="7"/>
        <v>0</v>
      </c>
      <c r="F23" s="313">
        <f t="shared" si="8"/>
        <v>0</v>
      </c>
      <c r="G23" s="313">
        <f t="shared" si="9"/>
        <v>0</v>
      </c>
      <c r="H23" s="313">
        <f t="shared" si="10"/>
        <v>306</v>
      </c>
      <c r="I23" s="313">
        <f t="shared" si="11"/>
        <v>0</v>
      </c>
      <c r="J23" s="313">
        <f t="shared" si="12"/>
        <v>47</v>
      </c>
      <c r="K23" s="313">
        <f t="shared" si="13"/>
        <v>0</v>
      </c>
      <c r="L23" s="313">
        <f t="shared" si="14"/>
        <v>0</v>
      </c>
      <c r="M23" s="313">
        <f t="shared" si="15"/>
        <v>0</v>
      </c>
      <c r="N23" s="313">
        <f t="shared" si="16"/>
        <v>0</v>
      </c>
      <c r="O23" s="313">
        <f t="shared" si="17"/>
        <v>0</v>
      </c>
      <c r="P23" s="313">
        <f t="shared" si="18"/>
        <v>0</v>
      </c>
      <c r="Q23" s="313">
        <f t="shared" si="19"/>
        <v>0</v>
      </c>
      <c r="R23" s="313">
        <f t="shared" si="20"/>
        <v>0</v>
      </c>
      <c r="S23" s="313">
        <f t="shared" si="21"/>
        <v>0</v>
      </c>
      <c r="T23" s="313">
        <f t="shared" si="22"/>
        <v>0</v>
      </c>
      <c r="U23" s="313">
        <f t="shared" si="23"/>
        <v>0</v>
      </c>
      <c r="V23" s="313">
        <f t="shared" si="24"/>
        <v>0</v>
      </c>
      <c r="W23" s="313">
        <f t="shared" si="25"/>
        <v>0</v>
      </c>
      <c r="X23" s="313">
        <f t="shared" si="26"/>
        <v>0</v>
      </c>
      <c r="Y23" s="313">
        <f t="shared" si="27"/>
        <v>0</v>
      </c>
      <c r="Z23" s="313">
        <v>0</v>
      </c>
      <c r="AA23" s="313">
        <v>0</v>
      </c>
      <c r="AB23" s="313">
        <v>0</v>
      </c>
      <c r="AC23" s="313">
        <v>0</v>
      </c>
      <c r="AD23" s="313">
        <v>0</v>
      </c>
      <c r="AE23" s="313">
        <v>0</v>
      </c>
      <c r="AF23" s="313">
        <v>0</v>
      </c>
      <c r="AG23" s="313">
        <v>0</v>
      </c>
      <c r="AH23" s="313">
        <v>0</v>
      </c>
      <c r="AI23" s="313">
        <v>0</v>
      </c>
      <c r="AJ23" s="313" t="s">
        <v>564</v>
      </c>
      <c r="AK23" s="313" t="s">
        <v>564</v>
      </c>
      <c r="AL23" s="313">
        <v>0</v>
      </c>
      <c r="AM23" s="313" t="s">
        <v>564</v>
      </c>
      <c r="AN23" s="313" t="s">
        <v>564</v>
      </c>
      <c r="AO23" s="313">
        <v>0</v>
      </c>
      <c r="AP23" s="313" t="s">
        <v>564</v>
      </c>
      <c r="AQ23" s="313">
        <v>0</v>
      </c>
      <c r="AR23" s="313" t="s">
        <v>564</v>
      </c>
      <c r="AS23" s="313">
        <v>0</v>
      </c>
      <c r="AT23" s="313">
        <f t="shared" si="28"/>
        <v>205</v>
      </c>
      <c r="AU23" s="313">
        <v>0</v>
      </c>
      <c r="AV23" s="313">
        <v>0</v>
      </c>
      <c r="AW23" s="313">
        <v>0</v>
      </c>
      <c r="AX23" s="313">
        <v>205</v>
      </c>
      <c r="AY23" s="313">
        <v>0</v>
      </c>
      <c r="AZ23" s="313">
        <v>0</v>
      </c>
      <c r="BA23" s="313">
        <v>0</v>
      </c>
      <c r="BB23" s="313">
        <v>0</v>
      </c>
      <c r="BC23" s="313">
        <v>0</v>
      </c>
      <c r="BD23" s="313">
        <v>0</v>
      </c>
      <c r="BE23" s="313" t="s">
        <v>564</v>
      </c>
      <c r="BF23" s="313" t="s">
        <v>564</v>
      </c>
      <c r="BG23" s="313" t="s">
        <v>564</v>
      </c>
      <c r="BH23" s="313" t="s">
        <v>564</v>
      </c>
      <c r="BI23" s="313" t="s">
        <v>564</v>
      </c>
      <c r="BJ23" s="313" t="s">
        <v>564</v>
      </c>
      <c r="BK23" s="313" t="s">
        <v>564</v>
      </c>
      <c r="BL23" s="313" t="s">
        <v>564</v>
      </c>
      <c r="BM23" s="313" t="s">
        <v>564</v>
      </c>
      <c r="BN23" s="313">
        <v>0</v>
      </c>
      <c r="BO23" s="313">
        <f t="shared" si="29"/>
        <v>0</v>
      </c>
      <c r="BP23" s="313">
        <v>0</v>
      </c>
      <c r="BQ23" s="313">
        <v>0</v>
      </c>
      <c r="BR23" s="313">
        <v>0</v>
      </c>
      <c r="BS23" s="313">
        <v>0</v>
      </c>
      <c r="BT23" s="313">
        <v>0</v>
      </c>
      <c r="BU23" s="313">
        <v>0</v>
      </c>
      <c r="BV23" s="313">
        <v>0</v>
      </c>
      <c r="BW23" s="313">
        <v>0</v>
      </c>
      <c r="BX23" s="313">
        <v>0</v>
      </c>
      <c r="BY23" s="313">
        <v>0</v>
      </c>
      <c r="BZ23" s="313">
        <v>0</v>
      </c>
      <c r="CA23" s="313">
        <v>0</v>
      </c>
      <c r="CB23" s="313" t="s">
        <v>564</v>
      </c>
      <c r="CC23" s="313" t="s">
        <v>564</v>
      </c>
      <c r="CD23" s="313" t="s">
        <v>564</v>
      </c>
      <c r="CE23" s="313" t="s">
        <v>564</v>
      </c>
      <c r="CF23" s="313" t="s">
        <v>564</v>
      </c>
      <c r="CG23" s="313" t="s">
        <v>564</v>
      </c>
      <c r="CH23" s="313" t="s">
        <v>564</v>
      </c>
      <c r="CI23" s="313">
        <v>0</v>
      </c>
      <c r="CJ23" s="313">
        <f t="shared" si="30"/>
        <v>0</v>
      </c>
      <c r="CK23" s="313">
        <v>0</v>
      </c>
      <c r="CL23" s="313">
        <v>0</v>
      </c>
      <c r="CM23" s="313">
        <v>0</v>
      </c>
      <c r="CN23" s="313">
        <v>0</v>
      </c>
      <c r="CO23" s="313">
        <v>0</v>
      </c>
      <c r="CP23" s="313">
        <v>0</v>
      </c>
      <c r="CQ23" s="313">
        <v>0</v>
      </c>
      <c r="CR23" s="313">
        <v>0</v>
      </c>
      <c r="CS23" s="313">
        <v>0</v>
      </c>
      <c r="CT23" s="313">
        <v>0</v>
      </c>
      <c r="CU23" s="313">
        <v>0</v>
      </c>
      <c r="CV23" s="313">
        <v>0</v>
      </c>
      <c r="CW23" s="313" t="s">
        <v>564</v>
      </c>
      <c r="CX23" s="313" t="s">
        <v>564</v>
      </c>
      <c r="CY23" s="313" t="s">
        <v>564</v>
      </c>
      <c r="CZ23" s="313" t="s">
        <v>564</v>
      </c>
      <c r="DA23" s="313" t="s">
        <v>564</v>
      </c>
      <c r="DB23" s="313" t="s">
        <v>564</v>
      </c>
      <c r="DC23" s="313" t="s">
        <v>564</v>
      </c>
      <c r="DD23" s="313">
        <v>0</v>
      </c>
      <c r="DE23" s="313">
        <f t="shared" si="31"/>
        <v>0</v>
      </c>
      <c r="DF23" s="313">
        <v>0</v>
      </c>
      <c r="DG23" s="313">
        <v>0</v>
      </c>
      <c r="DH23" s="313">
        <v>0</v>
      </c>
      <c r="DI23" s="313">
        <v>0</v>
      </c>
      <c r="DJ23" s="313">
        <v>0</v>
      </c>
      <c r="DK23" s="313">
        <v>0</v>
      </c>
      <c r="DL23" s="313">
        <v>0</v>
      </c>
      <c r="DM23" s="313">
        <v>0</v>
      </c>
      <c r="DN23" s="313">
        <v>0</v>
      </c>
      <c r="DO23" s="313">
        <v>0</v>
      </c>
      <c r="DP23" s="313">
        <v>0</v>
      </c>
      <c r="DQ23" s="313">
        <v>0</v>
      </c>
      <c r="DR23" s="313" t="s">
        <v>564</v>
      </c>
      <c r="DS23" s="313" t="s">
        <v>564</v>
      </c>
      <c r="DT23" s="313">
        <v>0</v>
      </c>
      <c r="DU23" s="313" t="s">
        <v>564</v>
      </c>
      <c r="DV23" s="313" t="s">
        <v>564</v>
      </c>
      <c r="DW23" s="313" t="s">
        <v>564</v>
      </c>
      <c r="DX23" s="313" t="s">
        <v>564</v>
      </c>
      <c r="DY23" s="313">
        <v>0</v>
      </c>
      <c r="DZ23" s="313">
        <f t="shared" si="32"/>
        <v>0</v>
      </c>
      <c r="EA23" s="313">
        <v>0</v>
      </c>
      <c r="EB23" s="313">
        <v>0</v>
      </c>
      <c r="EC23" s="313">
        <v>0</v>
      </c>
      <c r="ED23" s="313">
        <v>0</v>
      </c>
      <c r="EE23" s="313">
        <v>0</v>
      </c>
      <c r="EF23" s="313">
        <v>0</v>
      </c>
      <c r="EG23" s="313">
        <v>0</v>
      </c>
      <c r="EH23" s="313">
        <v>0</v>
      </c>
      <c r="EI23" s="313">
        <v>0</v>
      </c>
      <c r="EJ23" s="313">
        <v>0</v>
      </c>
      <c r="EK23" s="313" t="s">
        <v>564</v>
      </c>
      <c r="EL23" s="313" t="s">
        <v>564</v>
      </c>
      <c r="EM23" s="313" t="s">
        <v>564</v>
      </c>
      <c r="EN23" s="313">
        <v>0</v>
      </c>
      <c r="EO23" s="313">
        <v>0</v>
      </c>
      <c r="EP23" s="313" t="s">
        <v>564</v>
      </c>
      <c r="EQ23" s="313" t="s">
        <v>564</v>
      </c>
      <c r="ER23" s="313" t="s">
        <v>564</v>
      </c>
      <c r="ES23" s="313">
        <v>0</v>
      </c>
      <c r="ET23" s="313">
        <v>0</v>
      </c>
      <c r="EU23" s="313">
        <f t="shared" si="33"/>
        <v>148</v>
      </c>
      <c r="EV23" s="313">
        <v>0</v>
      </c>
      <c r="EW23" s="313">
        <v>0</v>
      </c>
      <c r="EX23" s="313">
        <v>0</v>
      </c>
      <c r="EY23" s="313">
        <v>101</v>
      </c>
      <c r="EZ23" s="313">
        <v>0</v>
      </c>
      <c r="FA23" s="313">
        <v>47</v>
      </c>
      <c r="FB23" s="313">
        <v>0</v>
      </c>
      <c r="FC23" s="313">
        <v>0</v>
      </c>
      <c r="FD23" s="313">
        <v>0</v>
      </c>
      <c r="FE23" s="313">
        <v>0</v>
      </c>
      <c r="FF23" s="313">
        <v>0</v>
      </c>
      <c r="FG23" s="313">
        <v>0</v>
      </c>
      <c r="FH23" s="313" t="s">
        <v>564</v>
      </c>
      <c r="FI23" s="313" t="s">
        <v>564</v>
      </c>
      <c r="FJ23" s="313" t="s">
        <v>564</v>
      </c>
      <c r="FK23" s="313">
        <v>0</v>
      </c>
      <c r="FL23" s="313">
        <v>0</v>
      </c>
      <c r="FM23" s="313">
        <v>0</v>
      </c>
      <c r="FN23" s="313">
        <v>0</v>
      </c>
      <c r="FO23" s="313">
        <v>0</v>
      </c>
    </row>
    <row r="24" spans="1:171" s="300" customFormat="1" ht="12" customHeight="1">
      <c r="A24" s="294" t="s">
        <v>571</v>
      </c>
      <c r="B24" s="295" t="s">
        <v>603</v>
      </c>
      <c r="C24" s="294" t="s">
        <v>604</v>
      </c>
      <c r="D24" s="313">
        <f t="shared" si="6"/>
        <v>1097</v>
      </c>
      <c r="E24" s="313">
        <f t="shared" si="7"/>
        <v>0</v>
      </c>
      <c r="F24" s="313">
        <f t="shared" si="8"/>
        <v>0</v>
      </c>
      <c r="G24" s="313">
        <f t="shared" si="9"/>
        <v>0</v>
      </c>
      <c r="H24" s="313">
        <f t="shared" si="10"/>
        <v>435</v>
      </c>
      <c r="I24" s="313">
        <f t="shared" si="11"/>
        <v>246</v>
      </c>
      <c r="J24" s="313">
        <f t="shared" si="12"/>
        <v>77</v>
      </c>
      <c r="K24" s="313">
        <f t="shared" si="13"/>
        <v>0</v>
      </c>
      <c r="L24" s="313">
        <f t="shared" si="14"/>
        <v>326</v>
      </c>
      <c r="M24" s="313">
        <f t="shared" si="15"/>
        <v>0</v>
      </c>
      <c r="N24" s="313">
        <f t="shared" si="16"/>
        <v>0</v>
      </c>
      <c r="O24" s="313">
        <f t="shared" si="17"/>
        <v>0</v>
      </c>
      <c r="P24" s="313">
        <f t="shared" si="18"/>
        <v>0</v>
      </c>
      <c r="Q24" s="313">
        <f t="shared" si="19"/>
        <v>0</v>
      </c>
      <c r="R24" s="313">
        <f t="shared" si="20"/>
        <v>0</v>
      </c>
      <c r="S24" s="313">
        <f t="shared" si="21"/>
        <v>0</v>
      </c>
      <c r="T24" s="313">
        <f t="shared" si="22"/>
        <v>0</v>
      </c>
      <c r="U24" s="313">
        <f t="shared" si="23"/>
        <v>0</v>
      </c>
      <c r="V24" s="313">
        <f t="shared" si="24"/>
        <v>0</v>
      </c>
      <c r="W24" s="313">
        <f t="shared" si="25"/>
        <v>0</v>
      </c>
      <c r="X24" s="313">
        <f t="shared" si="26"/>
        <v>13</v>
      </c>
      <c r="Y24" s="313">
        <f t="shared" si="27"/>
        <v>0</v>
      </c>
      <c r="Z24" s="313">
        <v>0</v>
      </c>
      <c r="AA24" s="313">
        <v>0</v>
      </c>
      <c r="AB24" s="313">
        <v>0</v>
      </c>
      <c r="AC24" s="313">
        <v>0</v>
      </c>
      <c r="AD24" s="313">
        <v>0</v>
      </c>
      <c r="AE24" s="313">
        <v>0</v>
      </c>
      <c r="AF24" s="313">
        <v>0</v>
      </c>
      <c r="AG24" s="313">
        <v>0</v>
      </c>
      <c r="AH24" s="313">
        <v>0</v>
      </c>
      <c r="AI24" s="313">
        <v>0</v>
      </c>
      <c r="AJ24" s="313" t="s">
        <v>564</v>
      </c>
      <c r="AK24" s="313" t="s">
        <v>564</v>
      </c>
      <c r="AL24" s="313">
        <v>0</v>
      </c>
      <c r="AM24" s="313" t="s">
        <v>564</v>
      </c>
      <c r="AN24" s="313" t="s">
        <v>564</v>
      </c>
      <c r="AO24" s="313">
        <v>0</v>
      </c>
      <c r="AP24" s="313" t="s">
        <v>564</v>
      </c>
      <c r="AQ24" s="313">
        <v>0</v>
      </c>
      <c r="AR24" s="313" t="s">
        <v>564</v>
      </c>
      <c r="AS24" s="313">
        <v>0</v>
      </c>
      <c r="AT24" s="313">
        <f t="shared" si="28"/>
        <v>694</v>
      </c>
      <c r="AU24" s="313">
        <v>0</v>
      </c>
      <c r="AV24" s="313">
        <v>0</v>
      </c>
      <c r="AW24" s="313">
        <v>0</v>
      </c>
      <c r="AX24" s="313">
        <v>435</v>
      </c>
      <c r="AY24" s="313">
        <v>246</v>
      </c>
      <c r="AZ24" s="313">
        <v>0</v>
      </c>
      <c r="BA24" s="313">
        <v>0</v>
      </c>
      <c r="BB24" s="313">
        <v>0</v>
      </c>
      <c r="BC24" s="313">
        <v>0</v>
      </c>
      <c r="BD24" s="313">
        <v>0</v>
      </c>
      <c r="BE24" s="313" t="s">
        <v>564</v>
      </c>
      <c r="BF24" s="313" t="s">
        <v>564</v>
      </c>
      <c r="BG24" s="313" t="s">
        <v>564</v>
      </c>
      <c r="BH24" s="313" t="s">
        <v>564</v>
      </c>
      <c r="BI24" s="313" t="s">
        <v>564</v>
      </c>
      <c r="BJ24" s="313" t="s">
        <v>564</v>
      </c>
      <c r="BK24" s="313" t="s">
        <v>564</v>
      </c>
      <c r="BL24" s="313" t="s">
        <v>564</v>
      </c>
      <c r="BM24" s="313" t="s">
        <v>564</v>
      </c>
      <c r="BN24" s="313">
        <v>13</v>
      </c>
      <c r="BO24" s="313">
        <f t="shared" si="29"/>
        <v>0</v>
      </c>
      <c r="BP24" s="313">
        <v>0</v>
      </c>
      <c r="BQ24" s="313">
        <v>0</v>
      </c>
      <c r="BR24" s="313">
        <v>0</v>
      </c>
      <c r="BS24" s="313">
        <v>0</v>
      </c>
      <c r="BT24" s="313">
        <v>0</v>
      </c>
      <c r="BU24" s="313">
        <v>0</v>
      </c>
      <c r="BV24" s="313">
        <v>0</v>
      </c>
      <c r="BW24" s="313">
        <v>0</v>
      </c>
      <c r="BX24" s="313">
        <v>0</v>
      </c>
      <c r="BY24" s="313">
        <v>0</v>
      </c>
      <c r="BZ24" s="313">
        <v>0</v>
      </c>
      <c r="CA24" s="313">
        <v>0</v>
      </c>
      <c r="CB24" s="313" t="s">
        <v>564</v>
      </c>
      <c r="CC24" s="313" t="s">
        <v>564</v>
      </c>
      <c r="CD24" s="313" t="s">
        <v>564</v>
      </c>
      <c r="CE24" s="313" t="s">
        <v>564</v>
      </c>
      <c r="CF24" s="313" t="s">
        <v>564</v>
      </c>
      <c r="CG24" s="313" t="s">
        <v>564</v>
      </c>
      <c r="CH24" s="313" t="s">
        <v>564</v>
      </c>
      <c r="CI24" s="313">
        <v>0</v>
      </c>
      <c r="CJ24" s="313">
        <f t="shared" si="30"/>
        <v>0</v>
      </c>
      <c r="CK24" s="313">
        <v>0</v>
      </c>
      <c r="CL24" s="313">
        <v>0</v>
      </c>
      <c r="CM24" s="313">
        <v>0</v>
      </c>
      <c r="CN24" s="313">
        <v>0</v>
      </c>
      <c r="CO24" s="313">
        <v>0</v>
      </c>
      <c r="CP24" s="313">
        <v>0</v>
      </c>
      <c r="CQ24" s="313">
        <v>0</v>
      </c>
      <c r="CR24" s="313">
        <v>0</v>
      </c>
      <c r="CS24" s="313">
        <v>0</v>
      </c>
      <c r="CT24" s="313">
        <v>0</v>
      </c>
      <c r="CU24" s="313">
        <v>0</v>
      </c>
      <c r="CV24" s="313">
        <v>0</v>
      </c>
      <c r="CW24" s="313" t="s">
        <v>564</v>
      </c>
      <c r="CX24" s="313" t="s">
        <v>564</v>
      </c>
      <c r="CY24" s="313" t="s">
        <v>564</v>
      </c>
      <c r="CZ24" s="313" t="s">
        <v>564</v>
      </c>
      <c r="DA24" s="313" t="s">
        <v>564</v>
      </c>
      <c r="DB24" s="313" t="s">
        <v>564</v>
      </c>
      <c r="DC24" s="313" t="s">
        <v>564</v>
      </c>
      <c r="DD24" s="313">
        <v>0</v>
      </c>
      <c r="DE24" s="313">
        <f t="shared" si="31"/>
        <v>0</v>
      </c>
      <c r="DF24" s="313">
        <v>0</v>
      </c>
      <c r="DG24" s="313">
        <v>0</v>
      </c>
      <c r="DH24" s="313">
        <v>0</v>
      </c>
      <c r="DI24" s="313">
        <v>0</v>
      </c>
      <c r="DJ24" s="313">
        <v>0</v>
      </c>
      <c r="DK24" s="313">
        <v>0</v>
      </c>
      <c r="DL24" s="313">
        <v>0</v>
      </c>
      <c r="DM24" s="313">
        <v>0</v>
      </c>
      <c r="DN24" s="313">
        <v>0</v>
      </c>
      <c r="DO24" s="313">
        <v>0</v>
      </c>
      <c r="DP24" s="313">
        <v>0</v>
      </c>
      <c r="DQ24" s="313">
        <v>0</v>
      </c>
      <c r="DR24" s="313" t="s">
        <v>564</v>
      </c>
      <c r="DS24" s="313" t="s">
        <v>564</v>
      </c>
      <c r="DT24" s="313">
        <v>0</v>
      </c>
      <c r="DU24" s="313" t="s">
        <v>564</v>
      </c>
      <c r="DV24" s="313" t="s">
        <v>564</v>
      </c>
      <c r="DW24" s="313" t="s">
        <v>564</v>
      </c>
      <c r="DX24" s="313" t="s">
        <v>564</v>
      </c>
      <c r="DY24" s="313">
        <v>0</v>
      </c>
      <c r="DZ24" s="313">
        <f t="shared" si="32"/>
        <v>0</v>
      </c>
      <c r="EA24" s="313">
        <v>0</v>
      </c>
      <c r="EB24" s="313">
        <v>0</v>
      </c>
      <c r="EC24" s="313">
        <v>0</v>
      </c>
      <c r="ED24" s="313">
        <v>0</v>
      </c>
      <c r="EE24" s="313">
        <v>0</v>
      </c>
      <c r="EF24" s="313">
        <v>0</v>
      </c>
      <c r="EG24" s="313">
        <v>0</v>
      </c>
      <c r="EH24" s="313">
        <v>0</v>
      </c>
      <c r="EI24" s="313">
        <v>0</v>
      </c>
      <c r="EJ24" s="313">
        <v>0</v>
      </c>
      <c r="EK24" s="313" t="s">
        <v>564</v>
      </c>
      <c r="EL24" s="313" t="s">
        <v>564</v>
      </c>
      <c r="EM24" s="313" t="s">
        <v>564</v>
      </c>
      <c r="EN24" s="313">
        <v>0</v>
      </c>
      <c r="EO24" s="313">
        <v>0</v>
      </c>
      <c r="EP24" s="313" t="s">
        <v>564</v>
      </c>
      <c r="EQ24" s="313" t="s">
        <v>564</v>
      </c>
      <c r="ER24" s="313" t="s">
        <v>564</v>
      </c>
      <c r="ES24" s="313">
        <v>0</v>
      </c>
      <c r="ET24" s="313">
        <v>0</v>
      </c>
      <c r="EU24" s="313">
        <f t="shared" si="33"/>
        <v>403</v>
      </c>
      <c r="EV24" s="313">
        <v>0</v>
      </c>
      <c r="EW24" s="313">
        <v>0</v>
      </c>
      <c r="EX24" s="313">
        <v>0</v>
      </c>
      <c r="EY24" s="313">
        <v>0</v>
      </c>
      <c r="EZ24" s="313">
        <v>0</v>
      </c>
      <c r="FA24" s="313">
        <v>77</v>
      </c>
      <c r="FB24" s="313">
        <v>0</v>
      </c>
      <c r="FC24" s="313">
        <v>326</v>
      </c>
      <c r="FD24" s="313">
        <v>0</v>
      </c>
      <c r="FE24" s="313">
        <v>0</v>
      </c>
      <c r="FF24" s="313">
        <v>0</v>
      </c>
      <c r="FG24" s="313">
        <v>0</v>
      </c>
      <c r="FH24" s="313" t="s">
        <v>564</v>
      </c>
      <c r="FI24" s="313" t="s">
        <v>564</v>
      </c>
      <c r="FJ24" s="313" t="s">
        <v>564</v>
      </c>
      <c r="FK24" s="313">
        <v>0</v>
      </c>
      <c r="FL24" s="313">
        <v>0</v>
      </c>
      <c r="FM24" s="313">
        <v>0</v>
      </c>
      <c r="FN24" s="313">
        <v>0</v>
      </c>
      <c r="FO24" s="313">
        <v>0</v>
      </c>
    </row>
    <row r="25" spans="1:171" s="300" customFormat="1" ht="12" customHeight="1">
      <c r="A25" s="294" t="s">
        <v>571</v>
      </c>
      <c r="B25" s="295" t="s">
        <v>605</v>
      </c>
      <c r="C25" s="294" t="s">
        <v>606</v>
      </c>
      <c r="D25" s="313">
        <f t="shared" si="6"/>
        <v>6286</v>
      </c>
      <c r="E25" s="313">
        <f t="shared" si="7"/>
        <v>94</v>
      </c>
      <c r="F25" s="313">
        <f t="shared" si="8"/>
        <v>0</v>
      </c>
      <c r="G25" s="313">
        <f t="shared" si="9"/>
        <v>0</v>
      </c>
      <c r="H25" s="313">
        <f t="shared" si="10"/>
        <v>598</v>
      </c>
      <c r="I25" s="313">
        <f t="shared" si="11"/>
        <v>339</v>
      </c>
      <c r="J25" s="313">
        <f t="shared" si="12"/>
        <v>170</v>
      </c>
      <c r="K25" s="313">
        <f t="shared" si="13"/>
        <v>3</v>
      </c>
      <c r="L25" s="313">
        <f t="shared" si="14"/>
        <v>388</v>
      </c>
      <c r="M25" s="313">
        <f t="shared" si="15"/>
        <v>7</v>
      </c>
      <c r="N25" s="313">
        <f t="shared" si="16"/>
        <v>56</v>
      </c>
      <c r="O25" s="313">
        <f t="shared" si="17"/>
        <v>0</v>
      </c>
      <c r="P25" s="313">
        <f t="shared" si="18"/>
        <v>0</v>
      </c>
      <c r="Q25" s="313">
        <f t="shared" si="19"/>
        <v>1597</v>
      </c>
      <c r="R25" s="313">
        <f t="shared" si="20"/>
        <v>0</v>
      </c>
      <c r="S25" s="313">
        <f t="shared" si="21"/>
        <v>0</v>
      </c>
      <c r="T25" s="313">
        <f t="shared" si="22"/>
        <v>0</v>
      </c>
      <c r="U25" s="313">
        <f t="shared" si="23"/>
        <v>0</v>
      </c>
      <c r="V25" s="313">
        <f t="shared" si="24"/>
        <v>0</v>
      </c>
      <c r="W25" s="313">
        <f t="shared" si="25"/>
        <v>0</v>
      </c>
      <c r="X25" s="313">
        <f t="shared" si="26"/>
        <v>3034</v>
      </c>
      <c r="Y25" s="313">
        <f t="shared" si="27"/>
        <v>1952</v>
      </c>
      <c r="Z25" s="313">
        <v>0</v>
      </c>
      <c r="AA25" s="313">
        <v>0</v>
      </c>
      <c r="AB25" s="313">
        <v>0</v>
      </c>
      <c r="AC25" s="313">
        <v>0</v>
      </c>
      <c r="AD25" s="313">
        <v>0</v>
      </c>
      <c r="AE25" s="313">
        <v>0</v>
      </c>
      <c r="AF25" s="313">
        <v>0</v>
      </c>
      <c r="AG25" s="313">
        <v>0</v>
      </c>
      <c r="AH25" s="313">
        <v>0</v>
      </c>
      <c r="AI25" s="313">
        <v>0</v>
      </c>
      <c r="AJ25" s="313" t="s">
        <v>564</v>
      </c>
      <c r="AK25" s="313" t="s">
        <v>564</v>
      </c>
      <c r="AL25" s="313">
        <v>1597</v>
      </c>
      <c r="AM25" s="313" t="s">
        <v>564</v>
      </c>
      <c r="AN25" s="313" t="s">
        <v>564</v>
      </c>
      <c r="AO25" s="313">
        <v>0</v>
      </c>
      <c r="AP25" s="313" t="s">
        <v>564</v>
      </c>
      <c r="AQ25" s="313">
        <v>0</v>
      </c>
      <c r="AR25" s="313" t="s">
        <v>564</v>
      </c>
      <c r="AS25" s="313">
        <v>355</v>
      </c>
      <c r="AT25" s="313">
        <f t="shared" si="28"/>
        <v>720</v>
      </c>
      <c r="AU25" s="313">
        <v>0</v>
      </c>
      <c r="AV25" s="313">
        <v>0</v>
      </c>
      <c r="AW25" s="313">
        <v>0</v>
      </c>
      <c r="AX25" s="313">
        <v>393</v>
      </c>
      <c r="AY25" s="313">
        <v>0</v>
      </c>
      <c r="AZ25" s="313">
        <v>0</v>
      </c>
      <c r="BA25" s="313">
        <v>0</v>
      </c>
      <c r="BB25" s="313">
        <v>0</v>
      </c>
      <c r="BC25" s="313">
        <v>0</v>
      </c>
      <c r="BD25" s="313">
        <v>0</v>
      </c>
      <c r="BE25" s="313" t="s">
        <v>564</v>
      </c>
      <c r="BF25" s="313" t="s">
        <v>564</v>
      </c>
      <c r="BG25" s="313" t="s">
        <v>564</v>
      </c>
      <c r="BH25" s="313" t="s">
        <v>564</v>
      </c>
      <c r="BI25" s="313" t="s">
        <v>564</v>
      </c>
      <c r="BJ25" s="313" t="s">
        <v>564</v>
      </c>
      <c r="BK25" s="313" t="s">
        <v>564</v>
      </c>
      <c r="BL25" s="313" t="s">
        <v>564</v>
      </c>
      <c r="BM25" s="313" t="s">
        <v>564</v>
      </c>
      <c r="BN25" s="313">
        <v>327</v>
      </c>
      <c r="BO25" s="313">
        <f t="shared" si="29"/>
        <v>0</v>
      </c>
      <c r="BP25" s="313">
        <v>0</v>
      </c>
      <c r="BQ25" s="313">
        <v>0</v>
      </c>
      <c r="BR25" s="313">
        <v>0</v>
      </c>
      <c r="BS25" s="313">
        <v>0</v>
      </c>
      <c r="BT25" s="313">
        <v>0</v>
      </c>
      <c r="BU25" s="313">
        <v>0</v>
      </c>
      <c r="BV25" s="313">
        <v>0</v>
      </c>
      <c r="BW25" s="313">
        <v>0</v>
      </c>
      <c r="BX25" s="313">
        <v>0</v>
      </c>
      <c r="BY25" s="313">
        <v>0</v>
      </c>
      <c r="BZ25" s="313">
        <v>0</v>
      </c>
      <c r="CA25" s="313">
        <v>0</v>
      </c>
      <c r="CB25" s="313" t="s">
        <v>564</v>
      </c>
      <c r="CC25" s="313" t="s">
        <v>564</v>
      </c>
      <c r="CD25" s="313" t="s">
        <v>564</v>
      </c>
      <c r="CE25" s="313" t="s">
        <v>564</v>
      </c>
      <c r="CF25" s="313" t="s">
        <v>564</v>
      </c>
      <c r="CG25" s="313" t="s">
        <v>564</v>
      </c>
      <c r="CH25" s="313" t="s">
        <v>564</v>
      </c>
      <c r="CI25" s="313">
        <v>0</v>
      </c>
      <c r="CJ25" s="313">
        <f t="shared" si="30"/>
        <v>0</v>
      </c>
      <c r="CK25" s="313">
        <v>0</v>
      </c>
      <c r="CL25" s="313">
        <v>0</v>
      </c>
      <c r="CM25" s="313">
        <v>0</v>
      </c>
      <c r="CN25" s="313">
        <v>0</v>
      </c>
      <c r="CO25" s="313">
        <v>0</v>
      </c>
      <c r="CP25" s="313">
        <v>0</v>
      </c>
      <c r="CQ25" s="313">
        <v>0</v>
      </c>
      <c r="CR25" s="313">
        <v>0</v>
      </c>
      <c r="CS25" s="313">
        <v>0</v>
      </c>
      <c r="CT25" s="313">
        <v>0</v>
      </c>
      <c r="CU25" s="313">
        <v>0</v>
      </c>
      <c r="CV25" s="313">
        <v>0</v>
      </c>
      <c r="CW25" s="313" t="s">
        <v>564</v>
      </c>
      <c r="CX25" s="313" t="s">
        <v>564</v>
      </c>
      <c r="CY25" s="313" t="s">
        <v>564</v>
      </c>
      <c r="CZ25" s="313" t="s">
        <v>564</v>
      </c>
      <c r="DA25" s="313" t="s">
        <v>564</v>
      </c>
      <c r="DB25" s="313" t="s">
        <v>564</v>
      </c>
      <c r="DC25" s="313" t="s">
        <v>564</v>
      </c>
      <c r="DD25" s="313">
        <v>0</v>
      </c>
      <c r="DE25" s="313">
        <f t="shared" si="31"/>
        <v>0</v>
      </c>
      <c r="DF25" s="313">
        <v>0</v>
      </c>
      <c r="DG25" s="313">
        <v>0</v>
      </c>
      <c r="DH25" s="313">
        <v>0</v>
      </c>
      <c r="DI25" s="313">
        <v>0</v>
      </c>
      <c r="DJ25" s="313">
        <v>0</v>
      </c>
      <c r="DK25" s="313">
        <v>0</v>
      </c>
      <c r="DL25" s="313">
        <v>0</v>
      </c>
      <c r="DM25" s="313">
        <v>0</v>
      </c>
      <c r="DN25" s="313">
        <v>0</v>
      </c>
      <c r="DO25" s="313">
        <v>0</v>
      </c>
      <c r="DP25" s="313">
        <v>0</v>
      </c>
      <c r="DQ25" s="313">
        <v>0</v>
      </c>
      <c r="DR25" s="313" t="s">
        <v>564</v>
      </c>
      <c r="DS25" s="313" t="s">
        <v>564</v>
      </c>
      <c r="DT25" s="313">
        <v>0</v>
      </c>
      <c r="DU25" s="313" t="s">
        <v>564</v>
      </c>
      <c r="DV25" s="313" t="s">
        <v>564</v>
      </c>
      <c r="DW25" s="313" t="s">
        <v>564</v>
      </c>
      <c r="DX25" s="313" t="s">
        <v>564</v>
      </c>
      <c r="DY25" s="313">
        <v>0</v>
      </c>
      <c r="DZ25" s="313">
        <f t="shared" si="32"/>
        <v>0</v>
      </c>
      <c r="EA25" s="313">
        <v>0</v>
      </c>
      <c r="EB25" s="313">
        <v>0</v>
      </c>
      <c r="EC25" s="313">
        <v>0</v>
      </c>
      <c r="ED25" s="313">
        <v>0</v>
      </c>
      <c r="EE25" s="313">
        <v>0</v>
      </c>
      <c r="EF25" s="313">
        <v>0</v>
      </c>
      <c r="EG25" s="313">
        <v>0</v>
      </c>
      <c r="EH25" s="313">
        <v>0</v>
      </c>
      <c r="EI25" s="313">
        <v>0</v>
      </c>
      <c r="EJ25" s="313">
        <v>0</v>
      </c>
      <c r="EK25" s="313" t="s">
        <v>564</v>
      </c>
      <c r="EL25" s="313" t="s">
        <v>564</v>
      </c>
      <c r="EM25" s="313" t="s">
        <v>564</v>
      </c>
      <c r="EN25" s="313">
        <v>0</v>
      </c>
      <c r="EO25" s="313">
        <v>0</v>
      </c>
      <c r="EP25" s="313" t="s">
        <v>564</v>
      </c>
      <c r="EQ25" s="313" t="s">
        <v>564</v>
      </c>
      <c r="ER25" s="313" t="s">
        <v>564</v>
      </c>
      <c r="ES25" s="313">
        <v>0</v>
      </c>
      <c r="ET25" s="313">
        <v>0</v>
      </c>
      <c r="EU25" s="313">
        <f t="shared" si="33"/>
        <v>3614</v>
      </c>
      <c r="EV25" s="313">
        <v>94</v>
      </c>
      <c r="EW25" s="313">
        <v>0</v>
      </c>
      <c r="EX25" s="313">
        <v>0</v>
      </c>
      <c r="EY25" s="313">
        <v>205</v>
      </c>
      <c r="EZ25" s="313">
        <v>339</v>
      </c>
      <c r="FA25" s="313">
        <v>170</v>
      </c>
      <c r="FB25" s="313">
        <v>3</v>
      </c>
      <c r="FC25" s="313">
        <v>388</v>
      </c>
      <c r="FD25" s="313">
        <v>7</v>
      </c>
      <c r="FE25" s="313">
        <v>56</v>
      </c>
      <c r="FF25" s="313">
        <v>0</v>
      </c>
      <c r="FG25" s="313">
        <v>0</v>
      </c>
      <c r="FH25" s="313" t="s">
        <v>564</v>
      </c>
      <c r="FI25" s="313" t="s">
        <v>564</v>
      </c>
      <c r="FJ25" s="313" t="s">
        <v>564</v>
      </c>
      <c r="FK25" s="313">
        <v>0</v>
      </c>
      <c r="FL25" s="313">
        <v>0</v>
      </c>
      <c r="FM25" s="313">
        <v>0</v>
      </c>
      <c r="FN25" s="313">
        <v>0</v>
      </c>
      <c r="FO25" s="313">
        <v>2352</v>
      </c>
    </row>
    <row r="26" spans="1:171" s="300" customFormat="1" ht="12" customHeight="1">
      <c r="A26" s="294" t="s">
        <v>571</v>
      </c>
      <c r="B26" s="295" t="s">
        <v>607</v>
      </c>
      <c r="C26" s="294" t="s">
        <v>608</v>
      </c>
      <c r="D26" s="313">
        <f t="shared" si="6"/>
        <v>1870</v>
      </c>
      <c r="E26" s="313">
        <f t="shared" si="7"/>
        <v>747</v>
      </c>
      <c r="F26" s="313">
        <f t="shared" si="8"/>
        <v>9</v>
      </c>
      <c r="G26" s="313">
        <f t="shared" si="9"/>
        <v>64</v>
      </c>
      <c r="H26" s="313">
        <f t="shared" si="10"/>
        <v>186</v>
      </c>
      <c r="I26" s="313">
        <f t="shared" si="11"/>
        <v>354</v>
      </c>
      <c r="J26" s="313">
        <f t="shared" si="12"/>
        <v>85</v>
      </c>
      <c r="K26" s="313">
        <f t="shared" si="13"/>
        <v>13</v>
      </c>
      <c r="L26" s="313">
        <f t="shared" si="14"/>
        <v>306</v>
      </c>
      <c r="M26" s="313">
        <f t="shared" si="15"/>
        <v>106</v>
      </c>
      <c r="N26" s="313">
        <f t="shared" si="16"/>
        <v>0</v>
      </c>
      <c r="O26" s="313">
        <f t="shared" si="17"/>
        <v>0</v>
      </c>
      <c r="P26" s="313">
        <f t="shared" si="18"/>
        <v>0</v>
      </c>
      <c r="Q26" s="313">
        <f t="shared" si="19"/>
        <v>0</v>
      </c>
      <c r="R26" s="313">
        <f t="shared" si="20"/>
        <v>0</v>
      </c>
      <c r="S26" s="313">
        <f t="shared" si="21"/>
        <v>0</v>
      </c>
      <c r="T26" s="313">
        <f t="shared" si="22"/>
        <v>0</v>
      </c>
      <c r="U26" s="313">
        <f t="shared" si="23"/>
        <v>0</v>
      </c>
      <c r="V26" s="313">
        <f t="shared" si="24"/>
        <v>0</v>
      </c>
      <c r="W26" s="313">
        <f t="shared" si="25"/>
        <v>0</v>
      </c>
      <c r="X26" s="313">
        <f t="shared" si="26"/>
        <v>0</v>
      </c>
      <c r="Y26" s="313">
        <f t="shared" si="27"/>
        <v>0</v>
      </c>
      <c r="Z26" s="313">
        <v>0</v>
      </c>
      <c r="AA26" s="313">
        <v>0</v>
      </c>
      <c r="AB26" s="313">
        <v>0</v>
      </c>
      <c r="AC26" s="313">
        <v>0</v>
      </c>
      <c r="AD26" s="313">
        <v>0</v>
      </c>
      <c r="AE26" s="313">
        <v>0</v>
      </c>
      <c r="AF26" s="313">
        <v>0</v>
      </c>
      <c r="AG26" s="313">
        <v>0</v>
      </c>
      <c r="AH26" s="313">
        <v>0</v>
      </c>
      <c r="AI26" s="313">
        <v>0</v>
      </c>
      <c r="AJ26" s="313" t="s">
        <v>564</v>
      </c>
      <c r="AK26" s="313" t="s">
        <v>564</v>
      </c>
      <c r="AL26" s="313">
        <v>0</v>
      </c>
      <c r="AM26" s="313" t="s">
        <v>564</v>
      </c>
      <c r="AN26" s="313" t="s">
        <v>564</v>
      </c>
      <c r="AO26" s="313">
        <v>0</v>
      </c>
      <c r="AP26" s="313" t="s">
        <v>564</v>
      </c>
      <c r="AQ26" s="313">
        <v>0</v>
      </c>
      <c r="AR26" s="313" t="s">
        <v>564</v>
      </c>
      <c r="AS26" s="313">
        <v>0</v>
      </c>
      <c r="AT26" s="313">
        <f t="shared" si="28"/>
        <v>0</v>
      </c>
      <c r="AU26" s="313">
        <v>0</v>
      </c>
      <c r="AV26" s="313">
        <v>0</v>
      </c>
      <c r="AW26" s="313">
        <v>0</v>
      </c>
      <c r="AX26" s="313">
        <v>0</v>
      </c>
      <c r="AY26" s="313">
        <v>0</v>
      </c>
      <c r="AZ26" s="313">
        <v>0</v>
      </c>
      <c r="BA26" s="313">
        <v>0</v>
      </c>
      <c r="BB26" s="313">
        <v>0</v>
      </c>
      <c r="BC26" s="313">
        <v>0</v>
      </c>
      <c r="BD26" s="313">
        <v>0</v>
      </c>
      <c r="BE26" s="313" t="s">
        <v>564</v>
      </c>
      <c r="BF26" s="313" t="s">
        <v>564</v>
      </c>
      <c r="BG26" s="313" t="s">
        <v>564</v>
      </c>
      <c r="BH26" s="313" t="s">
        <v>564</v>
      </c>
      <c r="BI26" s="313" t="s">
        <v>564</v>
      </c>
      <c r="BJ26" s="313" t="s">
        <v>564</v>
      </c>
      <c r="BK26" s="313" t="s">
        <v>564</v>
      </c>
      <c r="BL26" s="313" t="s">
        <v>564</v>
      </c>
      <c r="BM26" s="313" t="s">
        <v>564</v>
      </c>
      <c r="BN26" s="313">
        <v>0</v>
      </c>
      <c r="BO26" s="313">
        <f t="shared" si="29"/>
        <v>0</v>
      </c>
      <c r="BP26" s="313">
        <v>0</v>
      </c>
      <c r="BQ26" s="313">
        <v>0</v>
      </c>
      <c r="BR26" s="313">
        <v>0</v>
      </c>
      <c r="BS26" s="313">
        <v>0</v>
      </c>
      <c r="BT26" s="313">
        <v>0</v>
      </c>
      <c r="BU26" s="313">
        <v>0</v>
      </c>
      <c r="BV26" s="313">
        <v>0</v>
      </c>
      <c r="BW26" s="313">
        <v>0</v>
      </c>
      <c r="BX26" s="313">
        <v>0</v>
      </c>
      <c r="BY26" s="313">
        <v>0</v>
      </c>
      <c r="BZ26" s="313">
        <v>0</v>
      </c>
      <c r="CA26" s="313">
        <v>0</v>
      </c>
      <c r="CB26" s="313" t="s">
        <v>564</v>
      </c>
      <c r="CC26" s="313" t="s">
        <v>564</v>
      </c>
      <c r="CD26" s="313" t="s">
        <v>564</v>
      </c>
      <c r="CE26" s="313" t="s">
        <v>564</v>
      </c>
      <c r="CF26" s="313" t="s">
        <v>564</v>
      </c>
      <c r="CG26" s="313" t="s">
        <v>564</v>
      </c>
      <c r="CH26" s="313" t="s">
        <v>564</v>
      </c>
      <c r="CI26" s="313">
        <v>0</v>
      </c>
      <c r="CJ26" s="313">
        <f t="shared" si="30"/>
        <v>0</v>
      </c>
      <c r="CK26" s="313">
        <v>0</v>
      </c>
      <c r="CL26" s="313">
        <v>0</v>
      </c>
      <c r="CM26" s="313">
        <v>0</v>
      </c>
      <c r="CN26" s="313">
        <v>0</v>
      </c>
      <c r="CO26" s="313">
        <v>0</v>
      </c>
      <c r="CP26" s="313">
        <v>0</v>
      </c>
      <c r="CQ26" s="313">
        <v>0</v>
      </c>
      <c r="CR26" s="313">
        <v>0</v>
      </c>
      <c r="CS26" s="313">
        <v>0</v>
      </c>
      <c r="CT26" s="313">
        <v>0</v>
      </c>
      <c r="CU26" s="313">
        <v>0</v>
      </c>
      <c r="CV26" s="313">
        <v>0</v>
      </c>
      <c r="CW26" s="313" t="s">
        <v>564</v>
      </c>
      <c r="CX26" s="313" t="s">
        <v>564</v>
      </c>
      <c r="CY26" s="313" t="s">
        <v>564</v>
      </c>
      <c r="CZ26" s="313" t="s">
        <v>564</v>
      </c>
      <c r="DA26" s="313" t="s">
        <v>564</v>
      </c>
      <c r="DB26" s="313" t="s">
        <v>564</v>
      </c>
      <c r="DC26" s="313" t="s">
        <v>564</v>
      </c>
      <c r="DD26" s="313">
        <v>0</v>
      </c>
      <c r="DE26" s="313">
        <f t="shared" si="31"/>
        <v>0</v>
      </c>
      <c r="DF26" s="313">
        <v>0</v>
      </c>
      <c r="DG26" s="313">
        <v>0</v>
      </c>
      <c r="DH26" s="313">
        <v>0</v>
      </c>
      <c r="DI26" s="313">
        <v>0</v>
      </c>
      <c r="DJ26" s="313">
        <v>0</v>
      </c>
      <c r="DK26" s="313">
        <v>0</v>
      </c>
      <c r="DL26" s="313">
        <v>0</v>
      </c>
      <c r="DM26" s="313">
        <v>0</v>
      </c>
      <c r="DN26" s="313">
        <v>0</v>
      </c>
      <c r="DO26" s="313">
        <v>0</v>
      </c>
      <c r="DP26" s="313">
        <v>0</v>
      </c>
      <c r="DQ26" s="313">
        <v>0</v>
      </c>
      <c r="DR26" s="313" t="s">
        <v>564</v>
      </c>
      <c r="DS26" s="313" t="s">
        <v>564</v>
      </c>
      <c r="DT26" s="313">
        <v>0</v>
      </c>
      <c r="DU26" s="313" t="s">
        <v>564</v>
      </c>
      <c r="DV26" s="313" t="s">
        <v>564</v>
      </c>
      <c r="DW26" s="313" t="s">
        <v>564</v>
      </c>
      <c r="DX26" s="313" t="s">
        <v>564</v>
      </c>
      <c r="DY26" s="313">
        <v>0</v>
      </c>
      <c r="DZ26" s="313">
        <f t="shared" si="32"/>
        <v>0</v>
      </c>
      <c r="EA26" s="313">
        <v>0</v>
      </c>
      <c r="EB26" s="313">
        <v>0</v>
      </c>
      <c r="EC26" s="313">
        <v>0</v>
      </c>
      <c r="ED26" s="313">
        <v>0</v>
      </c>
      <c r="EE26" s="313">
        <v>0</v>
      </c>
      <c r="EF26" s="313">
        <v>0</v>
      </c>
      <c r="EG26" s="313">
        <v>0</v>
      </c>
      <c r="EH26" s="313">
        <v>0</v>
      </c>
      <c r="EI26" s="313">
        <v>0</v>
      </c>
      <c r="EJ26" s="313">
        <v>0</v>
      </c>
      <c r="EK26" s="313" t="s">
        <v>564</v>
      </c>
      <c r="EL26" s="313" t="s">
        <v>564</v>
      </c>
      <c r="EM26" s="313" t="s">
        <v>564</v>
      </c>
      <c r="EN26" s="313">
        <v>0</v>
      </c>
      <c r="EO26" s="313">
        <v>0</v>
      </c>
      <c r="EP26" s="313" t="s">
        <v>564</v>
      </c>
      <c r="EQ26" s="313" t="s">
        <v>564</v>
      </c>
      <c r="ER26" s="313" t="s">
        <v>564</v>
      </c>
      <c r="ES26" s="313">
        <v>0</v>
      </c>
      <c r="ET26" s="313">
        <v>0</v>
      </c>
      <c r="EU26" s="313">
        <f t="shared" si="33"/>
        <v>1870</v>
      </c>
      <c r="EV26" s="313">
        <v>747</v>
      </c>
      <c r="EW26" s="313">
        <v>9</v>
      </c>
      <c r="EX26" s="313">
        <v>64</v>
      </c>
      <c r="EY26" s="313">
        <v>186</v>
      </c>
      <c r="EZ26" s="313">
        <v>354</v>
      </c>
      <c r="FA26" s="313">
        <v>85</v>
      </c>
      <c r="FB26" s="313">
        <v>13</v>
      </c>
      <c r="FC26" s="313">
        <v>306</v>
      </c>
      <c r="FD26" s="313">
        <v>106</v>
      </c>
      <c r="FE26" s="313">
        <v>0</v>
      </c>
      <c r="FF26" s="313">
        <v>0</v>
      </c>
      <c r="FG26" s="313">
        <v>0</v>
      </c>
      <c r="FH26" s="313" t="s">
        <v>564</v>
      </c>
      <c r="FI26" s="313" t="s">
        <v>564</v>
      </c>
      <c r="FJ26" s="313" t="s">
        <v>564</v>
      </c>
      <c r="FK26" s="313">
        <v>0</v>
      </c>
      <c r="FL26" s="313">
        <v>0</v>
      </c>
      <c r="FM26" s="313">
        <v>0</v>
      </c>
      <c r="FN26" s="313">
        <v>0</v>
      </c>
      <c r="FO26" s="313">
        <v>0</v>
      </c>
    </row>
    <row r="27" spans="1:171" s="300" customFormat="1" ht="12" customHeight="1">
      <c r="A27" s="294" t="s">
        <v>571</v>
      </c>
      <c r="B27" s="295" t="s">
        <v>609</v>
      </c>
      <c r="C27" s="294" t="s">
        <v>610</v>
      </c>
      <c r="D27" s="313">
        <f t="shared" si="6"/>
        <v>2127</v>
      </c>
      <c r="E27" s="313">
        <f t="shared" si="7"/>
        <v>36</v>
      </c>
      <c r="F27" s="313">
        <f t="shared" si="8"/>
        <v>0</v>
      </c>
      <c r="G27" s="313">
        <f t="shared" si="9"/>
        <v>0</v>
      </c>
      <c r="H27" s="313">
        <f t="shared" si="10"/>
        <v>192</v>
      </c>
      <c r="I27" s="313">
        <f t="shared" si="11"/>
        <v>264</v>
      </c>
      <c r="J27" s="313">
        <f t="shared" si="12"/>
        <v>59</v>
      </c>
      <c r="K27" s="313">
        <f t="shared" si="13"/>
        <v>0</v>
      </c>
      <c r="L27" s="313">
        <f t="shared" si="14"/>
        <v>299</v>
      </c>
      <c r="M27" s="313">
        <f t="shared" si="15"/>
        <v>0</v>
      </c>
      <c r="N27" s="313">
        <f t="shared" si="16"/>
        <v>0</v>
      </c>
      <c r="O27" s="313">
        <f t="shared" si="17"/>
        <v>597</v>
      </c>
      <c r="P27" s="313">
        <f t="shared" si="18"/>
        <v>0</v>
      </c>
      <c r="Q27" s="313">
        <f t="shared" si="19"/>
        <v>0</v>
      </c>
      <c r="R27" s="313">
        <f t="shared" si="20"/>
        <v>0</v>
      </c>
      <c r="S27" s="313">
        <f t="shared" si="21"/>
        <v>0</v>
      </c>
      <c r="T27" s="313">
        <f t="shared" si="22"/>
        <v>616</v>
      </c>
      <c r="U27" s="313">
        <f t="shared" si="23"/>
        <v>0</v>
      </c>
      <c r="V27" s="313">
        <f t="shared" si="24"/>
        <v>0</v>
      </c>
      <c r="W27" s="313">
        <f t="shared" si="25"/>
        <v>0</v>
      </c>
      <c r="X27" s="313">
        <f t="shared" si="26"/>
        <v>64</v>
      </c>
      <c r="Y27" s="313">
        <f t="shared" si="27"/>
        <v>616</v>
      </c>
      <c r="Z27" s="313">
        <v>0</v>
      </c>
      <c r="AA27" s="313">
        <v>0</v>
      </c>
      <c r="AB27" s="313">
        <v>0</v>
      </c>
      <c r="AC27" s="313">
        <v>0</v>
      </c>
      <c r="AD27" s="313">
        <v>0</v>
      </c>
      <c r="AE27" s="313">
        <v>0</v>
      </c>
      <c r="AF27" s="313">
        <v>0</v>
      </c>
      <c r="AG27" s="313">
        <v>0</v>
      </c>
      <c r="AH27" s="313">
        <v>0</v>
      </c>
      <c r="AI27" s="313">
        <v>0</v>
      </c>
      <c r="AJ27" s="313" t="s">
        <v>564</v>
      </c>
      <c r="AK27" s="313" t="s">
        <v>564</v>
      </c>
      <c r="AL27" s="313">
        <v>0</v>
      </c>
      <c r="AM27" s="313" t="s">
        <v>564</v>
      </c>
      <c r="AN27" s="313" t="s">
        <v>564</v>
      </c>
      <c r="AO27" s="313">
        <v>616</v>
      </c>
      <c r="AP27" s="313" t="s">
        <v>564</v>
      </c>
      <c r="AQ27" s="313">
        <v>0</v>
      </c>
      <c r="AR27" s="313" t="s">
        <v>564</v>
      </c>
      <c r="AS27" s="313">
        <v>0</v>
      </c>
      <c r="AT27" s="313">
        <f t="shared" si="28"/>
        <v>192</v>
      </c>
      <c r="AU27" s="313">
        <v>0</v>
      </c>
      <c r="AV27" s="313">
        <v>0</v>
      </c>
      <c r="AW27" s="313">
        <v>0</v>
      </c>
      <c r="AX27" s="313">
        <v>192</v>
      </c>
      <c r="AY27" s="313">
        <v>0</v>
      </c>
      <c r="AZ27" s="313">
        <v>0</v>
      </c>
      <c r="BA27" s="313">
        <v>0</v>
      </c>
      <c r="BB27" s="313">
        <v>0</v>
      </c>
      <c r="BC27" s="313">
        <v>0</v>
      </c>
      <c r="BD27" s="313">
        <v>0</v>
      </c>
      <c r="BE27" s="313" t="s">
        <v>564</v>
      </c>
      <c r="BF27" s="313" t="s">
        <v>564</v>
      </c>
      <c r="BG27" s="313" t="s">
        <v>564</v>
      </c>
      <c r="BH27" s="313" t="s">
        <v>564</v>
      </c>
      <c r="BI27" s="313" t="s">
        <v>564</v>
      </c>
      <c r="BJ27" s="313" t="s">
        <v>564</v>
      </c>
      <c r="BK27" s="313" t="s">
        <v>564</v>
      </c>
      <c r="BL27" s="313" t="s">
        <v>564</v>
      </c>
      <c r="BM27" s="313" t="s">
        <v>564</v>
      </c>
      <c r="BN27" s="313">
        <v>0</v>
      </c>
      <c r="BO27" s="313">
        <f t="shared" si="29"/>
        <v>0</v>
      </c>
      <c r="BP27" s="313">
        <v>0</v>
      </c>
      <c r="BQ27" s="313">
        <v>0</v>
      </c>
      <c r="BR27" s="313">
        <v>0</v>
      </c>
      <c r="BS27" s="313">
        <v>0</v>
      </c>
      <c r="BT27" s="313">
        <v>0</v>
      </c>
      <c r="BU27" s="313">
        <v>0</v>
      </c>
      <c r="BV27" s="313">
        <v>0</v>
      </c>
      <c r="BW27" s="313">
        <v>0</v>
      </c>
      <c r="BX27" s="313">
        <v>0</v>
      </c>
      <c r="BY27" s="313">
        <v>0</v>
      </c>
      <c r="BZ27" s="313">
        <v>0</v>
      </c>
      <c r="CA27" s="313">
        <v>0</v>
      </c>
      <c r="CB27" s="313" t="s">
        <v>564</v>
      </c>
      <c r="CC27" s="313" t="s">
        <v>564</v>
      </c>
      <c r="CD27" s="313" t="s">
        <v>564</v>
      </c>
      <c r="CE27" s="313" t="s">
        <v>564</v>
      </c>
      <c r="CF27" s="313" t="s">
        <v>564</v>
      </c>
      <c r="CG27" s="313" t="s">
        <v>564</v>
      </c>
      <c r="CH27" s="313" t="s">
        <v>564</v>
      </c>
      <c r="CI27" s="313">
        <v>0</v>
      </c>
      <c r="CJ27" s="313">
        <f t="shared" si="30"/>
        <v>0</v>
      </c>
      <c r="CK27" s="313">
        <v>0</v>
      </c>
      <c r="CL27" s="313">
        <v>0</v>
      </c>
      <c r="CM27" s="313">
        <v>0</v>
      </c>
      <c r="CN27" s="313">
        <v>0</v>
      </c>
      <c r="CO27" s="313">
        <v>0</v>
      </c>
      <c r="CP27" s="313">
        <v>0</v>
      </c>
      <c r="CQ27" s="313">
        <v>0</v>
      </c>
      <c r="CR27" s="313">
        <v>0</v>
      </c>
      <c r="CS27" s="313">
        <v>0</v>
      </c>
      <c r="CT27" s="313">
        <v>0</v>
      </c>
      <c r="CU27" s="313">
        <v>0</v>
      </c>
      <c r="CV27" s="313">
        <v>0</v>
      </c>
      <c r="CW27" s="313" t="s">
        <v>564</v>
      </c>
      <c r="CX27" s="313" t="s">
        <v>564</v>
      </c>
      <c r="CY27" s="313" t="s">
        <v>564</v>
      </c>
      <c r="CZ27" s="313" t="s">
        <v>564</v>
      </c>
      <c r="DA27" s="313" t="s">
        <v>564</v>
      </c>
      <c r="DB27" s="313" t="s">
        <v>564</v>
      </c>
      <c r="DC27" s="313" t="s">
        <v>564</v>
      </c>
      <c r="DD27" s="313">
        <v>0</v>
      </c>
      <c r="DE27" s="313">
        <f t="shared" si="31"/>
        <v>0</v>
      </c>
      <c r="DF27" s="313">
        <v>0</v>
      </c>
      <c r="DG27" s="313">
        <v>0</v>
      </c>
      <c r="DH27" s="313">
        <v>0</v>
      </c>
      <c r="DI27" s="313">
        <v>0</v>
      </c>
      <c r="DJ27" s="313">
        <v>0</v>
      </c>
      <c r="DK27" s="313">
        <v>0</v>
      </c>
      <c r="DL27" s="313">
        <v>0</v>
      </c>
      <c r="DM27" s="313">
        <v>0</v>
      </c>
      <c r="DN27" s="313">
        <v>0</v>
      </c>
      <c r="DO27" s="313">
        <v>0</v>
      </c>
      <c r="DP27" s="313">
        <v>0</v>
      </c>
      <c r="DQ27" s="313">
        <v>0</v>
      </c>
      <c r="DR27" s="313" t="s">
        <v>564</v>
      </c>
      <c r="DS27" s="313" t="s">
        <v>564</v>
      </c>
      <c r="DT27" s="313">
        <v>0</v>
      </c>
      <c r="DU27" s="313" t="s">
        <v>564</v>
      </c>
      <c r="DV27" s="313" t="s">
        <v>564</v>
      </c>
      <c r="DW27" s="313" t="s">
        <v>564</v>
      </c>
      <c r="DX27" s="313" t="s">
        <v>564</v>
      </c>
      <c r="DY27" s="313">
        <v>0</v>
      </c>
      <c r="DZ27" s="313">
        <f t="shared" si="32"/>
        <v>0</v>
      </c>
      <c r="EA27" s="313">
        <v>0</v>
      </c>
      <c r="EB27" s="313">
        <v>0</v>
      </c>
      <c r="EC27" s="313">
        <v>0</v>
      </c>
      <c r="ED27" s="313">
        <v>0</v>
      </c>
      <c r="EE27" s="313">
        <v>0</v>
      </c>
      <c r="EF27" s="313">
        <v>0</v>
      </c>
      <c r="EG27" s="313">
        <v>0</v>
      </c>
      <c r="EH27" s="313">
        <v>0</v>
      </c>
      <c r="EI27" s="313">
        <v>0</v>
      </c>
      <c r="EJ27" s="313">
        <v>0</v>
      </c>
      <c r="EK27" s="313" t="s">
        <v>564</v>
      </c>
      <c r="EL27" s="313" t="s">
        <v>564</v>
      </c>
      <c r="EM27" s="313" t="s">
        <v>564</v>
      </c>
      <c r="EN27" s="313">
        <v>0</v>
      </c>
      <c r="EO27" s="313">
        <v>0</v>
      </c>
      <c r="EP27" s="313" t="s">
        <v>564</v>
      </c>
      <c r="EQ27" s="313" t="s">
        <v>564</v>
      </c>
      <c r="ER27" s="313" t="s">
        <v>564</v>
      </c>
      <c r="ES27" s="313">
        <v>0</v>
      </c>
      <c r="ET27" s="313">
        <v>0</v>
      </c>
      <c r="EU27" s="313">
        <f t="shared" si="33"/>
        <v>1319</v>
      </c>
      <c r="EV27" s="313">
        <v>36</v>
      </c>
      <c r="EW27" s="313">
        <v>0</v>
      </c>
      <c r="EX27" s="313">
        <v>0</v>
      </c>
      <c r="EY27" s="313">
        <v>0</v>
      </c>
      <c r="EZ27" s="313">
        <v>264</v>
      </c>
      <c r="FA27" s="313">
        <v>59</v>
      </c>
      <c r="FB27" s="313">
        <v>0</v>
      </c>
      <c r="FC27" s="313">
        <v>299</v>
      </c>
      <c r="FD27" s="313">
        <v>0</v>
      </c>
      <c r="FE27" s="313">
        <v>0</v>
      </c>
      <c r="FF27" s="313">
        <v>597</v>
      </c>
      <c r="FG27" s="313">
        <v>0</v>
      </c>
      <c r="FH27" s="313" t="s">
        <v>564</v>
      </c>
      <c r="FI27" s="313" t="s">
        <v>564</v>
      </c>
      <c r="FJ27" s="313" t="s">
        <v>564</v>
      </c>
      <c r="FK27" s="313">
        <v>0</v>
      </c>
      <c r="FL27" s="313">
        <v>0</v>
      </c>
      <c r="FM27" s="313">
        <v>0</v>
      </c>
      <c r="FN27" s="313">
        <v>0</v>
      </c>
      <c r="FO27" s="313">
        <v>64</v>
      </c>
    </row>
    <row r="28" spans="1:171" s="300" customFormat="1" ht="12" customHeight="1">
      <c r="A28" s="294" t="s">
        <v>571</v>
      </c>
      <c r="B28" s="295" t="s">
        <v>611</v>
      </c>
      <c r="C28" s="294" t="s">
        <v>612</v>
      </c>
      <c r="D28" s="313">
        <f t="shared" si="6"/>
        <v>322</v>
      </c>
      <c r="E28" s="313">
        <f t="shared" si="7"/>
        <v>24</v>
      </c>
      <c r="F28" s="313">
        <f t="shared" si="8"/>
        <v>0</v>
      </c>
      <c r="G28" s="313">
        <f t="shared" si="9"/>
        <v>0</v>
      </c>
      <c r="H28" s="313">
        <f t="shared" si="10"/>
        <v>256</v>
      </c>
      <c r="I28" s="313">
        <f t="shared" si="11"/>
        <v>0</v>
      </c>
      <c r="J28" s="313">
        <f t="shared" si="12"/>
        <v>0</v>
      </c>
      <c r="K28" s="313">
        <f t="shared" si="13"/>
        <v>0</v>
      </c>
      <c r="L28" s="313">
        <f t="shared" si="14"/>
        <v>0</v>
      </c>
      <c r="M28" s="313">
        <f t="shared" si="15"/>
        <v>0</v>
      </c>
      <c r="N28" s="313">
        <f t="shared" si="16"/>
        <v>26</v>
      </c>
      <c r="O28" s="313">
        <f t="shared" si="17"/>
        <v>0</v>
      </c>
      <c r="P28" s="313">
        <f t="shared" si="18"/>
        <v>0</v>
      </c>
      <c r="Q28" s="313">
        <f t="shared" si="19"/>
        <v>0</v>
      </c>
      <c r="R28" s="313">
        <f t="shared" si="20"/>
        <v>0</v>
      </c>
      <c r="S28" s="313">
        <f t="shared" si="21"/>
        <v>0</v>
      </c>
      <c r="T28" s="313">
        <f t="shared" si="22"/>
        <v>0</v>
      </c>
      <c r="U28" s="313">
        <f t="shared" si="23"/>
        <v>0</v>
      </c>
      <c r="V28" s="313">
        <f t="shared" si="24"/>
        <v>0</v>
      </c>
      <c r="W28" s="313">
        <f t="shared" si="25"/>
        <v>0</v>
      </c>
      <c r="X28" s="313">
        <f t="shared" si="26"/>
        <v>16</v>
      </c>
      <c r="Y28" s="313">
        <f t="shared" si="27"/>
        <v>19</v>
      </c>
      <c r="Z28" s="313">
        <v>0</v>
      </c>
      <c r="AA28" s="313">
        <v>0</v>
      </c>
      <c r="AB28" s="313">
        <v>0</v>
      </c>
      <c r="AC28" s="313">
        <v>19</v>
      </c>
      <c r="AD28" s="313">
        <v>0</v>
      </c>
      <c r="AE28" s="313">
        <v>0</v>
      </c>
      <c r="AF28" s="313">
        <v>0</v>
      </c>
      <c r="AG28" s="313">
        <v>0</v>
      </c>
      <c r="AH28" s="313">
        <v>0</v>
      </c>
      <c r="AI28" s="313">
        <v>0</v>
      </c>
      <c r="AJ28" s="313" t="s">
        <v>564</v>
      </c>
      <c r="AK28" s="313" t="s">
        <v>564</v>
      </c>
      <c r="AL28" s="313">
        <v>0</v>
      </c>
      <c r="AM28" s="313" t="s">
        <v>564</v>
      </c>
      <c r="AN28" s="313" t="s">
        <v>564</v>
      </c>
      <c r="AO28" s="313">
        <v>0</v>
      </c>
      <c r="AP28" s="313" t="s">
        <v>564</v>
      </c>
      <c r="AQ28" s="313">
        <v>0</v>
      </c>
      <c r="AR28" s="313" t="s">
        <v>564</v>
      </c>
      <c r="AS28" s="313">
        <v>0</v>
      </c>
      <c r="AT28" s="313">
        <f t="shared" si="28"/>
        <v>303</v>
      </c>
      <c r="AU28" s="313">
        <v>24</v>
      </c>
      <c r="AV28" s="313">
        <v>0</v>
      </c>
      <c r="AW28" s="313">
        <v>0</v>
      </c>
      <c r="AX28" s="313">
        <v>237</v>
      </c>
      <c r="AY28" s="313">
        <v>0</v>
      </c>
      <c r="AZ28" s="313">
        <v>0</v>
      </c>
      <c r="BA28" s="313">
        <v>0</v>
      </c>
      <c r="BB28" s="313">
        <v>0</v>
      </c>
      <c r="BC28" s="313">
        <v>0</v>
      </c>
      <c r="BD28" s="313">
        <v>26</v>
      </c>
      <c r="BE28" s="313" t="s">
        <v>564</v>
      </c>
      <c r="BF28" s="313" t="s">
        <v>564</v>
      </c>
      <c r="BG28" s="313" t="s">
        <v>564</v>
      </c>
      <c r="BH28" s="313" t="s">
        <v>564</v>
      </c>
      <c r="BI28" s="313" t="s">
        <v>564</v>
      </c>
      <c r="BJ28" s="313" t="s">
        <v>564</v>
      </c>
      <c r="BK28" s="313" t="s">
        <v>564</v>
      </c>
      <c r="BL28" s="313" t="s">
        <v>564</v>
      </c>
      <c r="BM28" s="313" t="s">
        <v>564</v>
      </c>
      <c r="BN28" s="313">
        <v>16</v>
      </c>
      <c r="BO28" s="313">
        <f t="shared" si="29"/>
        <v>0</v>
      </c>
      <c r="BP28" s="313">
        <v>0</v>
      </c>
      <c r="BQ28" s="313">
        <v>0</v>
      </c>
      <c r="BR28" s="313">
        <v>0</v>
      </c>
      <c r="BS28" s="313">
        <v>0</v>
      </c>
      <c r="BT28" s="313">
        <v>0</v>
      </c>
      <c r="BU28" s="313">
        <v>0</v>
      </c>
      <c r="BV28" s="313">
        <v>0</v>
      </c>
      <c r="BW28" s="313">
        <v>0</v>
      </c>
      <c r="BX28" s="313">
        <v>0</v>
      </c>
      <c r="BY28" s="313">
        <v>0</v>
      </c>
      <c r="BZ28" s="313">
        <v>0</v>
      </c>
      <c r="CA28" s="313">
        <v>0</v>
      </c>
      <c r="CB28" s="313" t="s">
        <v>564</v>
      </c>
      <c r="CC28" s="313" t="s">
        <v>564</v>
      </c>
      <c r="CD28" s="313" t="s">
        <v>564</v>
      </c>
      <c r="CE28" s="313" t="s">
        <v>564</v>
      </c>
      <c r="CF28" s="313" t="s">
        <v>564</v>
      </c>
      <c r="CG28" s="313" t="s">
        <v>564</v>
      </c>
      <c r="CH28" s="313" t="s">
        <v>564</v>
      </c>
      <c r="CI28" s="313">
        <v>0</v>
      </c>
      <c r="CJ28" s="313">
        <f t="shared" si="30"/>
        <v>0</v>
      </c>
      <c r="CK28" s="313">
        <v>0</v>
      </c>
      <c r="CL28" s="313">
        <v>0</v>
      </c>
      <c r="CM28" s="313">
        <v>0</v>
      </c>
      <c r="CN28" s="313">
        <v>0</v>
      </c>
      <c r="CO28" s="313">
        <v>0</v>
      </c>
      <c r="CP28" s="313">
        <v>0</v>
      </c>
      <c r="CQ28" s="313">
        <v>0</v>
      </c>
      <c r="CR28" s="313">
        <v>0</v>
      </c>
      <c r="CS28" s="313">
        <v>0</v>
      </c>
      <c r="CT28" s="313">
        <v>0</v>
      </c>
      <c r="CU28" s="313">
        <v>0</v>
      </c>
      <c r="CV28" s="313">
        <v>0</v>
      </c>
      <c r="CW28" s="313" t="s">
        <v>564</v>
      </c>
      <c r="CX28" s="313" t="s">
        <v>564</v>
      </c>
      <c r="CY28" s="313" t="s">
        <v>564</v>
      </c>
      <c r="CZ28" s="313" t="s">
        <v>564</v>
      </c>
      <c r="DA28" s="313" t="s">
        <v>564</v>
      </c>
      <c r="DB28" s="313" t="s">
        <v>564</v>
      </c>
      <c r="DC28" s="313" t="s">
        <v>564</v>
      </c>
      <c r="DD28" s="313">
        <v>0</v>
      </c>
      <c r="DE28" s="313">
        <f t="shared" si="31"/>
        <v>0</v>
      </c>
      <c r="DF28" s="313">
        <v>0</v>
      </c>
      <c r="DG28" s="313">
        <v>0</v>
      </c>
      <c r="DH28" s="313">
        <v>0</v>
      </c>
      <c r="DI28" s="313">
        <v>0</v>
      </c>
      <c r="DJ28" s="313">
        <v>0</v>
      </c>
      <c r="DK28" s="313">
        <v>0</v>
      </c>
      <c r="DL28" s="313">
        <v>0</v>
      </c>
      <c r="DM28" s="313">
        <v>0</v>
      </c>
      <c r="DN28" s="313">
        <v>0</v>
      </c>
      <c r="DO28" s="313">
        <v>0</v>
      </c>
      <c r="DP28" s="313">
        <v>0</v>
      </c>
      <c r="DQ28" s="313">
        <v>0</v>
      </c>
      <c r="DR28" s="313" t="s">
        <v>564</v>
      </c>
      <c r="DS28" s="313" t="s">
        <v>564</v>
      </c>
      <c r="DT28" s="313">
        <v>0</v>
      </c>
      <c r="DU28" s="313" t="s">
        <v>564</v>
      </c>
      <c r="DV28" s="313" t="s">
        <v>564</v>
      </c>
      <c r="DW28" s="313" t="s">
        <v>564</v>
      </c>
      <c r="DX28" s="313" t="s">
        <v>564</v>
      </c>
      <c r="DY28" s="313">
        <v>0</v>
      </c>
      <c r="DZ28" s="313">
        <f t="shared" si="32"/>
        <v>0</v>
      </c>
      <c r="EA28" s="313">
        <v>0</v>
      </c>
      <c r="EB28" s="313">
        <v>0</v>
      </c>
      <c r="EC28" s="313">
        <v>0</v>
      </c>
      <c r="ED28" s="313">
        <v>0</v>
      </c>
      <c r="EE28" s="313">
        <v>0</v>
      </c>
      <c r="EF28" s="313">
        <v>0</v>
      </c>
      <c r="EG28" s="313">
        <v>0</v>
      </c>
      <c r="EH28" s="313">
        <v>0</v>
      </c>
      <c r="EI28" s="313">
        <v>0</v>
      </c>
      <c r="EJ28" s="313">
        <v>0</v>
      </c>
      <c r="EK28" s="313" t="s">
        <v>564</v>
      </c>
      <c r="EL28" s="313" t="s">
        <v>564</v>
      </c>
      <c r="EM28" s="313" t="s">
        <v>564</v>
      </c>
      <c r="EN28" s="313">
        <v>0</v>
      </c>
      <c r="EO28" s="313">
        <v>0</v>
      </c>
      <c r="EP28" s="313" t="s">
        <v>564</v>
      </c>
      <c r="EQ28" s="313" t="s">
        <v>564</v>
      </c>
      <c r="ER28" s="313" t="s">
        <v>564</v>
      </c>
      <c r="ES28" s="313">
        <v>0</v>
      </c>
      <c r="ET28" s="313">
        <v>0</v>
      </c>
      <c r="EU28" s="313">
        <f t="shared" si="33"/>
        <v>0</v>
      </c>
      <c r="EV28" s="313">
        <v>0</v>
      </c>
      <c r="EW28" s="313">
        <v>0</v>
      </c>
      <c r="EX28" s="313">
        <v>0</v>
      </c>
      <c r="EY28" s="313">
        <v>0</v>
      </c>
      <c r="EZ28" s="313">
        <v>0</v>
      </c>
      <c r="FA28" s="313">
        <v>0</v>
      </c>
      <c r="FB28" s="313">
        <v>0</v>
      </c>
      <c r="FC28" s="313">
        <v>0</v>
      </c>
      <c r="FD28" s="313">
        <v>0</v>
      </c>
      <c r="FE28" s="313">
        <v>0</v>
      </c>
      <c r="FF28" s="313">
        <v>0</v>
      </c>
      <c r="FG28" s="313">
        <v>0</v>
      </c>
      <c r="FH28" s="313" t="s">
        <v>564</v>
      </c>
      <c r="FI28" s="313" t="s">
        <v>564</v>
      </c>
      <c r="FJ28" s="313" t="s">
        <v>564</v>
      </c>
      <c r="FK28" s="313">
        <v>0</v>
      </c>
      <c r="FL28" s="313">
        <v>0</v>
      </c>
      <c r="FM28" s="313">
        <v>0</v>
      </c>
      <c r="FN28" s="313">
        <v>0</v>
      </c>
      <c r="FO28" s="313">
        <v>0</v>
      </c>
    </row>
    <row r="29" spans="1:171" s="300" customFormat="1" ht="12" customHeight="1">
      <c r="A29" s="294" t="s">
        <v>571</v>
      </c>
      <c r="B29" s="295" t="s">
        <v>613</v>
      </c>
      <c r="C29" s="294" t="s">
        <v>614</v>
      </c>
      <c r="D29" s="313">
        <f t="shared" si="6"/>
        <v>2390</v>
      </c>
      <c r="E29" s="313">
        <f t="shared" si="7"/>
        <v>0</v>
      </c>
      <c r="F29" s="313">
        <f t="shared" si="8"/>
        <v>0</v>
      </c>
      <c r="G29" s="313">
        <f t="shared" si="9"/>
        <v>0</v>
      </c>
      <c r="H29" s="313">
        <f t="shared" si="10"/>
        <v>533</v>
      </c>
      <c r="I29" s="313">
        <f t="shared" si="11"/>
        <v>11</v>
      </c>
      <c r="J29" s="313">
        <f t="shared" si="12"/>
        <v>95</v>
      </c>
      <c r="K29" s="313">
        <f t="shared" si="13"/>
        <v>0</v>
      </c>
      <c r="L29" s="313">
        <f t="shared" si="14"/>
        <v>495</v>
      </c>
      <c r="M29" s="313">
        <f t="shared" si="15"/>
        <v>398</v>
      </c>
      <c r="N29" s="313">
        <f t="shared" si="16"/>
        <v>0</v>
      </c>
      <c r="O29" s="313">
        <f t="shared" si="17"/>
        <v>0</v>
      </c>
      <c r="P29" s="313">
        <f t="shared" si="18"/>
        <v>0</v>
      </c>
      <c r="Q29" s="313">
        <f t="shared" si="19"/>
        <v>0</v>
      </c>
      <c r="R29" s="313">
        <f t="shared" si="20"/>
        <v>0</v>
      </c>
      <c r="S29" s="313">
        <f t="shared" si="21"/>
        <v>0</v>
      </c>
      <c r="T29" s="313">
        <f t="shared" si="22"/>
        <v>0</v>
      </c>
      <c r="U29" s="313">
        <f t="shared" si="23"/>
        <v>0</v>
      </c>
      <c r="V29" s="313">
        <f t="shared" si="24"/>
        <v>0</v>
      </c>
      <c r="W29" s="313">
        <f t="shared" si="25"/>
        <v>3</v>
      </c>
      <c r="X29" s="313">
        <f t="shared" si="26"/>
        <v>855</v>
      </c>
      <c r="Y29" s="313">
        <f t="shared" si="27"/>
        <v>0</v>
      </c>
      <c r="Z29" s="313">
        <v>0</v>
      </c>
      <c r="AA29" s="313">
        <v>0</v>
      </c>
      <c r="AB29" s="313">
        <v>0</v>
      </c>
      <c r="AC29" s="313">
        <v>0</v>
      </c>
      <c r="AD29" s="313">
        <v>0</v>
      </c>
      <c r="AE29" s="313">
        <v>0</v>
      </c>
      <c r="AF29" s="313">
        <v>0</v>
      </c>
      <c r="AG29" s="313">
        <v>0</v>
      </c>
      <c r="AH29" s="313">
        <v>0</v>
      </c>
      <c r="AI29" s="313">
        <v>0</v>
      </c>
      <c r="AJ29" s="313" t="s">
        <v>564</v>
      </c>
      <c r="AK29" s="313" t="s">
        <v>564</v>
      </c>
      <c r="AL29" s="313">
        <v>0</v>
      </c>
      <c r="AM29" s="313" t="s">
        <v>564</v>
      </c>
      <c r="AN29" s="313" t="s">
        <v>564</v>
      </c>
      <c r="AO29" s="313">
        <v>0</v>
      </c>
      <c r="AP29" s="313" t="s">
        <v>564</v>
      </c>
      <c r="AQ29" s="313">
        <v>0</v>
      </c>
      <c r="AR29" s="313" t="s">
        <v>564</v>
      </c>
      <c r="AS29" s="313">
        <v>0</v>
      </c>
      <c r="AT29" s="313">
        <f t="shared" si="28"/>
        <v>0</v>
      </c>
      <c r="AU29" s="313">
        <v>0</v>
      </c>
      <c r="AV29" s="313">
        <v>0</v>
      </c>
      <c r="AW29" s="313">
        <v>0</v>
      </c>
      <c r="AX29" s="313">
        <v>0</v>
      </c>
      <c r="AY29" s="313">
        <v>0</v>
      </c>
      <c r="AZ29" s="313">
        <v>0</v>
      </c>
      <c r="BA29" s="313">
        <v>0</v>
      </c>
      <c r="BB29" s="313">
        <v>0</v>
      </c>
      <c r="BC29" s="313">
        <v>0</v>
      </c>
      <c r="BD29" s="313">
        <v>0</v>
      </c>
      <c r="BE29" s="313" t="s">
        <v>564</v>
      </c>
      <c r="BF29" s="313" t="s">
        <v>564</v>
      </c>
      <c r="BG29" s="313" t="s">
        <v>564</v>
      </c>
      <c r="BH29" s="313" t="s">
        <v>564</v>
      </c>
      <c r="BI29" s="313" t="s">
        <v>564</v>
      </c>
      <c r="BJ29" s="313" t="s">
        <v>564</v>
      </c>
      <c r="BK29" s="313" t="s">
        <v>564</v>
      </c>
      <c r="BL29" s="313" t="s">
        <v>564</v>
      </c>
      <c r="BM29" s="313" t="s">
        <v>564</v>
      </c>
      <c r="BN29" s="313">
        <v>0</v>
      </c>
      <c r="BO29" s="313">
        <f t="shared" si="29"/>
        <v>546</v>
      </c>
      <c r="BP29" s="313">
        <v>0</v>
      </c>
      <c r="BQ29" s="313">
        <v>0</v>
      </c>
      <c r="BR29" s="313">
        <v>0</v>
      </c>
      <c r="BS29" s="313">
        <v>0</v>
      </c>
      <c r="BT29" s="313">
        <v>0</v>
      </c>
      <c r="BU29" s="313">
        <v>0</v>
      </c>
      <c r="BV29" s="313">
        <v>0</v>
      </c>
      <c r="BW29" s="313">
        <v>0</v>
      </c>
      <c r="BX29" s="313">
        <v>0</v>
      </c>
      <c r="BY29" s="313">
        <v>0</v>
      </c>
      <c r="BZ29" s="313">
        <v>0</v>
      </c>
      <c r="CA29" s="313">
        <v>0</v>
      </c>
      <c r="CB29" s="313" t="s">
        <v>564</v>
      </c>
      <c r="CC29" s="313" t="s">
        <v>564</v>
      </c>
      <c r="CD29" s="313" t="s">
        <v>564</v>
      </c>
      <c r="CE29" s="313" t="s">
        <v>564</v>
      </c>
      <c r="CF29" s="313" t="s">
        <v>564</v>
      </c>
      <c r="CG29" s="313" t="s">
        <v>564</v>
      </c>
      <c r="CH29" s="313" t="s">
        <v>564</v>
      </c>
      <c r="CI29" s="313">
        <v>546</v>
      </c>
      <c r="CJ29" s="313">
        <f t="shared" si="30"/>
        <v>0</v>
      </c>
      <c r="CK29" s="313">
        <v>0</v>
      </c>
      <c r="CL29" s="313">
        <v>0</v>
      </c>
      <c r="CM29" s="313">
        <v>0</v>
      </c>
      <c r="CN29" s="313">
        <v>0</v>
      </c>
      <c r="CO29" s="313">
        <v>0</v>
      </c>
      <c r="CP29" s="313">
        <v>0</v>
      </c>
      <c r="CQ29" s="313">
        <v>0</v>
      </c>
      <c r="CR29" s="313">
        <v>0</v>
      </c>
      <c r="CS29" s="313">
        <v>0</v>
      </c>
      <c r="CT29" s="313">
        <v>0</v>
      </c>
      <c r="CU29" s="313">
        <v>0</v>
      </c>
      <c r="CV29" s="313">
        <v>0</v>
      </c>
      <c r="CW29" s="313" t="s">
        <v>564</v>
      </c>
      <c r="CX29" s="313" t="s">
        <v>564</v>
      </c>
      <c r="CY29" s="313" t="s">
        <v>564</v>
      </c>
      <c r="CZ29" s="313" t="s">
        <v>564</v>
      </c>
      <c r="DA29" s="313" t="s">
        <v>564</v>
      </c>
      <c r="DB29" s="313" t="s">
        <v>564</v>
      </c>
      <c r="DC29" s="313" t="s">
        <v>564</v>
      </c>
      <c r="DD29" s="313">
        <v>0</v>
      </c>
      <c r="DE29" s="313">
        <f t="shared" si="31"/>
        <v>0</v>
      </c>
      <c r="DF29" s="313">
        <v>0</v>
      </c>
      <c r="DG29" s="313">
        <v>0</v>
      </c>
      <c r="DH29" s="313">
        <v>0</v>
      </c>
      <c r="DI29" s="313">
        <v>0</v>
      </c>
      <c r="DJ29" s="313">
        <v>0</v>
      </c>
      <c r="DK29" s="313">
        <v>0</v>
      </c>
      <c r="DL29" s="313">
        <v>0</v>
      </c>
      <c r="DM29" s="313">
        <v>0</v>
      </c>
      <c r="DN29" s="313">
        <v>0</v>
      </c>
      <c r="DO29" s="313">
        <v>0</v>
      </c>
      <c r="DP29" s="313">
        <v>0</v>
      </c>
      <c r="DQ29" s="313">
        <v>0</v>
      </c>
      <c r="DR29" s="313" t="s">
        <v>564</v>
      </c>
      <c r="DS29" s="313" t="s">
        <v>564</v>
      </c>
      <c r="DT29" s="313">
        <v>0</v>
      </c>
      <c r="DU29" s="313" t="s">
        <v>564</v>
      </c>
      <c r="DV29" s="313" t="s">
        <v>564</v>
      </c>
      <c r="DW29" s="313" t="s">
        <v>564</v>
      </c>
      <c r="DX29" s="313" t="s">
        <v>564</v>
      </c>
      <c r="DY29" s="313">
        <v>0</v>
      </c>
      <c r="DZ29" s="313">
        <f t="shared" si="32"/>
        <v>0</v>
      </c>
      <c r="EA29" s="313">
        <v>0</v>
      </c>
      <c r="EB29" s="313">
        <v>0</v>
      </c>
      <c r="EC29" s="313">
        <v>0</v>
      </c>
      <c r="ED29" s="313">
        <v>0</v>
      </c>
      <c r="EE29" s="313">
        <v>0</v>
      </c>
      <c r="EF29" s="313">
        <v>0</v>
      </c>
      <c r="EG29" s="313">
        <v>0</v>
      </c>
      <c r="EH29" s="313">
        <v>0</v>
      </c>
      <c r="EI29" s="313">
        <v>0</v>
      </c>
      <c r="EJ29" s="313">
        <v>0</v>
      </c>
      <c r="EK29" s="313" t="s">
        <v>564</v>
      </c>
      <c r="EL29" s="313" t="s">
        <v>564</v>
      </c>
      <c r="EM29" s="313" t="s">
        <v>564</v>
      </c>
      <c r="EN29" s="313">
        <v>0</v>
      </c>
      <c r="EO29" s="313">
        <v>0</v>
      </c>
      <c r="EP29" s="313" t="s">
        <v>564</v>
      </c>
      <c r="EQ29" s="313" t="s">
        <v>564</v>
      </c>
      <c r="ER29" s="313" t="s">
        <v>564</v>
      </c>
      <c r="ES29" s="313">
        <v>0</v>
      </c>
      <c r="ET29" s="313">
        <v>0</v>
      </c>
      <c r="EU29" s="313">
        <f t="shared" si="33"/>
        <v>1844</v>
      </c>
      <c r="EV29" s="313">
        <v>0</v>
      </c>
      <c r="EW29" s="313">
        <v>0</v>
      </c>
      <c r="EX29" s="313">
        <v>0</v>
      </c>
      <c r="EY29" s="313">
        <v>533</v>
      </c>
      <c r="EZ29" s="313">
        <v>11</v>
      </c>
      <c r="FA29" s="313">
        <v>95</v>
      </c>
      <c r="FB29" s="313">
        <v>0</v>
      </c>
      <c r="FC29" s="313">
        <v>495</v>
      </c>
      <c r="FD29" s="313">
        <v>398</v>
      </c>
      <c r="FE29" s="313">
        <v>0</v>
      </c>
      <c r="FF29" s="313">
        <v>0</v>
      </c>
      <c r="FG29" s="313">
        <v>0</v>
      </c>
      <c r="FH29" s="313" t="s">
        <v>564</v>
      </c>
      <c r="FI29" s="313" t="s">
        <v>564</v>
      </c>
      <c r="FJ29" s="313" t="s">
        <v>564</v>
      </c>
      <c r="FK29" s="313">
        <v>0</v>
      </c>
      <c r="FL29" s="313">
        <v>0</v>
      </c>
      <c r="FM29" s="313">
        <v>0</v>
      </c>
      <c r="FN29" s="313">
        <v>3</v>
      </c>
      <c r="FO29" s="313">
        <v>309</v>
      </c>
    </row>
    <row r="30" spans="1:171" s="300" customFormat="1" ht="12" customHeight="1">
      <c r="A30" s="294" t="s">
        <v>571</v>
      </c>
      <c r="B30" s="295" t="s">
        <v>615</v>
      </c>
      <c r="C30" s="294" t="s">
        <v>616</v>
      </c>
      <c r="D30" s="313">
        <f t="shared" si="6"/>
        <v>3361</v>
      </c>
      <c r="E30" s="313">
        <f t="shared" si="7"/>
        <v>43</v>
      </c>
      <c r="F30" s="313">
        <f t="shared" si="8"/>
        <v>0</v>
      </c>
      <c r="G30" s="313">
        <f t="shared" si="9"/>
        <v>0</v>
      </c>
      <c r="H30" s="313">
        <f t="shared" si="10"/>
        <v>305</v>
      </c>
      <c r="I30" s="313">
        <f t="shared" si="11"/>
        <v>399</v>
      </c>
      <c r="J30" s="313">
        <f t="shared" si="12"/>
        <v>81</v>
      </c>
      <c r="K30" s="313">
        <f t="shared" si="13"/>
        <v>3</v>
      </c>
      <c r="L30" s="313">
        <f t="shared" si="14"/>
        <v>463</v>
      </c>
      <c r="M30" s="313">
        <f t="shared" si="15"/>
        <v>40</v>
      </c>
      <c r="N30" s="313">
        <f t="shared" si="16"/>
        <v>9</v>
      </c>
      <c r="O30" s="313">
        <f t="shared" si="17"/>
        <v>488</v>
      </c>
      <c r="P30" s="313">
        <f t="shared" si="18"/>
        <v>0</v>
      </c>
      <c r="Q30" s="313">
        <f t="shared" si="19"/>
        <v>602</v>
      </c>
      <c r="R30" s="313">
        <f t="shared" si="20"/>
        <v>0</v>
      </c>
      <c r="S30" s="313">
        <f t="shared" si="21"/>
        <v>0</v>
      </c>
      <c r="T30" s="313">
        <f t="shared" si="22"/>
        <v>816</v>
      </c>
      <c r="U30" s="313">
        <f t="shared" si="23"/>
        <v>0</v>
      </c>
      <c r="V30" s="313">
        <f t="shared" si="24"/>
        <v>0</v>
      </c>
      <c r="W30" s="313">
        <f t="shared" si="25"/>
        <v>0</v>
      </c>
      <c r="X30" s="313">
        <f t="shared" si="26"/>
        <v>112</v>
      </c>
      <c r="Y30" s="313">
        <f t="shared" si="27"/>
        <v>1418</v>
      </c>
      <c r="Z30" s="313">
        <v>0</v>
      </c>
      <c r="AA30" s="313">
        <v>0</v>
      </c>
      <c r="AB30" s="313">
        <v>0</v>
      </c>
      <c r="AC30" s="313">
        <v>0</v>
      </c>
      <c r="AD30" s="313">
        <v>0</v>
      </c>
      <c r="AE30" s="313">
        <v>0</v>
      </c>
      <c r="AF30" s="313">
        <v>0</v>
      </c>
      <c r="AG30" s="313">
        <v>0</v>
      </c>
      <c r="AH30" s="313">
        <v>0</v>
      </c>
      <c r="AI30" s="313">
        <v>0</v>
      </c>
      <c r="AJ30" s="313" t="s">
        <v>564</v>
      </c>
      <c r="AK30" s="313" t="s">
        <v>564</v>
      </c>
      <c r="AL30" s="313">
        <v>602</v>
      </c>
      <c r="AM30" s="313" t="s">
        <v>564</v>
      </c>
      <c r="AN30" s="313" t="s">
        <v>564</v>
      </c>
      <c r="AO30" s="313">
        <v>816</v>
      </c>
      <c r="AP30" s="313" t="s">
        <v>564</v>
      </c>
      <c r="AQ30" s="313">
        <v>0</v>
      </c>
      <c r="AR30" s="313" t="s">
        <v>564</v>
      </c>
      <c r="AS30" s="313">
        <v>0</v>
      </c>
      <c r="AT30" s="313">
        <f t="shared" si="28"/>
        <v>133</v>
      </c>
      <c r="AU30" s="313">
        <v>0</v>
      </c>
      <c r="AV30" s="313">
        <v>0</v>
      </c>
      <c r="AW30" s="313">
        <v>0</v>
      </c>
      <c r="AX30" s="313">
        <v>133</v>
      </c>
      <c r="AY30" s="313">
        <v>0</v>
      </c>
      <c r="AZ30" s="313">
        <v>0</v>
      </c>
      <c r="BA30" s="313">
        <v>0</v>
      </c>
      <c r="BB30" s="313">
        <v>0</v>
      </c>
      <c r="BC30" s="313">
        <v>0</v>
      </c>
      <c r="BD30" s="313">
        <v>0</v>
      </c>
      <c r="BE30" s="313" t="s">
        <v>564</v>
      </c>
      <c r="BF30" s="313" t="s">
        <v>564</v>
      </c>
      <c r="BG30" s="313" t="s">
        <v>564</v>
      </c>
      <c r="BH30" s="313" t="s">
        <v>564</v>
      </c>
      <c r="BI30" s="313" t="s">
        <v>564</v>
      </c>
      <c r="BJ30" s="313" t="s">
        <v>564</v>
      </c>
      <c r="BK30" s="313" t="s">
        <v>564</v>
      </c>
      <c r="BL30" s="313" t="s">
        <v>564</v>
      </c>
      <c r="BM30" s="313" t="s">
        <v>564</v>
      </c>
      <c r="BN30" s="313">
        <v>0</v>
      </c>
      <c r="BO30" s="313">
        <f t="shared" si="29"/>
        <v>0</v>
      </c>
      <c r="BP30" s="313">
        <v>0</v>
      </c>
      <c r="BQ30" s="313">
        <v>0</v>
      </c>
      <c r="BR30" s="313">
        <v>0</v>
      </c>
      <c r="BS30" s="313">
        <v>0</v>
      </c>
      <c r="BT30" s="313">
        <v>0</v>
      </c>
      <c r="BU30" s="313">
        <v>0</v>
      </c>
      <c r="BV30" s="313">
        <v>0</v>
      </c>
      <c r="BW30" s="313">
        <v>0</v>
      </c>
      <c r="BX30" s="313">
        <v>0</v>
      </c>
      <c r="BY30" s="313">
        <v>0</v>
      </c>
      <c r="BZ30" s="313">
        <v>0</v>
      </c>
      <c r="CA30" s="313">
        <v>0</v>
      </c>
      <c r="CB30" s="313" t="s">
        <v>564</v>
      </c>
      <c r="CC30" s="313" t="s">
        <v>564</v>
      </c>
      <c r="CD30" s="313" t="s">
        <v>564</v>
      </c>
      <c r="CE30" s="313" t="s">
        <v>564</v>
      </c>
      <c r="CF30" s="313" t="s">
        <v>564</v>
      </c>
      <c r="CG30" s="313" t="s">
        <v>564</v>
      </c>
      <c r="CH30" s="313" t="s">
        <v>564</v>
      </c>
      <c r="CI30" s="313">
        <v>0</v>
      </c>
      <c r="CJ30" s="313">
        <f t="shared" si="30"/>
        <v>0</v>
      </c>
      <c r="CK30" s="313">
        <v>0</v>
      </c>
      <c r="CL30" s="313">
        <v>0</v>
      </c>
      <c r="CM30" s="313">
        <v>0</v>
      </c>
      <c r="CN30" s="313">
        <v>0</v>
      </c>
      <c r="CO30" s="313">
        <v>0</v>
      </c>
      <c r="CP30" s="313">
        <v>0</v>
      </c>
      <c r="CQ30" s="313">
        <v>0</v>
      </c>
      <c r="CR30" s="313">
        <v>0</v>
      </c>
      <c r="CS30" s="313">
        <v>0</v>
      </c>
      <c r="CT30" s="313">
        <v>0</v>
      </c>
      <c r="CU30" s="313">
        <v>0</v>
      </c>
      <c r="CV30" s="313">
        <v>0</v>
      </c>
      <c r="CW30" s="313" t="s">
        <v>564</v>
      </c>
      <c r="CX30" s="313" t="s">
        <v>564</v>
      </c>
      <c r="CY30" s="313" t="s">
        <v>564</v>
      </c>
      <c r="CZ30" s="313" t="s">
        <v>564</v>
      </c>
      <c r="DA30" s="313" t="s">
        <v>564</v>
      </c>
      <c r="DB30" s="313" t="s">
        <v>564</v>
      </c>
      <c r="DC30" s="313" t="s">
        <v>564</v>
      </c>
      <c r="DD30" s="313">
        <v>0</v>
      </c>
      <c r="DE30" s="313">
        <f t="shared" si="31"/>
        <v>0</v>
      </c>
      <c r="DF30" s="313">
        <v>0</v>
      </c>
      <c r="DG30" s="313">
        <v>0</v>
      </c>
      <c r="DH30" s="313">
        <v>0</v>
      </c>
      <c r="DI30" s="313">
        <v>0</v>
      </c>
      <c r="DJ30" s="313">
        <v>0</v>
      </c>
      <c r="DK30" s="313">
        <v>0</v>
      </c>
      <c r="DL30" s="313">
        <v>0</v>
      </c>
      <c r="DM30" s="313">
        <v>0</v>
      </c>
      <c r="DN30" s="313">
        <v>0</v>
      </c>
      <c r="DO30" s="313">
        <v>0</v>
      </c>
      <c r="DP30" s="313">
        <v>0</v>
      </c>
      <c r="DQ30" s="313">
        <v>0</v>
      </c>
      <c r="DR30" s="313" t="s">
        <v>564</v>
      </c>
      <c r="DS30" s="313" t="s">
        <v>564</v>
      </c>
      <c r="DT30" s="313">
        <v>0</v>
      </c>
      <c r="DU30" s="313" t="s">
        <v>564</v>
      </c>
      <c r="DV30" s="313" t="s">
        <v>564</v>
      </c>
      <c r="DW30" s="313" t="s">
        <v>564</v>
      </c>
      <c r="DX30" s="313" t="s">
        <v>564</v>
      </c>
      <c r="DY30" s="313">
        <v>0</v>
      </c>
      <c r="DZ30" s="313">
        <f t="shared" si="32"/>
        <v>0</v>
      </c>
      <c r="EA30" s="313">
        <v>0</v>
      </c>
      <c r="EB30" s="313">
        <v>0</v>
      </c>
      <c r="EC30" s="313">
        <v>0</v>
      </c>
      <c r="ED30" s="313">
        <v>0</v>
      </c>
      <c r="EE30" s="313">
        <v>0</v>
      </c>
      <c r="EF30" s="313">
        <v>0</v>
      </c>
      <c r="EG30" s="313">
        <v>0</v>
      </c>
      <c r="EH30" s="313">
        <v>0</v>
      </c>
      <c r="EI30" s="313">
        <v>0</v>
      </c>
      <c r="EJ30" s="313">
        <v>0</v>
      </c>
      <c r="EK30" s="313" t="s">
        <v>564</v>
      </c>
      <c r="EL30" s="313" t="s">
        <v>564</v>
      </c>
      <c r="EM30" s="313" t="s">
        <v>564</v>
      </c>
      <c r="EN30" s="313">
        <v>0</v>
      </c>
      <c r="EO30" s="313">
        <v>0</v>
      </c>
      <c r="EP30" s="313" t="s">
        <v>564</v>
      </c>
      <c r="EQ30" s="313" t="s">
        <v>564</v>
      </c>
      <c r="ER30" s="313" t="s">
        <v>564</v>
      </c>
      <c r="ES30" s="313">
        <v>0</v>
      </c>
      <c r="ET30" s="313">
        <v>0</v>
      </c>
      <c r="EU30" s="313">
        <f t="shared" si="33"/>
        <v>1810</v>
      </c>
      <c r="EV30" s="313">
        <v>43</v>
      </c>
      <c r="EW30" s="313">
        <v>0</v>
      </c>
      <c r="EX30" s="313">
        <v>0</v>
      </c>
      <c r="EY30" s="313">
        <v>172</v>
      </c>
      <c r="EZ30" s="313">
        <v>399</v>
      </c>
      <c r="FA30" s="313">
        <v>81</v>
      </c>
      <c r="FB30" s="313">
        <v>3</v>
      </c>
      <c r="FC30" s="313">
        <v>463</v>
      </c>
      <c r="FD30" s="313">
        <v>40</v>
      </c>
      <c r="FE30" s="313">
        <v>9</v>
      </c>
      <c r="FF30" s="313">
        <v>488</v>
      </c>
      <c r="FG30" s="313">
        <v>0</v>
      </c>
      <c r="FH30" s="313" t="s">
        <v>564</v>
      </c>
      <c r="FI30" s="313" t="s">
        <v>564</v>
      </c>
      <c r="FJ30" s="313" t="s">
        <v>564</v>
      </c>
      <c r="FK30" s="313">
        <v>0</v>
      </c>
      <c r="FL30" s="313">
        <v>0</v>
      </c>
      <c r="FM30" s="313">
        <v>0</v>
      </c>
      <c r="FN30" s="313">
        <v>0</v>
      </c>
      <c r="FO30" s="313">
        <v>112</v>
      </c>
    </row>
    <row r="31" spans="1:171" s="300" customFormat="1" ht="12" customHeight="1">
      <c r="A31" s="294" t="s">
        <v>571</v>
      </c>
      <c r="B31" s="295" t="s">
        <v>617</v>
      </c>
      <c r="C31" s="294" t="s">
        <v>618</v>
      </c>
      <c r="D31" s="313">
        <f t="shared" si="6"/>
        <v>815</v>
      </c>
      <c r="E31" s="313">
        <f t="shared" si="7"/>
        <v>337</v>
      </c>
      <c r="F31" s="313">
        <f t="shared" si="8"/>
        <v>3</v>
      </c>
      <c r="G31" s="313">
        <f t="shared" si="9"/>
        <v>0</v>
      </c>
      <c r="H31" s="313">
        <f t="shared" si="10"/>
        <v>258</v>
      </c>
      <c r="I31" s="313">
        <f t="shared" si="11"/>
        <v>203</v>
      </c>
      <c r="J31" s="313">
        <f t="shared" si="12"/>
        <v>14</v>
      </c>
      <c r="K31" s="313">
        <f t="shared" si="13"/>
        <v>0</v>
      </c>
      <c r="L31" s="313">
        <f t="shared" si="14"/>
        <v>0</v>
      </c>
      <c r="M31" s="313">
        <f t="shared" si="15"/>
        <v>0</v>
      </c>
      <c r="N31" s="313">
        <f t="shared" si="16"/>
        <v>0</v>
      </c>
      <c r="O31" s="313">
        <f t="shared" si="17"/>
        <v>0</v>
      </c>
      <c r="P31" s="313">
        <f t="shared" si="18"/>
        <v>0</v>
      </c>
      <c r="Q31" s="313">
        <f t="shared" si="19"/>
        <v>0</v>
      </c>
      <c r="R31" s="313">
        <f t="shared" si="20"/>
        <v>0</v>
      </c>
      <c r="S31" s="313">
        <f t="shared" si="21"/>
        <v>0</v>
      </c>
      <c r="T31" s="313">
        <f t="shared" si="22"/>
        <v>0</v>
      </c>
      <c r="U31" s="313">
        <f t="shared" si="23"/>
        <v>0</v>
      </c>
      <c r="V31" s="313">
        <f t="shared" si="24"/>
        <v>0</v>
      </c>
      <c r="W31" s="313">
        <f t="shared" si="25"/>
        <v>0</v>
      </c>
      <c r="X31" s="313">
        <f t="shared" si="26"/>
        <v>0</v>
      </c>
      <c r="Y31" s="313">
        <f t="shared" si="27"/>
        <v>0</v>
      </c>
      <c r="Z31" s="313">
        <v>0</v>
      </c>
      <c r="AA31" s="313">
        <v>0</v>
      </c>
      <c r="AB31" s="313">
        <v>0</v>
      </c>
      <c r="AC31" s="313">
        <v>0</v>
      </c>
      <c r="AD31" s="313">
        <v>0</v>
      </c>
      <c r="AE31" s="313">
        <v>0</v>
      </c>
      <c r="AF31" s="313">
        <v>0</v>
      </c>
      <c r="AG31" s="313">
        <v>0</v>
      </c>
      <c r="AH31" s="313">
        <v>0</v>
      </c>
      <c r="AI31" s="313">
        <v>0</v>
      </c>
      <c r="AJ31" s="313" t="s">
        <v>564</v>
      </c>
      <c r="AK31" s="313" t="s">
        <v>564</v>
      </c>
      <c r="AL31" s="313">
        <v>0</v>
      </c>
      <c r="AM31" s="313" t="s">
        <v>564</v>
      </c>
      <c r="AN31" s="313" t="s">
        <v>564</v>
      </c>
      <c r="AO31" s="313">
        <v>0</v>
      </c>
      <c r="AP31" s="313" t="s">
        <v>564</v>
      </c>
      <c r="AQ31" s="313">
        <v>0</v>
      </c>
      <c r="AR31" s="313" t="s">
        <v>564</v>
      </c>
      <c r="AS31" s="313">
        <v>0</v>
      </c>
      <c r="AT31" s="313">
        <f t="shared" si="28"/>
        <v>192</v>
      </c>
      <c r="AU31" s="313">
        <v>0</v>
      </c>
      <c r="AV31" s="313">
        <v>0</v>
      </c>
      <c r="AW31" s="313">
        <v>0</v>
      </c>
      <c r="AX31" s="313">
        <v>192</v>
      </c>
      <c r="AY31" s="313">
        <v>0</v>
      </c>
      <c r="AZ31" s="313">
        <v>0</v>
      </c>
      <c r="BA31" s="313">
        <v>0</v>
      </c>
      <c r="BB31" s="313">
        <v>0</v>
      </c>
      <c r="BC31" s="313">
        <v>0</v>
      </c>
      <c r="BD31" s="313">
        <v>0</v>
      </c>
      <c r="BE31" s="313" t="s">
        <v>564</v>
      </c>
      <c r="BF31" s="313" t="s">
        <v>564</v>
      </c>
      <c r="BG31" s="313" t="s">
        <v>564</v>
      </c>
      <c r="BH31" s="313" t="s">
        <v>564</v>
      </c>
      <c r="BI31" s="313" t="s">
        <v>564</v>
      </c>
      <c r="BJ31" s="313" t="s">
        <v>564</v>
      </c>
      <c r="BK31" s="313" t="s">
        <v>564</v>
      </c>
      <c r="BL31" s="313" t="s">
        <v>564</v>
      </c>
      <c r="BM31" s="313" t="s">
        <v>564</v>
      </c>
      <c r="BN31" s="313">
        <v>0</v>
      </c>
      <c r="BO31" s="313">
        <f t="shared" si="29"/>
        <v>0</v>
      </c>
      <c r="BP31" s="313">
        <v>0</v>
      </c>
      <c r="BQ31" s="313">
        <v>0</v>
      </c>
      <c r="BR31" s="313">
        <v>0</v>
      </c>
      <c r="BS31" s="313">
        <v>0</v>
      </c>
      <c r="BT31" s="313">
        <v>0</v>
      </c>
      <c r="BU31" s="313">
        <v>0</v>
      </c>
      <c r="BV31" s="313">
        <v>0</v>
      </c>
      <c r="BW31" s="313">
        <v>0</v>
      </c>
      <c r="BX31" s="313">
        <v>0</v>
      </c>
      <c r="BY31" s="313">
        <v>0</v>
      </c>
      <c r="BZ31" s="313">
        <v>0</v>
      </c>
      <c r="CA31" s="313">
        <v>0</v>
      </c>
      <c r="CB31" s="313" t="s">
        <v>564</v>
      </c>
      <c r="CC31" s="313" t="s">
        <v>564</v>
      </c>
      <c r="CD31" s="313" t="s">
        <v>564</v>
      </c>
      <c r="CE31" s="313" t="s">
        <v>564</v>
      </c>
      <c r="CF31" s="313" t="s">
        <v>564</v>
      </c>
      <c r="CG31" s="313" t="s">
        <v>564</v>
      </c>
      <c r="CH31" s="313" t="s">
        <v>564</v>
      </c>
      <c r="CI31" s="313">
        <v>0</v>
      </c>
      <c r="CJ31" s="313">
        <f t="shared" si="30"/>
        <v>0</v>
      </c>
      <c r="CK31" s="313">
        <v>0</v>
      </c>
      <c r="CL31" s="313">
        <v>0</v>
      </c>
      <c r="CM31" s="313">
        <v>0</v>
      </c>
      <c r="CN31" s="313">
        <v>0</v>
      </c>
      <c r="CO31" s="313">
        <v>0</v>
      </c>
      <c r="CP31" s="313">
        <v>0</v>
      </c>
      <c r="CQ31" s="313">
        <v>0</v>
      </c>
      <c r="CR31" s="313">
        <v>0</v>
      </c>
      <c r="CS31" s="313">
        <v>0</v>
      </c>
      <c r="CT31" s="313">
        <v>0</v>
      </c>
      <c r="CU31" s="313">
        <v>0</v>
      </c>
      <c r="CV31" s="313">
        <v>0</v>
      </c>
      <c r="CW31" s="313" t="s">
        <v>564</v>
      </c>
      <c r="CX31" s="313" t="s">
        <v>564</v>
      </c>
      <c r="CY31" s="313" t="s">
        <v>564</v>
      </c>
      <c r="CZ31" s="313" t="s">
        <v>564</v>
      </c>
      <c r="DA31" s="313" t="s">
        <v>564</v>
      </c>
      <c r="DB31" s="313" t="s">
        <v>564</v>
      </c>
      <c r="DC31" s="313" t="s">
        <v>564</v>
      </c>
      <c r="DD31" s="313">
        <v>0</v>
      </c>
      <c r="DE31" s="313">
        <f t="shared" si="31"/>
        <v>0</v>
      </c>
      <c r="DF31" s="313">
        <v>0</v>
      </c>
      <c r="DG31" s="313">
        <v>0</v>
      </c>
      <c r="DH31" s="313">
        <v>0</v>
      </c>
      <c r="DI31" s="313">
        <v>0</v>
      </c>
      <c r="DJ31" s="313">
        <v>0</v>
      </c>
      <c r="DK31" s="313">
        <v>0</v>
      </c>
      <c r="DL31" s="313">
        <v>0</v>
      </c>
      <c r="DM31" s="313">
        <v>0</v>
      </c>
      <c r="DN31" s="313">
        <v>0</v>
      </c>
      <c r="DO31" s="313">
        <v>0</v>
      </c>
      <c r="DP31" s="313">
        <v>0</v>
      </c>
      <c r="DQ31" s="313">
        <v>0</v>
      </c>
      <c r="DR31" s="313" t="s">
        <v>564</v>
      </c>
      <c r="DS31" s="313" t="s">
        <v>564</v>
      </c>
      <c r="DT31" s="313">
        <v>0</v>
      </c>
      <c r="DU31" s="313" t="s">
        <v>564</v>
      </c>
      <c r="DV31" s="313" t="s">
        <v>564</v>
      </c>
      <c r="DW31" s="313" t="s">
        <v>564</v>
      </c>
      <c r="DX31" s="313" t="s">
        <v>564</v>
      </c>
      <c r="DY31" s="313">
        <v>0</v>
      </c>
      <c r="DZ31" s="313">
        <f t="shared" si="32"/>
        <v>0</v>
      </c>
      <c r="EA31" s="313">
        <v>0</v>
      </c>
      <c r="EB31" s="313">
        <v>0</v>
      </c>
      <c r="EC31" s="313">
        <v>0</v>
      </c>
      <c r="ED31" s="313">
        <v>0</v>
      </c>
      <c r="EE31" s="313">
        <v>0</v>
      </c>
      <c r="EF31" s="313">
        <v>0</v>
      </c>
      <c r="EG31" s="313">
        <v>0</v>
      </c>
      <c r="EH31" s="313">
        <v>0</v>
      </c>
      <c r="EI31" s="313">
        <v>0</v>
      </c>
      <c r="EJ31" s="313">
        <v>0</v>
      </c>
      <c r="EK31" s="313" t="s">
        <v>564</v>
      </c>
      <c r="EL31" s="313" t="s">
        <v>564</v>
      </c>
      <c r="EM31" s="313" t="s">
        <v>564</v>
      </c>
      <c r="EN31" s="313">
        <v>0</v>
      </c>
      <c r="EO31" s="313">
        <v>0</v>
      </c>
      <c r="EP31" s="313" t="s">
        <v>564</v>
      </c>
      <c r="EQ31" s="313" t="s">
        <v>564</v>
      </c>
      <c r="ER31" s="313" t="s">
        <v>564</v>
      </c>
      <c r="ES31" s="313">
        <v>0</v>
      </c>
      <c r="ET31" s="313">
        <v>0</v>
      </c>
      <c r="EU31" s="313">
        <f t="shared" si="33"/>
        <v>623</v>
      </c>
      <c r="EV31" s="313">
        <v>337</v>
      </c>
      <c r="EW31" s="313">
        <v>3</v>
      </c>
      <c r="EX31" s="313">
        <v>0</v>
      </c>
      <c r="EY31" s="313">
        <v>66</v>
      </c>
      <c r="EZ31" s="313">
        <v>203</v>
      </c>
      <c r="FA31" s="313">
        <v>14</v>
      </c>
      <c r="FB31" s="313">
        <v>0</v>
      </c>
      <c r="FC31" s="313">
        <v>0</v>
      </c>
      <c r="FD31" s="313">
        <v>0</v>
      </c>
      <c r="FE31" s="313">
        <v>0</v>
      </c>
      <c r="FF31" s="313">
        <v>0</v>
      </c>
      <c r="FG31" s="313">
        <v>0</v>
      </c>
      <c r="FH31" s="313" t="s">
        <v>564</v>
      </c>
      <c r="FI31" s="313" t="s">
        <v>564</v>
      </c>
      <c r="FJ31" s="313" t="s">
        <v>564</v>
      </c>
      <c r="FK31" s="313">
        <v>0</v>
      </c>
      <c r="FL31" s="313">
        <v>0</v>
      </c>
      <c r="FM31" s="313">
        <v>0</v>
      </c>
      <c r="FN31" s="313">
        <v>0</v>
      </c>
      <c r="FO31" s="313">
        <v>0</v>
      </c>
    </row>
    <row r="32" spans="1:171" s="300" customFormat="1" ht="12" customHeight="1">
      <c r="A32" s="294" t="s">
        <v>571</v>
      </c>
      <c r="B32" s="295" t="s">
        <v>619</v>
      </c>
      <c r="C32" s="294" t="s">
        <v>620</v>
      </c>
      <c r="D32" s="313">
        <f t="shared" si="6"/>
        <v>349</v>
      </c>
      <c r="E32" s="313">
        <f t="shared" si="7"/>
        <v>145</v>
      </c>
      <c r="F32" s="313">
        <f t="shared" si="8"/>
        <v>1</v>
      </c>
      <c r="G32" s="313">
        <f t="shared" si="9"/>
        <v>0</v>
      </c>
      <c r="H32" s="313">
        <f t="shared" si="10"/>
        <v>109</v>
      </c>
      <c r="I32" s="313">
        <f t="shared" si="11"/>
        <v>88</v>
      </c>
      <c r="J32" s="313">
        <f t="shared" si="12"/>
        <v>6</v>
      </c>
      <c r="K32" s="313">
        <f t="shared" si="13"/>
        <v>0</v>
      </c>
      <c r="L32" s="313">
        <f t="shared" si="14"/>
        <v>0</v>
      </c>
      <c r="M32" s="313">
        <f t="shared" si="15"/>
        <v>0</v>
      </c>
      <c r="N32" s="313">
        <f t="shared" si="16"/>
        <v>0</v>
      </c>
      <c r="O32" s="313">
        <f t="shared" si="17"/>
        <v>0</v>
      </c>
      <c r="P32" s="313">
        <f t="shared" si="18"/>
        <v>0</v>
      </c>
      <c r="Q32" s="313">
        <f t="shared" si="19"/>
        <v>0</v>
      </c>
      <c r="R32" s="313">
        <f t="shared" si="20"/>
        <v>0</v>
      </c>
      <c r="S32" s="313">
        <f t="shared" si="21"/>
        <v>0</v>
      </c>
      <c r="T32" s="313">
        <f t="shared" si="22"/>
        <v>0</v>
      </c>
      <c r="U32" s="313">
        <f t="shared" si="23"/>
        <v>0</v>
      </c>
      <c r="V32" s="313">
        <f t="shared" si="24"/>
        <v>0</v>
      </c>
      <c r="W32" s="313">
        <f t="shared" si="25"/>
        <v>0</v>
      </c>
      <c r="X32" s="313">
        <f t="shared" si="26"/>
        <v>0</v>
      </c>
      <c r="Y32" s="313">
        <f t="shared" si="27"/>
        <v>0</v>
      </c>
      <c r="Z32" s="313">
        <v>0</v>
      </c>
      <c r="AA32" s="313">
        <v>0</v>
      </c>
      <c r="AB32" s="313">
        <v>0</v>
      </c>
      <c r="AC32" s="313">
        <v>0</v>
      </c>
      <c r="AD32" s="313">
        <v>0</v>
      </c>
      <c r="AE32" s="313">
        <v>0</v>
      </c>
      <c r="AF32" s="313">
        <v>0</v>
      </c>
      <c r="AG32" s="313">
        <v>0</v>
      </c>
      <c r="AH32" s="313">
        <v>0</v>
      </c>
      <c r="AI32" s="313">
        <v>0</v>
      </c>
      <c r="AJ32" s="313" t="s">
        <v>564</v>
      </c>
      <c r="AK32" s="313" t="s">
        <v>564</v>
      </c>
      <c r="AL32" s="313">
        <v>0</v>
      </c>
      <c r="AM32" s="313" t="s">
        <v>564</v>
      </c>
      <c r="AN32" s="313" t="s">
        <v>564</v>
      </c>
      <c r="AO32" s="313">
        <v>0</v>
      </c>
      <c r="AP32" s="313" t="s">
        <v>564</v>
      </c>
      <c r="AQ32" s="313">
        <v>0</v>
      </c>
      <c r="AR32" s="313" t="s">
        <v>564</v>
      </c>
      <c r="AS32" s="313">
        <v>0</v>
      </c>
      <c r="AT32" s="313">
        <f t="shared" si="28"/>
        <v>81</v>
      </c>
      <c r="AU32" s="313">
        <v>0</v>
      </c>
      <c r="AV32" s="313">
        <v>0</v>
      </c>
      <c r="AW32" s="313">
        <v>0</v>
      </c>
      <c r="AX32" s="313">
        <v>81</v>
      </c>
      <c r="AY32" s="313">
        <v>0</v>
      </c>
      <c r="AZ32" s="313">
        <v>0</v>
      </c>
      <c r="BA32" s="313">
        <v>0</v>
      </c>
      <c r="BB32" s="313">
        <v>0</v>
      </c>
      <c r="BC32" s="313">
        <v>0</v>
      </c>
      <c r="BD32" s="313">
        <v>0</v>
      </c>
      <c r="BE32" s="313" t="s">
        <v>564</v>
      </c>
      <c r="BF32" s="313" t="s">
        <v>564</v>
      </c>
      <c r="BG32" s="313" t="s">
        <v>564</v>
      </c>
      <c r="BH32" s="313" t="s">
        <v>564</v>
      </c>
      <c r="BI32" s="313" t="s">
        <v>564</v>
      </c>
      <c r="BJ32" s="313" t="s">
        <v>564</v>
      </c>
      <c r="BK32" s="313" t="s">
        <v>564</v>
      </c>
      <c r="BL32" s="313" t="s">
        <v>564</v>
      </c>
      <c r="BM32" s="313" t="s">
        <v>564</v>
      </c>
      <c r="BN32" s="313">
        <v>0</v>
      </c>
      <c r="BO32" s="313">
        <f t="shared" si="29"/>
        <v>0</v>
      </c>
      <c r="BP32" s="313">
        <v>0</v>
      </c>
      <c r="BQ32" s="313">
        <v>0</v>
      </c>
      <c r="BR32" s="313">
        <v>0</v>
      </c>
      <c r="BS32" s="313">
        <v>0</v>
      </c>
      <c r="BT32" s="313">
        <v>0</v>
      </c>
      <c r="BU32" s="313">
        <v>0</v>
      </c>
      <c r="BV32" s="313">
        <v>0</v>
      </c>
      <c r="BW32" s="313">
        <v>0</v>
      </c>
      <c r="BX32" s="313">
        <v>0</v>
      </c>
      <c r="BY32" s="313">
        <v>0</v>
      </c>
      <c r="BZ32" s="313">
        <v>0</v>
      </c>
      <c r="CA32" s="313">
        <v>0</v>
      </c>
      <c r="CB32" s="313" t="s">
        <v>564</v>
      </c>
      <c r="CC32" s="313" t="s">
        <v>564</v>
      </c>
      <c r="CD32" s="313" t="s">
        <v>564</v>
      </c>
      <c r="CE32" s="313" t="s">
        <v>564</v>
      </c>
      <c r="CF32" s="313" t="s">
        <v>564</v>
      </c>
      <c r="CG32" s="313" t="s">
        <v>564</v>
      </c>
      <c r="CH32" s="313" t="s">
        <v>564</v>
      </c>
      <c r="CI32" s="313">
        <v>0</v>
      </c>
      <c r="CJ32" s="313">
        <f t="shared" si="30"/>
        <v>0</v>
      </c>
      <c r="CK32" s="313">
        <v>0</v>
      </c>
      <c r="CL32" s="313">
        <v>0</v>
      </c>
      <c r="CM32" s="313">
        <v>0</v>
      </c>
      <c r="CN32" s="313">
        <v>0</v>
      </c>
      <c r="CO32" s="313">
        <v>0</v>
      </c>
      <c r="CP32" s="313">
        <v>0</v>
      </c>
      <c r="CQ32" s="313">
        <v>0</v>
      </c>
      <c r="CR32" s="313">
        <v>0</v>
      </c>
      <c r="CS32" s="313">
        <v>0</v>
      </c>
      <c r="CT32" s="313">
        <v>0</v>
      </c>
      <c r="CU32" s="313">
        <v>0</v>
      </c>
      <c r="CV32" s="313">
        <v>0</v>
      </c>
      <c r="CW32" s="313" t="s">
        <v>564</v>
      </c>
      <c r="CX32" s="313" t="s">
        <v>564</v>
      </c>
      <c r="CY32" s="313" t="s">
        <v>564</v>
      </c>
      <c r="CZ32" s="313" t="s">
        <v>564</v>
      </c>
      <c r="DA32" s="313" t="s">
        <v>564</v>
      </c>
      <c r="DB32" s="313" t="s">
        <v>564</v>
      </c>
      <c r="DC32" s="313" t="s">
        <v>564</v>
      </c>
      <c r="DD32" s="313">
        <v>0</v>
      </c>
      <c r="DE32" s="313">
        <f t="shared" si="31"/>
        <v>0</v>
      </c>
      <c r="DF32" s="313">
        <v>0</v>
      </c>
      <c r="DG32" s="313">
        <v>0</v>
      </c>
      <c r="DH32" s="313">
        <v>0</v>
      </c>
      <c r="DI32" s="313">
        <v>0</v>
      </c>
      <c r="DJ32" s="313">
        <v>0</v>
      </c>
      <c r="DK32" s="313">
        <v>0</v>
      </c>
      <c r="DL32" s="313">
        <v>0</v>
      </c>
      <c r="DM32" s="313">
        <v>0</v>
      </c>
      <c r="DN32" s="313">
        <v>0</v>
      </c>
      <c r="DO32" s="313">
        <v>0</v>
      </c>
      <c r="DP32" s="313">
        <v>0</v>
      </c>
      <c r="DQ32" s="313">
        <v>0</v>
      </c>
      <c r="DR32" s="313" t="s">
        <v>564</v>
      </c>
      <c r="DS32" s="313" t="s">
        <v>564</v>
      </c>
      <c r="DT32" s="313">
        <v>0</v>
      </c>
      <c r="DU32" s="313" t="s">
        <v>564</v>
      </c>
      <c r="DV32" s="313" t="s">
        <v>564</v>
      </c>
      <c r="DW32" s="313" t="s">
        <v>564</v>
      </c>
      <c r="DX32" s="313" t="s">
        <v>564</v>
      </c>
      <c r="DY32" s="313">
        <v>0</v>
      </c>
      <c r="DZ32" s="313">
        <f t="shared" si="32"/>
        <v>0</v>
      </c>
      <c r="EA32" s="313">
        <v>0</v>
      </c>
      <c r="EB32" s="313">
        <v>0</v>
      </c>
      <c r="EC32" s="313">
        <v>0</v>
      </c>
      <c r="ED32" s="313">
        <v>0</v>
      </c>
      <c r="EE32" s="313">
        <v>0</v>
      </c>
      <c r="EF32" s="313">
        <v>0</v>
      </c>
      <c r="EG32" s="313">
        <v>0</v>
      </c>
      <c r="EH32" s="313">
        <v>0</v>
      </c>
      <c r="EI32" s="313">
        <v>0</v>
      </c>
      <c r="EJ32" s="313">
        <v>0</v>
      </c>
      <c r="EK32" s="313" t="s">
        <v>564</v>
      </c>
      <c r="EL32" s="313" t="s">
        <v>564</v>
      </c>
      <c r="EM32" s="313" t="s">
        <v>564</v>
      </c>
      <c r="EN32" s="313">
        <v>0</v>
      </c>
      <c r="EO32" s="313">
        <v>0</v>
      </c>
      <c r="EP32" s="313" t="s">
        <v>564</v>
      </c>
      <c r="EQ32" s="313" t="s">
        <v>564</v>
      </c>
      <c r="ER32" s="313" t="s">
        <v>564</v>
      </c>
      <c r="ES32" s="313">
        <v>0</v>
      </c>
      <c r="ET32" s="313">
        <v>0</v>
      </c>
      <c r="EU32" s="313">
        <f t="shared" si="33"/>
        <v>268</v>
      </c>
      <c r="EV32" s="313">
        <v>145</v>
      </c>
      <c r="EW32" s="313">
        <v>1</v>
      </c>
      <c r="EX32" s="313">
        <v>0</v>
      </c>
      <c r="EY32" s="313">
        <v>28</v>
      </c>
      <c r="EZ32" s="313">
        <v>88</v>
      </c>
      <c r="FA32" s="313">
        <v>6</v>
      </c>
      <c r="FB32" s="313">
        <v>0</v>
      </c>
      <c r="FC32" s="313">
        <v>0</v>
      </c>
      <c r="FD32" s="313">
        <v>0</v>
      </c>
      <c r="FE32" s="313">
        <v>0</v>
      </c>
      <c r="FF32" s="313">
        <v>0</v>
      </c>
      <c r="FG32" s="313">
        <v>0</v>
      </c>
      <c r="FH32" s="313" t="s">
        <v>564</v>
      </c>
      <c r="FI32" s="313" t="s">
        <v>564</v>
      </c>
      <c r="FJ32" s="313" t="s">
        <v>564</v>
      </c>
      <c r="FK32" s="313">
        <v>0</v>
      </c>
      <c r="FL32" s="313">
        <v>0</v>
      </c>
      <c r="FM32" s="313">
        <v>0</v>
      </c>
      <c r="FN32" s="313">
        <v>0</v>
      </c>
      <c r="FO32" s="313">
        <v>0</v>
      </c>
    </row>
    <row r="33" spans="1:171" s="300" customFormat="1" ht="12" customHeight="1">
      <c r="A33" s="294" t="s">
        <v>571</v>
      </c>
      <c r="B33" s="295" t="s">
        <v>621</v>
      </c>
      <c r="C33" s="294" t="s">
        <v>622</v>
      </c>
      <c r="D33" s="313">
        <f t="shared" si="6"/>
        <v>96</v>
      </c>
      <c r="E33" s="313">
        <f t="shared" si="7"/>
        <v>0</v>
      </c>
      <c r="F33" s="313">
        <f t="shared" si="8"/>
        <v>0</v>
      </c>
      <c r="G33" s="313">
        <f t="shared" si="9"/>
        <v>0</v>
      </c>
      <c r="H33" s="313">
        <f t="shared" si="10"/>
        <v>0</v>
      </c>
      <c r="I33" s="313">
        <f t="shared" si="11"/>
        <v>0</v>
      </c>
      <c r="J33" s="313">
        <f t="shared" si="12"/>
        <v>0</v>
      </c>
      <c r="K33" s="313">
        <f t="shared" si="13"/>
        <v>0</v>
      </c>
      <c r="L33" s="313">
        <f t="shared" si="14"/>
        <v>0</v>
      </c>
      <c r="M33" s="313">
        <f t="shared" si="15"/>
        <v>0</v>
      </c>
      <c r="N33" s="313">
        <f t="shared" si="16"/>
        <v>0</v>
      </c>
      <c r="O33" s="313">
        <f t="shared" si="17"/>
        <v>0</v>
      </c>
      <c r="P33" s="313">
        <f t="shared" si="18"/>
        <v>0</v>
      </c>
      <c r="Q33" s="313">
        <f t="shared" si="19"/>
        <v>0</v>
      </c>
      <c r="R33" s="313">
        <f t="shared" si="20"/>
        <v>0</v>
      </c>
      <c r="S33" s="313">
        <f t="shared" si="21"/>
        <v>0</v>
      </c>
      <c r="T33" s="313">
        <f t="shared" si="22"/>
        <v>0</v>
      </c>
      <c r="U33" s="313">
        <f t="shared" si="23"/>
        <v>0</v>
      </c>
      <c r="V33" s="313">
        <f t="shared" si="24"/>
        <v>0</v>
      </c>
      <c r="W33" s="313">
        <f t="shared" si="25"/>
        <v>0</v>
      </c>
      <c r="X33" s="313">
        <f t="shared" si="26"/>
        <v>96</v>
      </c>
      <c r="Y33" s="313">
        <f t="shared" si="27"/>
        <v>0</v>
      </c>
      <c r="Z33" s="313">
        <v>0</v>
      </c>
      <c r="AA33" s="313">
        <v>0</v>
      </c>
      <c r="AB33" s="313">
        <v>0</v>
      </c>
      <c r="AC33" s="313">
        <v>0</v>
      </c>
      <c r="AD33" s="313">
        <v>0</v>
      </c>
      <c r="AE33" s="313">
        <v>0</v>
      </c>
      <c r="AF33" s="313">
        <v>0</v>
      </c>
      <c r="AG33" s="313">
        <v>0</v>
      </c>
      <c r="AH33" s="313">
        <v>0</v>
      </c>
      <c r="AI33" s="313">
        <v>0</v>
      </c>
      <c r="AJ33" s="313" t="s">
        <v>564</v>
      </c>
      <c r="AK33" s="313" t="s">
        <v>564</v>
      </c>
      <c r="AL33" s="313">
        <v>0</v>
      </c>
      <c r="AM33" s="313" t="s">
        <v>564</v>
      </c>
      <c r="AN33" s="313" t="s">
        <v>564</v>
      </c>
      <c r="AO33" s="313">
        <v>0</v>
      </c>
      <c r="AP33" s="313" t="s">
        <v>564</v>
      </c>
      <c r="AQ33" s="313">
        <v>0</v>
      </c>
      <c r="AR33" s="313" t="s">
        <v>564</v>
      </c>
      <c r="AS33" s="313">
        <v>0</v>
      </c>
      <c r="AT33" s="313">
        <f t="shared" si="28"/>
        <v>96</v>
      </c>
      <c r="AU33" s="313">
        <v>0</v>
      </c>
      <c r="AV33" s="313">
        <v>0</v>
      </c>
      <c r="AW33" s="313">
        <v>0</v>
      </c>
      <c r="AX33" s="313">
        <v>0</v>
      </c>
      <c r="AY33" s="313">
        <v>0</v>
      </c>
      <c r="AZ33" s="313">
        <v>0</v>
      </c>
      <c r="BA33" s="313">
        <v>0</v>
      </c>
      <c r="BB33" s="313">
        <v>0</v>
      </c>
      <c r="BC33" s="313">
        <v>0</v>
      </c>
      <c r="BD33" s="313">
        <v>0</v>
      </c>
      <c r="BE33" s="313" t="s">
        <v>564</v>
      </c>
      <c r="BF33" s="313" t="s">
        <v>564</v>
      </c>
      <c r="BG33" s="313" t="s">
        <v>564</v>
      </c>
      <c r="BH33" s="313" t="s">
        <v>564</v>
      </c>
      <c r="BI33" s="313" t="s">
        <v>564</v>
      </c>
      <c r="BJ33" s="313" t="s">
        <v>564</v>
      </c>
      <c r="BK33" s="313" t="s">
        <v>564</v>
      </c>
      <c r="BL33" s="313" t="s">
        <v>564</v>
      </c>
      <c r="BM33" s="313" t="s">
        <v>564</v>
      </c>
      <c r="BN33" s="313">
        <v>96</v>
      </c>
      <c r="BO33" s="313">
        <f t="shared" si="29"/>
        <v>0</v>
      </c>
      <c r="BP33" s="313">
        <v>0</v>
      </c>
      <c r="BQ33" s="313">
        <v>0</v>
      </c>
      <c r="BR33" s="313">
        <v>0</v>
      </c>
      <c r="BS33" s="313">
        <v>0</v>
      </c>
      <c r="BT33" s="313">
        <v>0</v>
      </c>
      <c r="BU33" s="313">
        <v>0</v>
      </c>
      <c r="BV33" s="313">
        <v>0</v>
      </c>
      <c r="BW33" s="313">
        <v>0</v>
      </c>
      <c r="BX33" s="313">
        <v>0</v>
      </c>
      <c r="BY33" s="313">
        <v>0</v>
      </c>
      <c r="BZ33" s="313">
        <v>0</v>
      </c>
      <c r="CA33" s="313">
        <v>0</v>
      </c>
      <c r="CB33" s="313" t="s">
        <v>564</v>
      </c>
      <c r="CC33" s="313" t="s">
        <v>564</v>
      </c>
      <c r="CD33" s="313" t="s">
        <v>564</v>
      </c>
      <c r="CE33" s="313" t="s">
        <v>564</v>
      </c>
      <c r="CF33" s="313" t="s">
        <v>564</v>
      </c>
      <c r="CG33" s="313" t="s">
        <v>564</v>
      </c>
      <c r="CH33" s="313" t="s">
        <v>564</v>
      </c>
      <c r="CI33" s="313">
        <v>0</v>
      </c>
      <c r="CJ33" s="313">
        <f t="shared" si="30"/>
        <v>0</v>
      </c>
      <c r="CK33" s="313">
        <v>0</v>
      </c>
      <c r="CL33" s="313">
        <v>0</v>
      </c>
      <c r="CM33" s="313">
        <v>0</v>
      </c>
      <c r="CN33" s="313">
        <v>0</v>
      </c>
      <c r="CO33" s="313">
        <v>0</v>
      </c>
      <c r="CP33" s="313">
        <v>0</v>
      </c>
      <c r="CQ33" s="313">
        <v>0</v>
      </c>
      <c r="CR33" s="313">
        <v>0</v>
      </c>
      <c r="CS33" s="313">
        <v>0</v>
      </c>
      <c r="CT33" s="313">
        <v>0</v>
      </c>
      <c r="CU33" s="313">
        <v>0</v>
      </c>
      <c r="CV33" s="313">
        <v>0</v>
      </c>
      <c r="CW33" s="313" t="s">
        <v>564</v>
      </c>
      <c r="CX33" s="313" t="s">
        <v>564</v>
      </c>
      <c r="CY33" s="313" t="s">
        <v>564</v>
      </c>
      <c r="CZ33" s="313" t="s">
        <v>564</v>
      </c>
      <c r="DA33" s="313" t="s">
        <v>564</v>
      </c>
      <c r="DB33" s="313" t="s">
        <v>564</v>
      </c>
      <c r="DC33" s="313" t="s">
        <v>564</v>
      </c>
      <c r="DD33" s="313">
        <v>0</v>
      </c>
      <c r="DE33" s="313">
        <f t="shared" si="31"/>
        <v>0</v>
      </c>
      <c r="DF33" s="313">
        <v>0</v>
      </c>
      <c r="DG33" s="313">
        <v>0</v>
      </c>
      <c r="DH33" s="313">
        <v>0</v>
      </c>
      <c r="DI33" s="313">
        <v>0</v>
      </c>
      <c r="DJ33" s="313">
        <v>0</v>
      </c>
      <c r="DK33" s="313">
        <v>0</v>
      </c>
      <c r="DL33" s="313">
        <v>0</v>
      </c>
      <c r="DM33" s="313">
        <v>0</v>
      </c>
      <c r="DN33" s="313">
        <v>0</v>
      </c>
      <c r="DO33" s="313">
        <v>0</v>
      </c>
      <c r="DP33" s="313">
        <v>0</v>
      </c>
      <c r="DQ33" s="313">
        <v>0</v>
      </c>
      <c r="DR33" s="313" t="s">
        <v>564</v>
      </c>
      <c r="DS33" s="313" t="s">
        <v>564</v>
      </c>
      <c r="DT33" s="313">
        <v>0</v>
      </c>
      <c r="DU33" s="313" t="s">
        <v>564</v>
      </c>
      <c r="DV33" s="313" t="s">
        <v>564</v>
      </c>
      <c r="DW33" s="313" t="s">
        <v>564</v>
      </c>
      <c r="DX33" s="313" t="s">
        <v>564</v>
      </c>
      <c r="DY33" s="313">
        <v>0</v>
      </c>
      <c r="DZ33" s="313">
        <f t="shared" si="32"/>
        <v>0</v>
      </c>
      <c r="EA33" s="313">
        <v>0</v>
      </c>
      <c r="EB33" s="313">
        <v>0</v>
      </c>
      <c r="EC33" s="313">
        <v>0</v>
      </c>
      <c r="ED33" s="313">
        <v>0</v>
      </c>
      <c r="EE33" s="313">
        <v>0</v>
      </c>
      <c r="EF33" s="313">
        <v>0</v>
      </c>
      <c r="EG33" s="313">
        <v>0</v>
      </c>
      <c r="EH33" s="313">
        <v>0</v>
      </c>
      <c r="EI33" s="313">
        <v>0</v>
      </c>
      <c r="EJ33" s="313">
        <v>0</v>
      </c>
      <c r="EK33" s="313" t="s">
        <v>564</v>
      </c>
      <c r="EL33" s="313" t="s">
        <v>564</v>
      </c>
      <c r="EM33" s="313" t="s">
        <v>564</v>
      </c>
      <c r="EN33" s="313">
        <v>0</v>
      </c>
      <c r="EO33" s="313">
        <v>0</v>
      </c>
      <c r="EP33" s="313" t="s">
        <v>564</v>
      </c>
      <c r="EQ33" s="313" t="s">
        <v>564</v>
      </c>
      <c r="ER33" s="313" t="s">
        <v>564</v>
      </c>
      <c r="ES33" s="313">
        <v>0</v>
      </c>
      <c r="ET33" s="313">
        <v>0</v>
      </c>
      <c r="EU33" s="313">
        <f t="shared" si="33"/>
        <v>0</v>
      </c>
      <c r="EV33" s="313">
        <v>0</v>
      </c>
      <c r="EW33" s="313">
        <v>0</v>
      </c>
      <c r="EX33" s="313">
        <v>0</v>
      </c>
      <c r="EY33" s="313">
        <v>0</v>
      </c>
      <c r="EZ33" s="313">
        <v>0</v>
      </c>
      <c r="FA33" s="313">
        <v>0</v>
      </c>
      <c r="FB33" s="313">
        <v>0</v>
      </c>
      <c r="FC33" s="313">
        <v>0</v>
      </c>
      <c r="FD33" s="313">
        <v>0</v>
      </c>
      <c r="FE33" s="313">
        <v>0</v>
      </c>
      <c r="FF33" s="313">
        <v>0</v>
      </c>
      <c r="FG33" s="313">
        <v>0</v>
      </c>
      <c r="FH33" s="313" t="s">
        <v>564</v>
      </c>
      <c r="FI33" s="313" t="s">
        <v>564</v>
      </c>
      <c r="FJ33" s="313" t="s">
        <v>564</v>
      </c>
      <c r="FK33" s="313">
        <v>0</v>
      </c>
      <c r="FL33" s="313">
        <v>0</v>
      </c>
      <c r="FM33" s="313">
        <v>0</v>
      </c>
      <c r="FN33" s="313">
        <v>0</v>
      </c>
      <c r="FO33" s="313">
        <v>0</v>
      </c>
    </row>
    <row r="34" spans="1:171" s="300" customFormat="1" ht="12" customHeight="1">
      <c r="A34" s="294" t="s">
        <v>571</v>
      </c>
      <c r="B34" s="295" t="s">
        <v>623</v>
      </c>
      <c r="C34" s="294" t="s">
        <v>624</v>
      </c>
      <c r="D34" s="313">
        <f t="shared" si="6"/>
        <v>213</v>
      </c>
      <c r="E34" s="313">
        <f t="shared" si="7"/>
        <v>0</v>
      </c>
      <c r="F34" s="313">
        <f t="shared" si="8"/>
        <v>0</v>
      </c>
      <c r="G34" s="313">
        <f t="shared" si="9"/>
        <v>0</v>
      </c>
      <c r="H34" s="313">
        <f t="shared" si="10"/>
        <v>123</v>
      </c>
      <c r="I34" s="313">
        <f t="shared" si="11"/>
        <v>78</v>
      </c>
      <c r="J34" s="313">
        <f t="shared" si="12"/>
        <v>9</v>
      </c>
      <c r="K34" s="313">
        <f t="shared" si="13"/>
        <v>0</v>
      </c>
      <c r="L34" s="313">
        <f t="shared" si="14"/>
        <v>0</v>
      </c>
      <c r="M34" s="313">
        <f t="shared" si="15"/>
        <v>0</v>
      </c>
      <c r="N34" s="313">
        <f t="shared" si="16"/>
        <v>0</v>
      </c>
      <c r="O34" s="313">
        <f t="shared" si="17"/>
        <v>0</v>
      </c>
      <c r="P34" s="313">
        <f t="shared" si="18"/>
        <v>0</v>
      </c>
      <c r="Q34" s="313">
        <f t="shared" si="19"/>
        <v>0</v>
      </c>
      <c r="R34" s="313">
        <f t="shared" si="20"/>
        <v>0</v>
      </c>
      <c r="S34" s="313">
        <f t="shared" si="21"/>
        <v>0</v>
      </c>
      <c r="T34" s="313">
        <f t="shared" si="22"/>
        <v>0</v>
      </c>
      <c r="U34" s="313">
        <f t="shared" si="23"/>
        <v>0</v>
      </c>
      <c r="V34" s="313">
        <f t="shared" si="24"/>
        <v>0</v>
      </c>
      <c r="W34" s="313">
        <f t="shared" si="25"/>
        <v>0</v>
      </c>
      <c r="X34" s="313">
        <f t="shared" si="26"/>
        <v>3</v>
      </c>
      <c r="Y34" s="313">
        <f t="shared" si="27"/>
        <v>0</v>
      </c>
      <c r="Z34" s="313">
        <v>0</v>
      </c>
      <c r="AA34" s="313">
        <v>0</v>
      </c>
      <c r="AB34" s="313">
        <v>0</v>
      </c>
      <c r="AC34" s="313">
        <v>0</v>
      </c>
      <c r="AD34" s="313">
        <v>0</v>
      </c>
      <c r="AE34" s="313">
        <v>0</v>
      </c>
      <c r="AF34" s="313">
        <v>0</v>
      </c>
      <c r="AG34" s="313">
        <v>0</v>
      </c>
      <c r="AH34" s="313">
        <v>0</v>
      </c>
      <c r="AI34" s="313">
        <v>0</v>
      </c>
      <c r="AJ34" s="313" t="s">
        <v>564</v>
      </c>
      <c r="AK34" s="313" t="s">
        <v>564</v>
      </c>
      <c r="AL34" s="313">
        <v>0</v>
      </c>
      <c r="AM34" s="313" t="s">
        <v>564</v>
      </c>
      <c r="AN34" s="313" t="s">
        <v>564</v>
      </c>
      <c r="AO34" s="313">
        <v>0</v>
      </c>
      <c r="AP34" s="313" t="s">
        <v>564</v>
      </c>
      <c r="AQ34" s="313">
        <v>0</v>
      </c>
      <c r="AR34" s="313" t="s">
        <v>564</v>
      </c>
      <c r="AS34" s="313">
        <v>0</v>
      </c>
      <c r="AT34" s="313">
        <f t="shared" si="28"/>
        <v>55</v>
      </c>
      <c r="AU34" s="313">
        <v>0</v>
      </c>
      <c r="AV34" s="313">
        <v>0</v>
      </c>
      <c r="AW34" s="313">
        <v>0</v>
      </c>
      <c r="AX34" s="313">
        <v>55</v>
      </c>
      <c r="AY34" s="313">
        <v>0</v>
      </c>
      <c r="AZ34" s="313">
        <v>0</v>
      </c>
      <c r="BA34" s="313">
        <v>0</v>
      </c>
      <c r="BB34" s="313">
        <v>0</v>
      </c>
      <c r="BC34" s="313">
        <v>0</v>
      </c>
      <c r="BD34" s="313">
        <v>0</v>
      </c>
      <c r="BE34" s="313" t="s">
        <v>564</v>
      </c>
      <c r="BF34" s="313" t="s">
        <v>564</v>
      </c>
      <c r="BG34" s="313" t="s">
        <v>564</v>
      </c>
      <c r="BH34" s="313" t="s">
        <v>564</v>
      </c>
      <c r="BI34" s="313" t="s">
        <v>564</v>
      </c>
      <c r="BJ34" s="313" t="s">
        <v>564</v>
      </c>
      <c r="BK34" s="313" t="s">
        <v>564</v>
      </c>
      <c r="BL34" s="313" t="s">
        <v>564</v>
      </c>
      <c r="BM34" s="313" t="s">
        <v>564</v>
      </c>
      <c r="BN34" s="313">
        <v>0</v>
      </c>
      <c r="BO34" s="313">
        <f t="shared" si="29"/>
        <v>0</v>
      </c>
      <c r="BP34" s="313">
        <v>0</v>
      </c>
      <c r="BQ34" s="313">
        <v>0</v>
      </c>
      <c r="BR34" s="313">
        <v>0</v>
      </c>
      <c r="BS34" s="313">
        <v>0</v>
      </c>
      <c r="BT34" s="313">
        <v>0</v>
      </c>
      <c r="BU34" s="313">
        <v>0</v>
      </c>
      <c r="BV34" s="313">
        <v>0</v>
      </c>
      <c r="BW34" s="313">
        <v>0</v>
      </c>
      <c r="BX34" s="313">
        <v>0</v>
      </c>
      <c r="BY34" s="313">
        <v>0</v>
      </c>
      <c r="BZ34" s="313">
        <v>0</v>
      </c>
      <c r="CA34" s="313">
        <v>0</v>
      </c>
      <c r="CB34" s="313" t="s">
        <v>564</v>
      </c>
      <c r="CC34" s="313" t="s">
        <v>564</v>
      </c>
      <c r="CD34" s="313" t="s">
        <v>564</v>
      </c>
      <c r="CE34" s="313" t="s">
        <v>564</v>
      </c>
      <c r="CF34" s="313" t="s">
        <v>564</v>
      </c>
      <c r="CG34" s="313" t="s">
        <v>564</v>
      </c>
      <c r="CH34" s="313" t="s">
        <v>564</v>
      </c>
      <c r="CI34" s="313">
        <v>0</v>
      </c>
      <c r="CJ34" s="313">
        <f t="shared" si="30"/>
        <v>0</v>
      </c>
      <c r="CK34" s="313">
        <v>0</v>
      </c>
      <c r="CL34" s="313">
        <v>0</v>
      </c>
      <c r="CM34" s="313">
        <v>0</v>
      </c>
      <c r="CN34" s="313">
        <v>0</v>
      </c>
      <c r="CO34" s="313">
        <v>0</v>
      </c>
      <c r="CP34" s="313">
        <v>0</v>
      </c>
      <c r="CQ34" s="313">
        <v>0</v>
      </c>
      <c r="CR34" s="313">
        <v>0</v>
      </c>
      <c r="CS34" s="313">
        <v>0</v>
      </c>
      <c r="CT34" s="313">
        <v>0</v>
      </c>
      <c r="CU34" s="313">
        <v>0</v>
      </c>
      <c r="CV34" s="313">
        <v>0</v>
      </c>
      <c r="CW34" s="313" t="s">
        <v>564</v>
      </c>
      <c r="CX34" s="313" t="s">
        <v>564</v>
      </c>
      <c r="CY34" s="313" t="s">
        <v>564</v>
      </c>
      <c r="CZ34" s="313" t="s">
        <v>564</v>
      </c>
      <c r="DA34" s="313" t="s">
        <v>564</v>
      </c>
      <c r="DB34" s="313" t="s">
        <v>564</v>
      </c>
      <c r="DC34" s="313" t="s">
        <v>564</v>
      </c>
      <c r="DD34" s="313">
        <v>0</v>
      </c>
      <c r="DE34" s="313">
        <f t="shared" si="31"/>
        <v>0</v>
      </c>
      <c r="DF34" s="313">
        <v>0</v>
      </c>
      <c r="DG34" s="313">
        <v>0</v>
      </c>
      <c r="DH34" s="313">
        <v>0</v>
      </c>
      <c r="DI34" s="313">
        <v>0</v>
      </c>
      <c r="DJ34" s="313">
        <v>0</v>
      </c>
      <c r="DK34" s="313">
        <v>0</v>
      </c>
      <c r="DL34" s="313">
        <v>0</v>
      </c>
      <c r="DM34" s="313">
        <v>0</v>
      </c>
      <c r="DN34" s="313">
        <v>0</v>
      </c>
      <c r="DO34" s="313">
        <v>0</v>
      </c>
      <c r="DP34" s="313">
        <v>0</v>
      </c>
      <c r="DQ34" s="313">
        <v>0</v>
      </c>
      <c r="DR34" s="313" t="s">
        <v>564</v>
      </c>
      <c r="DS34" s="313" t="s">
        <v>564</v>
      </c>
      <c r="DT34" s="313">
        <v>0</v>
      </c>
      <c r="DU34" s="313" t="s">
        <v>564</v>
      </c>
      <c r="DV34" s="313" t="s">
        <v>564</v>
      </c>
      <c r="DW34" s="313" t="s">
        <v>564</v>
      </c>
      <c r="DX34" s="313" t="s">
        <v>564</v>
      </c>
      <c r="DY34" s="313">
        <v>0</v>
      </c>
      <c r="DZ34" s="313">
        <f t="shared" si="32"/>
        <v>0</v>
      </c>
      <c r="EA34" s="313">
        <v>0</v>
      </c>
      <c r="EB34" s="313">
        <v>0</v>
      </c>
      <c r="EC34" s="313">
        <v>0</v>
      </c>
      <c r="ED34" s="313">
        <v>0</v>
      </c>
      <c r="EE34" s="313">
        <v>0</v>
      </c>
      <c r="EF34" s="313">
        <v>0</v>
      </c>
      <c r="EG34" s="313">
        <v>0</v>
      </c>
      <c r="EH34" s="313">
        <v>0</v>
      </c>
      <c r="EI34" s="313">
        <v>0</v>
      </c>
      <c r="EJ34" s="313">
        <v>0</v>
      </c>
      <c r="EK34" s="313" t="s">
        <v>564</v>
      </c>
      <c r="EL34" s="313" t="s">
        <v>564</v>
      </c>
      <c r="EM34" s="313" t="s">
        <v>564</v>
      </c>
      <c r="EN34" s="313">
        <v>0</v>
      </c>
      <c r="EO34" s="313">
        <v>0</v>
      </c>
      <c r="EP34" s="313" t="s">
        <v>564</v>
      </c>
      <c r="EQ34" s="313" t="s">
        <v>564</v>
      </c>
      <c r="ER34" s="313" t="s">
        <v>564</v>
      </c>
      <c r="ES34" s="313">
        <v>0</v>
      </c>
      <c r="ET34" s="313">
        <v>0</v>
      </c>
      <c r="EU34" s="313">
        <f t="shared" si="33"/>
        <v>158</v>
      </c>
      <c r="EV34" s="313">
        <v>0</v>
      </c>
      <c r="EW34" s="313">
        <v>0</v>
      </c>
      <c r="EX34" s="313">
        <v>0</v>
      </c>
      <c r="EY34" s="313">
        <v>68</v>
      </c>
      <c r="EZ34" s="313">
        <v>78</v>
      </c>
      <c r="FA34" s="313">
        <v>9</v>
      </c>
      <c r="FB34" s="313">
        <v>0</v>
      </c>
      <c r="FC34" s="313">
        <v>0</v>
      </c>
      <c r="FD34" s="313">
        <v>0</v>
      </c>
      <c r="FE34" s="313">
        <v>0</v>
      </c>
      <c r="FF34" s="313">
        <v>0</v>
      </c>
      <c r="FG34" s="313">
        <v>0</v>
      </c>
      <c r="FH34" s="313" t="s">
        <v>564</v>
      </c>
      <c r="FI34" s="313" t="s">
        <v>564</v>
      </c>
      <c r="FJ34" s="313" t="s">
        <v>564</v>
      </c>
      <c r="FK34" s="313">
        <v>0</v>
      </c>
      <c r="FL34" s="313">
        <v>0</v>
      </c>
      <c r="FM34" s="313">
        <v>0</v>
      </c>
      <c r="FN34" s="313">
        <v>0</v>
      </c>
      <c r="FO34" s="313">
        <v>3</v>
      </c>
    </row>
    <row r="35" spans="1:171" s="300" customFormat="1" ht="12" customHeight="1">
      <c r="A35" s="294" t="s">
        <v>571</v>
      </c>
      <c r="B35" s="295" t="s">
        <v>625</v>
      </c>
      <c r="C35" s="294" t="s">
        <v>626</v>
      </c>
      <c r="D35" s="313">
        <f t="shared" si="6"/>
        <v>256</v>
      </c>
      <c r="E35" s="313">
        <f t="shared" si="7"/>
        <v>0</v>
      </c>
      <c r="F35" s="313">
        <f t="shared" si="8"/>
        <v>0</v>
      </c>
      <c r="G35" s="313">
        <f t="shared" si="9"/>
        <v>0</v>
      </c>
      <c r="H35" s="313">
        <f t="shared" si="10"/>
        <v>34</v>
      </c>
      <c r="I35" s="313">
        <f t="shared" si="11"/>
        <v>94</v>
      </c>
      <c r="J35" s="313">
        <f t="shared" si="12"/>
        <v>18</v>
      </c>
      <c r="K35" s="313">
        <f t="shared" si="13"/>
        <v>1</v>
      </c>
      <c r="L35" s="313">
        <f t="shared" si="14"/>
        <v>4</v>
      </c>
      <c r="M35" s="313">
        <f t="shared" si="15"/>
        <v>0</v>
      </c>
      <c r="N35" s="313">
        <f t="shared" si="16"/>
        <v>0</v>
      </c>
      <c r="O35" s="313">
        <f t="shared" si="17"/>
        <v>0</v>
      </c>
      <c r="P35" s="313">
        <f t="shared" si="18"/>
        <v>0</v>
      </c>
      <c r="Q35" s="313">
        <f t="shared" si="19"/>
        <v>0</v>
      </c>
      <c r="R35" s="313">
        <f t="shared" si="20"/>
        <v>0</v>
      </c>
      <c r="S35" s="313">
        <f t="shared" si="21"/>
        <v>0</v>
      </c>
      <c r="T35" s="313">
        <f t="shared" si="22"/>
        <v>0</v>
      </c>
      <c r="U35" s="313">
        <f t="shared" si="23"/>
        <v>0</v>
      </c>
      <c r="V35" s="313">
        <f t="shared" si="24"/>
        <v>0</v>
      </c>
      <c r="W35" s="313">
        <f t="shared" si="25"/>
        <v>3</v>
      </c>
      <c r="X35" s="313">
        <f t="shared" si="26"/>
        <v>102</v>
      </c>
      <c r="Y35" s="313">
        <f t="shared" si="27"/>
        <v>0</v>
      </c>
      <c r="Z35" s="313">
        <v>0</v>
      </c>
      <c r="AA35" s="313">
        <v>0</v>
      </c>
      <c r="AB35" s="313">
        <v>0</v>
      </c>
      <c r="AC35" s="313">
        <v>0</v>
      </c>
      <c r="AD35" s="313">
        <v>0</v>
      </c>
      <c r="AE35" s="313">
        <v>0</v>
      </c>
      <c r="AF35" s="313">
        <v>0</v>
      </c>
      <c r="AG35" s="313">
        <v>0</v>
      </c>
      <c r="AH35" s="313">
        <v>0</v>
      </c>
      <c r="AI35" s="313">
        <v>0</v>
      </c>
      <c r="AJ35" s="313" t="s">
        <v>564</v>
      </c>
      <c r="AK35" s="313" t="s">
        <v>564</v>
      </c>
      <c r="AL35" s="313">
        <v>0</v>
      </c>
      <c r="AM35" s="313" t="s">
        <v>564</v>
      </c>
      <c r="AN35" s="313" t="s">
        <v>564</v>
      </c>
      <c r="AO35" s="313">
        <v>0</v>
      </c>
      <c r="AP35" s="313" t="s">
        <v>564</v>
      </c>
      <c r="AQ35" s="313">
        <v>0</v>
      </c>
      <c r="AR35" s="313" t="s">
        <v>564</v>
      </c>
      <c r="AS35" s="313">
        <v>0</v>
      </c>
      <c r="AT35" s="313">
        <f t="shared" si="28"/>
        <v>102</v>
      </c>
      <c r="AU35" s="313">
        <v>0</v>
      </c>
      <c r="AV35" s="313">
        <v>0</v>
      </c>
      <c r="AW35" s="313">
        <v>0</v>
      </c>
      <c r="AX35" s="313">
        <v>0</v>
      </c>
      <c r="AY35" s="313">
        <v>0</v>
      </c>
      <c r="AZ35" s="313">
        <v>0</v>
      </c>
      <c r="BA35" s="313">
        <v>0</v>
      </c>
      <c r="BB35" s="313">
        <v>0</v>
      </c>
      <c r="BC35" s="313">
        <v>0</v>
      </c>
      <c r="BD35" s="313">
        <v>0</v>
      </c>
      <c r="BE35" s="313" t="s">
        <v>564</v>
      </c>
      <c r="BF35" s="313" t="s">
        <v>564</v>
      </c>
      <c r="BG35" s="313" t="s">
        <v>564</v>
      </c>
      <c r="BH35" s="313" t="s">
        <v>564</v>
      </c>
      <c r="BI35" s="313" t="s">
        <v>564</v>
      </c>
      <c r="BJ35" s="313" t="s">
        <v>564</v>
      </c>
      <c r="BK35" s="313" t="s">
        <v>564</v>
      </c>
      <c r="BL35" s="313" t="s">
        <v>564</v>
      </c>
      <c r="BM35" s="313" t="s">
        <v>564</v>
      </c>
      <c r="BN35" s="313">
        <v>102</v>
      </c>
      <c r="BO35" s="313">
        <f t="shared" si="29"/>
        <v>0</v>
      </c>
      <c r="BP35" s="313">
        <v>0</v>
      </c>
      <c r="BQ35" s="313">
        <v>0</v>
      </c>
      <c r="BR35" s="313">
        <v>0</v>
      </c>
      <c r="BS35" s="313">
        <v>0</v>
      </c>
      <c r="BT35" s="313">
        <v>0</v>
      </c>
      <c r="BU35" s="313">
        <v>0</v>
      </c>
      <c r="BV35" s="313">
        <v>0</v>
      </c>
      <c r="BW35" s="313">
        <v>0</v>
      </c>
      <c r="BX35" s="313">
        <v>0</v>
      </c>
      <c r="BY35" s="313">
        <v>0</v>
      </c>
      <c r="BZ35" s="313">
        <v>0</v>
      </c>
      <c r="CA35" s="313">
        <v>0</v>
      </c>
      <c r="CB35" s="313" t="s">
        <v>564</v>
      </c>
      <c r="CC35" s="313" t="s">
        <v>564</v>
      </c>
      <c r="CD35" s="313" t="s">
        <v>564</v>
      </c>
      <c r="CE35" s="313" t="s">
        <v>564</v>
      </c>
      <c r="CF35" s="313" t="s">
        <v>564</v>
      </c>
      <c r="CG35" s="313" t="s">
        <v>564</v>
      </c>
      <c r="CH35" s="313" t="s">
        <v>564</v>
      </c>
      <c r="CI35" s="313">
        <v>0</v>
      </c>
      <c r="CJ35" s="313">
        <f t="shared" si="30"/>
        <v>0</v>
      </c>
      <c r="CK35" s="313">
        <v>0</v>
      </c>
      <c r="CL35" s="313">
        <v>0</v>
      </c>
      <c r="CM35" s="313">
        <v>0</v>
      </c>
      <c r="CN35" s="313">
        <v>0</v>
      </c>
      <c r="CO35" s="313">
        <v>0</v>
      </c>
      <c r="CP35" s="313">
        <v>0</v>
      </c>
      <c r="CQ35" s="313">
        <v>0</v>
      </c>
      <c r="CR35" s="313">
        <v>0</v>
      </c>
      <c r="CS35" s="313">
        <v>0</v>
      </c>
      <c r="CT35" s="313">
        <v>0</v>
      </c>
      <c r="CU35" s="313">
        <v>0</v>
      </c>
      <c r="CV35" s="313">
        <v>0</v>
      </c>
      <c r="CW35" s="313" t="s">
        <v>564</v>
      </c>
      <c r="CX35" s="313" t="s">
        <v>564</v>
      </c>
      <c r="CY35" s="313" t="s">
        <v>564</v>
      </c>
      <c r="CZ35" s="313" t="s">
        <v>564</v>
      </c>
      <c r="DA35" s="313" t="s">
        <v>564</v>
      </c>
      <c r="DB35" s="313" t="s">
        <v>564</v>
      </c>
      <c r="DC35" s="313" t="s">
        <v>564</v>
      </c>
      <c r="DD35" s="313">
        <v>0</v>
      </c>
      <c r="DE35" s="313">
        <f t="shared" si="31"/>
        <v>0</v>
      </c>
      <c r="DF35" s="313">
        <v>0</v>
      </c>
      <c r="DG35" s="313">
        <v>0</v>
      </c>
      <c r="DH35" s="313">
        <v>0</v>
      </c>
      <c r="DI35" s="313">
        <v>0</v>
      </c>
      <c r="DJ35" s="313">
        <v>0</v>
      </c>
      <c r="DK35" s="313">
        <v>0</v>
      </c>
      <c r="DL35" s="313">
        <v>0</v>
      </c>
      <c r="DM35" s="313">
        <v>0</v>
      </c>
      <c r="DN35" s="313">
        <v>0</v>
      </c>
      <c r="DO35" s="313">
        <v>0</v>
      </c>
      <c r="DP35" s="313">
        <v>0</v>
      </c>
      <c r="DQ35" s="313">
        <v>0</v>
      </c>
      <c r="DR35" s="313" t="s">
        <v>564</v>
      </c>
      <c r="DS35" s="313" t="s">
        <v>564</v>
      </c>
      <c r="DT35" s="313">
        <v>0</v>
      </c>
      <c r="DU35" s="313" t="s">
        <v>564</v>
      </c>
      <c r="DV35" s="313" t="s">
        <v>564</v>
      </c>
      <c r="DW35" s="313" t="s">
        <v>564</v>
      </c>
      <c r="DX35" s="313" t="s">
        <v>564</v>
      </c>
      <c r="DY35" s="313">
        <v>0</v>
      </c>
      <c r="DZ35" s="313">
        <f t="shared" si="32"/>
        <v>0</v>
      </c>
      <c r="EA35" s="313">
        <v>0</v>
      </c>
      <c r="EB35" s="313">
        <v>0</v>
      </c>
      <c r="EC35" s="313">
        <v>0</v>
      </c>
      <c r="ED35" s="313">
        <v>0</v>
      </c>
      <c r="EE35" s="313">
        <v>0</v>
      </c>
      <c r="EF35" s="313">
        <v>0</v>
      </c>
      <c r="EG35" s="313">
        <v>0</v>
      </c>
      <c r="EH35" s="313">
        <v>0</v>
      </c>
      <c r="EI35" s="313">
        <v>0</v>
      </c>
      <c r="EJ35" s="313">
        <v>0</v>
      </c>
      <c r="EK35" s="313" t="s">
        <v>564</v>
      </c>
      <c r="EL35" s="313" t="s">
        <v>564</v>
      </c>
      <c r="EM35" s="313" t="s">
        <v>564</v>
      </c>
      <c r="EN35" s="313">
        <v>0</v>
      </c>
      <c r="EO35" s="313">
        <v>0</v>
      </c>
      <c r="EP35" s="313" t="s">
        <v>564</v>
      </c>
      <c r="EQ35" s="313" t="s">
        <v>564</v>
      </c>
      <c r="ER35" s="313" t="s">
        <v>564</v>
      </c>
      <c r="ES35" s="313">
        <v>0</v>
      </c>
      <c r="ET35" s="313">
        <v>0</v>
      </c>
      <c r="EU35" s="313">
        <f t="shared" si="33"/>
        <v>154</v>
      </c>
      <c r="EV35" s="313">
        <v>0</v>
      </c>
      <c r="EW35" s="313">
        <v>0</v>
      </c>
      <c r="EX35" s="313">
        <v>0</v>
      </c>
      <c r="EY35" s="313">
        <v>34</v>
      </c>
      <c r="EZ35" s="313">
        <v>94</v>
      </c>
      <c r="FA35" s="313">
        <v>18</v>
      </c>
      <c r="FB35" s="313">
        <v>1</v>
      </c>
      <c r="FC35" s="313">
        <v>4</v>
      </c>
      <c r="FD35" s="313">
        <v>0</v>
      </c>
      <c r="FE35" s="313">
        <v>0</v>
      </c>
      <c r="FF35" s="313">
        <v>0</v>
      </c>
      <c r="FG35" s="313">
        <v>0</v>
      </c>
      <c r="FH35" s="313" t="s">
        <v>564</v>
      </c>
      <c r="FI35" s="313" t="s">
        <v>564</v>
      </c>
      <c r="FJ35" s="313" t="s">
        <v>564</v>
      </c>
      <c r="FK35" s="313">
        <v>0</v>
      </c>
      <c r="FL35" s="313">
        <v>0</v>
      </c>
      <c r="FM35" s="313">
        <v>0</v>
      </c>
      <c r="FN35" s="313">
        <v>3</v>
      </c>
      <c r="FO35" s="313">
        <v>0</v>
      </c>
    </row>
    <row r="36" spans="1:171" s="300" customFormat="1" ht="12" customHeight="1">
      <c r="A36" s="294" t="s">
        <v>571</v>
      </c>
      <c r="B36" s="295" t="s">
        <v>627</v>
      </c>
      <c r="C36" s="294" t="s">
        <v>628</v>
      </c>
      <c r="D36" s="313">
        <f t="shared" si="6"/>
        <v>1763</v>
      </c>
      <c r="E36" s="313">
        <f t="shared" si="7"/>
        <v>0</v>
      </c>
      <c r="F36" s="313">
        <f t="shared" si="8"/>
        <v>0</v>
      </c>
      <c r="G36" s="313">
        <f t="shared" si="9"/>
        <v>0</v>
      </c>
      <c r="H36" s="313">
        <f t="shared" si="10"/>
        <v>385</v>
      </c>
      <c r="I36" s="313">
        <f t="shared" si="11"/>
        <v>0</v>
      </c>
      <c r="J36" s="313">
        <f t="shared" si="12"/>
        <v>59</v>
      </c>
      <c r="K36" s="313">
        <f t="shared" si="13"/>
        <v>3</v>
      </c>
      <c r="L36" s="313">
        <f t="shared" si="14"/>
        <v>0</v>
      </c>
      <c r="M36" s="313">
        <f t="shared" si="15"/>
        <v>0</v>
      </c>
      <c r="N36" s="313">
        <f t="shared" si="16"/>
        <v>0</v>
      </c>
      <c r="O36" s="313">
        <f t="shared" si="17"/>
        <v>0</v>
      </c>
      <c r="P36" s="313">
        <f t="shared" si="18"/>
        <v>0</v>
      </c>
      <c r="Q36" s="313">
        <f t="shared" si="19"/>
        <v>1316</v>
      </c>
      <c r="R36" s="313">
        <f t="shared" si="20"/>
        <v>0</v>
      </c>
      <c r="S36" s="313">
        <f t="shared" si="21"/>
        <v>0</v>
      </c>
      <c r="T36" s="313">
        <f t="shared" si="22"/>
        <v>0</v>
      </c>
      <c r="U36" s="313">
        <f t="shared" si="23"/>
        <v>0</v>
      </c>
      <c r="V36" s="313">
        <f t="shared" si="24"/>
        <v>0</v>
      </c>
      <c r="W36" s="313">
        <f t="shared" si="25"/>
        <v>0</v>
      </c>
      <c r="X36" s="313">
        <f t="shared" si="26"/>
        <v>0</v>
      </c>
      <c r="Y36" s="313">
        <f t="shared" si="27"/>
        <v>1316</v>
      </c>
      <c r="Z36" s="313">
        <v>0</v>
      </c>
      <c r="AA36" s="313">
        <v>0</v>
      </c>
      <c r="AB36" s="313">
        <v>0</v>
      </c>
      <c r="AC36" s="313">
        <v>0</v>
      </c>
      <c r="AD36" s="313">
        <v>0</v>
      </c>
      <c r="AE36" s="313">
        <v>0</v>
      </c>
      <c r="AF36" s="313">
        <v>0</v>
      </c>
      <c r="AG36" s="313">
        <v>0</v>
      </c>
      <c r="AH36" s="313">
        <v>0</v>
      </c>
      <c r="AI36" s="313">
        <v>0</v>
      </c>
      <c r="AJ36" s="313" t="s">
        <v>564</v>
      </c>
      <c r="AK36" s="313" t="s">
        <v>564</v>
      </c>
      <c r="AL36" s="313">
        <v>1316</v>
      </c>
      <c r="AM36" s="313" t="s">
        <v>564</v>
      </c>
      <c r="AN36" s="313" t="s">
        <v>564</v>
      </c>
      <c r="AO36" s="313">
        <v>0</v>
      </c>
      <c r="AP36" s="313" t="s">
        <v>564</v>
      </c>
      <c r="AQ36" s="313">
        <v>0</v>
      </c>
      <c r="AR36" s="313" t="s">
        <v>564</v>
      </c>
      <c r="AS36" s="313">
        <v>0</v>
      </c>
      <c r="AT36" s="313">
        <f t="shared" si="28"/>
        <v>301</v>
      </c>
      <c r="AU36" s="313">
        <v>0</v>
      </c>
      <c r="AV36" s="313">
        <v>0</v>
      </c>
      <c r="AW36" s="313">
        <v>0</v>
      </c>
      <c r="AX36" s="313">
        <v>301</v>
      </c>
      <c r="AY36" s="313">
        <v>0</v>
      </c>
      <c r="AZ36" s="313">
        <v>0</v>
      </c>
      <c r="BA36" s="313">
        <v>0</v>
      </c>
      <c r="BB36" s="313">
        <v>0</v>
      </c>
      <c r="BC36" s="313">
        <v>0</v>
      </c>
      <c r="BD36" s="313">
        <v>0</v>
      </c>
      <c r="BE36" s="313" t="s">
        <v>564</v>
      </c>
      <c r="BF36" s="313" t="s">
        <v>564</v>
      </c>
      <c r="BG36" s="313" t="s">
        <v>564</v>
      </c>
      <c r="BH36" s="313" t="s">
        <v>564</v>
      </c>
      <c r="BI36" s="313" t="s">
        <v>564</v>
      </c>
      <c r="BJ36" s="313" t="s">
        <v>564</v>
      </c>
      <c r="BK36" s="313" t="s">
        <v>564</v>
      </c>
      <c r="BL36" s="313" t="s">
        <v>564</v>
      </c>
      <c r="BM36" s="313" t="s">
        <v>564</v>
      </c>
      <c r="BN36" s="313">
        <v>0</v>
      </c>
      <c r="BO36" s="313">
        <f t="shared" si="29"/>
        <v>0</v>
      </c>
      <c r="BP36" s="313">
        <v>0</v>
      </c>
      <c r="BQ36" s="313">
        <v>0</v>
      </c>
      <c r="BR36" s="313">
        <v>0</v>
      </c>
      <c r="BS36" s="313">
        <v>0</v>
      </c>
      <c r="BT36" s="313">
        <v>0</v>
      </c>
      <c r="BU36" s="313">
        <v>0</v>
      </c>
      <c r="BV36" s="313">
        <v>0</v>
      </c>
      <c r="BW36" s="313">
        <v>0</v>
      </c>
      <c r="BX36" s="313">
        <v>0</v>
      </c>
      <c r="BY36" s="313">
        <v>0</v>
      </c>
      <c r="BZ36" s="313">
        <v>0</v>
      </c>
      <c r="CA36" s="313">
        <v>0</v>
      </c>
      <c r="CB36" s="313" t="s">
        <v>564</v>
      </c>
      <c r="CC36" s="313" t="s">
        <v>564</v>
      </c>
      <c r="CD36" s="313" t="s">
        <v>564</v>
      </c>
      <c r="CE36" s="313" t="s">
        <v>564</v>
      </c>
      <c r="CF36" s="313" t="s">
        <v>564</v>
      </c>
      <c r="CG36" s="313" t="s">
        <v>564</v>
      </c>
      <c r="CH36" s="313" t="s">
        <v>564</v>
      </c>
      <c r="CI36" s="313">
        <v>0</v>
      </c>
      <c r="CJ36" s="313">
        <f t="shared" si="30"/>
        <v>0</v>
      </c>
      <c r="CK36" s="313">
        <v>0</v>
      </c>
      <c r="CL36" s="313">
        <v>0</v>
      </c>
      <c r="CM36" s="313">
        <v>0</v>
      </c>
      <c r="CN36" s="313">
        <v>0</v>
      </c>
      <c r="CO36" s="313">
        <v>0</v>
      </c>
      <c r="CP36" s="313">
        <v>0</v>
      </c>
      <c r="CQ36" s="313">
        <v>0</v>
      </c>
      <c r="CR36" s="313">
        <v>0</v>
      </c>
      <c r="CS36" s="313">
        <v>0</v>
      </c>
      <c r="CT36" s="313">
        <v>0</v>
      </c>
      <c r="CU36" s="313">
        <v>0</v>
      </c>
      <c r="CV36" s="313">
        <v>0</v>
      </c>
      <c r="CW36" s="313" t="s">
        <v>564</v>
      </c>
      <c r="CX36" s="313" t="s">
        <v>564</v>
      </c>
      <c r="CY36" s="313" t="s">
        <v>564</v>
      </c>
      <c r="CZ36" s="313" t="s">
        <v>564</v>
      </c>
      <c r="DA36" s="313" t="s">
        <v>564</v>
      </c>
      <c r="DB36" s="313" t="s">
        <v>564</v>
      </c>
      <c r="DC36" s="313" t="s">
        <v>564</v>
      </c>
      <c r="DD36" s="313">
        <v>0</v>
      </c>
      <c r="DE36" s="313">
        <f t="shared" si="31"/>
        <v>0</v>
      </c>
      <c r="DF36" s="313">
        <v>0</v>
      </c>
      <c r="DG36" s="313">
        <v>0</v>
      </c>
      <c r="DH36" s="313">
        <v>0</v>
      </c>
      <c r="DI36" s="313">
        <v>0</v>
      </c>
      <c r="DJ36" s="313">
        <v>0</v>
      </c>
      <c r="DK36" s="313">
        <v>0</v>
      </c>
      <c r="DL36" s="313">
        <v>0</v>
      </c>
      <c r="DM36" s="313">
        <v>0</v>
      </c>
      <c r="DN36" s="313">
        <v>0</v>
      </c>
      <c r="DO36" s="313">
        <v>0</v>
      </c>
      <c r="DP36" s="313">
        <v>0</v>
      </c>
      <c r="DQ36" s="313">
        <v>0</v>
      </c>
      <c r="DR36" s="313" t="s">
        <v>564</v>
      </c>
      <c r="DS36" s="313" t="s">
        <v>564</v>
      </c>
      <c r="DT36" s="313">
        <v>0</v>
      </c>
      <c r="DU36" s="313" t="s">
        <v>564</v>
      </c>
      <c r="DV36" s="313" t="s">
        <v>564</v>
      </c>
      <c r="DW36" s="313" t="s">
        <v>564</v>
      </c>
      <c r="DX36" s="313" t="s">
        <v>564</v>
      </c>
      <c r="DY36" s="313">
        <v>0</v>
      </c>
      <c r="DZ36" s="313">
        <f t="shared" si="32"/>
        <v>0</v>
      </c>
      <c r="EA36" s="313">
        <v>0</v>
      </c>
      <c r="EB36" s="313">
        <v>0</v>
      </c>
      <c r="EC36" s="313">
        <v>0</v>
      </c>
      <c r="ED36" s="313">
        <v>0</v>
      </c>
      <c r="EE36" s="313">
        <v>0</v>
      </c>
      <c r="EF36" s="313">
        <v>0</v>
      </c>
      <c r="EG36" s="313">
        <v>0</v>
      </c>
      <c r="EH36" s="313">
        <v>0</v>
      </c>
      <c r="EI36" s="313">
        <v>0</v>
      </c>
      <c r="EJ36" s="313">
        <v>0</v>
      </c>
      <c r="EK36" s="313" t="s">
        <v>564</v>
      </c>
      <c r="EL36" s="313" t="s">
        <v>564</v>
      </c>
      <c r="EM36" s="313" t="s">
        <v>564</v>
      </c>
      <c r="EN36" s="313">
        <v>0</v>
      </c>
      <c r="EO36" s="313">
        <v>0</v>
      </c>
      <c r="EP36" s="313" t="s">
        <v>564</v>
      </c>
      <c r="EQ36" s="313" t="s">
        <v>564</v>
      </c>
      <c r="ER36" s="313" t="s">
        <v>564</v>
      </c>
      <c r="ES36" s="313">
        <v>0</v>
      </c>
      <c r="ET36" s="313">
        <v>0</v>
      </c>
      <c r="EU36" s="313">
        <f t="shared" si="33"/>
        <v>146</v>
      </c>
      <c r="EV36" s="313">
        <v>0</v>
      </c>
      <c r="EW36" s="313">
        <v>0</v>
      </c>
      <c r="EX36" s="313">
        <v>0</v>
      </c>
      <c r="EY36" s="313">
        <v>84</v>
      </c>
      <c r="EZ36" s="313">
        <v>0</v>
      </c>
      <c r="FA36" s="313">
        <v>59</v>
      </c>
      <c r="FB36" s="313">
        <v>3</v>
      </c>
      <c r="FC36" s="313">
        <v>0</v>
      </c>
      <c r="FD36" s="313">
        <v>0</v>
      </c>
      <c r="FE36" s="313">
        <v>0</v>
      </c>
      <c r="FF36" s="313">
        <v>0</v>
      </c>
      <c r="FG36" s="313">
        <v>0</v>
      </c>
      <c r="FH36" s="313" t="s">
        <v>564</v>
      </c>
      <c r="FI36" s="313" t="s">
        <v>564</v>
      </c>
      <c r="FJ36" s="313" t="s">
        <v>564</v>
      </c>
      <c r="FK36" s="313">
        <v>0</v>
      </c>
      <c r="FL36" s="313">
        <v>0</v>
      </c>
      <c r="FM36" s="313">
        <v>0</v>
      </c>
      <c r="FN36" s="313">
        <v>0</v>
      </c>
      <c r="FO36" s="313">
        <v>0</v>
      </c>
    </row>
    <row r="37" spans="1:171" s="300" customFormat="1" ht="12" customHeight="1">
      <c r="A37" s="294" t="s">
        <v>571</v>
      </c>
      <c r="B37" s="295" t="s">
        <v>629</v>
      </c>
      <c r="C37" s="294" t="s">
        <v>567</v>
      </c>
      <c r="D37" s="313">
        <f t="shared" si="6"/>
        <v>645</v>
      </c>
      <c r="E37" s="313">
        <f t="shared" si="7"/>
        <v>0</v>
      </c>
      <c r="F37" s="313">
        <f t="shared" si="8"/>
        <v>0</v>
      </c>
      <c r="G37" s="313">
        <f t="shared" si="9"/>
        <v>0</v>
      </c>
      <c r="H37" s="313">
        <f t="shared" si="10"/>
        <v>0</v>
      </c>
      <c r="I37" s="313">
        <f t="shared" si="11"/>
        <v>0</v>
      </c>
      <c r="J37" s="313">
        <f t="shared" si="12"/>
        <v>66</v>
      </c>
      <c r="K37" s="313">
        <f t="shared" si="13"/>
        <v>0</v>
      </c>
      <c r="L37" s="313">
        <f t="shared" si="14"/>
        <v>476</v>
      </c>
      <c r="M37" s="313">
        <f t="shared" si="15"/>
        <v>71</v>
      </c>
      <c r="N37" s="313">
        <f t="shared" si="16"/>
        <v>0</v>
      </c>
      <c r="O37" s="313">
        <f t="shared" si="17"/>
        <v>0</v>
      </c>
      <c r="P37" s="313">
        <f t="shared" si="18"/>
        <v>0</v>
      </c>
      <c r="Q37" s="313">
        <f t="shared" si="19"/>
        <v>0</v>
      </c>
      <c r="R37" s="313">
        <f t="shared" si="20"/>
        <v>0</v>
      </c>
      <c r="S37" s="313">
        <f t="shared" si="21"/>
        <v>0</v>
      </c>
      <c r="T37" s="313">
        <f t="shared" si="22"/>
        <v>0</v>
      </c>
      <c r="U37" s="313">
        <f t="shared" si="23"/>
        <v>0</v>
      </c>
      <c r="V37" s="313">
        <f t="shared" si="24"/>
        <v>0</v>
      </c>
      <c r="W37" s="313">
        <f t="shared" si="25"/>
        <v>0</v>
      </c>
      <c r="X37" s="313">
        <f t="shared" si="26"/>
        <v>32</v>
      </c>
      <c r="Y37" s="313">
        <f t="shared" si="27"/>
        <v>0</v>
      </c>
      <c r="Z37" s="313">
        <v>0</v>
      </c>
      <c r="AA37" s="313">
        <v>0</v>
      </c>
      <c r="AB37" s="313">
        <v>0</v>
      </c>
      <c r="AC37" s="313">
        <v>0</v>
      </c>
      <c r="AD37" s="313">
        <v>0</v>
      </c>
      <c r="AE37" s="313">
        <v>0</v>
      </c>
      <c r="AF37" s="313">
        <v>0</v>
      </c>
      <c r="AG37" s="313">
        <v>0</v>
      </c>
      <c r="AH37" s="313">
        <v>0</v>
      </c>
      <c r="AI37" s="313">
        <v>0</v>
      </c>
      <c r="AJ37" s="313" t="s">
        <v>564</v>
      </c>
      <c r="AK37" s="313" t="s">
        <v>564</v>
      </c>
      <c r="AL37" s="313">
        <v>0</v>
      </c>
      <c r="AM37" s="313" t="s">
        <v>564</v>
      </c>
      <c r="AN37" s="313" t="s">
        <v>564</v>
      </c>
      <c r="AO37" s="313">
        <v>0</v>
      </c>
      <c r="AP37" s="313" t="s">
        <v>564</v>
      </c>
      <c r="AQ37" s="313">
        <v>0</v>
      </c>
      <c r="AR37" s="313" t="s">
        <v>564</v>
      </c>
      <c r="AS37" s="313">
        <v>0</v>
      </c>
      <c r="AT37" s="313">
        <f t="shared" si="28"/>
        <v>0</v>
      </c>
      <c r="AU37" s="313">
        <v>0</v>
      </c>
      <c r="AV37" s="313">
        <v>0</v>
      </c>
      <c r="AW37" s="313">
        <v>0</v>
      </c>
      <c r="AX37" s="313">
        <v>0</v>
      </c>
      <c r="AY37" s="313">
        <v>0</v>
      </c>
      <c r="AZ37" s="313">
        <v>0</v>
      </c>
      <c r="BA37" s="313">
        <v>0</v>
      </c>
      <c r="BB37" s="313">
        <v>0</v>
      </c>
      <c r="BC37" s="313">
        <v>0</v>
      </c>
      <c r="BD37" s="313">
        <v>0</v>
      </c>
      <c r="BE37" s="313" t="s">
        <v>564</v>
      </c>
      <c r="BF37" s="313" t="s">
        <v>564</v>
      </c>
      <c r="BG37" s="313" t="s">
        <v>564</v>
      </c>
      <c r="BH37" s="313" t="s">
        <v>564</v>
      </c>
      <c r="BI37" s="313" t="s">
        <v>564</v>
      </c>
      <c r="BJ37" s="313" t="s">
        <v>564</v>
      </c>
      <c r="BK37" s="313" t="s">
        <v>564</v>
      </c>
      <c r="BL37" s="313" t="s">
        <v>564</v>
      </c>
      <c r="BM37" s="313" t="s">
        <v>564</v>
      </c>
      <c r="BN37" s="313">
        <v>0</v>
      </c>
      <c r="BO37" s="313">
        <f t="shared" si="29"/>
        <v>0</v>
      </c>
      <c r="BP37" s="313">
        <v>0</v>
      </c>
      <c r="BQ37" s="313">
        <v>0</v>
      </c>
      <c r="BR37" s="313">
        <v>0</v>
      </c>
      <c r="BS37" s="313">
        <v>0</v>
      </c>
      <c r="BT37" s="313">
        <v>0</v>
      </c>
      <c r="BU37" s="313">
        <v>0</v>
      </c>
      <c r="BV37" s="313">
        <v>0</v>
      </c>
      <c r="BW37" s="313">
        <v>0</v>
      </c>
      <c r="BX37" s="313">
        <v>0</v>
      </c>
      <c r="BY37" s="313">
        <v>0</v>
      </c>
      <c r="BZ37" s="313">
        <v>0</v>
      </c>
      <c r="CA37" s="313">
        <v>0</v>
      </c>
      <c r="CB37" s="313" t="s">
        <v>564</v>
      </c>
      <c r="CC37" s="313" t="s">
        <v>564</v>
      </c>
      <c r="CD37" s="313" t="s">
        <v>564</v>
      </c>
      <c r="CE37" s="313" t="s">
        <v>564</v>
      </c>
      <c r="CF37" s="313" t="s">
        <v>564</v>
      </c>
      <c r="CG37" s="313" t="s">
        <v>564</v>
      </c>
      <c r="CH37" s="313" t="s">
        <v>564</v>
      </c>
      <c r="CI37" s="313">
        <v>0</v>
      </c>
      <c r="CJ37" s="313">
        <f t="shared" si="30"/>
        <v>0</v>
      </c>
      <c r="CK37" s="313">
        <v>0</v>
      </c>
      <c r="CL37" s="313">
        <v>0</v>
      </c>
      <c r="CM37" s="313">
        <v>0</v>
      </c>
      <c r="CN37" s="313">
        <v>0</v>
      </c>
      <c r="CO37" s="313">
        <v>0</v>
      </c>
      <c r="CP37" s="313">
        <v>0</v>
      </c>
      <c r="CQ37" s="313">
        <v>0</v>
      </c>
      <c r="CR37" s="313">
        <v>0</v>
      </c>
      <c r="CS37" s="313">
        <v>0</v>
      </c>
      <c r="CT37" s="313">
        <v>0</v>
      </c>
      <c r="CU37" s="313">
        <v>0</v>
      </c>
      <c r="CV37" s="313">
        <v>0</v>
      </c>
      <c r="CW37" s="313" t="s">
        <v>564</v>
      </c>
      <c r="CX37" s="313" t="s">
        <v>564</v>
      </c>
      <c r="CY37" s="313" t="s">
        <v>564</v>
      </c>
      <c r="CZ37" s="313" t="s">
        <v>564</v>
      </c>
      <c r="DA37" s="313" t="s">
        <v>564</v>
      </c>
      <c r="DB37" s="313" t="s">
        <v>564</v>
      </c>
      <c r="DC37" s="313" t="s">
        <v>564</v>
      </c>
      <c r="DD37" s="313">
        <v>0</v>
      </c>
      <c r="DE37" s="313">
        <f t="shared" si="31"/>
        <v>0</v>
      </c>
      <c r="DF37" s="313">
        <v>0</v>
      </c>
      <c r="DG37" s="313">
        <v>0</v>
      </c>
      <c r="DH37" s="313">
        <v>0</v>
      </c>
      <c r="DI37" s="313">
        <v>0</v>
      </c>
      <c r="DJ37" s="313">
        <v>0</v>
      </c>
      <c r="DK37" s="313">
        <v>0</v>
      </c>
      <c r="DL37" s="313">
        <v>0</v>
      </c>
      <c r="DM37" s="313">
        <v>0</v>
      </c>
      <c r="DN37" s="313">
        <v>0</v>
      </c>
      <c r="DO37" s="313">
        <v>0</v>
      </c>
      <c r="DP37" s="313">
        <v>0</v>
      </c>
      <c r="DQ37" s="313">
        <v>0</v>
      </c>
      <c r="DR37" s="313" t="s">
        <v>564</v>
      </c>
      <c r="DS37" s="313" t="s">
        <v>564</v>
      </c>
      <c r="DT37" s="313">
        <v>0</v>
      </c>
      <c r="DU37" s="313" t="s">
        <v>564</v>
      </c>
      <c r="DV37" s="313" t="s">
        <v>564</v>
      </c>
      <c r="DW37" s="313" t="s">
        <v>564</v>
      </c>
      <c r="DX37" s="313" t="s">
        <v>564</v>
      </c>
      <c r="DY37" s="313">
        <v>0</v>
      </c>
      <c r="DZ37" s="313">
        <f t="shared" si="32"/>
        <v>0</v>
      </c>
      <c r="EA37" s="313">
        <v>0</v>
      </c>
      <c r="EB37" s="313">
        <v>0</v>
      </c>
      <c r="EC37" s="313">
        <v>0</v>
      </c>
      <c r="ED37" s="313">
        <v>0</v>
      </c>
      <c r="EE37" s="313">
        <v>0</v>
      </c>
      <c r="EF37" s="313">
        <v>0</v>
      </c>
      <c r="EG37" s="313">
        <v>0</v>
      </c>
      <c r="EH37" s="313">
        <v>0</v>
      </c>
      <c r="EI37" s="313">
        <v>0</v>
      </c>
      <c r="EJ37" s="313">
        <v>0</v>
      </c>
      <c r="EK37" s="313" t="s">
        <v>564</v>
      </c>
      <c r="EL37" s="313" t="s">
        <v>564</v>
      </c>
      <c r="EM37" s="313" t="s">
        <v>564</v>
      </c>
      <c r="EN37" s="313">
        <v>0</v>
      </c>
      <c r="EO37" s="313">
        <v>0</v>
      </c>
      <c r="EP37" s="313" t="s">
        <v>564</v>
      </c>
      <c r="EQ37" s="313" t="s">
        <v>564</v>
      </c>
      <c r="ER37" s="313" t="s">
        <v>564</v>
      </c>
      <c r="ES37" s="313">
        <v>0</v>
      </c>
      <c r="ET37" s="313">
        <v>0</v>
      </c>
      <c r="EU37" s="313">
        <f t="shared" si="33"/>
        <v>645</v>
      </c>
      <c r="EV37" s="313">
        <v>0</v>
      </c>
      <c r="EW37" s="313">
        <v>0</v>
      </c>
      <c r="EX37" s="313">
        <v>0</v>
      </c>
      <c r="EY37" s="313">
        <v>0</v>
      </c>
      <c r="EZ37" s="313">
        <v>0</v>
      </c>
      <c r="FA37" s="313">
        <v>66</v>
      </c>
      <c r="FB37" s="313">
        <v>0</v>
      </c>
      <c r="FC37" s="313">
        <v>476</v>
      </c>
      <c r="FD37" s="313">
        <v>71</v>
      </c>
      <c r="FE37" s="313">
        <v>0</v>
      </c>
      <c r="FF37" s="313">
        <v>0</v>
      </c>
      <c r="FG37" s="313">
        <v>0</v>
      </c>
      <c r="FH37" s="313" t="s">
        <v>564</v>
      </c>
      <c r="FI37" s="313" t="s">
        <v>564</v>
      </c>
      <c r="FJ37" s="313" t="s">
        <v>564</v>
      </c>
      <c r="FK37" s="313">
        <v>0</v>
      </c>
      <c r="FL37" s="313">
        <v>0</v>
      </c>
      <c r="FM37" s="313">
        <v>0</v>
      </c>
      <c r="FN37" s="313">
        <v>0</v>
      </c>
      <c r="FO37" s="313">
        <v>32</v>
      </c>
    </row>
    <row r="38" spans="1:171" s="300" customFormat="1" ht="12" customHeight="1">
      <c r="A38" s="294" t="s">
        <v>571</v>
      </c>
      <c r="B38" s="295" t="s">
        <v>630</v>
      </c>
      <c r="C38" s="294" t="s">
        <v>631</v>
      </c>
      <c r="D38" s="313">
        <f t="shared" si="6"/>
        <v>1124</v>
      </c>
      <c r="E38" s="313">
        <f t="shared" si="7"/>
        <v>0</v>
      </c>
      <c r="F38" s="313">
        <f t="shared" si="8"/>
        <v>0</v>
      </c>
      <c r="G38" s="313">
        <f t="shared" si="9"/>
        <v>0</v>
      </c>
      <c r="H38" s="313">
        <f t="shared" si="10"/>
        <v>106</v>
      </c>
      <c r="I38" s="313">
        <f t="shared" si="11"/>
        <v>0</v>
      </c>
      <c r="J38" s="313">
        <f t="shared" si="12"/>
        <v>85</v>
      </c>
      <c r="K38" s="313">
        <f t="shared" si="13"/>
        <v>174</v>
      </c>
      <c r="L38" s="313">
        <f t="shared" si="14"/>
        <v>695</v>
      </c>
      <c r="M38" s="313">
        <f t="shared" si="15"/>
        <v>64</v>
      </c>
      <c r="N38" s="313">
        <f t="shared" si="16"/>
        <v>0</v>
      </c>
      <c r="O38" s="313">
        <f t="shared" si="17"/>
        <v>0</v>
      </c>
      <c r="P38" s="313">
        <f t="shared" si="18"/>
        <v>0</v>
      </c>
      <c r="Q38" s="313">
        <f t="shared" si="19"/>
        <v>0</v>
      </c>
      <c r="R38" s="313">
        <f t="shared" si="20"/>
        <v>0</v>
      </c>
      <c r="S38" s="313">
        <f t="shared" si="21"/>
        <v>0</v>
      </c>
      <c r="T38" s="313">
        <f t="shared" si="22"/>
        <v>0</v>
      </c>
      <c r="U38" s="313">
        <f t="shared" si="23"/>
        <v>0</v>
      </c>
      <c r="V38" s="313">
        <f t="shared" si="24"/>
        <v>0</v>
      </c>
      <c r="W38" s="313">
        <f t="shared" si="25"/>
        <v>0</v>
      </c>
      <c r="X38" s="313">
        <f t="shared" si="26"/>
        <v>0</v>
      </c>
      <c r="Y38" s="313">
        <f t="shared" si="27"/>
        <v>0</v>
      </c>
      <c r="Z38" s="313">
        <v>0</v>
      </c>
      <c r="AA38" s="313">
        <v>0</v>
      </c>
      <c r="AB38" s="313">
        <v>0</v>
      </c>
      <c r="AC38" s="313">
        <v>0</v>
      </c>
      <c r="AD38" s="313">
        <v>0</v>
      </c>
      <c r="AE38" s="313">
        <v>0</v>
      </c>
      <c r="AF38" s="313">
        <v>0</v>
      </c>
      <c r="AG38" s="313">
        <v>0</v>
      </c>
      <c r="AH38" s="313">
        <v>0</v>
      </c>
      <c r="AI38" s="313">
        <v>0</v>
      </c>
      <c r="AJ38" s="313" t="s">
        <v>564</v>
      </c>
      <c r="AK38" s="313" t="s">
        <v>564</v>
      </c>
      <c r="AL38" s="313">
        <v>0</v>
      </c>
      <c r="AM38" s="313" t="s">
        <v>564</v>
      </c>
      <c r="AN38" s="313" t="s">
        <v>564</v>
      </c>
      <c r="AO38" s="313">
        <v>0</v>
      </c>
      <c r="AP38" s="313" t="s">
        <v>564</v>
      </c>
      <c r="AQ38" s="313">
        <v>0</v>
      </c>
      <c r="AR38" s="313" t="s">
        <v>564</v>
      </c>
      <c r="AS38" s="313">
        <v>0</v>
      </c>
      <c r="AT38" s="313">
        <f t="shared" si="28"/>
        <v>0</v>
      </c>
      <c r="AU38" s="313">
        <v>0</v>
      </c>
      <c r="AV38" s="313">
        <v>0</v>
      </c>
      <c r="AW38" s="313">
        <v>0</v>
      </c>
      <c r="AX38" s="313">
        <v>0</v>
      </c>
      <c r="AY38" s="313">
        <v>0</v>
      </c>
      <c r="AZ38" s="313">
        <v>0</v>
      </c>
      <c r="BA38" s="313">
        <v>0</v>
      </c>
      <c r="BB38" s="313">
        <v>0</v>
      </c>
      <c r="BC38" s="313">
        <v>0</v>
      </c>
      <c r="BD38" s="313">
        <v>0</v>
      </c>
      <c r="BE38" s="313" t="s">
        <v>564</v>
      </c>
      <c r="BF38" s="313" t="s">
        <v>564</v>
      </c>
      <c r="BG38" s="313" t="s">
        <v>564</v>
      </c>
      <c r="BH38" s="313" t="s">
        <v>564</v>
      </c>
      <c r="BI38" s="313" t="s">
        <v>564</v>
      </c>
      <c r="BJ38" s="313" t="s">
        <v>564</v>
      </c>
      <c r="BK38" s="313" t="s">
        <v>564</v>
      </c>
      <c r="BL38" s="313" t="s">
        <v>564</v>
      </c>
      <c r="BM38" s="313" t="s">
        <v>564</v>
      </c>
      <c r="BN38" s="313">
        <v>0</v>
      </c>
      <c r="BO38" s="313">
        <f t="shared" si="29"/>
        <v>0</v>
      </c>
      <c r="BP38" s="313">
        <v>0</v>
      </c>
      <c r="BQ38" s="313">
        <v>0</v>
      </c>
      <c r="BR38" s="313">
        <v>0</v>
      </c>
      <c r="BS38" s="313">
        <v>0</v>
      </c>
      <c r="BT38" s="313">
        <v>0</v>
      </c>
      <c r="BU38" s="313">
        <v>0</v>
      </c>
      <c r="BV38" s="313">
        <v>0</v>
      </c>
      <c r="BW38" s="313">
        <v>0</v>
      </c>
      <c r="BX38" s="313">
        <v>0</v>
      </c>
      <c r="BY38" s="313">
        <v>0</v>
      </c>
      <c r="BZ38" s="313">
        <v>0</v>
      </c>
      <c r="CA38" s="313">
        <v>0</v>
      </c>
      <c r="CB38" s="313" t="s">
        <v>564</v>
      </c>
      <c r="CC38" s="313" t="s">
        <v>564</v>
      </c>
      <c r="CD38" s="313" t="s">
        <v>564</v>
      </c>
      <c r="CE38" s="313" t="s">
        <v>564</v>
      </c>
      <c r="CF38" s="313" t="s">
        <v>564</v>
      </c>
      <c r="CG38" s="313" t="s">
        <v>564</v>
      </c>
      <c r="CH38" s="313" t="s">
        <v>564</v>
      </c>
      <c r="CI38" s="313">
        <v>0</v>
      </c>
      <c r="CJ38" s="313">
        <f t="shared" si="30"/>
        <v>0</v>
      </c>
      <c r="CK38" s="313">
        <v>0</v>
      </c>
      <c r="CL38" s="313">
        <v>0</v>
      </c>
      <c r="CM38" s="313">
        <v>0</v>
      </c>
      <c r="CN38" s="313">
        <v>0</v>
      </c>
      <c r="CO38" s="313">
        <v>0</v>
      </c>
      <c r="CP38" s="313">
        <v>0</v>
      </c>
      <c r="CQ38" s="313">
        <v>0</v>
      </c>
      <c r="CR38" s="313">
        <v>0</v>
      </c>
      <c r="CS38" s="313">
        <v>0</v>
      </c>
      <c r="CT38" s="313">
        <v>0</v>
      </c>
      <c r="CU38" s="313">
        <v>0</v>
      </c>
      <c r="CV38" s="313">
        <v>0</v>
      </c>
      <c r="CW38" s="313" t="s">
        <v>564</v>
      </c>
      <c r="CX38" s="313" t="s">
        <v>564</v>
      </c>
      <c r="CY38" s="313" t="s">
        <v>564</v>
      </c>
      <c r="CZ38" s="313" t="s">
        <v>564</v>
      </c>
      <c r="DA38" s="313" t="s">
        <v>564</v>
      </c>
      <c r="DB38" s="313" t="s">
        <v>564</v>
      </c>
      <c r="DC38" s="313" t="s">
        <v>564</v>
      </c>
      <c r="DD38" s="313">
        <v>0</v>
      </c>
      <c r="DE38" s="313">
        <f t="shared" si="31"/>
        <v>0</v>
      </c>
      <c r="DF38" s="313">
        <v>0</v>
      </c>
      <c r="DG38" s="313">
        <v>0</v>
      </c>
      <c r="DH38" s="313">
        <v>0</v>
      </c>
      <c r="DI38" s="313">
        <v>0</v>
      </c>
      <c r="DJ38" s="313">
        <v>0</v>
      </c>
      <c r="DK38" s="313">
        <v>0</v>
      </c>
      <c r="DL38" s="313">
        <v>0</v>
      </c>
      <c r="DM38" s="313">
        <v>0</v>
      </c>
      <c r="DN38" s="313">
        <v>0</v>
      </c>
      <c r="DO38" s="313">
        <v>0</v>
      </c>
      <c r="DP38" s="313">
        <v>0</v>
      </c>
      <c r="DQ38" s="313">
        <v>0</v>
      </c>
      <c r="DR38" s="313" t="s">
        <v>564</v>
      </c>
      <c r="DS38" s="313" t="s">
        <v>564</v>
      </c>
      <c r="DT38" s="313">
        <v>0</v>
      </c>
      <c r="DU38" s="313" t="s">
        <v>564</v>
      </c>
      <c r="DV38" s="313" t="s">
        <v>564</v>
      </c>
      <c r="DW38" s="313" t="s">
        <v>564</v>
      </c>
      <c r="DX38" s="313" t="s">
        <v>564</v>
      </c>
      <c r="DY38" s="313">
        <v>0</v>
      </c>
      <c r="DZ38" s="313">
        <f t="shared" si="32"/>
        <v>0</v>
      </c>
      <c r="EA38" s="313">
        <v>0</v>
      </c>
      <c r="EB38" s="313">
        <v>0</v>
      </c>
      <c r="EC38" s="313">
        <v>0</v>
      </c>
      <c r="ED38" s="313">
        <v>0</v>
      </c>
      <c r="EE38" s="313">
        <v>0</v>
      </c>
      <c r="EF38" s="313">
        <v>0</v>
      </c>
      <c r="EG38" s="313">
        <v>0</v>
      </c>
      <c r="EH38" s="313">
        <v>0</v>
      </c>
      <c r="EI38" s="313">
        <v>0</v>
      </c>
      <c r="EJ38" s="313">
        <v>0</v>
      </c>
      <c r="EK38" s="313" t="s">
        <v>564</v>
      </c>
      <c r="EL38" s="313" t="s">
        <v>564</v>
      </c>
      <c r="EM38" s="313" t="s">
        <v>564</v>
      </c>
      <c r="EN38" s="313">
        <v>0</v>
      </c>
      <c r="EO38" s="313">
        <v>0</v>
      </c>
      <c r="EP38" s="313" t="s">
        <v>564</v>
      </c>
      <c r="EQ38" s="313" t="s">
        <v>564</v>
      </c>
      <c r="ER38" s="313" t="s">
        <v>564</v>
      </c>
      <c r="ES38" s="313">
        <v>0</v>
      </c>
      <c r="ET38" s="313">
        <v>0</v>
      </c>
      <c r="EU38" s="313">
        <f t="shared" si="33"/>
        <v>1124</v>
      </c>
      <c r="EV38" s="313">
        <v>0</v>
      </c>
      <c r="EW38" s="313">
        <v>0</v>
      </c>
      <c r="EX38" s="313">
        <v>0</v>
      </c>
      <c r="EY38" s="313">
        <v>106</v>
      </c>
      <c r="EZ38" s="313">
        <v>0</v>
      </c>
      <c r="FA38" s="313">
        <v>85</v>
      </c>
      <c r="FB38" s="313">
        <v>174</v>
      </c>
      <c r="FC38" s="313">
        <v>695</v>
      </c>
      <c r="FD38" s="313">
        <v>64</v>
      </c>
      <c r="FE38" s="313">
        <v>0</v>
      </c>
      <c r="FF38" s="313">
        <v>0</v>
      </c>
      <c r="FG38" s="313">
        <v>0</v>
      </c>
      <c r="FH38" s="313" t="s">
        <v>564</v>
      </c>
      <c r="FI38" s="313" t="s">
        <v>564</v>
      </c>
      <c r="FJ38" s="313" t="s">
        <v>564</v>
      </c>
      <c r="FK38" s="313">
        <v>0</v>
      </c>
      <c r="FL38" s="313">
        <v>0</v>
      </c>
      <c r="FM38" s="313">
        <v>0</v>
      </c>
      <c r="FN38" s="313">
        <v>0</v>
      </c>
      <c r="FO38" s="313">
        <v>0</v>
      </c>
    </row>
    <row r="39" spans="1:171" s="300" customFormat="1" ht="12" customHeight="1">
      <c r="A39" s="294" t="s">
        <v>571</v>
      </c>
      <c r="B39" s="295" t="s">
        <v>632</v>
      </c>
      <c r="C39" s="294" t="s">
        <v>633</v>
      </c>
      <c r="D39" s="313">
        <f t="shared" si="6"/>
        <v>4326</v>
      </c>
      <c r="E39" s="313">
        <f t="shared" si="7"/>
        <v>446</v>
      </c>
      <c r="F39" s="313">
        <f t="shared" si="8"/>
        <v>0</v>
      </c>
      <c r="G39" s="313">
        <f t="shared" si="9"/>
        <v>0</v>
      </c>
      <c r="H39" s="313">
        <f t="shared" si="10"/>
        <v>233</v>
      </c>
      <c r="I39" s="313">
        <f t="shared" si="11"/>
        <v>0</v>
      </c>
      <c r="J39" s="313">
        <f t="shared" si="12"/>
        <v>35</v>
      </c>
      <c r="K39" s="313">
        <f t="shared" si="13"/>
        <v>0</v>
      </c>
      <c r="L39" s="313">
        <f t="shared" si="14"/>
        <v>0</v>
      </c>
      <c r="M39" s="313">
        <f t="shared" si="15"/>
        <v>0</v>
      </c>
      <c r="N39" s="313">
        <f t="shared" si="16"/>
        <v>0</v>
      </c>
      <c r="O39" s="313">
        <f t="shared" si="17"/>
        <v>0</v>
      </c>
      <c r="P39" s="313">
        <f t="shared" si="18"/>
        <v>0</v>
      </c>
      <c r="Q39" s="313">
        <f t="shared" si="19"/>
        <v>0</v>
      </c>
      <c r="R39" s="313">
        <f t="shared" si="20"/>
        <v>3612</v>
      </c>
      <c r="S39" s="313">
        <f t="shared" si="21"/>
        <v>0</v>
      </c>
      <c r="T39" s="313">
        <f t="shared" si="22"/>
        <v>0</v>
      </c>
      <c r="U39" s="313">
        <f t="shared" si="23"/>
        <v>0</v>
      </c>
      <c r="V39" s="313">
        <f t="shared" si="24"/>
        <v>0</v>
      </c>
      <c r="W39" s="313">
        <f t="shared" si="25"/>
        <v>0</v>
      </c>
      <c r="X39" s="313">
        <f t="shared" si="26"/>
        <v>0</v>
      </c>
      <c r="Y39" s="313">
        <f t="shared" si="27"/>
        <v>0</v>
      </c>
      <c r="Z39" s="313">
        <v>0</v>
      </c>
      <c r="AA39" s="313">
        <v>0</v>
      </c>
      <c r="AB39" s="313">
        <v>0</v>
      </c>
      <c r="AC39" s="313">
        <v>0</v>
      </c>
      <c r="AD39" s="313">
        <v>0</v>
      </c>
      <c r="AE39" s="313">
        <v>0</v>
      </c>
      <c r="AF39" s="313">
        <v>0</v>
      </c>
      <c r="AG39" s="313">
        <v>0</v>
      </c>
      <c r="AH39" s="313">
        <v>0</v>
      </c>
      <c r="AI39" s="313">
        <v>0</v>
      </c>
      <c r="AJ39" s="313" t="s">
        <v>564</v>
      </c>
      <c r="AK39" s="313" t="s">
        <v>564</v>
      </c>
      <c r="AL39" s="313">
        <v>0</v>
      </c>
      <c r="AM39" s="313" t="s">
        <v>564</v>
      </c>
      <c r="AN39" s="313" t="s">
        <v>564</v>
      </c>
      <c r="AO39" s="313">
        <v>0</v>
      </c>
      <c r="AP39" s="313" t="s">
        <v>564</v>
      </c>
      <c r="AQ39" s="313">
        <v>0</v>
      </c>
      <c r="AR39" s="313" t="s">
        <v>564</v>
      </c>
      <c r="AS39" s="313">
        <v>0</v>
      </c>
      <c r="AT39" s="313">
        <f t="shared" si="28"/>
        <v>0</v>
      </c>
      <c r="AU39" s="313">
        <v>0</v>
      </c>
      <c r="AV39" s="313">
        <v>0</v>
      </c>
      <c r="AW39" s="313">
        <v>0</v>
      </c>
      <c r="AX39" s="313">
        <v>0</v>
      </c>
      <c r="AY39" s="313">
        <v>0</v>
      </c>
      <c r="AZ39" s="313">
        <v>0</v>
      </c>
      <c r="BA39" s="313">
        <v>0</v>
      </c>
      <c r="BB39" s="313">
        <v>0</v>
      </c>
      <c r="BC39" s="313">
        <v>0</v>
      </c>
      <c r="BD39" s="313">
        <v>0</v>
      </c>
      <c r="BE39" s="313" t="s">
        <v>564</v>
      </c>
      <c r="BF39" s="313" t="s">
        <v>564</v>
      </c>
      <c r="BG39" s="313" t="s">
        <v>564</v>
      </c>
      <c r="BH39" s="313" t="s">
        <v>564</v>
      </c>
      <c r="BI39" s="313" t="s">
        <v>564</v>
      </c>
      <c r="BJ39" s="313" t="s">
        <v>564</v>
      </c>
      <c r="BK39" s="313" t="s">
        <v>564</v>
      </c>
      <c r="BL39" s="313" t="s">
        <v>564</v>
      </c>
      <c r="BM39" s="313" t="s">
        <v>564</v>
      </c>
      <c r="BN39" s="313">
        <v>0</v>
      </c>
      <c r="BO39" s="313">
        <f t="shared" si="29"/>
        <v>0</v>
      </c>
      <c r="BP39" s="313">
        <v>0</v>
      </c>
      <c r="BQ39" s="313">
        <v>0</v>
      </c>
      <c r="BR39" s="313">
        <v>0</v>
      </c>
      <c r="BS39" s="313">
        <v>0</v>
      </c>
      <c r="BT39" s="313">
        <v>0</v>
      </c>
      <c r="BU39" s="313">
        <v>0</v>
      </c>
      <c r="BV39" s="313">
        <v>0</v>
      </c>
      <c r="BW39" s="313">
        <v>0</v>
      </c>
      <c r="BX39" s="313">
        <v>0</v>
      </c>
      <c r="BY39" s="313">
        <v>0</v>
      </c>
      <c r="BZ39" s="313">
        <v>0</v>
      </c>
      <c r="CA39" s="313">
        <v>0</v>
      </c>
      <c r="CB39" s="313" t="s">
        <v>564</v>
      </c>
      <c r="CC39" s="313" t="s">
        <v>564</v>
      </c>
      <c r="CD39" s="313" t="s">
        <v>564</v>
      </c>
      <c r="CE39" s="313" t="s">
        <v>564</v>
      </c>
      <c r="CF39" s="313" t="s">
        <v>564</v>
      </c>
      <c r="CG39" s="313" t="s">
        <v>564</v>
      </c>
      <c r="CH39" s="313" t="s">
        <v>564</v>
      </c>
      <c r="CI39" s="313">
        <v>0</v>
      </c>
      <c r="CJ39" s="313">
        <f t="shared" si="30"/>
        <v>0</v>
      </c>
      <c r="CK39" s="313">
        <v>0</v>
      </c>
      <c r="CL39" s="313">
        <v>0</v>
      </c>
      <c r="CM39" s="313">
        <v>0</v>
      </c>
      <c r="CN39" s="313">
        <v>0</v>
      </c>
      <c r="CO39" s="313">
        <v>0</v>
      </c>
      <c r="CP39" s="313">
        <v>0</v>
      </c>
      <c r="CQ39" s="313">
        <v>0</v>
      </c>
      <c r="CR39" s="313">
        <v>0</v>
      </c>
      <c r="CS39" s="313">
        <v>0</v>
      </c>
      <c r="CT39" s="313">
        <v>0</v>
      </c>
      <c r="CU39" s="313">
        <v>0</v>
      </c>
      <c r="CV39" s="313">
        <v>0</v>
      </c>
      <c r="CW39" s="313" t="s">
        <v>564</v>
      </c>
      <c r="CX39" s="313" t="s">
        <v>564</v>
      </c>
      <c r="CY39" s="313" t="s">
        <v>564</v>
      </c>
      <c r="CZ39" s="313" t="s">
        <v>564</v>
      </c>
      <c r="DA39" s="313" t="s">
        <v>564</v>
      </c>
      <c r="DB39" s="313" t="s">
        <v>564</v>
      </c>
      <c r="DC39" s="313" t="s">
        <v>564</v>
      </c>
      <c r="DD39" s="313">
        <v>0</v>
      </c>
      <c r="DE39" s="313">
        <f t="shared" si="31"/>
        <v>0</v>
      </c>
      <c r="DF39" s="313">
        <v>0</v>
      </c>
      <c r="DG39" s="313">
        <v>0</v>
      </c>
      <c r="DH39" s="313">
        <v>0</v>
      </c>
      <c r="DI39" s="313">
        <v>0</v>
      </c>
      <c r="DJ39" s="313">
        <v>0</v>
      </c>
      <c r="DK39" s="313">
        <v>0</v>
      </c>
      <c r="DL39" s="313">
        <v>0</v>
      </c>
      <c r="DM39" s="313">
        <v>0</v>
      </c>
      <c r="DN39" s="313">
        <v>0</v>
      </c>
      <c r="DO39" s="313">
        <v>0</v>
      </c>
      <c r="DP39" s="313">
        <v>0</v>
      </c>
      <c r="DQ39" s="313">
        <v>0</v>
      </c>
      <c r="DR39" s="313" t="s">
        <v>564</v>
      </c>
      <c r="DS39" s="313" t="s">
        <v>564</v>
      </c>
      <c r="DT39" s="313">
        <v>0</v>
      </c>
      <c r="DU39" s="313" t="s">
        <v>564</v>
      </c>
      <c r="DV39" s="313" t="s">
        <v>564</v>
      </c>
      <c r="DW39" s="313" t="s">
        <v>564</v>
      </c>
      <c r="DX39" s="313" t="s">
        <v>564</v>
      </c>
      <c r="DY39" s="313">
        <v>0</v>
      </c>
      <c r="DZ39" s="313">
        <f t="shared" si="32"/>
        <v>3612</v>
      </c>
      <c r="EA39" s="313">
        <v>0</v>
      </c>
      <c r="EB39" s="313">
        <v>0</v>
      </c>
      <c r="EC39" s="313">
        <v>0</v>
      </c>
      <c r="ED39" s="313">
        <v>0</v>
      </c>
      <c r="EE39" s="313">
        <v>0</v>
      </c>
      <c r="EF39" s="313">
        <v>0</v>
      </c>
      <c r="EG39" s="313">
        <v>0</v>
      </c>
      <c r="EH39" s="313">
        <v>0</v>
      </c>
      <c r="EI39" s="313">
        <v>0</v>
      </c>
      <c r="EJ39" s="313">
        <v>0</v>
      </c>
      <c r="EK39" s="313" t="s">
        <v>564</v>
      </c>
      <c r="EL39" s="313" t="s">
        <v>564</v>
      </c>
      <c r="EM39" s="313" t="s">
        <v>564</v>
      </c>
      <c r="EN39" s="313">
        <v>3612</v>
      </c>
      <c r="EO39" s="313">
        <v>0</v>
      </c>
      <c r="EP39" s="313" t="s">
        <v>564</v>
      </c>
      <c r="EQ39" s="313" t="s">
        <v>564</v>
      </c>
      <c r="ER39" s="313" t="s">
        <v>564</v>
      </c>
      <c r="ES39" s="313">
        <v>0</v>
      </c>
      <c r="ET39" s="313">
        <v>0</v>
      </c>
      <c r="EU39" s="313">
        <f t="shared" si="33"/>
        <v>714</v>
      </c>
      <c r="EV39" s="313">
        <v>446</v>
      </c>
      <c r="EW39" s="313">
        <v>0</v>
      </c>
      <c r="EX39" s="313">
        <v>0</v>
      </c>
      <c r="EY39" s="313">
        <v>233</v>
      </c>
      <c r="EZ39" s="313">
        <v>0</v>
      </c>
      <c r="FA39" s="313">
        <v>35</v>
      </c>
      <c r="FB39" s="313">
        <v>0</v>
      </c>
      <c r="FC39" s="313">
        <v>0</v>
      </c>
      <c r="FD39" s="313">
        <v>0</v>
      </c>
      <c r="FE39" s="313">
        <v>0</v>
      </c>
      <c r="FF39" s="313">
        <v>0</v>
      </c>
      <c r="FG39" s="313">
        <v>0</v>
      </c>
      <c r="FH39" s="313" t="s">
        <v>564</v>
      </c>
      <c r="FI39" s="313" t="s">
        <v>564</v>
      </c>
      <c r="FJ39" s="313" t="s">
        <v>564</v>
      </c>
      <c r="FK39" s="313">
        <v>0</v>
      </c>
      <c r="FL39" s="313">
        <v>0</v>
      </c>
      <c r="FM39" s="313">
        <v>0</v>
      </c>
      <c r="FN39" s="313">
        <v>0</v>
      </c>
      <c r="FO39" s="313">
        <v>0</v>
      </c>
    </row>
    <row r="40" spans="1:171" s="300" customFormat="1" ht="12" customHeight="1">
      <c r="A40" s="294" t="s">
        <v>571</v>
      </c>
      <c r="B40" s="295" t="s">
        <v>634</v>
      </c>
      <c r="C40" s="294" t="s">
        <v>635</v>
      </c>
      <c r="D40" s="313">
        <f t="shared" si="6"/>
        <v>1722</v>
      </c>
      <c r="E40" s="313">
        <f t="shared" si="7"/>
        <v>25</v>
      </c>
      <c r="F40" s="313">
        <f t="shared" si="8"/>
        <v>0</v>
      </c>
      <c r="G40" s="313">
        <f t="shared" si="9"/>
        <v>0</v>
      </c>
      <c r="H40" s="313">
        <f t="shared" si="10"/>
        <v>212</v>
      </c>
      <c r="I40" s="313">
        <f t="shared" si="11"/>
        <v>284</v>
      </c>
      <c r="J40" s="313">
        <f t="shared" si="12"/>
        <v>45</v>
      </c>
      <c r="K40" s="313">
        <f t="shared" si="13"/>
        <v>5</v>
      </c>
      <c r="L40" s="313">
        <f t="shared" si="14"/>
        <v>304</v>
      </c>
      <c r="M40" s="313">
        <f t="shared" si="15"/>
        <v>0</v>
      </c>
      <c r="N40" s="313">
        <f t="shared" si="16"/>
        <v>0</v>
      </c>
      <c r="O40" s="313">
        <f t="shared" si="17"/>
        <v>0</v>
      </c>
      <c r="P40" s="313">
        <f t="shared" si="18"/>
        <v>0</v>
      </c>
      <c r="Q40" s="313">
        <f t="shared" si="19"/>
        <v>801</v>
      </c>
      <c r="R40" s="313">
        <f t="shared" si="20"/>
        <v>0</v>
      </c>
      <c r="S40" s="313">
        <f t="shared" si="21"/>
        <v>0</v>
      </c>
      <c r="T40" s="313">
        <f t="shared" si="22"/>
        <v>0</v>
      </c>
      <c r="U40" s="313">
        <f t="shared" si="23"/>
        <v>0</v>
      </c>
      <c r="V40" s="313">
        <f t="shared" si="24"/>
        <v>0</v>
      </c>
      <c r="W40" s="313">
        <f t="shared" si="25"/>
        <v>0</v>
      </c>
      <c r="X40" s="313">
        <f t="shared" si="26"/>
        <v>46</v>
      </c>
      <c r="Y40" s="313">
        <f t="shared" si="27"/>
        <v>801</v>
      </c>
      <c r="Z40" s="313">
        <v>0</v>
      </c>
      <c r="AA40" s="313">
        <v>0</v>
      </c>
      <c r="AB40" s="313">
        <v>0</v>
      </c>
      <c r="AC40" s="313">
        <v>0</v>
      </c>
      <c r="AD40" s="313">
        <v>0</v>
      </c>
      <c r="AE40" s="313">
        <v>0</v>
      </c>
      <c r="AF40" s="313">
        <v>0</v>
      </c>
      <c r="AG40" s="313">
        <v>0</v>
      </c>
      <c r="AH40" s="313">
        <v>0</v>
      </c>
      <c r="AI40" s="313">
        <v>0</v>
      </c>
      <c r="AJ40" s="313" t="s">
        <v>564</v>
      </c>
      <c r="AK40" s="313" t="s">
        <v>564</v>
      </c>
      <c r="AL40" s="313">
        <v>801</v>
      </c>
      <c r="AM40" s="313" t="s">
        <v>564</v>
      </c>
      <c r="AN40" s="313" t="s">
        <v>564</v>
      </c>
      <c r="AO40" s="313">
        <v>0</v>
      </c>
      <c r="AP40" s="313" t="s">
        <v>564</v>
      </c>
      <c r="AQ40" s="313">
        <v>0</v>
      </c>
      <c r="AR40" s="313" t="s">
        <v>564</v>
      </c>
      <c r="AS40" s="313">
        <v>0</v>
      </c>
      <c r="AT40" s="313">
        <f t="shared" si="28"/>
        <v>0</v>
      </c>
      <c r="AU40" s="313">
        <v>0</v>
      </c>
      <c r="AV40" s="313">
        <v>0</v>
      </c>
      <c r="AW40" s="313">
        <v>0</v>
      </c>
      <c r="AX40" s="313">
        <v>0</v>
      </c>
      <c r="AY40" s="313">
        <v>0</v>
      </c>
      <c r="AZ40" s="313">
        <v>0</v>
      </c>
      <c r="BA40" s="313">
        <v>0</v>
      </c>
      <c r="BB40" s="313">
        <v>0</v>
      </c>
      <c r="BC40" s="313">
        <v>0</v>
      </c>
      <c r="BD40" s="313">
        <v>0</v>
      </c>
      <c r="BE40" s="313" t="s">
        <v>564</v>
      </c>
      <c r="BF40" s="313" t="s">
        <v>564</v>
      </c>
      <c r="BG40" s="313" t="s">
        <v>564</v>
      </c>
      <c r="BH40" s="313" t="s">
        <v>564</v>
      </c>
      <c r="BI40" s="313" t="s">
        <v>564</v>
      </c>
      <c r="BJ40" s="313" t="s">
        <v>564</v>
      </c>
      <c r="BK40" s="313" t="s">
        <v>564</v>
      </c>
      <c r="BL40" s="313" t="s">
        <v>564</v>
      </c>
      <c r="BM40" s="313" t="s">
        <v>564</v>
      </c>
      <c r="BN40" s="313">
        <v>0</v>
      </c>
      <c r="BO40" s="313">
        <f t="shared" si="29"/>
        <v>0</v>
      </c>
      <c r="BP40" s="313">
        <v>0</v>
      </c>
      <c r="BQ40" s="313">
        <v>0</v>
      </c>
      <c r="BR40" s="313">
        <v>0</v>
      </c>
      <c r="BS40" s="313">
        <v>0</v>
      </c>
      <c r="BT40" s="313">
        <v>0</v>
      </c>
      <c r="BU40" s="313">
        <v>0</v>
      </c>
      <c r="BV40" s="313">
        <v>0</v>
      </c>
      <c r="BW40" s="313">
        <v>0</v>
      </c>
      <c r="BX40" s="313">
        <v>0</v>
      </c>
      <c r="BY40" s="313">
        <v>0</v>
      </c>
      <c r="BZ40" s="313">
        <v>0</v>
      </c>
      <c r="CA40" s="313">
        <v>0</v>
      </c>
      <c r="CB40" s="313" t="s">
        <v>564</v>
      </c>
      <c r="CC40" s="313" t="s">
        <v>564</v>
      </c>
      <c r="CD40" s="313" t="s">
        <v>564</v>
      </c>
      <c r="CE40" s="313" t="s">
        <v>564</v>
      </c>
      <c r="CF40" s="313" t="s">
        <v>564</v>
      </c>
      <c r="CG40" s="313" t="s">
        <v>564</v>
      </c>
      <c r="CH40" s="313" t="s">
        <v>564</v>
      </c>
      <c r="CI40" s="313">
        <v>0</v>
      </c>
      <c r="CJ40" s="313">
        <f t="shared" si="30"/>
        <v>0</v>
      </c>
      <c r="CK40" s="313">
        <v>0</v>
      </c>
      <c r="CL40" s="313">
        <v>0</v>
      </c>
      <c r="CM40" s="313">
        <v>0</v>
      </c>
      <c r="CN40" s="313">
        <v>0</v>
      </c>
      <c r="CO40" s="313">
        <v>0</v>
      </c>
      <c r="CP40" s="313">
        <v>0</v>
      </c>
      <c r="CQ40" s="313">
        <v>0</v>
      </c>
      <c r="CR40" s="313">
        <v>0</v>
      </c>
      <c r="CS40" s="313">
        <v>0</v>
      </c>
      <c r="CT40" s="313">
        <v>0</v>
      </c>
      <c r="CU40" s="313">
        <v>0</v>
      </c>
      <c r="CV40" s="313">
        <v>0</v>
      </c>
      <c r="CW40" s="313" t="s">
        <v>564</v>
      </c>
      <c r="CX40" s="313" t="s">
        <v>564</v>
      </c>
      <c r="CY40" s="313" t="s">
        <v>564</v>
      </c>
      <c r="CZ40" s="313" t="s">
        <v>564</v>
      </c>
      <c r="DA40" s="313" t="s">
        <v>564</v>
      </c>
      <c r="DB40" s="313" t="s">
        <v>564</v>
      </c>
      <c r="DC40" s="313" t="s">
        <v>564</v>
      </c>
      <c r="DD40" s="313">
        <v>0</v>
      </c>
      <c r="DE40" s="313">
        <f t="shared" si="31"/>
        <v>0</v>
      </c>
      <c r="DF40" s="313">
        <v>0</v>
      </c>
      <c r="DG40" s="313">
        <v>0</v>
      </c>
      <c r="DH40" s="313">
        <v>0</v>
      </c>
      <c r="DI40" s="313">
        <v>0</v>
      </c>
      <c r="DJ40" s="313">
        <v>0</v>
      </c>
      <c r="DK40" s="313">
        <v>0</v>
      </c>
      <c r="DL40" s="313">
        <v>0</v>
      </c>
      <c r="DM40" s="313">
        <v>0</v>
      </c>
      <c r="DN40" s="313">
        <v>0</v>
      </c>
      <c r="DO40" s="313">
        <v>0</v>
      </c>
      <c r="DP40" s="313">
        <v>0</v>
      </c>
      <c r="DQ40" s="313">
        <v>0</v>
      </c>
      <c r="DR40" s="313" t="s">
        <v>564</v>
      </c>
      <c r="DS40" s="313" t="s">
        <v>564</v>
      </c>
      <c r="DT40" s="313">
        <v>0</v>
      </c>
      <c r="DU40" s="313" t="s">
        <v>564</v>
      </c>
      <c r="DV40" s="313" t="s">
        <v>564</v>
      </c>
      <c r="DW40" s="313" t="s">
        <v>564</v>
      </c>
      <c r="DX40" s="313" t="s">
        <v>564</v>
      </c>
      <c r="DY40" s="313">
        <v>0</v>
      </c>
      <c r="DZ40" s="313">
        <f t="shared" si="32"/>
        <v>0</v>
      </c>
      <c r="EA40" s="313">
        <v>0</v>
      </c>
      <c r="EB40" s="313">
        <v>0</v>
      </c>
      <c r="EC40" s="313">
        <v>0</v>
      </c>
      <c r="ED40" s="313">
        <v>0</v>
      </c>
      <c r="EE40" s="313">
        <v>0</v>
      </c>
      <c r="EF40" s="313">
        <v>0</v>
      </c>
      <c r="EG40" s="313">
        <v>0</v>
      </c>
      <c r="EH40" s="313">
        <v>0</v>
      </c>
      <c r="EI40" s="313">
        <v>0</v>
      </c>
      <c r="EJ40" s="313">
        <v>0</v>
      </c>
      <c r="EK40" s="313" t="s">
        <v>564</v>
      </c>
      <c r="EL40" s="313" t="s">
        <v>564</v>
      </c>
      <c r="EM40" s="313" t="s">
        <v>564</v>
      </c>
      <c r="EN40" s="313">
        <v>0</v>
      </c>
      <c r="EO40" s="313">
        <v>0</v>
      </c>
      <c r="EP40" s="313" t="s">
        <v>564</v>
      </c>
      <c r="EQ40" s="313" t="s">
        <v>564</v>
      </c>
      <c r="ER40" s="313" t="s">
        <v>564</v>
      </c>
      <c r="ES40" s="313">
        <v>0</v>
      </c>
      <c r="ET40" s="313">
        <v>0</v>
      </c>
      <c r="EU40" s="313">
        <f t="shared" si="33"/>
        <v>921</v>
      </c>
      <c r="EV40" s="313">
        <v>25</v>
      </c>
      <c r="EW40" s="313">
        <v>0</v>
      </c>
      <c r="EX40" s="313">
        <v>0</v>
      </c>
      <c r="EY40" s="313">
        <v>212</v>
      </c>
      <c r="EZ40" s="313">
        <v>284</v>
      </c>
      <c r="FA40" s="313">
        <v>45</v>
      </c>
      <c r="FB40" s="313">
        <v>5</v>
      </c>
      <c r="FC40" s="313">
        <v>304</v>
      </c>
      <c r="FD40" s="313">
        <v>0</v>
      </c>
      <c r="FE40" s="313">
        <v>0</v>
      </c>
      <c r="FF40" s="313">
        <v>0</v>
      </c>
      <c r="FG40" s="313">
        <v>0</v>
      </c>
      <c r="FH40" s="313" t="s">
        <v>564</v>
      </c>
      <c r="FI40" s="313" t="s">
        <v>564</v>
      </c>
      <c r="FJ40" s="313" t="s">
        <v>564</v>
      </c>
      <c r="FK40" s="313">
        <v>0</v>
      </c>
      <c r="FL40" s="313">
        <v>0</v>
      </c>
      <c r="FM40" s="313">
        <v>0</v>
      </c>
      <c r="FN40" s="313">
        <v>0</v>
      </c>
      <c r="FO40" s="313">
        <v>46</v>
      </c>
    </row>
    <row r="41" spans="1:171" s="300" customFormat="1" ht="12" customHeight="1">
      <c r="A41" s="294" t="s">
        <v>571</v>
      </c>
      <c r="B41" s="295" t="s">
        <v>636</v>
      </c>
      <c r="C41" s="294" t="s">
        <v>637</v>
      </c>
      <c r="D41" s="313">
        <f t="shared" si="6"/>
        <v>214</v>
      </c>
      <c r="E41" s="313">
        <f t="shared" si="7"/>
        <v>0</v>
      </c>
      <c r="F41" s="313">
        <f t="shared" si="8"/>
        <v>0</v>
      </c>
      <c r="G41" s="313">
        <f t="shared" si="9"/>
        <v>0</v>
      </c>
      <c r="H41" s="313">
        <f t="shared" si="10"/>
        <v>56</v>
      </c>
      <c r="I41" s="313">
        <f t="shared" si="11"/>
        <v>33</v>
      </c>
      <c r="J41" s="313">
        <f t="shared" si="12"/>
        <v>0</v>
      </c>
      <c r="K41" s="313">
        <f t="shared" si="13"/>
        <v>0</v>
      </c>
      <c r="L41" s="313">
        <f t="shared" si="14"/>
        <v>0</v>
      </c>
      <c r="M41" s="313">
        <f t="shared" si="15"/>
        <v>0</v>
      </c>
      <c r="N41" s="313">
        <f t="shared" si="16"/>
        <v>0</v>
      </c>
      <c r="O41" s="313">
        <f t="shared" si="17"/>
        <v>0</v>
      </c>
      <c r="P41" s="313">
        <f t="shared" si="18"/>
        <v>0</v>
      </c>
      <c r="Q41" s="313">
        <f t="shared" si="19"/>
        <v>103</v>
      </c>
      <c r="R41" s="313">
        <f t="shared" si="20"/>
        <v>0</v>
      </c>
      <c r="S41" s="313">
        <f t="shared" si="21"/>
        <v>0</v>
      </c>
      <c r="T41" s="313">
        <f t="shared" si="22"/>
        <v>0</v>
      </c>
      <c r="U41" s="313">
        <f t="shared" si="23"/>
        <v>0</v>
      </c>
      <c r="V41" s="313">
        <f t="shared" si="24"/>
        <v>0</v>
      </c>
      <c r="W41" s="313">
        <f t="shared" si="25"/>
        <v>5</v>
      </c>
      <c r="X41" s="313">
        <f t="shared" si="26"/>
        <v>17</v>
      </c>
      <c r="Y41" s="313">
        <f t="shared" si="27"/>
        <v>120</v>
      </c>
      <c r="Z41" s="313">
        <v>0</v>
      </c>
      <c r="AA41" s="313">
        <v>0</v>
      </c>
      <c r="AB41" s="313">
        <v>0</v>
      </c>
      <c r="AC41" s="313">
        <v>0</v>
      </c>
      <c r="AD41" s="313">
        <v>0</v>
      </c>
      <c r="AE41" s="313">
        <v>0</v>
      </c>
      <c r="AF41" s="313">
        <v>0</v>
      </c>
      <c r="AG41" s="313">
        <v>0</v>
      </c>
      <c r="AH41" s="313">
        <v>0</v>
      </c>
      <c r="AI41" s="313">
        <v>0</v>
      </c>
      <c r="AJ41" s="313" t="s">
        <v>564</v>
      </c>
      <c r="AK41" s="313" t="s">
        <v>564</v>
      </c>
      <c r="AL41" s="313">
        <v>103</v>
      </c>
      <c r="AM41" s="313" t="s">
        <v>564</v>
      </c>
      <c r="AN41" s="313" t="s">
        <v>564</v>
      </c>
      <c r="AO41" s="313">
        <v>0</v>
      </c>
      <c r="AP41" s="313" t="s">
        <v>564</v>
      </c>
      <c r="AQ41" s="313">
        <v>0</v>
      </c>
      <c r="AR41" s="313" t="s">
        <v>564</v>
      </c>
      <c r="AS41" s="313">
        <v>17</v>
      </c>
      <c r="AT41" s="313">
        <f t="shared" si="28"/>
        <v>0</v>
      </c>
      <c r="AU41" s="313">
        <v>0</v>
      </c>
      <c r="AV41" s="313">
        <v>0</v>
      </c>
      <c r="AW41" s="313">
        <v>0</v>
      </c>
      <c r="AX41" s="313">
        <v>0</v>
      </c>
      <c r="AY41" s="313">
        <v>0</v>
      </c>
      <c r="AZ41" s="313">
        <v>0</v>
      </c>
      <c r="BA41" s="313">
        <v>0</v>
      </c>
      <c r="BB41" s="313">
        <v>0</v>
      </c>
      <c r="BC41" s="313">
        <v>0</v>
      </c>
      <c r="BD41" s="313">
        <v>0</v>
      </c>
      <c r="BE41" s="313" t="s">
        <v>564</v>
      </c>
      <c r="BF41" s="313" t="s">
        <v>564</v>
      </c>
      <c r="BG41" s="313" t="s">
        <v>564</v>
      </c>
      <c r="BH41" s="313" t="s">
        <v>564</v>
      </c>
      <c r="BI41" s="313" t="s">
        <v>564</v>
      </c>
      <c r="BJ41" s="313" t="s">
        <v>564</v>
      </c>
      <c r="BK41" s="313" t="s">
        <v>564</v>
      </c>
      <c r="BL41" s="313" t="s">
        <v>564</v>
      </c>
      <c r="BM41" s="313" t="s">
        <v>564</v>
      </c>
      <c r="BN41" s="313">
        <v>0</v>
      </c>
      <c r="BO41" s="313">
        <f t="shared" si="29"/>
        <v>0</v>
      </c>
      <c r="BP41" s="313">
        <v>0</v>
      </c>
      <c r="BQ41" s="313">
        <v>0</v>
      </c>
      <c r="BR41" s="313">
        <v>0</v>
      </c>
      <c r="BS41" s="313">
        <v>0</v>
      </c>
      <c r="BT41" s="313">
        <v>0</v>
      </c>
      <c r="BU41" s="313">
        <v>0</v>
      </c>
      <c r="BV41" s="313">
        <v>0</v>
      </c>
      <c r="BW41" s="313">
        <v>0</v>
      </c>
      <c r="BX41" s="313">
        <v>0</v>
      </c>
      <c r="BY41" s="313">
        <v>0</v>
      </c>
      <c r="BZ41" s="313">
        <v>0</v>
      </c>
      <c r="CA41" s="313">
        <v>0</v>
      </c>
      <c r="CB41" s="313" t="s">
        <v>564</v>
      </c>
      <c r="CC41" s="313" t="s">
        <v>564</v>
      </c>
      <c r="CD41" s="313" t="s">
        <v>564</v>
      </c>
      <c r="CE41" s="313" t="s">
        <v>564</v>
      </c>
      <c r="CF41" s="313" t="s">
        <v>564</v>
      </c>
      <c r="CG41" s="313" t="s">
        <v>564</v>
      </c>
      <c r="CH41" s="313" t="s">
        <v>564</v>
      </c>
      <c r="CI41" s="313">
        <v>0</v>
      </c>
      <c r="CJ41" s="313">
        <f t="shared" si="30"/>
        <v>0</v>
      </c>
      <c r="CK41" s="313">
        <v>0</v>
      </c>
      <c r="CL41" s="313">
        <v>0</v>
      </c>
      <c r="CM41" s="313">
        <v>0</v>
      </c>
      <c r="CN41" s="313">
        <v>0</v>
      </c>
      <c r="CO41" s="313">
        <v>0</v>
      </c>
      <c r="CP41" s="313">
        <v>0</v>
      </c>
      <c r="CQ41" s="313">
        <v>0</v>
      </c>
      <c r="CR41" s="313">
        <v>0</v>
      </c>
      <c r="CS41" s="313">
        <v>0</v>
      </c>
      <c r="CT41" s="313">
        <v>0</v>
      </c>
      <c r="CU41" s="313">
        <v>0</v>
      </c>
      <c r="CV41" s="313">
        <v>0</v>
      </c>
      <c r="CW41" s="313" t="s">
        <v>564</v>
      </c>
      <c r="CX41" s="313" t="s">
        <v>564</v>
      </c>
      <c r="CY41" s="313" t="s">
        <v>564</v>
      </c>
      <c r="CZ41" s="313" t="s">
        <v>564</v>
      </c>
      <c r="DA41" s="313" t="s">
        <v>564</v>
      </c>
      <c r="DB41" s="313" t="s">
        <v>564</v>
      </c>
      <c r="DC41" s="313" t="s">
        <v>564</v>
      </c>
      <c r="DD41" s="313">
        <v>0</v>
      </c>
      <c r="DE41" s="313">
        <f t="shared" si="31"/>
        <v>0</v>
      </c>
      <c r="DF41" s="313">
        <v>0</v>
      </c>
      <c r="DG41" s="313">
        <v>0</v>
      </c>
      <c r="DH41" s="313">
        <v>0</v>
      </c>
      <c r="DI41" s="313">
        <v>0</v>
      </c>
      <c r="DJ41" s="313">
        <v>0</v>
      </c>
      <c r="DK41" s="313">
        <v>0</v>
      </c>
      <c r="DL41" s="313">
        <v>0</v>
      </c>
      <c r="DM41" s="313">
        <v>0</v>
      </c>
      <c r="DN41" s="313">
        <v>0</v>
      </c>
      <c r="DO41" s="313">
        <v>0</v>
      </c>
      <c r="DP41" s="313">
        <v>0</v>
      </c>
      <c r="DQ41" s="313">
        <v>0</v>
      </c>
      <c r="DR41" s="313" t="s">
        <v>564</v>
      </c>
      <c r="DS41" s="313" t="s">
        <v>564</v>
      </c>
      <c r="DT41" s="313">
        <v>0</v>
      </c>
      <c r="DU41" s="313" t="s">
        <v>564</v>
      </c>
      <c r="DV41" s="313" t="s">
        <v>564</v>
      </c>
      <c r="DW41" s="313" t="s">
        <v>564</v>
      </c>
      <c r="DX41" s="313" t="s">
        <v>564</v>
      </c>
      <c r="DY41" s="313">
        <v>0</v>
      </c>
      <c r="DZ41" s="313">
        <f t="shared" si="32"/>
        <v>0</v>
      </c>
      <c r="EA41" s="313">
        <v>0</v>
      </c>
      <c r="EB41" s="313">
        <v>0</v>
      </c>
      <c r="EC41" s="313">
        <v>0</v>
      </c>
      <c r="ED41" s="313">
        <v>0</v>
      </c>
      <c r="EE41" s="313">
        <v>0</v>
      </c>
      <c r="EF41" s="313">
        <v>0</v>
      </c>
      <c r="EG41" s="313">
        <v>0</v>
      </c>
      <c r="EH41" s="313">
        <v>0</v>
      </c>
      <c r="EI41" s="313">
        <v>0</v>
      </c>
      <c r="EJ41" s="313">
        <v>0</v>
      </c>
      <c r="EK41" s="313" t="s">
        <v>564</v>
      </c>
      <c r="EL41" s="313" t="s">
        <v>564</v>
      </c>
      <c r="EM41" s="313" t="s">
        <v>564</v>
      </c>
      <c r="EN41" s="313">
        <v>0</v>
      </c>
      <c r="EO41" s="313">
        <v>0</v>
      </c>
      <c r="EP41" s="313" t="s">
        <v>564</v>
      </c>
      <c r="EQ41" s="313" t="s">
        <v>564</v>
      </c>
      <c r="ER41" s="313" t="s">
        <v>564</v>
      </c>
      <c r="ES41" s="313">
        <v>0</v>
      </c>
      <c r="ET41" s="313">
        <v>0</v>
      </c>
      <c r="EU41" s="313">
        <f t="shared" si="33"/>
        <v>94</v>
      </c>
      <c r="EV41" s="313">
        <v>0</v>
      </c>
      <c r="EW41" s="313">
        <v>0</v>
      </c>
      <c r="EX41" s="313">
        <v>0</v>
      </c>
      <c r="EY41" s="313">
        <v>56</v>
      </c>
      <c r="EZ41" s="313">
        <v>33</v>
      </c>
      <c r="FA41" s="313">
        <v>0</v>
      </c>
      <c r="FB41" s="313">
        <v>0</v>
      </c>
      <c r="FC41" s="313">
        <v>0</v>
      </c>
      <c r="FD41" s="313">
        <v>0</v>
      </c>
      <c r="FE41" s="313">
        <v>0</v>
      </c>
      <c r="FF41" s="313">
        <v>0</v>
      </c>
      <c r="FG41" s="313">
        <v>0</v>
      </c>
      <c r="FH41" s="313" t="s">
        <v>564</v>
      </c>
      <c r="FI41" s="313" t="s">
        <v>564</v>
      </c>
      <c r="FJ41" s="313" t="s">
        <v>564</v>
      </c>
      <c r="FK41" s="313">
        <v>0</v>
      </c>
      <c r="FL41" s="313">
        <v>0</v>
      </c>
      <c r="FM41" s="313">
        <v>0</v>
      </c>
      <c r="FN41" s="313">
        <v>5</v>
      </c>
      <c r="FO41" s="313">
        <v>0</v>
      </c>
    </row>
    <row r="42" spans="1:171" s="300" customFormat="1" ht="12" customHeight="1">
      <c r="A42" s="294" t="s">
        <v>571</v>
      </c>
      <c r="B42" s="295" t="s">
        <v>638</v>
      </c>
      <c r="C42" s="294" t="s">
        <v>568</v>
      </c>
      <c r="D42" s="313">
        <f t="shared" si="6"/>
        <v>316</v>
      </c>
      <c r="E42" s="313">
        <f t="shared" si="7"/>
        <v>0</v>
      </c>
      <c r="F42" s="313">
        <f t="shared" si="8"/>
        <v>0</v>
      </c>
      <c r="G42" s="313">
        <f t="shared" si="9"/>
        <v>0</v>
      </c>
      <c r="H42" s="313">
        <f t="shared" si="10"/>
        <v>92</v>
      </c>
      <c r="I42" s="313">
        <f t="shared" si="11"/>
        <v>0</v>
      </c>
      <c r="J42" s="313">
        <f t="shared" si="12"/>
        <v>21</v>
      </c>
      <c r="K42" s="313">
        <f t="shared" si="13"/>
        <v>3</v>
      </c>
      <c r="L42" s="313">
        <f t="shared" si="14"/>
        <v>187</v>
      </c>
      <c r="M42" s="313">
        <f t="shared" si="15"/>
        <v>0</v>
      </c>
      <c r="N42" s="313">
        <f t="shared" si="16"/>
        <v>0</v>
      </c>
      <c r="O42" s="313">
        <f t="shared" si="17"/>
        <v>0</v>
      </c>
      <c r="P42" s="313">
        <f t="shared" si="18"/>
        <v>0</v>
      </c>
      <c r="Q42" s="313">
        <f t="shared" si="19"/>
        <v>0</v>
      </c>
      <c r="R42" s="313">
        <f t="shared" si="20"/>
        <v>0</v>
      </c>
      <c r="S42" s="313">
        <f t="shared" si="21"/>
        <v>0</v>
      </c>
      <c r="T42" s="313">
        <f t="shared" si="22"/>
        <v>0</v>
      </c>
      <c r="U42" s="313">
        <f t="shared" si="23"/>
        <v>0</v>
      </c>
      <c r="V42" s="313">
        <f t="shared" si="24"/>
        <v>0</v>
      </c>
      <c r="W42" s="313">
        <f t="shared" si="25"/>
        <v>5</v>
      </c>
      <c r="X42" s="313">
        <f t="shared" si="26"/>
        <v>8</v>
      </c>
      <c r="Y42" s="313">
        <f t="shared" si="27"/>
        <v>0</v>
      </c>
      <c r="Z42" s="313">
        <v>0</v>
      </c>
      <c r="AA42" s="313">
        <v>0</v>
      </c>
      <c r="AB42" s="313">
        <v>0</v>
      </c>
      <c r="AC42" s="313">
        <v>0</v>
      </c>
      <c r="AD42" s="313">
        <v>0</v>
      </c>
      <c r="AE42" s="313">
        <v>0</v>
      </c>
      <c r="AF42" s="313">
        <v>0</v>
      </c>
      <c r="AG42" s="313">
        <v>0</v>
      </c>
      <c r="AH42" s="313">
        <v>0</v>
      </c>
      <c r="AI42" s="313">
        <v>0</v>
      </c>
      <c r="AJ42" s="313" t="s">
        <v>564</v>
      </c>
      <c r="AK42" s="313" t="s">
        <v>564</v>
      </c>
      <c r="AL42" s="313">
        <v>0</v>
      </c>
      <c r="AM42" s="313" t="s">
        <v>564</v>
      </c>
      <c r="AN42" s="313" t="s">
        <v>564</v>
      </c>
      <c r="AO42" s="313">
        <v>0</v>
      </c>
      <c r="AP42" s="313" t="s">
        <v>564</v>
      </c>
      <c r="AQ42" s="313">
        <v>0</v>
      </c>
      <c r="AR42" s="313" t="s">
        <v>564</v>
      </c>
      <c r="AS42" s="313">
        <v>0</v>
      </c>
      <c r="AT42" s="313">
        <f t="shared" si="28"/>
        <v>72</v>
      </c>
      <c r="AU42" s="313">
        <v>0</v>
      </c>
      <c r="AV42" s="313">
        <v>0</v>
      </c>
      <c r="AW42" s="313">
        <v>0</v>
      </c>
      <c r="AX42" s="313">
        <v>64</v>
      </c>
      <c r="AY42" s="313">
        <v>0</v>
      </c>
      <c r="AZ42" s="313">
        <v>0</v>
      </c>
      <c r="BA42" s="313">
        <v>0</v>
      </c>
      <c r="BB42" s="313">
        <v>0</v>
      </c>
      <c r="BC42" s="313">
        <v>0</v>
      </c>
      <c r="BD42" s="313">
        <v>0</v>
      </c>
      <c r="BE42" s="313" t="s">
        <v>564</v>
      </c>
      <c r="BF42" s="313" t="s">
        <v>564</v>
      </c>
      <c r="BG42" s="313" t="s">
        <v>564</v>
      </c>
      <c r="BH42" s="313" t="s">
        <v>564</v>
      </c>
      <c r="BI42" s="313" t="s">
        <v>564</v>
      </c>
      <c r="BJ42" s="313" t="s">
        <v>564</v>
      </c>
      <c r="BK42" s="313" t="s">
        <v>564</v>
      </c>
      <c r="BL42" s="313" t="s">
        <v>564</v>
      </c>
      <c r="BM42" s="313" t="s">
        <v>564</v>
      </c>
      <c r="BN42" s="313">
        <v>8</v>
      </c>
      <c r="BO42" s="313">
        <f t="shared" si="29"/>
        <v>0</v>
      </c>
      <c r="BP42" s="313">
        <v>0</v>
      </c>
      <c r="BQ42" s="313">
        <v>0</v>
      </c>
      <c r="BR42" s="313">
        <v>0</v>
      </c>
      <c r="BS42" s="313">
        <v>0</v>
      </c>
      <c r="BT42" s="313">
        <v>0</v>
      </c>
      <c r="BU42" s="313">
        <v>0</v>
      </c>
      <c r="BV42" s="313">
        <v>0</v>
      </c>
      <c r="BW42" s="313">
        <v>0</v>
      </c>
      <c r="BX42" s="313">
        <v>0</v>
      </c>
      <c r="BY42" s="313">
        <v>0</v>
      </c>
      <c r="BZ42" s="313">
        <v>0</v>
      </c>
      <c r="CA42" s="313">
        <v>0</v>
      </c>
      <c r="CB42" s="313" t="s">
        <v>564</v>
      </c>
      <c r="CC42" s="313" t="s">
        <v>564</v>
      </c>
      <c r="CD42" s="313" t="s">
        <v>564</v>
      </c>
      <c r="CE42" s="313" t="s">
        <v>564</v>
      </c>
      <c r="CF42" s="313" t="s">
        <v>564</v>
      </c>
      <c r="CG42" s="313" t="s">
        <v>564</v>
      </c>
      <c r="CH42" s="313" t="s">
        <v>564</v>
      </c>
      <c r="CI42" s="313">
        <v>0</v>
      </c>
      <c r="CJ42" s="313">
        <f t="shared" si="30"/>
        <v>0</v>
      </c>
      <c r="CK42" s="313">
        <v>0</v>
      </c>
      <c r="CL42" s="313">
        <v>0</v>
      </c>
      <c r="CM42" s="313">
        <v>0</v>
      </c>
      <c r="CN42" s="313">
        <v>0</v>
      </c>
      <c r="CO42" s="313">
        <v>0</v>
      </c>
      <c r="CP42" s="313">
        <v>0</v>
      </c>
      <c r="CQ42" s="313">
        <v>0</v>
      </c>
      <c r="CR42" s="313">
        <v>0</v>
      </c>
      <c r="CS42" s="313">
        <v>0</v>
      </c>
      <c r="CT42" s="313">
        <v>0</v>
      </c>
      <c r="CU42" s="313">
        <v>0</v>
      </c>
      <c r="CV42" s="313">
        <v>0</v>
      </c>
      <c r="CW42" s="313" t="s">
        <v>564</v>
      </c>
      <c r="CX42" s="313" t="s">
        <v>564</v>
      </c>
      <c r="CY42" s="313" t="s">
        <v>564</v>
      </c>
      <c r="CZ42" s="313" t="s">
        <v>564</v>
      </c>
      <c r="DA42" s="313" t="s">
        <v>564</v>
      </c>
      <c r="DB42" s="313" t="s">
        <v>564</v>
      </c>
      <c r="DC42" s="313" t="s">
        <v>564</v>
      </c>
      <c r="DD42" s="313">
        <v>0</v>
      </c>
      <c r="DE42" s="313">
        <f t="shared" si="31"/>
        <v>0</v>
      </c>
      <c r="DF42" s="313">
        <v>0</v>
      </c>
      <c r="DG42" s="313">
        <v>0</v>
      </c>
      <c r="DH42" s="313">
        <v>0</v>
      </c>
      <c r="DI42" s="313">
        <v>0</v>
      </c>
      <c r="DJ42" s="313">
        <v>0</v>
      </c>
      <c r="DK42" s="313">
        <v>0</v>
      </c>
      <c r="DL42" s="313">
        <v>0</v>
      </c>
      <c r="DM42" s="313">
        <v>0</v>
      </c>
      <c r="DN42" s="313">
        <v>0</v>
      </c>
      <c r="DO42" s="313">
        <v>0</v>
      </c>
      <c r="DP42" s="313">
        <v>0</v>
      </c>
      <c r="DQ42" s="313">
        <v>0</v>
      </c>
      <c r="DR42" s="313" t="s">
        <v>564</v>
      </c>
      <c r="DS42" s="313" t="s">
        <v>564</v>
      </c>
      <c r="DT42" s="313">
        <v>0</v>
      </c>
      <c r="DU42" s="313" t="s">
        <v>564</v>
      </c>
      <c r="DV42" s="313" t="s">
        <v>564</v>
      </c>
      <c r="DW42" s="313" t="s">
        <v>564</v>
      </c>
      <c r="DX42" s="313" t="s">
        <v>564</v>
      </c>
      <c r="DY42" s="313">
        <v>0</v>
      </c>
      <c r="DZ42" s="313">
        <f t="shared" si="32"/>
        <v>5</v>
      </c>
      <c r="EA42" s="313">
        <v>0</v>
      </c>
      <c r="EB42" s="313">
        <v>0</v>
      </c>
      <c r="EC42" s="313">
        <v>0</v>
      </c>
      <c r="ED42" s="313">
        <v>0</v>
      </c>
      <c r="EE42" s="313">
        <v>0</v>
      </c>
      <c r="EF42" s="313">
        <v>0</v>
      </c>
      <c r="EG42" s="313">
        <v>0</v>
      </c>
      <c r="EH42" s="313">
        <v>0</v>
      </c>
      <c r="EI42" s="313">
        <v>0</v>
      </c>
      <c r="EJ42" s="313">
        <v>0</v>
      </c>
      <c r="EK42" s="313" t="s">
        <v>564</v>
      </c>
      <c r="EL42" s="313" t="s">
        <v>564</v>
      </c>
      <c r="EM42" s="313" t="s">
        <v>564</v>
      </c>
      <c r="EN42" s="313">
        <v>0</v>
      </c>
      <c r="EO42" s="313">
        <v>0</v>
      </c>
      <c r="EP42" s="313" t="s">
        <v>564</v>
      </c>
      <c r="EQ42" s="313" t="s">
        <v>564</v>
      </c>
      <c r="ER42" s="313" t="s">
        <v>564</v>
      </c>
      <c r="ES42" s="313">
        <v>5</v>
      </c>
      <c r="ET42" s="313">
        <v>0</v>
      </c>
      <c r="EU42" s="313">
        <f t="shared" si="33"/>
        <v>239</v>
      </c>
      <c r="EV42" s="313">
        <v>0</v>
      </c>
      <c r="EW42" s="313">
        <v>0</v>
      </c>
      <c r="EX42" s="313">
        <v>0</v>
      </c>
      <c r="EY42" s="313">
        <v>28</v>
      </c>
      <c r="EZ42" s="313">
        <v>0</v>
      </c>
      <c r="FA42" s="313">
        <v>21</v>
      </c>
      <c r="FB42" s="313">
        <v>3</v>
      </c>
      <c r="FC42" s="313">
        <v>187</v>
      </c>
      <c r="FD42" s="313">
        <v>0</v>
      </c>
      <c r="FE42" s="313">
        <v>0</v>
      </c>
      <c r="FF42" s="313">
        <v>0</v>
      </c>
      <c r="FG42" s="313">
        <v>0</v>
      </c>
      <c r="FH42" s="313" t="s">
        <v>564</v>
      </c>
      <c r="FI42" s="313" t="s">
        <v>564</v>
      </c>
      <c r="FJ42" s="313" t="s">
        <v>564</v>
      </c>
      <c r="FK42" s="313">
        <v>0</v>
      </c>
      <c r="FL42" s="313">
        <v>0</v>
      </c>
      <c r="FM42" s="313">
        <v>0</v>
      </c>
      <c r="FN42" s="313">
        <v>0</v>
      </c>
      <c r="FO42" s="313">
        <v>0</v>
      </c>
    </row>
  </sheetData>
  <sheetProtection/>
  <autoFilter ref="A6:FO6"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ゴシック,標準"&amp;14中間処理後の再生利用量の状況（平成25年度実績）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42"/>
  <sheetViews>
    <sheetView zoomScalePageLayoutView="0" workbookViewId="0" topLeftCell="A1">
      <pane xSplit="3" ySplit="6" topLeftCell="D7" activePane="bottomRight" state="frozen"/>
      <selection pane="topLeft" activeCell="AE38" sqref="A1:IV16384"/>
      <selection pane="topRight" activeCell="AE38" sqref="A1:IV16384"/>
      <selection pane="bottomLeft" activeCell="AE38" sqref="A1:IV16384"/>
      <selection pane="bottomRight" activeCell="A1" sqref="A1"/>
    </sheetView>
  </sheetViews>
  <sheetFormatPr defaultColWidth="8.796875" defaultRowHeight="14.25"/>
  <cols>
    <col min="1" max="1" width="10.69921875" style="326" customWidth="1"/>
    <col min="2" max="2" width="8.69921875" style="329" customWidth="1"/>
    <col min="3" max="3" width="12.59765625" style="326" customWidth="1"/>
    <col min="4" max="103" width="10" style="324" customWidth="1"/>
    <col min="104" max="16384" width="9" style="326" customWidth="1"/>
  </cols>
  <sheetData>
    <row r="1" spans="1:103" s="178" customFormat="1" ht="17.25">
      <c r="A1" s="253" t="s">
        <v>560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52" t="s">
        <v>216</v>
      </c>
      <c r="B2" s="376" t="s">
        <v>213</v>
      </c>
      <c r="C2" s="355" t="s">
        <v>214</v>
      </c>
      <c r="D2" s="204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3"/>
      <c r="P2" s="204" t="s">
        <v>32</v>
      </c>
      <c r="Q2" s="200"/>
      <c r="R2" s="200"/>
      <c r="S2" s="200"/>
      <c r="T2" s="200"/>
      <c r="U2" s="200"/>
      <c r="V2" s="200"/>
      <c r="W2" s="200"/>
      <c r="X2" s="204" t="s">
        <v>33</v>
      </c>
      <c r="Y2" s="201"/>
      <c r="Z2" s="201"/>
      <c r="AA2" s="201"/>
      <c r="AB2" s="201"/>
      <c r="AC2" s="201"/>
      <c r="AD2" s="201"/>
      <c r="AE2" s="234"/>
      <c r="AF2" s="204" t="s">
        <v>34</v>
      </c>
      <c r="AG2" s="201"/>
      <c r="AH2" s="201"/>
      <c r="AI2" s="201"/>
      <c r="AJ2" s="201"/>
      <c r="AK2" s="201"/>
      <c r="AL2" s="201"/>
      <c r="AM2" s="234"/>
      <c r="AN2" s="204" t="s">
        <v>35</v>
      </c>
      <c r="AO2" s="201"/>
      <c r="AP2" s="201"/>
      <c r="AQ2" s="201"/>
      <c r="AR2" s="201"/>
      <c r="AS2" s="201"/>
      <c r="AT2" s="201"/>
      <c r="AU2" s="234"/>
      <c r="AV2" s="204" t="s">
        <v>36</v>
      </c>
      <c r="AW2" s="201"/>
      <c r="AX2" s="201"/>
      <c r="AY2" s="201"/>
      <c r="AZ2" s="201"/>
      <c r="BA2" s="201"/>
      <c r="BB2" s="201"/>
      <c r="BC2" s="234"/>
      <c r="BD2" s="204" t="s">
        <v>37</v>
      </c>
      <c r="BE2" s="201"/>
      <c r="BF2" s="201"/>
      <c r="BG2" s="201"/>
      <c r="BH2" s="201"/>
      <c r="BI2" s="201"/>
      <c r="BJ2" s="201"/>
      <c r="BK2" s="234"/>
      <c r="BL2" s="204" t="s">
        <v>38</v>
      </c>
      <c r="BM2" s="201"/>
      <c r="BN2" s="201"/>
      <c r="BO2" s="201"/>
      <c r="BP2" s="201"/>
      <c r="BQ2" s="201"/>
      <c r="BR2" s="201"/>
      <c r="BS2" s="234"/>
      <c r="BT2" s="204" t="s">
        <v>39</v>
      </c>
      <c r="BU2" s="205"/>
      <c r="BV2" s="205"/>
      <c r="BW2" s="205"/>
      <c r="BX2" s="205"/>
      <c r="BY2" s="205"/>
      <c r="BZ2" s="205"/>
      <c r="CA2" s="250"/>
      <c r="CB2" s="379" t="s">
        <v>40</v>
      </c>
      <c r="CC2" s="380"/>
      <c r="CD2" s="380"/>
      <c r="CE2" s="380"/>
      <c r="CF2" s="380"/>
      <c r="CG2" s="380"/>
      <c r="CH2" s="380"/>
      <c r="CI2" s="380"/>
      <c r="CJ2" s="204" t="s">
        <v>41</v>
      </c>
      <c r="CK2" s="205"/>
      <c r="CL2" s="205"/>
      <c r="CM2" s="205"/>
      <c r="CN2" s="205"/>
      <c r="CO2" s="205"/>
      <c r="CP2" s="205"/>
      <c r="CQ2" s="250"/>
      <c r="CR2" s="204" t="s">
        <v>42</v>
      </c>
      <c r="CS2" s="205"/>
      <c r="CT2" s="205"/>
      <c r="CU2" s="205"/>
      <c r="CV2" s="205"/>
      <c r="CW2" s="205"/>
      <c r="CX2" s="205"/>
      <c r="CY2" s="250"/>
    </row>
    <row r="3" spans="1:103" s="178" customFormat="1" ht="25.5" customHeight="1">
      <c r="A3" s="353"/>
      <c r="B3" s="377"/>
      <c r="C3" s="356"/>
      <c r="D3" s="375" t="s">
        <v>10</v>
      </c>
      <c r="E3" s="374" t="s">
        <v>43</v>
      </c>
      <c r="F3" s="379" t="s">
        <v>273</v>
      </c>
      <c r="G3" s="380"/>
      <c r="H3" s="380"/>
      <c r="I3" s="380"/>
      <c r="J3" s="380"/>
      <c r="K3" s="380"/>
      <c r="L3" s="380"/>
      <c r="M3" s="381"/>
      <c r="N3" s="382" t="s">
        <v>44</v>
      </c>
      <c r="O3" s="382" t="s">
        <v>45</v>
      </c>
      <c r="P3" s="375" t="s">
        <v>10</v>
      </c>
      <c r="Q3" s="374" t="s">
        <v>46</v>
      </c>
      <c r="R3" s="374" t="s">
        <v>21</v>
      </c>
      <c r="S3" s="374" t="s">
        <v>22</v>
      </c>
      <c r="T3" s="374" t="s">
        <v>23</v>
      </c>
      <c r="U3" s="374" t="s">
        <v>18</v>
      </c>
      <c r="V3" s="374" t="s">
        <v>19</v>
      </c>
      <c r="W3" s="374" t="s">
        <v>24</v>
      </c>
      <c r="X3" s="375" t="s">
        <v>10</v>
      </c>
      <c r="Y3" s="374" t="s">
        <v>46</v>
      </c>
      <c r="Z3" s="374" t="s">
        <v>21</v>
      </c>
      <c r="AA3" s="374" t="s">
        <v>22</v>
      </c>
      <c r="AB3" s="374" t="s">
        <v>23</v>
      </c>
      <c r="AC3" s="374" t="s">
        <v>18</v>
      </c>
      <c r="AD3" s="374" t="s">
        <v>19</v>
      </c>
      <c r="AE3" s="374" t="s">
        <v>24</v>
      </c>
      <c r="AF3" s="375" t="s">
        <v>10</v>
      </c>
      <c r="AG3" s="374" t="s">
        <v>46</v>
      </c>
      <c r="AH3" s="374" t="s">
        <v>21</v>
      </c>
      <c r="AI3" s="374" t="s">
        <v>22</v>
      </c>
      <c r="AJ3" s="374" t="s">
        <v>23</v>
      </c>
      <c r="AK3" s="374" t="s">
        <v>18</v>
      </c>
      <c r="AL3" s="374" t="s">
        <v>19</v>
      </c>
      <c r="AM3" s="374" t="s">
        <v>24</v>
      </c>
      <c r="AN3" s="375" t="s">
        <v>10</v>
      </c>
      <c r="AO3" s="374" t="s">
        <v>46</v>
      </c>
      <c r="AP3" s="374" t="s">
        <v>21</v>
      </c>
      <c r="AQ3" s="374" t="s">
        <v>22</v>
      </c>
      <c r="AR3" s="374" t="s">
        <v>23</v>
      </c>
      <c r="AS3" s="374" t="s">
        <v>18</v>
      </c>
      <c r="AT3" s="374" t="s">
        <v>19</v>
      </c>
      <c r="AU3" s="374" t="s">
        <v>24</v>
      </c>
      <c r="AV3" s="375" t="s">
        <v>10</v>
      </c>
      <c r="AW3" s="374" t="s">
        <v>46</v>
      </c>
      <c r="AX3" s="374" t="s">
        <v>21</v>
      </c>
      <c r="AY3" s="374" t="s">
        <v>22</v>
      </c>
      <c r="AZ3" s="374" t="s">
        <v>23</v>
      </c>
      <c r="BA3" s="374" t="s">
        <v>18</v>
      </c>
      <c r="BB3" s="374" t="s">
        <v>19</v>
      </c>
      <c r="BC3" s="374" t="s">
        <v>24</v>
      </c>
      <c r="BD3" s="375" t="s">
        <v>10</v>
      </c>
      <c r="BE3" s="374" t="s">
        <v>46</v>
      </c>
      <c r="BF3" s="374" t="s">
        <v>21</v>
      </c>
      <c r="BG3" s="374" t="s">
        <v>22</v>
      </c>
      <c r="BH3" s="374" t="s">
        <v>23</v>
      </c>
      <c r="BI3" s="374" t="s">
        <v>18</v>
      </c>
      <c r="BJ3" s="374" t="s">
        <v>19</v>
      </c>
      <c r="BK3" s="374" t="s">
        <v>24</v>
      </c>
      <c r="BL3" s="375" t="s">
        <v>10</v>
      </c>
      <c r="BM3" s="374" t="s">
        <v>46</v>
      </c>
      <c r="BN3" s="374" t="s">
        <v>21</v>
      </c>
      <c r="BO3" s="374" t="s">
        <v>22</v>
      </c>
      <c r="BP3" s="374" t="s">
        <v>23</v>
      </c>
      <c r="BQ3" s="374" t="s">
        <v>18</v>
      </c>
      <c r="BR3" s="374" t="s">
        <v>19</v>
      </c>
      <c r="BS3" s="374" t="s">
        <v>24</v>
      </c>
      <c r="BT3" s="375" t="s">
        <v>10</v>
      </c>
      <c r="BU3" s="374" t="s">
        <v>46</v>
      </c>
      <c r="BV3" s="374" t="s">
        <v>21</v>
      </c>
      <c r="BW3" s="374" t="s">
        <v>22</v>
      </c>
      <c r="BX3" s="374" t="s">
        <v>23</v>
      </c>
      <c r="BY3" s="374" t="s">
        <v>18</v>
      </c>
      <c r="BZ3" s="374" t="s">
        <v>19</v>
      </c>
      <c r="CA3" s="374" t="s">
        <v>24</v>
      </c>
      <c r="CB3" s="375" t="s">
        <v>10</v>
      </c>
      <c r="CC3" s="374" t="s">
        <v>46</v>
      </c>
      <c r="CD3" s="374" t="s">
        <v>21</v>
      </c>
      <c r="CE3" s="374" t="s">
        <v>22</v>
      </c>
      <c r="CF3" s="374" t="s">
        <v>23</v>
      </c>
      <c r="CG3" s="374" t="s">
        <v>18</v>
      </c>
      <c r="CH3" s="374" t="s">
        <v>19</v>
      </c>
      <c r="CI3" s="374" t="s">
        <v>24</v>
      </c>
      <c r="CJ3" s="375" t="s">
        <v>10</v>
      </c>
      <c r="CK3" s="374" t="s">
        <v>46</v>
      </c>
      <c r="CL3" s="374" t="s">
        <v>21</v>
      </c>
      <c r="CM3" s="374" t="s">
        <v>22</v>
      </c>
      <c r="CN3" s="374" t="s">
        <v>23</v>
      </c>
      <c r="CO3" s="374" t="s">
        <v>18</v>
      </c>
      <c r="CP3" s="374" t="s">
        <v>19</v>
      </c>
      <c r="CQ3" s="374" t="s">
        <v>24</v>
      </c>
      <c r="CR3" s="375" t="s">
        <v>10</v>
      </c>
      <c r="CS3" s="374" t="s">
        <v>46</v>
      </c>
      <c r="CT3" s="374" t="s">
        <v>21</v>
      </c>
      <c r="CU3" s="374" t="s">
        <v>22</v>
      </c>
      <c r="CV3" s="374" t="s">
        <v>23</v>
      </c>
      <c r="CW3" s="374" t="s">
        <v>18</v>
      </c>
      <c r="CX3" s="374" t="s">
        <v>19</v>
      </c>
      <c r="CY3" s="374" t="s">
        <v>24</v>
      </c>
    </row>
    <row r="4" spans="1:103" s="178" customFormat="1" ht="25.5" customHeight="1">
      <c r="A4" s="353"/>
      <c r="B4" s="377"/>
      <c r="C4" s="356"/>
      <c r="D4" s="375"/>
      <c r="E4" s="375"/>
      <c r="F4" s="375" t="s">
        <v>10</v>
      </c>
      <c r="G4" s="382" t="s">
        <v>47</v>
      </c>
      <c r="H4" s="382" t="s">
        <v>48</v>
      </c>
      <c r="I4" s="382" t="s">
        <v>49</v>
      </c>
      <c r="J4" s="382" t="s">
        <v>50</v>
      </c>
      <c r="K4" s="382" t="s">
        <v>51</v>
      </c>
      <c r="L4" s="382" t="s">
        <v>52</v>
      </c>
      <c r="M4" s="382" t="s">
        <v>53</v>
      </c>
      <c r="N4" s="383"/>
      <c r="O4" s="383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</row>
    <row r="5" spans="1:103" s="178" customFormat="1" ht="25.5" customHeight="1">
      <c r="A5" s="353"/>
      <c r="B5" s="377"/>
      <c r="C5" s="356"/>
      <c r="D5" s="202"/>
      <c r="E5" s="375"/>
      <c r="F5" s="375"/>
      <c r="G5" s="383"/>
      <c r="H5" s="383"/>
      <c r="I5" s="383"/>
      <c r="J5" s="383"/>
      <c r="K5" s="383"/>
      <c r="L5" s="383"/>
      <c r="M5" s="383"/>
      <c r="N5" s="383"/>
      <c r="O5" s="383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5"/>
      <c r="BC5" s="375"/>
      <c r="BD5" s="375"/>
      <c r="BE5" s="375"/>
      <c r="BF5" s="375"/>
      <c r="BG5" s="375"/>
      <c r="BH5" s="375"/>
      <c r="BI5" s="375"/>
      <c r="BJ5" s="375"/>
      <c r="BK5" s="375"/>
      <c r="BL5" s="375"/>
      <c r="BM5" s="375"/>
      <c r="BN5" s="375"/>
      <c r="BO5" s="375"/>
      <c r="BP5" s="375"/>
      <c r="BQ5" s="375"/>
      <c r="BR5" s="375"/>
      <c r="BS5" s="375"/>
      <c r="BT5" s="375"/>
      <c r="BU5" s="375"/>
      <c r="BV5" s="375"/>
      <c r="BW5" s="375"/>
      <c r="BX5" s="375"/>
      <c r="BY5" s="375"/>
      <c r="BZ5" s="375"/>
      <c r="CA5" s="375"/>
      <c r="CB5" s="375"/>
      <c r="CC5" s="375"/>
      <c r="CD5" s="375"/>
      <c r="CE5" s="375"/>
      <c r="CF5" s="375"/>
      <c r="CG5" s="375"/>
      <c r="CH5" s="375"/>
      <c r="CI5" s="375"/>
      <c r="CJ5" s="375"/>
      <c r="CK5" s="375"/>
      <c r="CL5" s="375"/>
      <c r="CM5" s="375"/>
      <c r="CN5" s="375"/>
      <c r="CO5" s="375"/>
      <c r="CP5" s="375"/>
      <c r="CQ5" s="375"/>
      <c r="CR5" s="375"/>
      <c r="CS5" s="375"/>
      <c r="CT5" s="375"/>
      <c r="CU5" s="375"/>
      <c r="CV5" s="375"/>
      <c r="CW5" s="375"/>
      <c r="CX5" s="375"/>
      <c r="CY5" s="375"/>
    </row>
    <row r="6" spans="1:103" s="182" customFormat="1" ht="13.5">
      <c r="A6" s="353"/>
      <c r="B6" s="378"/>
      <c r="C6" s="356"/>
      <c r="D6" s="206" t="s">
        <v>274</v>
      </c>
      <c r="E6" s="206" t="s">
        <v>274</v>
      </c>
      <c r="F6" s="206" t="s">
        <v>274</v>
      </c>
      <c r="G6" s="206" t="s">
        <v>274</v>
      </c>
      <c r="H6" s="206" t="s">
        <v>274</v>
      </c>
      <c r="I6" s="206" t="s">
        <v>274</v>
      </c>
      <c r="J6" s="206" t="s">
        <v>274</v>
      </c>
      <c r="K6" s="206" t="s">
        <v>274</v>
      </c>
      <c r="L6" s="206" t="s">
        <v>274</v>
      </c>
      <c r="M6" s="206" t="s">
        <v>274</v>
      </c>
      <c r="N6" s="206" t="s">
        <v>274</v>
      </c>
      <c r="O6" s="206" t="s">
        <v>274</v>
      </c>
      <c r="P6" s="206" t="s">
        <v>274</v>
      </c>
      <c r="Q6" s="206" t="s">
        <v>274</v>
      </c>
      <c r="R6" s="206" t="s">
        <v>274</v>
      </c>
      <c r="S6" s="206" t="s">
        <v>274</v>
      </c>
      <c r="T6" s="206" t="s">
        <v>274</v>
      </c>
      <c r="U6" s="206" t="s">
        <v>274</v>
      </c>
      <c r="V6" s="206" t="s">
        <v>274</v>
      </c>
      <c r="W6" s="206" t="s">
        <v>274</v>
      </c>
      <c r="X6" s="206" t="s">
        <v>274</v>
      </c>
      <c r="Y6" s="206" t="s">
        <v>274</v>
      </c>
      <c r="Z6" s="206" t="s">
        <v>274</v>
      </c>
      <c r="AA6" s="206" t="s">
        <v>274</v>
      </c>
      <c r="AB6" s="206" t="s">
        <v>274</v>
      </c>
      <c r="AC6" s="206" t="s">
        <v>274</v>
      </c>
      <c r="AD6" s="206" t="s">
        <v>274</v>
      </c>
      <c r="AE6" s="206" t="s">
        <v>274</v>
      </c>
      <c r="AF6" s="206" t="s">
        <v>274</v>
      </c>
      <c r="AG6" s="206" t="s">
        <v>274</v>
      </c>
      <c r="AH6" s="206" t="s">
        <v>274</v>
      </c>
      <c r="AI6" s="206" t="s">
        <v>274</v>
      </c>
      <c r="AJ6" s="206" t="s">
        <v>274</v>
      </c>
      <c r="AK6" s="206" t="s">
        <v>274</v>
      </c>
      <c r="AL6" s="206" t="s">
        <v>274</v>
      </c>
      <c r="AM6" s="206" t="s">
        <v>274</v>
      </c>
      <c r="AN6" s="206" t="s">
        <v>274</v>
      </c>
      <c r="AO6" s="206" t="s">
        <v>274</v>
      </c>
      <c r="AP6" s="206" t="s">
        <v>274</v>
      </c>
      <c r="AQ6" s="206" t="s">
        <v>274</v>
      </c>
      <c r="AR6" s="206" t="s">
        <v>274</v>
      </c>
      <c r="AS6" s="206" t="s">
        <v>274</v>
      </c>
      <c r="AT6" s="206" t="s">
        <v>274</v>
      </c>
      <c r="AU6" s="206" t="s">
        <v>274</v>
      </c>
      <c r="AV6" s="206" t="s">
        <v>274</v>
      </c>
      <c r="AW6" s="206" t="s">
        <v>274</v>
      </c>
      <c r="AX6" s="206" t="s">
        <v>274</v>
      </c>
      <c r="AY6" s="206" t="s">
        <v>274</v>
      </c>
      <c r="AZ6" s="206" t="s">
        <v>274</v>
      </c>
      <c r="BA6" s="206" t="s">
        <v>274</v>
      </c>
      <c r="BB6" s="206" t="s">
        <v>274</v>
      </c>
      <c r="BC6" s="206" t="s">
        <v>274</v>
      </c>
      <c r="BD6" s="206" t="s">
        <v>274</v>
      </c>
      <c r="BE6" s="206" t="s">
        <v>274</v>
      </c>
      <c r="BF6" s="206" t="s">
        <v>274</v>
      </c>
      <c r="BG6" s="206" t="s">
        <v>274</v>
      </c>
      <c r="BH6" s="206" t="s">
        <v>274</v>
      </c>
      <c r="BI6" s="206" t="s">
        <v>274</v>
      </c>
      <c r="BJ6" s="206" t="s">
        <v>274</v>
      </c>
      <c r="BK6" s="206" t="s">
        <v>274</v>
      </c>
      <c r="BL6" s="206" t="s">
        <v>274</v>
      </c>
      <c r="BM6" s="206" t="s">
        <v>274</v>
      </c>
      <c r="BN6" s="206" t="s">
        <v>274</v>
      </c>
      <c r="BO6" s="206" t="s">
        <v>274</v>
      </c>
      <c r="BP6" s="206" t="s">
        <v>274</v>
      </c>
      <c r="BQ6" s="206" t="s">
        <v>274</v>
      </c>
      <c r="BR6" s="206" t="s">
        <v>274</v>
      </c>
      <c r="BS6" s="206" t="s">
        <v>274</v>
      </c>
      <c r="BT6" s="206" t="s">
        <v>274</v>
      </c>
      <c r="BU6" s="206" t="s">
        <v>274</v>
      </c>
      <c r="BV6" s="206" t="s">
        <v>274</v>
      </c>
      <c r="BW6" s="206" t="s">
        <v>274</v>
      </c>
      <c r="BX6" s="206" t="s">
        <v>274</v>
      </c>
      <c r="BY6" s="206" t="s">
        <v>274</v>
      </c>
      <c r="BZ6" s="206" t="s">
        <v>274</v>
      </c>
      <c r="CA6" s="206" t="s">
        <v>274</v>
      </c>
      <c r="CB6" s="206" t="s">
        <v>274</v>
      </c>
      <c r="CC6" s="206" t="s">
        <v>274</v>
      </c>
      <c r="CD6" s="206" t="s">
        <v>274</v>
      </c>
      <c r="CE6" s="206" t="s">
        <v>274</v>
      </c>
      <c r="CF6" s="206" t="s">
        <v>274</v>
      </c>
      <c r="CG6" s="206" t="s">
        <v>274</v>
      </c>
      <c r="CH6" s="206" t="s">
        <v>274</v>
      </c>
      <c r="CI6" s="206" t="s">
        <v>274</v>
      </c>
      <c r="CJ6" s="206" t="s">
        <v>274</v>
      </c>
      <c r="CK6" s="206" t="s">
        <v>274</v>
      </c>
      <c r="CL6" s="206" t="s">
        <v>274</v>
      </c>
      <c r="CM6" s="206" t="s">
        <v>274</v>
      </c>
      <c r="CN6" s="206" t="s">
        <v>274</v>
      </c>
      <c r="CO6" s="206" t="s">
        <v>274</v>
      </c>
      <c r="CP6" s="206" t="s">
        <v>274</v>
      </c>
      <c r="CQ6" s="206" t="s">
        <v>274</v>
      </c>
      <c r="CR6" s="206" t="s">
        <v>274</v>
      </c>
      <c r="CS6" s="206" t="s">
        <v>274</v>
      </c>
      <c r="CT6" s="206" t="s">
        <v>274</v>
      </c>
      <c r="CU6" s="206" t="s">
        <v>274</v>
      </c>
      <c r="CV6" s="206" t="s">
        <v>274</v>
      </c>
      <c r="CW6" s="206" t="s">
        <v>274</v>
      </c>
      <c r="CX6" s="206" t="s">
        <v>274</v>
      </c>
      <c r="CY6" s="206" t="s">
        <v>274</v>
      </c>
    </row>
    <row r="7" spans="1:103" s="300" customFormat="1" ht="12" customHeight="1">
      <c r="A7" s="288" t="s">
        <v>571</v>
      </c>
      <c r="B7" s="289" t="s">
        <v>572</v>
      </c>
      <c r="C7" s="290" t="s">
        <v>545</v>
      </c>
      <c r="D7" s="291">
        <f aca="true" t="shared" si="0" ref="D7:AI7">SUM(D8:D42)</f>
        <v>0</v>
      </c>
      <c r="E7" s="291">
        <f t="shared" si="0"/>
        <v>0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0</v>
      </c>
      <c r="M7" s="291">
        <f t="shared" si="0"/>
        <v>0</v>
      </c>
      <c r="N7" s="291">
        <f t="shared" si="0"/>
        <v>0</v>
      </c>
      <c r="O7" s="291">
        <f t="shared" si="0"/>
        <v>0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0</v>
      </c>
      <c r="Y7" s="291">
        <f t="shared" si="0"/>
        <v>0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0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SUM(AJ8:AJ42)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SUM(BP8:BP42)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>SUM(CV8:CV42)</f>
        <v>0</v>
      </c>
      <c r="CW7" s="291">
        <f>SUM(CW8:CW42)</f>
        <v>0</v>
      </c>
      <c r="CX7" s="291">
        <f>SUM(CX8:CX42)</f>
        <v>0</v>
      </c>
      <c r="CY7" s="291">
        <f>SUM(CY8:CY42)</f>
        <v>0</v>
      </c>
    </row>
    <row r="8" spans="1:103" s="300" customFormat="1" ht="12" customHeight="1">
      <c r="A8" s="294" t="s">
        <v>571</v>
      </c>
      <c r="B8" s="295" t="s">
        <v>573</v>
      </c>
      <c r="C8" s="294" t="s">
        <v>574</v>
      </c>
      <c r="D8" s="302">
        <f aca="true" t="shared" si="3" ref="D8:D42">SUM(E8,F8,N8,O8)</f>
        <v>0</v>
      </c>
      <c r="E8" s="302">
        <f aca="true" t="shared" si="4" ref="E8:E42">X8</f>
        <v>0</v>
      </c>
      <c r="F8" s="302">
        <f aca="true" t="shared" si="5" ref="F8:F42">SUM(G8:M8)</f>
        <v>0</v>
      </c>
      <c r="G8" s="302">
        <f aca="true" t="shared" si="6" ref="G8:G42">AF8</f>
        <v>0</v>
      </c>
      <c r="H8" s="302">
        <f aca="true" t="shared" si="7" ref="H8:H42">AN8</f>
        <v>0</v>
      </c>
      <c r="I8" s="302">
        <f aca="true" t="shared" si="8" ref="I8:I42">AV8</f>
        <v>0</v>
      </c>
      <c r="J8" s="302">
        <f aca="true" t="shared" si="9" ref="J8:J42">BD8</f>
        <v>0</v>
      </c>
      <c r="K8" s="302">
        <f aca="true" t="shared" si="10" ref="K8:K42">BL8</f>
        <v>0</v>
      </c>
      <c r="L8" s="302">
        <f aca="true" t="shared" si="11" ref="L8:L42">BT8</f>
        <v>0</v>
      </c>
      <c r="M8" s="302">
        <f aca="true" t="shared" si="12" ref="M8:M42">CB8</f>
        <v>0</v>
      </c>
      <c r="N8" s="302">
        <f aca="true" t="shared" si="13" ref="N8:N42">CJ8</f>
        <v>0</v>
      </c>
      <c r="O8" s="302">
        <f aca="true" t="shared" si="14" ref="O8:O42">CR8</f>
        <v>0</v>
      </c>
      <c r="P8" s="302">
        <f aca="true" t="shared" si="15" ref="P8:P42">SUM(Q8:W8)</f>
        <v>0</v>
      </c>
      <c r="Q8" s="302">
        <f aca="true" t="shared" si="16" ref="Q8:Q42">SUM(Y8,AG8,AO8,AW8,BE8,BM8,BU8,CC8,CK8,CS8)</f>
        <v>0</v>
      </c>
      <c r="R8" s="302">
        <f aca="true" t="shared" si="17" ref="R8:R42">SUM(Z8,AH8,AP8,AX8,BF8,BN8,BV8,CD8,CL8,CT8)</f>
        <v>0</v>
      </c>
      <c r="S8" s="302">
        <f aca="true" t="shared" si="18" ref="S8:S42">SUM(AA8,AI8,AQ8,AY8,BG8,BO8,BW8,CE8,CM8,CU8)</f>
        <v>0</v>
      </c>
      <c r="T8" s="302">
        <f aca="true" t="shared" si="19" ref="T8:T42">SUM(AB8,AJ8,AR8,AZ8,BH8,BP8,BX8,CF8,CN8,CV8)</f>
        <v>0</v>
      </c>
      <c r="U8" s="302">
        <f aca="true" t="shared" si="20" ref="U8:U42">SUM(AC8,AK8,AS8,BA8,BI8,BQ8,BY8,CG8,CO8,CW8)</f>
        <v>0</v>
      </c>
      <c r="V8" s="302">
        <f aca="true" t="shared" si="21" ref="V8:V42">SUM(AD8,AL8,AT8,BB8,BJ8,BR8,BZ8,CH8,CP8,CX8)</f>
        <v>0</v>
      </c>
      <c r="W8" s="302">
        <f aca="true" t="shared" si="22" ref="W8:W42">SUM(AE8,AM8,AU8,BC8,BK8,BS8,CA8,CI8,CQ8,CY8)</f>
        <v>0</v>
      </c>
      <c r="X8" s="302">
        <f aca="true" t="shared" si="23" ref="X8:X42">SUM(Y8:AE8)</f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f aca="true" t="shared" si="24" ref="AF8:AF42">SUM(AG8:AM8)</f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f aca="true" t="shared" si="25" ref="AN8:AN42">SUM(AO8:AU8)</f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f aca="true" t="shared" si="26" ref="AV8:AV42">SUM(AW8:BC8)</f>
        <v>0</v>
      </c>
      <c r="AW8" s="302">
        <v>0</v>
      </c>
      <c r="AX8" s="302">
        <v>0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f aca="true" t="shared" si="27" ref="BD8:BD42">SUM(BE8:BK8)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f aca="true" t="shared" si="28" ref="BL8:BL42">SUM(BM8:BS8)</f>
        <v>0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f aca="true" t="shared" si="29" ref="BT8:BT42">SUM(BU8:CA8)</f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30" ref="CB8:CB42">SUM(CC8:CI8)</f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31" ref="CJ8:CJ42">SUM(CK8:CQ8)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R8" s="302">
        <f aca="true" t="shared" si="32" ref="CR8:CR42">SUM(CS8:CY8)</f>
        <v>0</v>
      </c>
      <c r="CS8" s="302">
        <v>0</v>
      </c>
      <c r="CT8" s="302">
        <v>0</v>
      </c>
      <c r="CU8" s="302">
        <v>0</v>
      </c>
      <c r="CV8" s="302">
        <v>0</v>
      </c>
      <c r="CW8" s="302">
        <v>0</v>
      </c>
      <c r="CX8" s="302">
        <v>0</v>
      </c>
      <c r="CY8" s="302">
        <v>0</v>
      </c>
    </row>
    <row r="9" spans="1:103" s="300" customFormat="1" ht="12" customHeight="1">
      <c r="A9" s="294" t="s">
        <v>571</v>
      </c>
      <c r="B9" s="295" t="s">
        <v>575</v>
      </c>
      <c r="C9" s="294" t="s">
        <v>576</v>
      </c>
      <c r="D9" s="302">
        <f t="shared" si="3"/>
        <v>0</v>
      </c>
      <c r="E9" s="302">
        <f t="shared" si="4"/>
        <v>0</v>
      </c>
      <c r="F9" s="302">
        <f t="shared" si="5"/>
        <v>0</v>
      </c>
      <c r="G9" s="302">
        <f t="shared" si="6"/>
        <v>0</v>
      </c>
      <c r="H9" s="302">
        <f t="shared" si="7"/>
        <v>0</v>
      </c>
      <c r="I9" s="302">
        <f t="shared" si="8"/>
        <v>0</v>
      </c>
      <c r="J9" s="302">
        <f t="shared" si="9"/>
        <v>0</v>
      </c>
      <c r="K9" s="302">
        <f t="shared" si="10"/>
        <v>0</v>
      </c>
      <c r="L9" s="302">
        <f t="shared" si="11"/>
        <v>0</v>
      </c>
      <c r="M9" s="302">
        <f t="shared" si="12"/>
        <v>0</v>
      </c>
      <c r="N9" s="302">
        <f t="shared" si="13"/>
        <v>0</v>
      </c>
      <c r="O9" s="302">
        <f t="shared" si="14"/>
        <v>0</v>
      </c>
      <c r="P9" s="302">
        <f t="shared" si="15"/>
        <v>0</v>
      </c>
      <c r="Q9" s="302">
        <f t="shared" si="16"/>
        <v>0</v>
      </c>
      <c r="R9" s="302">
        <f t="shared" si="17"/>
        <v>0</v>
      </c>
      <c r="S9" s="302">
        <f t="shared" si="18"/>
        <v>0</v>
      </c>
      <c r="T9" s="302">
        <f t="shared" si="19"/>
        <v>0</v>
      </c>
      <c r="U9" s="302">
        <f t="shared" si="20"/>
        <v>0</v>
      </c>
      <c r="V9" s="302">
        <f t="shared" si="21"/>
        <v>0</v>
      </c>
      <c r="W9" s="302">
        <f t="shared" si="22"/>
        <v>0</v>
      </c>
      <c r="X9" s="302">
        <f t="shared" si="23"/>
        <v>0</v>
      </c>
      <c r="Y9" s="302">
        <v>0</v>
      </c>
      <c r="Z9" s="302">
        <v>0</v>
      </c>
      <c r="AA9" s="302">
        <v>0</v>
      </c>
      <c r="AB9" s="302">
        <v>0</v>
      </c>
      <c r="AC9" s="302">
        <v>0</v>
      </c>
      <c r="AD9" s="302">
        <v>0</v>
      </c>
      <c r="AE9" s="302">
        <v>0</v>
      </c>
      <c r="AF9" s="302">
        <f t="shared" si="24"/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f t="shared" si="25"/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f t="shared" si="26"/>
        <v>0</v>
      </c>
      <c r="AW9" s="302">
        <v>0</v>
      </c>
      <c r="AX9" s="302">
        <v>0</v>
      </c>
      <c r="AY9" s="302"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f t="shared" si="27"/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f t="shared" si="28"/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f t="shared" si="29"/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30"/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31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R9" s="302">
        <f t="shared" si="32"/>
        <v>0</v>
      </c>
      <c r="CS9" s="302">
        <v>0</v>
      </c>
      <c r="CT9" s="302">
        <v>0</v>
      </c>
      <c r="CU9" s="302">
        <v>0</v>
      </c>
      <c r="CV9" s="302">
        <v>0</v>
      </c>
      <c r="CW9" s="302">
        <v>0</v>
      </c>
      <c r="CX9" s="302">
        <v>0</v>
      </c>
      <c r="CY9" s="302">
        <v>0</v>
      </c>
    </row>
    <row r="10" spans="1:103" s="300" customFormat="1" ht="12" customHeight="1">
      <c r="A10" s="294" t="s">
        <v>571</v>
      </c>
      <c r="B10" s="295" t="s">
        <v>577</v>
      </c>
      <c r="C10" s="294" t="s">
        <v>578</v>
      </c>
      <c r="D10" s="302">
        <f t="shared" si="3"/>
        <v>0</v>
      </c>
      <c r="E10" s="302">
        <f t="shared" si="4"/>
        <v>0</v>
      </c>
      <c r="F10" s="302">
        <f t="shared" si="5"/>
        <v>0</v>
      </c>
      <c r="G10" s="302">
        <f t="shared" si="6"/>
        <v>0</v>
      </c>
      <c r="H10" s="302">
        <f t="shared" si="7"/>
        <v>0</v>
      </c>
      <c r="I10" s="302">
        <f t="shared" si="8"/>
        <v>0</v>
      </c>
      <c r="J10" s="302">
        <f t="shared" si="9"/>
        <v>0</v>
      </c>
      <c r="K10" s="302">
        <f t="shared" si="10"/>
        <v>0</v>
      </c>
      <c r="L10" s="302">
        <f t="shared" si="11"/>
        <v>0</v>
      </c>
      <c r="M10" s="302">
        <f t="shared" si="12"/>
        <v>0</v>
      </c>
      <c r="N10" s="302">
        <f t="shared" si="13"/>
        <v>0</v>
      </c>
      <c r="O10" s="302">
        <f t="shared" si="14"/>
        <v>0</v>
      </c>
      <c r="P10" s="302">
        <f t="shared" si="15"/>
        <v>0</v>
      </c>
      <c r="Q10" s="302">
        <f t="shared" si="16"/>
        <v>0</v>
      </c>
      <c r="R10" s="302">
        <f t="shared" si="17"/>
        <v>0</v>
      </c>
      <c r="S10" s="302">
        <f t="shared" si="18"/>
        <v>0</v>
      </c>
      <c r="T10" s="302">
        <f t="shared" si="19"/>
        <v>0</v>
      </c>
      <c r="U10" s="302">
        <f t="shared" si="20"/>
        <v>0</v>
      </c>
      <c r="V10" s="302">
        <f t="shared" si="21"/>
        <v>0</v>
      </c>
      <c r="W10" s="302">
        <f t="shared" si="22"/>
        <v>0</v>
      </c>
      <c r="X10" s="302">
        <f t="shared" si="23"/>
        <v>0</v>
      </c>
      <c r="Y10" s="302">
        <v>0</v>
      </c>
      <c r="Z10" s="302">
        <v>0</v>
      </c>
      <c r="AA10" s="302">
        <v>0</v>
      </c>
      <c r="AB10" s="302">
        <v>0</v>
      </c>
      <c r="AC10" s="302">
        <v>0</v>
      </c>
      <c r="AD10" s="302">
        <v>0</v>
      </c>
      <c r="AE10" s="302">
        <v>0</v>
      </c>
      <c r="AF10" s="302">
        <f t="shared" si="24"/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f t="shared" si="25"/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f t="shared" si="26"/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f t="shared" si="27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f t="shared" si="28"/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f t="shared" si="29"/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30"/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31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R10" s="302">
        <f t="shared" si="32"/>
        <v>0</v>
      </c>
      <c r="CS10" s="302">
        <v>0</v>
      </c>
      <c r="CT10" s="302">
        <v>0</v>
      </c>
      <c r="CU10" s="302">
        <v>0</v>
      </c>
      <c r="CV10" s="302">
        <v>0</v>
      </c>
      <c r="CW10" s="302">
        <v>0</v>
      </c>
      <c r="CX10" s="302">
        <v>0</v>
      </c>
      <c r="CY10" s="302">
        <v>0</v>
      </c>
    </row>
    <row r="11" spans="1:103" s="300" customFormat="1" ht="12" customHeight="1">
      <c r="A11" s="294" t="s">
        <v>571</v>
      </c>
      <c r="B11" s="295" t="s">
        <v>579</v>
      </c>
      <c r="C11" s="294" t="s">
        <v>580</v>
      </c>
      <c r="D11" s="302">
        <f t="shared" si="3"/>
        <v>0</v>
      </c>
      <c r="E11" s="302">
        <f t="shared" si="4"/>
        <v>0</v>
      </c>
      <c r="F11" s="302">
        <f t="shared" si="5"/>
        <v>0</v>
      </c>
      <c r="G11" s="302">
        <f t="shared" si="6"/>
        <v>0</v>
      </c>
      <c r="H11" s="302">
        <f t="shared" si="7"/>
        <v>0</v>
      </c>
      <c r="I11" s="302">
        <f t="shared" si="8"/>
        <v>0</v>
      </c>
      <c r="J11" s="302">
        <f t="shared" si="9"/>
        <v>0</v>
      </c>
      <c r="K11" s="302">
        <f t="shared" si="10"/>
        <v>0</v>
      </c>
      <c r="L11" s="302">
        <f t="shared" si="11"/>
        <v>0</v>
      </c>
      <c r="M11" s="302">
        <f t="shared" si="12"/>
        <v>0</v>
      </c>
      <c r="N11" s="302">
        <f t="shared" si="13"/>
        <v>0</v>
      </c>
      <c r="O11" s="302">
        <f t="shared" si="14"/>
        <v>0</v>
      </c>
      <c r="P11" s="302">
        <f t="shared" si="15"/>
        <v>0</v>
      </c>
      <c r="Q11" s="302">
        <f t="shared" si="16"/>
        <v>0</v>
      </c>
      <c r="R11" s="302">
        <f t="shared" si="17"/>
        <v>0</v>
      </c>
      <c r="S11" s="302">
        <f t="shared" si="18"/>
        <v>0</v>
      </c>
      <c r="T11" s="302">
        <f t="shared" si="19"/>
        <v>0</v>
      </c>
      <c r="U11" s="302">
        <f t="shared" si="20"/>
        <v>0</v>
      </c>
      <c r="V11" s="302">
        <f t="shared" si="21"/>
        <v>0</v>
      </c>
      <c r="W11" s="302">
        <f t="shared" si="22"/>
        <v>0</v>
      </c>
      <c r="X11" s="302">
        <f t="shared" si="23"/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f t="shared" si="24"/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f t="shared" si="25"/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f t="shared" si="26"/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f t="shared" si="27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f t="shared" si="28"/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f t="shared" si="29"/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30"/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31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R11" s="302">
        <f t="shared" si="32"/>
        <v>0</v>
      </c>
      <c r="CS11" s="302">
        <v>0</v>
      </c>
      <c r="CT11" s="302">
        <v>0</v>
      </c>
      <c r="CU11" s="302">
        <v>0</v>
      </c>
      <c r="CV11" s="302">
        <v>0</v>
      </c>
      <c r="CW11" s="302">
        <v>0</v>
      </c>
      <c r="CX11" s="302">
        <v>0</v>
      </c>
      <c r="CY11" s="302">
        <v>0</v>
      </c>
    </row>
    <row r="12" spans="1:103" s="300" customFormat="1" ht="12" customHeight="1">
      <c r="A12" s="294" t="s">
        <v>571</v>
      </c>
      <c r="B12" s="295" t="s">
        <v>581</v>
      </c>
      <c r="C12" s="294" t="s">
        <v>582</v>
      </c>
      <c r="D12" s="315">
        <f t="shared" si="3"/>
        <v>0</v>
      </c>
      <c r="E12" s="315">
        <f t="shared" si="4"/>
        <v>0</v>
      </c>
      <c r="F12" s="315">
        <f t="shared" si="5"/>
        <v>0</v>
      </c>
      <c r="G12" s="315">
        <f t="shared" si="6"/>
        <v>0</v>
      </c>
      <c r="H12" s="315">
        <f t="shared" si="7"/>
        <v>0</v>
      </c>
      <c r="I12" s="315">
        <f t="shared" si="8"/>
        <v>0</v>
      </c>
      <c r="J12" s="315">
        <f t="shared" si="9"/>
        <v>0</v>
      </c>
      <c r="K12" s="315">
        <f t="shared" si="10"/>
        <v>0</v>
      </c>
      <c r="L12" s="315">
        <f t="shared" si="11"/>
        <v>0</v>
      </c>
      <c r="M12" s="315">
        <f t="shared" si="12"/>
        <v>0</v>
      </c>
      <c r="N12" s="315">
        <f t="shared" si="13"/>
        <v>0</v>
      </c>
      <c r="O12" s="315">
        <f t="shared" si="14"/>
        <v>0</v>
      </c>
      <c r="P12" s="315">
        <f t="shared" si="15"/>
        <v>0</v>
      </c>
      <c r="Q12" s="315">
        <f t="shared" si="16"/>
        <v>0</v>
      </c>
      <c r="R12" s="315">
        <f t="shared" si="17"/>
        <v>0</v>
      </c>
      <c r="S12" s="315">
        <f t="shared" si="18"/>
        <v>0</v>
      </c>
      <c r="T12" s="315">
        <f t="shared" si="19"/>
        <v>0</v>
      </c>
      <c r="U12" s="315">
        <f t="shared" si="20"/>
        <v>0</v>
      </c>
      <c r="V12" s="315">
        <f t="shared" si="21"/>
        <v>0</v>
      </c>
      <c r="W12" s="315">
        <f t="shared" si="22"/>
        <v>0</v>
      </c>
      <c r="X12" s="315">
        <f t="shared" si="23"/>
        <v>0</v>
      </c>
      <c r="Y12" s="315">
        <v>0</v>
      </c>
      <c r="Z12" s="315">
        <v>0</v>
      </c>
      <c r="AA12" s="315">
        <v>0</v>
      </c>
      <c r="AB12" s="315">
        <v>0</v>
      </c>
      <c r="AC12" s="315">
        <v>0</v>
      </c>
      <c r="AD12" s="315">
        <v>0</v>
      </c>
      <c r="AE12" s="315">
        <v>0</v>
      </c>
      <c r="AF12" s="315">
        <f t="shared" si="24"/>
        <v>0</v>
      </c>
      <c r="AG12" s="315">
        <v>0</v>
      </c>
      <c r="AH12" s="315">
        <v>0</v>
      </c>
      <c r="AI12" s="315">
        <v>0</v>
      </c>
      <c r="AJ12" s="315">
        <v>0</v>
      </c>
      <c r="AK12" s="315">
        <v>0</v>
      </c>
      <c r="AL12" s="315">
        <v>0</v>
      </c>
      <c r="AM12" s="315">
        <v>0</v>
      </c>
      <c r="AN12" s="315">
        <f t="shared" si="25"/>
        <v>0</v>
      </c>
      <c r="AO12" s="315">
        <v>0</v>
      </c>
      <c r="AP12" s="315">
        <v>0</v>
      </c>
      <c r="AQ12" s="315">
        <v>0</v>
      </c>
      <c r="AR12" s="315">
        <v>0</v>
      </c>
      <c r="AS12" s="315">
        <v>0</v>
      </c>
      <c r="AT12" s="315">
        <v>0</v>
      </c>
      <c r="AU12" s="315">
        <v>0</v>
      </c>
      <c r="AV12" s="315">
        <f t="shared" si="26"/>
        <v>0</v>
      </c>
      <c r="AW12" s="315">
        <v>0</v>
      </c>
      <c r="AX12" s="315">
        <v>0</v>
      </c>
      <c r="AY12" s="315">
        <v>0</v>
      </c>
      <c r="AZ12" s="315">
        <v>0</v>
      </c>
      <c r="BA12" s="315">
        <v>0</v>
      </c>
      <c r="BB12" s="315">
        <v>0</v>
      </c>
      <c r="BC12" s="315">
        <v>0</v>
      </c>
      <c r="BD12" s="315">
        <f t="shared" si="27"/>
        <v>0</v>
      </c>
      <c r="BE12" s="315">
        <v>0</v>
      </c>
      <c r="BF12" s="315">
        <v>0</v>
      </c>
      <c r="BG12" s="315">
        <v>0</v>
      </c>
      <c r="BH12" s="315">
        <v>0</v>
      </c>
      <c r="BI12" s="315">
        <v>0</v>
      </c>
      <c r="BJ12" s="315">
        <v>0</v>
      </c>
      <c r="BK12" s="315">
        <v>0</v>
      </c>
      <c r="BL12" s="315">
        <f t="shared" si="28"/>
        <v>0</v>
      </c>
      <c r="BM12" s="315">
        <v>0</v>
      </c>
      <c r="BN12" s="315">
        <v>0</v>
      </c>
      <c r="BO12" s="315">
        <v>0</v>
      </c>
      <c r="BP12" s="315">
        <v>0</v>
      </c>
      <c r="BQ12" s="315">
        <v>0</v>
      </c>
      <c r="BR12" s="315">
        <v>0</v>
      </c>
      <c r="BS12" s="315">
        <v>0</v>
      </c>
      <c r="BT12" s="315">
        <f t="shared" si="29"/>
        <v>0</v>
      </c>
      <c r="BU12" s="315">
        <v>0</v>
      </c>
      <c r="BV12" s="315">
        <v>0</v>
      </c>
      <c r="BW12" s="315">
        <v>0</v>
      </c>
      <c r="BX12" s="315">
        <v>0</v>
      </c>
      <c r="BY12" s="315">
        <v>0</v>
      </c>
      <c r="BZ12" s="315">
        <v>0</v>
      </c>
      <c r="CA12" s="315">
        <v>0</v>
      </c>
      <c r="CB12" s="315">
        <f t="shared" si="30"/>
        <v>0</v>
      </c>
      <c r="CC12" s="315">
        <v>0</v>
      </c>
      <c r="CD12" s="315">
        <v>0</v>
      </c>
      <c r="CE12" s="315">
        <v>0</v>
      </c>
      <c r="CF12" s="315">
        <v>0</v>
      </c>
      <c r="CG12" s="315">
        <v>0</v>
      </c>
      <c r="CH12" s="315">
        <v>0</v>
      </c>
      <c r="CI12" s="315">
        <v>0</v>
      </c>
      <c r="CJ12" s="315">
        <f t="shared" si="31"/>
        <v>0</v>
      </c>
      <c r="CK12" s="315">
        <v>0</v>
      </c>
      <c r="CL12" s="315">
        <v>0</v>
      </c>
      <c r="CM12" s="315">
        <v>0</v>
      </c>
      <c r="CN12" s="315">
        <v>0</v>
      </c>
      <c r="CO12" s="315">
        <v>0</v>
      </c>
      <c r="CP12" s="315">
        <v>0</v>
      </c>
      <c r="CQ12" s="315">
        <v>0</v>
      </c>
      <c r="CR12" s="315">
        <f t="shared" si="32"/>
        <v>0</v>
      </c>
      <c r="CS12" s="315">
        <v>0</v>
      </c>
      <c r="CT12" s="315">
        <v>0</v>
      </c>
      <c r="CU12" s="315">
        <v>0</v>
      </c>
      <c r="CV12" s="315">
        <v>0</v>
      </c>
      <c r="CW12" s="315">
        <v>0</v>
      </c>
      <c r="CX12" s="315">
        <v>0</v>
      </c>
      <c r="CY12" s="315">
        <v>0</v>
      </c>
    </row>
    <row r="13" spans="1:103" s="300" customFormat="1" ht="12" customHeight="1">
      <c r="A13" s="294" t="s">
        <v>571</v>
      </c>
      <c r="B13" s="295" t="s">
        <v>583</v>
      </c>
      <c r="C13" s="294" t="s">
        <v>584</v>
      </c>
      <c r="D13" s="315">
        <f t="shared" si="3"/>
        <v>0</v>
      </c>
      <c r="E13" s="315">
        <f t="shared" si="4"/>
        <v>0</v>
      </c>
      <c r="F13" s="315">
        <f t="shared" si="5"/>
        <v>0</v>
      </c>
      <c r="G13" s="315">
        <f t="shared" si="6"/>
        <v>0</v>
      </c>
      <c r="H13" s="315">
        <f t="shared" si="7"/>
        <v>0</v>
      </c>
      <c r="I13" s="315">
        <f t="shared" si="8"/>
        <v>0</v>
      </c>
      <c r="J13" s="315">
        <f t="shared" si="9"/>
        <v>0</v>
      </c>
      <c r="K13" s="315">
        <f t="shared" si="10"/>
        <v>0</v>
      </c>
      <c r="L13" s="315">
        <f t="shared" si="11"/>
        <v>0</v>
      </c>
      <c r="M13" s="315">
        <f t="shared" si="12"/>
        <v>0</v>
      </c>
      <c r="N13" s="315">
        <f t="shared" si="13"/>
        <v>0</v>
      </c>
      <c r="O13" s="315">
        <f t="shared" si="14"/>
        <v>0</v>
      </c>
      <c r="P13" s="315">
        <f t="shared" si="15"/>
        <v>0</v>
      </c>
      <c r="Q13" s="315">
        <f t="shared" si="16"/>
        <v>0</v>
      </c>
      <c r="R13" s="315">
        <f t="shared" si="17"/>
        <v>0</v>
      </c>
      <c r="S13" s="315">
        <f t="shared" si="18"/>
        <v>0</v>
      </c>
      <c r="T13" s="315">
        <f t="shared" si="19"/>
        <v>0</v>
      </c>
      <c r="U13" s="315">
        <f t="shared" si="20"/>
        <v>0</v>
      </c>
      <c r="V13" s="315">
        <f t="shared" si="21"/>
        <v>0</v>
      </c>
      <c r="W13" s="315">
        <f t="shared" si="22"/>
        <v>0</v>
      </c>
      <c r="X13" s="315">
        <f t="shared" si="23"/>
        <v>0</v>
      </c>
      <c r="Y13" s="315">
        <v>0</v>
      </c>
      <c r="Z13" s="315">
        <v>0</v>
      </c>
      <c r="AA13" s="315">
        <v>0</v>
      </c>
      <c r="AB13" s="315">
        <v>0</v>
      </c>
      <c r="AC13" s="315">
        <v>0</v>
      </c>
      <c r="AD13" s="315">
        <v>0</v>
      </c>
      <c r="AE13" s="315">
        <v>0</v>
      </c>
      <c r="AF13" s="315">
        <f t="shared" si="24"/>
        <v>0</v>
      </c>
      <c r="AG13" s="315">
        <v>0</v>
      </c>
      <c r="AH13" s="315">
        <v>0</v>
      </c>
      <c r="AI13" s="315">
        <v>0</v>
      </c>
      <c r="AJ13" s="315">
        <v>0</v>
      </c>
      <c r="AK13" s="315">
        <v>0</v>
      </c>
      <c r="AL13" s="315">
        <v>0</v>
      </c>
      <c r="AM13" s="315">
        <v>0</v>
      </c>
      <c r="AN13" s="315">
        <f t="shared" si="25"/>
        <v>0</v>
      </c>
      <c r="AO13" s="315">
        <v>0</v>
      </c>
      <c r="AP13" s="315">
        <v>0</v>
      </c>
      <c r="AQ13" s="315">
        <v>0</v>
      </c>
      <c r="AR13" s="315">
        <v>0</v>
      </c>
      <c r="AS13" s="315">
        <v>0</v>
      </c>
      <c r="AT13" s="315">
        <v>0</v>
      </c>
      <c r="AU13" s="315">
        <v>0</v>
      </c>
      <c r="AV13" s="315">
        <f t="shared" si="26"/>
        <v>0</v>
      </c>
      <c r="AW13" s="315">
        <v>0</v>
      </c>
      <c r="AX13" s="315">
        <v>0</v>
      </c>
      <c r="AY13" s="315">
        <v>0</v>
      </c>
      <c r="AZ13" s="315">
        <v>0</v>
      </c>
      <c r="BA13" s="315">
        <v>0</v>
      </c>
      <c r="BB13" s="315">
        <v>0</v>
      </c>
      <c r="BC13" s="315">
        <v>0</v>
      </c>
      <c r="BD13" s="315">
        <f t="shared" si="27"/>
        <v>0</v>
      </c>
      <c r="BE13" s="315">
        <v>0</v>
      </c>
      <c r="BF13" s="315">
        <v>0</v>
      </c>
      <c r="BG13" s="315">
        <v>0</v>
      </c>
      <c r="BH13" s="315">
        <v>0</v>
      </c>
      <c r="BI13" s="315">
        <v>0</v>
      </c>
      <c r="BJ13" s="315">
        <v>0</v>
      </c>
      <c r="BK13" s="315">
        <v>0</v>
      </c>
      <c r="BL13" s="315">
        <f t="shared" si="28"/>
        <v>0</v>
      </c>
      <c r="BM13" s="315">
        <v>0</v>
      </c>
      <c r="BN13" s="315">
        <v>0</v>
      </c>
      <c r="BO13" s="315">
        <v>0</v>
      </c>
      <c r="BP13" s="315">
        <v>0</v>
      </c>
      <c r="BQ13" s="315">
        <v>0</v>
      </c>
      <c r="BR13" s="315">
        <v>0</v>
      </c>
      <c r="BS13" s="315">
        <v>0</v>
      </c>
      <c r="BT13" s="315">
        <f t="shared" si="29"/>
        <v>0</v>
      </c>
      <c r="BU13" s="315">
        <v>0</v>
      </c>
      <c r="BV13" s="315">
        <v>0</v>
      </c>
      <c r="BW13" s="315">
        <v>0</v>
      </c>
      <c r="BX13" s="315">
        <v>0</v>
      </c>
      <c r="BY13" s="315">
        <v>0</v>
      </c>
      <c r="BZ13" s="315">
        <v>0</v>
      </c>
      <c r="CA13" s="315">
        <v>0</v>
      </c>
      <c r="CB13" s="315">
        <f t="shared" si="30"/>
        <v>0</v>
      </c>
      <c r="CC13" s="315">
        <v>0</v>
      </c>
      <c r="CD13" s="315">
        <v>0</v>
      </c>
      <c r="CE13" s="315">
        <v>0</v>
      </c>
      <c r="CF13" s="315">
        <v>0</v>
      </c>
      <c r="CG13" s="315">
        <v>0</v>
      </c>
      <c r="CH13" s="315">
        <v>0</v>
      </c>
      <c r="CI13" s="315">
        <v>0</v>
      </c>
      <c r="CJ13" s="315">
        <f t="shared" si="31"/>
        <v>0</v>
      </c>
      <c r="CK13" s="315">
        <v>0</v>
      </c>
      <c r="CL13" s="315">
        <v>0</v>
      </c>
      <c r="CM13" s="315">
        <v>0</v>
      </c>
      <c r="CN13" s="315">
        <v>0</v>
      </c>
      <c r="CO13" s="315">
        <v>0</v>
      </c>
      <c r="CP13" s="315">
        <v>0</v>
      </c>
      <c r="CQ13" s="315">
        <v>0</v>
      </c>
      <c r="CR13" s="315">
        <f t="shared" si="32"/>
        <v>0</v>
      </c>
      <c r="CS13" s="315">
        <v>0</v>
      </c>
      <c r="CT13" s="315">
        <v>0</v>
      </c>
      <c r="CU13" s="315">
        <v>0</v>
      </c>
      <c r="CV13" s="315">
        <v>0</v>
      </c>
      <c r="CW13" s="315">
        <v>0</v>
      </c>
      <c r="CX13" s="315">
        <v>0</v>
      </c>
      <c r="CY13" s="315">
        <v>0</v>
      </c>
    </row>
    <row r="14" spans="1:103" s="300" customFormat="1" ht="12" customHeight="1">
      <c r="A14" s="294" t="s">
        <v>571</v>
      </c>
      <c r="B14" s="295" t="s">
        <v>585</v>
      </c>
      <c r="C14" s="294" t="s">
        <v>586</v>
      </c>
      <c r="D14" s="315">
        <f t="shared" si="3"/>
        <v>0</v>
      </c>
      <c r="E14" s="315">
        <f t="shared" si="4"/>
        <v>0</v>
      </c>
      <c r="F14" s="315">
        <f t="shared" si="5"/>
        <v>0</v>
      </c>
      <c r="G14" s="315">
        <f t="shared" si="6"/>
        <v>0</v>
      </c>
      <c r="H14" s="315">
        <f t="shared" si="7"/>
        <v>0</v>
      </c>
      <c r="I14" s="315">
        <f t="shared" si="8"/>
        <v>0</v>
      </c>
      <c r="J14" s="315">
        <f t="shared" si="9"/>
        <v>0</v>
      </c>
      <c r="K14" s="315">
        <f t="shared" si="10"/>
        <v>0</v>
      </c>
      <c r="L14" s="315">
        <f t="shared" si="11"/>
        <v>0</v>
      </c>
      <c r="M14" s="315">
        <f t="shared" si="12"/>
        <v>0</v>
      </c>
      <c r="N14" s="315">
        <f t="shared" si="13"/>
        <v>0</v>
      </c>
      <c r="O14" s="315">
        <f t="shared" si="14"/>
        <v>0</v>
      </c>
      <c r="P14" s="315">
        <f t="shared" si="15"/>
        <v>0</v>
      </c>
      <c r="Q14" s="315">
        <f t="shared" si="16"/>
        <v>0</v>
      </c>
      <c r="R14" s="315">
        <f t="shared" si="17"/>
        <v>0</v>
      </c>
      <c r="S14" s="315">
        <f t="shared" si="18"/>
        <v>0</v>
      </c>
      <c r="T14" s="315">
        <f t="shared" si="19"/>
        <v>0</v>
      </c>
      <c r="U14" s="315">
        <f t="shared" si="20"/>
        <v>0</v>
      </c>
      <c r="V14" s="315">
        <f t="shared" si="21"/>
        <v>0</v>
      </c>
      <c r="W14" s="315">
        <f t="shared" si="22"/>
        <v>0</v>
      </c>
      <c r="X14" s="315">
        <f t="shared" si="23"/>
        <v>0</v>
      </c>
      <c r="Y14" s="315">
        <v>0</v>
      </c>
      <c r="Z14" s="315">
        <v>0</v>
      </c>
      <c r="AA14" s="315">
        <v>0</v>
      </c>
      <c r="AB14" s="315">
        <v>0</v>
      </c>
      <c r="AC14" s="315">
        <v>0</v>
      </c>
      <c r="AD14" s="315">
        <v>0</v>
      </c>
      <c r="AE14" s="315">
        <v>0</v>
      </c>
      <c r="AF14" s="315">
        <f t="shared" si="24"/>
        <v>0</v>
      </c>
      <c r="AG14" s="315">
        <v>0</v>
      </c>
      <c r="AH14" s="315">
        <v>0</v>
      </c>
      <c r="AI14" s="315">
        <v>0</v>
      </c>
      <c r="AJ14" s="315">
        <v>0</v>
      </c>
      <c r="AK14" s="315">
        <v>0</v>
      </c>
      <c r="AL14" s="315">
        <v>0</v>
      </c>
      <c r="AM14" s="315">
        <v>0</v>
      </c>
      <c r="AN14" s="315">
        <f t="shared" si="25"/>
        <v>0</v>
      </c>
      <c r="AO14" s="315">
        <v>0</v>
      </c>
      <c r="AP14" s="315">
        <v>0</v>
      </c>
      <c r="AQ14" s="315">
        <v>0</v>
      </c>
      <c r="AR14" s="315">
        <v>0</v>
      </c>
      <c r="AS14" s="315">
        <v>0</v>
      </c>
      <c r="AT14" s="315">
        <v>0</v>
      </c>
      <c r="AU14" s="315">
        <v>0</v>
      </c>
      <c r="AV14" s="315">
        <f t="shared" si="26"/>
        <v>0</v>
      </c>
      <c r="AW14" s="315">
        <v>0</v>
      </c>
      <c r="AX14" s="315">
        <v>0</v>
      </c>
      <c r="AY14" s="315">
        <v>0</v>
      </c>
      <c r="AZ14" s="315">
        <v>0</v>
      </c>
      <c r="BA14" s="315">
        <v>0</v>
      </c>
      <c r="BB14" s="315">
        <v>0</v>
      </c>
      <c r="BC14" s="315">
        <v>0</v>
      </c>
      <c r="BD14" s="315">
        <f t="shared" si="27"/>
        <v>0</v>
      </c>
      <c r="BE14" s="315">
        <v>0</v>
      </c>
      <c r="BF14" s="315">
        <v>0</v>
      </c>
      <c r="BG14" s="315">
        <v>0</v>
      </c>
      <c r="BH14" s="315">
        <v>0</v>
      </c>
      <c r="BI14" s="315">
        <v>0</v>
      </c>
      <c r="BJ14" s="315">
        <v>0</v>
      </c>
      <c r="BK14" s="315">
        <v>0</v>
      </c>
      <c r="BL14" s="315">
        <f t="shared" si="28"/>
        <v>0</v>
      </c>
      <c r="BM14" s="315">
        <v>0</v>
      </c>
      <c r="BN14" s="315">
        <v>0</v>
      </c>
      <c r="BO14" s="315">
        <v>0</v>
      </c>
      <c r="BP14" s="315">
        <v>0</v>
      </c>
      <c r="BQ14" s="315">
        <v>0</v>
      </c>
      <c r="BR14" s="315">
        <v>0</v>
      </c>
      <c r="BS14" s="315">
        <v>0</v>
      </c>
      <c r="BT14" s="315">
        <f t="shared" si="29"/>
        <v>0</v>
      </c>
      <c r="BU14" s="315">
        <v>0</v>
      </c>
      <c r="BV14" s="315">
        <v>0</v>
      </c>
      <c r="BW14" s="315">
        <v>0</v>
      </c>
      <c r="BX14" s="315">
        <v>0</v>
      </c>
      <c r="BY14" s="315">
        <v>0</v>
      </c>
      <c r="BZ14" s="315">
        <v>0</v>
      </c>
      <c r="CA14" s="315">
        <v>0</v>
      </c>
      <c r="CB14" s="315">
        <f t="shared" si="30"/>
        <v>0</v>
      </c>
      <c r="CC14" s="315">
        <v>0</v>
      </c>
      <c r="CD14" s="315">
        <v>0</v>
      </c>
      <c r="CE14" s="315">
        <v>0</v>
      </c>
      <c r="CF14" s="315">
        <v>0</v>
      </c>
      <c r="CG14" s="315">
        <v>0</v>
      </c>
      <c r="CH14" s="315">
        <v>0</v>
      </c>
      <c r="CI14" s="315">
        <v>0</v>
      </c>
      <c r="CJ14" s="315">
        <f t="shared" si="31"/>
        <v>0</v>
      </c>
      <c r="CK14" s="315">
        <v>0</v>
      </c>
      <c r="CL14" s="315">
        <v>0</v>
      </c>
      <c r="CM14" s="315">
        <v>0</v>
      </c>
      <c r="CN14" s="315">
        <v>0</v>
      </c>
      <c r="CO14" s="315">
        <v>0</v>
      </c>
      <c r="CP14" s="315">
        <v>0</v>
      </c>
      <c r="CQ14" s="315">
        <v>0</v>
      </c>
      <c r="CR14" s="315">
        <f t="shared" si="32"/>
        <v>0</v>
      </c>
      <c r="CS14" s="315">
        <v>0</v>
      </c>
      <c r="CT14" s="315">
        <v>0</v>
      </c>
      <c r="CU14" s="315">
        <v>0</v>
      </c>
      <c r="CV14" s="315">
        <v>0</v>
      </c>
      <c r="CW14" s="315">
        <v>0</v>
      </c>
      <c r="CX14" s="315">
        <v>0</v>
      </c>
      <c r="CY14" s="315">
        <v>0</v>
      </c>
    </row>
    <row r="15" spans="1:103" s="300" customFormat="1" ht="12" customHeight="1">
      <c r="A15" s="294" t="s">
        <v>571</v>
      </c>
      <c r="B15" s="295" t="s">
        <v>587</v>
      </c>
      <c r="C15" s="294" t="s">
        <v>588</v>
      </c>
      <c r="D15" s="315">
        <f t="shared" si="3"/>
        <v>0</v>
      </c>
      <c r="E15" s="315">
        <f t="shared" si="4"/>
        <v>0</v>
      </c>
      <c r="F15" s="315">
        <f t="shared" si="5"/>
        <v>0</v>
      </c>
      <c r="G15" s="315">
        <f t="shared" si="6"/>
        <v>0</v>
      </c>
      <c r="H15" s="315">
        <f t="shared" si="7"/>
        <v>0</v>
      </c>
      <c r="I15" s="315">
        <f t="shared" si="8"/>
        <v>0</v>
      </c>
      <c r="J15" s="315">
        <f t="shared" si="9"/>
        <v>0</v>
      </c>
      <c r="K15" s="315">
        <f t="shared" si="10"/>
        <v>0</v>
      </c>
      <c r="L15" s="315">
        <f t="shared" si="11"/>
        <v>0</v>
      </c>
      <c r="M15" s="315">
        <f t="shared" si="12"/>
        <v>0</v>
      </c>
      <c r="N15" s="315">
        <f t="shared" si="13"/>
        <v>0</v>
      </c>
      <c r="O15" s="315">
        <f t="shared" si="14"/>
        <v>0</v>
      </c>
      <c r="P15" s="315">
        <f t="shared" si="15"/>
        <v>0</v>
      </c>
      <c r="Q15" s="315">
        <f t="shared" si="16"/>
        <v>0</v>
      </c>
      <c r="R15" s="315">
        <f t="shared" si="17"/>
        <v>0</v>
      </c>
      <c r="S15" s="315">
        <f t="shared" si="18"/>
        <v>0</v>
      </c>
      <c r="T15" s="315">
        <f t="shared" si="19"/>
        <v>0</v>
      </c>
      <c r="U15" s="315">
        <f t="shared" si="20"/>
        <v>0</v>
      </c>
      <c r="V15" s="315">
        <f t="shared" si="21"/>
        <v>0</v>
      </c>
      <c r="W15" s="315">
        <f t="shared" si="22"/>
        <v>0</v>
      </c>
      <c r="X15" s="315">
        <f t="shared" si="23"/>
        <v>0</v>
      </c>
      <c r="Y15" s="315">
        <v>0</v>
      </c>
      <c r="Z15" s="315">
        <v>0</v>
      </c>
      <c r="AA15" s="315">
        <v>0</v>
      </c>
      <c r="AB15" s="315">
        <v>0</v>
      </c>
      <c r="AC15" s="315">
        <v>0</v>
      </c>
      <c r="AD15" s="315">
        <v>0</v>
      </c>
      <c r="AE15" s="315">
        <v>0</v>
      </c>
      <c r="AF15" s="315">
        <f t="shared" si="24"/>
        <v>0</v>
      </c>
      <c r="AG15" s="315">
        <v>0</v>
      </c>
      <c r="AH15" s="315">
        <v>0</v>
      </c>
      <c r="AI15" s="315">
        <v>0</v>
      </c>
      <c r="AJ15" s="315">
        <v>0</v>
      </c>
      <c r="AK15" s="315">
        <v>0</v>
      </c>
      <c r="AL15" s="315">
        <v>0</v>
      </c>
      <c r="AM15" s="315">
        <v>0</v>
      </c>
      <c r="AN15" s="315">
        <f t="shared" si="25"/>
        <v>0</v>
      </c>
      <c r="AO15" s="315">
        <v>0</v>
      </c>
      <c r="AP15" s="315">
        <v>0</v>
      </c>
      <c r="AQ15" s="315">
        <v>0</v>
      </c>
      <c r="AR15" s="315">
        <v>0</v>
      </c>
      <c r="AS15" s="315">
        <v>0</v>
      </c>
      <c r="AT15" s="315">
        <v>0</v>
      </c>
      <c r="AU15" s="315">
        <v>0</v>
      </c>
      <c r="AV15" s="315">
        <f t="shared" si="26"/>
        <v>0</v>
      </c>
      <c r="AW15" s="315">
        <v>0</v>
      </c>
      <c r="AX15" s="315">
        <v>0</v>
      </c>
      <c r="AY15" s="315">
        <v>0</v>
      </c>
      <c r="AZ15" s="315">
        <v>0</v>
      </c>
      <c r="BA15" s="315">
        <v>0</v>
      </c>
      <c r="BB15" s="315">
        <v>0</v>
      </c>
      <c r="BC15" s="315">
        <v>0</v>
      </c>
      <c r="BD15" s="315">
        <f t="shared" si="27"/>
        <v>0</v>
      </c>
      <c r="BE15" s="315">
        <v>0</v>
      </c>
      <c r="BF15" s="315">
        <v>0</v>
      </c>
      <c r="BG15" s="315">
        <v>0</v>
      </c>
      <c r="BH15" s="315">
        <v>0</v>
      </c>
      <c r="BI15" s="315">
        <v>0</v>
      </c>
      <c r="BJ15" s="315">
        <v>0</v>
      </c>
      <c r="BK15" s="315">
        <v>0</v>
      </c>
      <c r="BL15" s="315">
        <f t="shared" si="28"/>
        <v>0</v>
      </c>
      <c r="BM15" s="315">
        <v>0</v>
      </c>
      <c r="BN15" s="315">
        <v>0</v>
      </c>
      <c r="BO15" s="315">
        <v>0</v>
      </c>
      <c r="BP15" s="315">
        <v>0</v>
      </c>
      <c r="BQ15" s="315">
        <v>0</v>
      </c>
      <c r="BR15" s="315">
        <v>0</v>
      </c>
      <c r="BS15" s="315">
        <v>0</v>
      </c>
      <c r="BT15" s="315">
        <f t="shared" si="29"/>
        <v>0</v>
      </c>
      <c r="BU15" s="315">
        <v>0</v>
      </c>
      <c r="BV15" s="315">
        <v>0</v>
      </c>
      <c r="BW15" s="315">
        <v>0</v>
      </c>
      <c r="BX15" s="315">
        <v>0</v>
      </c>
      <c r="BY15" s="315">
        <v>0</v>
      </c>
      <c r="BZ15" s="315">
        <v>0</v>
      </c>
      <c r="CA15" s="315">
        <v>0</v>
      </c>
      <c r="CB15" s="315">
        <f t="shared" si="30"/>
        <v>0</v>
      </c>
      <c r="CC15" s="315">
        <v>0</v>
      </c>
      <c r="CD15" s="315">
        <v>0</v>
      </c>
      <c r="CE15" s="315">
        <v>0</v>
      </c>
      <c r="CF15" s="315">
        <v>0</v>
      </c>
      <c r="CG15" s="315">
        <v>0</v>
      </c>
      <c r="CH15" s="315">
        <v>0</v>
      </c>
      <c r="CI15" s="315">
        <v>0</v>
      </c>
      <c r="CJ15" s="315">
        <f t="shared" si="31"/>
        <v>0</v>
      </c>
      <c r="CK15" s="315">
        <v>0</v>
      </c>
      <c r="CL15" s="315">
        <v>0</v>
      </c>
      <c r="CM15" s="315">
        <v>0</v>
      </c>
      <c r="CN15" s="315">
        <v>0</v>
      </c>
      <c r="CO15" s="315">
        <v>0</v>
      </c>
      <c r="CP15" s="315">
        <v>0</v>
      </c>
      <c r="CQ15" s="315">
        <v>0</v>
      </c>
      <c r="CR15" s="315">
        <f t="shared" si="32"/>
        <v>0</v>
      </c>
      <c r="CS15" s="315">
        <v>0</v>
      </c>
      <c r="CT15" s="315">
        <v>0</v>
      </c>
      <c r="CU15" s="315">
        <v>0</v>
      </c>
      <c r="CV15" s="315">
        <v>0</v>
      </c>
      <c r="CW15" s="315">
        <v>0</v>
      </c>
      <c r="CX15" s="315">
        <v>0</v>
      </c>
      <c r="CY15" s="315">
        <v>0</v>
      </c>
    </row>
    <row r="16" spans="1:103" s="300" customFormat="1" ht="12" customHeight="1">
      <c r="A16" s="294" t="s">
        <v>571</v>
      </c>
      <c r="B16" s="295" t="s">
        <v>589</v>
      </c>
      <c r="C16" s="294" t="s">
        <v>590</v>
      </c>
      <c r="D16" s="315">
        <f t="shared" si="3"/>
        <v>0</v>
      </c>
      <c r="E16" s="315">
        <f t="shared" si="4"/>
        <v>0</v>
      </c>
      <c r="F16" s="315">
        <f t="shared" si="5"/>
        <v>0</v>
      </c>
      <c r="G16" s="315">
        <f t="shared" si="6"/>
        <v>0</v>
      </c>
      <c r="H16" s="315">
        <f t="shared" si="7"/>
        <v>0</v>
      </c>
      <c r="I16" s="315">
        <f t="shared" si="8"/>
        <v>0</v>
      </c>
      <c r="J16" s="315">
        <f t="shared" si="9"/>
        <v>0</v>
      </c>
      <c r="K16" s="315">
        <f t="shared" si="10"/>
        <v>0</v>
      </c>
      <c r="L16" s="315">
        <f t="shared" si="11"/>
        <v>0</v>
      </c>
      <c r="M16" s="315">
        <f t="shared" si="12"/>
        <v>0</v>
      </c>
      <c r="N16" s="315">
        <f t="shared" si="13"/>
        <v>0</v>
      </c>
      <c r="O16" s="315">
        <f t="shared" si="14"/>
        <v>0</v>
      </c>
      <c r="P16" s="315">
        <f t="shared" si="15"/>
        <v>0</v>
      </c>
      <c r="Q16" s="315">
        <f t="shared" si="16"/>
        <v>0</v>
      </c>
      <c r="R16" s="315">
        <f t="shared" si="17"/>
        <v>0</v>
      </c>
      <c r="S16" s="315">
        <f t="shared" si="18"/>
        <v>0</v>
      </c>
      <c r="T16" s="315">
        <f t="shared" si="19"/>
        <v>0</v>
      </c>
      <c r="U16" s="315">
        <f t="shared" si="20"/>
        <v>0</v>
      </c>
      <c r="V16" s="315">
        <f t="shared" si="21"/>
        <v>0</v>
      </c>
      <c r="W16" s="315">
        <f t="shared" si="22"/>
        <v>0</v>
      </c>
      <c r="X16" s="315">
        <f t="shared" si="23"/>
        <v>0</v>
      </c>
      <c r="Y16" s="315">
        <v>0</v>
      </c>
      <c r="Z16" s="315">
        <v>0</v>
      </c>
      <c r="AA16" s="315">
        <v>0</v>
      </c>
      <c r="AB16" s="315">
        <v>0</v>
      </c>
      <c r="AC16" s="315">
        <v>0</v>
      </c>
      <c r="AD16" s="315">
        <v>0</v>
      </c>
      <c r="AE16" s="315">
        <v>0</v>
      </c>
      <c r="AF16" s="315">
        <f t="shared" si="24"/>
        <v>0</v>
      </c>
      <c r="AG16" s="315">
        <v>0</v>
      </c>
      <c r="AH16" s="315">
        <v>0</v>
      </c>
      <c r="AI16" s="315">
        <v>0</v>
      </c>
      <c r="AJ16" s="315">
        <v>0</v>
      </c>
      <c r="AK16" s="315">
        <v>0</v>
      </c>
      <c r="AL16" s="315">
        <v>0</v>
      </c>
      <c r="AM16" s="315">
        <v>0</v>
      </c>
      <c r="AN16" s="315">
        <f t="shared" si="25"/>
        <v>0</v>
      </c>
      <c r="AO16" s="315">
        <v>0</v>
      </c>
      <c r="AP16" s="315">
        <v>0</v>
      </c>
      <c r="AQ16" s="315">
        <v>0</v>
      </c>
      <c r="AR16" s="315">
        <v>0</v>
      </c>
      <c r="AS16" s="315">
        <v>0</v>
      </c>
      <c r="AT16" s="315">
        <v>0</v>
      </c>
      <c r="AU16" s="315">
        <v>0</v>
      </c>
      <c r="AV16" s="315">
        <f t="shared" si="26"/>
        <v>0</v>
      </c>
      <c r="AW16" s="315">
        <v>0</v>
      </c>
      <c r="AX16" s="315">
        <v>0</v>
      </c>
      <c r="AY16" s="315">
        <v>0</v>
      </c>
      <c r="AZ16" s="315">
        <v>0</v>
      </c>
      <c r="BA16" s="315">
        <v>0</v>
      </c>
      <c r="BB16" s="315">
        <v>0</v>
      </c>
      <c r="BC16" s="315">
        <v>0</v>
      </c>
      <c r="BD16" s="315">
        <f t="shared" si="27"/>
        <v>0</v>
      </c>
      <c r="BE16" s="315">
        <v>0</v>
      </c>
      <c r="BF16" s="315">
        <v>0</v>
      </c>
      <c r="BG16" s="315">
        <v>0</v>
      </c>
      <c r="BH16" s="315">
        <v>0</v>
      </c>
      <c r="BI16" s="315">
        <v>0</v>
      </c>
      <c r="BJ16" s="315">
        <v>0</v>
      </c>
      <c r="BK16" s="315">
        <v>0</v>
      </c>
      <c r="BL16" s="315">
        <f t="shared" si="28"/>
        <v>0</v>
      </c>
      <c r="BM16" s="315">
        <v>0</v>
      </c>
      <c r="BN16" s="315">
        <v>0</v>
      </c>
      <c r="BO16" s="315">
        <v>0</v>
      </c>
      <c r="BP16" s="315">
        <v>0</v>
      </c>
      <c r="BQ16" s="315">
        <v>0</v>
      </c>
      <c r="BR16" s="315">
        <v>0</v>
      </c>
      <c r="BS16" s="315">
        <v>0</v>
      </c>
      <c r="BT16" s="315">
        <f t="shared" si="29"/>
        <v>0</v>
      </c>
      <c r="BU16" s="315">
        <v>0</v>
      </c>
      <c r="BV16" s="315">
        <v>0</v>
      </c>
      <c r="BW16" s="315">
        <v>0</v>
      </c>
      <c r="BX16" s="315">
        <v>0</v>
      </c>
      <c r="BY16" s="315">
        <v>0</v>
      </c>
      <c r="BZ16" s="315">
        <v>0</v>
      </c>
      <c r="CA16" s="315">
        <v>0</v>
      </c>
      <c r="CB16" s="315">
        <f t="shared" si="30"/>
        <v>0</v>
      </c>
      <c r="CC16" s="315">
        <v>0</v>
      </c>
      <c r="CD16" s="315">
        <v>0</v>
      </c>
      <c r="CE16" s="315">
        <v>0</v>
      </c>
      <c r="CF16" s="315">
        <v>0</v>
      </c>
      <c r="CG16" s="315">
        <v>0</v>
      </c>
      <c r="CH16" s="315">
        <v>0</v>
      </c>
      <c r="CI16" s="315">
        <v>0</v>
      </c>
      <c r="CJ16" s="315">
        <f t="shared" si="31"/>
        <v>0</v>
      </c>
      <c r="CK16" s="315">
        <v>0</v>
      </c>
      <c r="CL16" s="315">
        <v>0</v>
      </c>
      <c r="CM16" s="315">
        <v>0</v>
      </c>
      <c r="CN16" s="315">
        <v>0</v>
      </c>
      <c r="CO16" s="315">
        <v>0</v>
      </c>
      <c r="CP16" s="315">
        <v>0</v>
      </c>
      <c r="CQ16" s="315">
        <v>0</v>
      </c>
      <c r="CR16" s="315">
        <f t="shared" si="32"/>
        <v>0</v>
      </c>
      <c r="CS16" s="315">
        <v>0</v>
      </c>
      <c r="CT16" s="315">
        <v>0</v>
      </c>
      <c r="CU16" s="315">
        <v>0</v>
      </c>
      <c r="CV16" s="315">
        <v>0</v>
      </c>
      <c r="CW16" s="315">
        <v>0</v>
      </c>
      <c r="CX16" s="315">
        <v>0</v>
      </c>
      <c r="CY16" s="315">
        <v>0</v>
      </c>
    </row>
    <row r="17" spans="1:103" s="300" customFormat="1" ht="12" customHeight="1">
      <c r="A17" s="294" t="s">
        <v>571</v>
      </c>
      <c r="B17" s="295" t="s">
        <v>591</v>
      </c>
      <c r="C17" s="294" t="s">
        <v>592</v>
      </c>
      <c r="D17" s="315">
        <f t="shared" si="3"/>
        <v>0</v>
      </c>
      <c r="E17" s="315">
        <f t="shared" si="4"/>
        <v>0</v>
      </c>
      <c r="F17" s="315">
        <f t="shared" si="5"/>
        <v>0</v>
      </c>
      <c r="G17" s="315">
        <f t="shared" si="6"/>
        <v>0</v>
      </c>
      <c r="H17" s="315">
        <f t="shared" si="7"/>
        <v>0</v>
      </c>
      <c r="I17" s="315">
        <f t="shared" si="8"/>
        <v>0</v>
      </c>
      <c r="J17" s="315">
        <f t="shared" si="9"/>
        <v>0</v>
      </c>
      <c r="K17" s="315">
        <f t="shared" si="10"/>
        <v>0</v>
      </c>
      <c r="L17" s="315">
        <f t="shared" si="11"/>
        <v>0</v>
      </c>
      <c r="M17" s="315">
        <f t="shared" si="12"/>
        <v>0</v>
      </c>
      <c r="N17" s="315">
        <f t="shared" si="13"/>
        <v>0</v>
      </c>
      <c r="O17" s="315">
        <f t="shared" si="14"/>
        <v>0</v>
      </c>
      <c r="P17" s="315">
        <f t="shared" si="15"/>
        <v>0</v>
      </c>
      <c r="Q17" s="315">
        <f t="shared" si="16"/>
        <v>0</v>
      </c>
      <c r="R17" s="315">
        <f t="shared" si="17"/>
        <v>0</v>
      </c>
      <c r="S17" s="315">
        <f t="shared" si="18"/>
        <v>0</v>
      </c>
      <c r="T17" s="315">
        <f t="shared" si="19"/>
        <v>0</v>
      </c>
      <c r="U17" s="315">
        <f t="shared" si="20"/>
        <v>0</v>
      </c>
      <c r="V17" s="315">
        <f t="shared" si="21"/>
        <v>0</v>
      </c>
      <c r="W17" s="315">
        <f t="shared" si="22"/>
        <v>0</v>
      </c>
      <c r="X17" s="315">
        <f t="shared" si="23"/>
        <v>0</v>
      </c>
      <c r="Y17" s="315">
        <v>0</v>
      </c>
      <c r="Z17" s="315">
        <v>0</v>
      </c>
      <c r="AA17" s="315">
        <v>0</v>
      </c>
      <c r="AB17" s="315">
        <v>0</v>
      </c>
      <c r="AC17" s="315">
        <v>0</v>
      </c>
      <c r="AD17" s="315">
        <v>0</v>
      </c>
      <c r="AE17" s="315">
        <v>0</v>
      </c>
      <c r="AF17" s="315">
        <f t="shared" si="24"/>
        <v>0</v>
      </c>
      <c r="AG17" s="315">
        <v>0</v>
      </c>
      <c r="AH17" s="315">
        <v>0</v>
      </c>
      <c r="AI17" s="315">
        <v>0</v>
      </c>
      <c r="AJ17" s="315">
        <v>0</v>
      </c>
      <c r="AK17" s="315">
        <v>0</v>
      </c>
      <c r="AL17" s="315">
        <v>0</v>
      </c>
      <c r="AM17" s="315">
        <v>0</v>
      </c>
      <c r="AN17" s="315">
        <f t="shared" si="25"/>
        <v>0</v>
      </c>
      <c r="AO17" s="315">
        <v>0</v>
      </c>
      <c r="AP17" s="315">
        <v>0</v>
      </c>
      <c r="AQ17" s="315">
        <v>0</v>
      </c>
      <c r="AR17" s="315">
        <v>0</v>
      </c>
      <c r="AS17" s="315">
        <v>0</v>
      </c>
      <c r="AT17" s="315">
        <v>0</v>
      </c>
      <c r="AU17" s="315">
        <v>0</v>
      </c>
      <c r="AV17" s="315">
        <f t="shared" si="26"/>
        <v>0</v>
      </c>
      <c r="AW17" s="315">
        <v>0</v>
      </c>
      <c r="AX17" s="315">
        <v>0</v>
      </c>
      <c r="AY17" s="315">
        <v>0</v>
      </c>
      <c r="AZ17" s="315">
        <v>0</v>
      </c>
      <c r="BA17" s="315">
        <v>0</v>
      </c>
      <c r="BB17" s="315">
        <v>0</v>
      </c>
      <c r="BC17" s="315">
        <v>0</v>
      </c>
      <c r="BD17" s="315">
        <f t="shared" si="27"/>
        <v>0</v>
      </c>
      <c r="BE17" s="315">
        <v>0</v>
      </c>
      <c r="BF17" s="315">
        <v>0</v>
      </c>
      <c r="BG17" s="315">
        <v>0</v>
      </c>
      <c r="BH17" s="315">
        <v>0</v>
      </c>
      <c r="BI17" s="315">
        <v>0</v>
      </c>
      <c r="BJ17" s="315">
        <v>0</v>
      </c>
      <c r="BK17" s="315">
        <v>0</v>
      </c>
      <c r="BL17" s="315">
        <f t="shared" si="28"/>
        <v>0</v>
      </c>
      <c r="BM17" s="315">
        <v>0</v>
      </c>
      <c r="BN17" s="315">
        <v>0</v>
      </c>
      <c r="BO17" s="315">
        <v>0</v>
      </c>
      <c r="BP17" s="315">
        <v>0</v>
      </c>
      <c r="BQ17" s="315">
        <v>0</v>
      </c>
      <c r="BR17" s="315">
        <v>0</v>
      </c>
      <c r="BS17" s="315">
        <v>0</v>
      </c>
      <c r="BT17" s="315">
        <f t="shared" si="29"/>
        <v>0</v>
      </c>
      <c r="BU17" s="315">
        <v>0</v>
      </c>
      <c r="BV17" s="315">
        <v>0</v>
      </c>
      <c r="BW17" s="315">
        <v>0</v>
      </c>
      <c r="BX17" s="315">
        <v>0</v>
      </c>
      <c r="BY17" s="315">
        <v>0</v>
      </c>
      <c r="BZ17" s="315">
        <v>0</v>
      </c>
      <c r="CA17" s="315">
        <v>0</v>
      </c>
      <c r="CB17" s="315">
        <f t="shared" si="30"/>
        <v>0</v>
      </c>
      <c r="CC17" s="315">
        <v>0</v>
      </c>
      <c r="CD17" s="315">
        <v>0</v>
      </c>
      <c r="CE17" s="315">
        <v>0</v>
      </c>
      <c r="CF17" s="315">
        <v>0</v>
      </c>
      <c r="CG17" s="315">
        <v>0</v>
      </c>
      <c r="CH17" s="315">
        <v>0</v>
      </c>
      <c r="CI17" s="315">
        <v>0</v>
      </c>
      <c r="CJ17" s="315">
        <f t="shared" si="31"/>
        <v>0</v>
      </c>
      <c r="CK17" s="315">
        <v>0</v>
      </c>
      <c r="CL17" s="315">
        <v>0</v>
      </c>
      <c r="CM17" s="315">
        <v>0</v>
      </c>
      <c r="CN17" s="315">
        <v>0</v>
      </c>
      <c r="CO17" s="315">
        <v>0</v>
      </c>
      <c r="CP17" s="315">
        <v>0</v>
      </c>
      <c r="CQ17" s="315">
        <v>0</v>
      </c>
      <c r="CR17" s="315">
        <f t="shared" si="32"/>
        <v>0</v>
      </c>
      <c r="CS17" s="315">
        <v>0</v>
      </c>
      <c r="CT17" s="315">
        <v>0</v>
      </c>
      <c r="CU17" s="315">
        <v>0</v>
      </c>
      <c r="CV17" s="315">
        <v>0</v>
      </c>
      <c r="CW17" s="315">
        <v>0</v>
      </c>
      <c r="CX17" s="315">
        <v>0</v>
      </c>
      <c r="CY17" s="315">
        <v>0</v>
      </c>
    </row>
    <row r="18" spans="1:103" s="300" customFormat="1" ht="12" customHeight="1">
      <c r="A18" s="294" t="s">
        <v>571</v>
      </c>
      <c r="B18" s="295" t="s">
        <v>593</v>
      </c>
      <c r="C18" s="294" t="s">
        <v>594</v>
      </c>
      <c r="D18" s="315">
        <f t="shared" si="3"/>
        <v>0</v>
      </c>
      <c r="E18" s="315">
        <f t="shared" si="4"/>
        <v>0</v>
      </c>
      <c r="F18" s="315">
        <f t="shared" si="5"/>
        <v>0</v>
      </c>
      <c r="G18" s="315">
        <f t="shared" si="6"/>
        <v>0</v>
      </c>
      <c r="H18" s="315">
        <f t="shared" si="7"/>
        <v>0</v>
      </c>
      <c r="I18" s="315">
        <f t="shared" si="8"/>
        <v>0</v>
      </c>
      <c r="J18" s="315">
        <f t="shared" si="9"/>
        <v>0</v>
      </c>
      <c r="K18" s="315">
        <f t="shared" si="10"/>
        <v>0</v>
      </c>
      <c r="L18" s="315">
        <f t="shared" si="11"/>
        <v>0</v>
      </c>
      <c r="M18" s="315">
        <f t="shared" si="12"/>
        <v>0</v>
      </c>
      <c r="N18" s="315">
        <f t="shared" si="13"/>
        <v>0</v>
      </c>
      <c r="O18" s="315">
        <f t="shared" si="14"/>
        <v>0</v>
      </c>
      <c r="P18" s="315">
        <f t="shared" si="15"/>
        <v>0</v>
      </c>
      <c r="Q18" s="315">
        <f t="shared" si="16"/>
        <v>0</v>
      </c>
      <c r="R18" s="315">
        <f t="shared" si="17"/>
        <v>0</v>
      </c>
      <c r="S18" s="315">
        <f t="shared" si="18"/>
        <v>0</v>
      </c>
      <c r="T18" s="315">
        <f t="shared" si="19"/>
        <v>0</v>
      </c>
      <c r="U18" s="315">
        <f t="shared" si="20"/>
        <v>0</v>
      </c>
      <c r="V18" s="315">
        <f t="shared" si="21"/>
        <v>0</v>
      </c>
      <c r="W18" s="315">
        <f t="shared" si="22"/>
        <v>0</v>
      </c>
      <c r="X18" s="315">
        <f t="shared" si="23"/>
        <v>0</v>
      </c>
      <c r="Y18" s="315">
        <v>0</v>
      </c>
      <c r="Z18" s="315">
        <v>0</v>
      </c>
      <c r="AA18" s="315">
        <v>0</v>
      </c>
      <c r="AB18" s="315">
        <v>0</v>
      </c>
      <c r="AC18" s="315">
        <v>0</v>
      </c>
      <c r="AD18" s="315">
        <v>0</v>
      </c>
      <c r="AE18" s="315">
        <v>0</v>
      </c>
      <c r="AF18" s="315">
        <f t="shared" si="24"/>
        <v>0</v>
      </c>
      <c r="AG18" s="315">
        <v>0</v>
      </c>
      <c r="AH18" s="315">
        <v>0</v>
      </c>
      <c r="AI18" s="315">
        <v>0</v>
      </c>
      <c r="AJ18" s="315">
        <v>0</v>
      </c>
      <c r="AK18" s="315">
        <v>0</v>
      </c>
      <c r="AL18" s="315">
        <v>0</v>
      </c>
      <c r="AM18" s="315">
        <v>0</v>
      </c>
      <c r="AN18" s="315">
        <f t="shared" si="25"/>
        <v>0</v>
      </c>
      <c r="AO18" s="315">
        <v>0</v>
      </c>
      <c r="AP18" s="315">
        <v>0</v>
      </c>
      <c r="AQ18" s="315">
        <v>0</v>
      </c>
      <c r="AR18" s="315">
        <v>0</v>
      </c>
      <c r="AS18" s="315">
        <v>0</v>
      </c>
      <c r="AT18" s="315">
        <v>0</v>
      </c>
      <c r="AU18" s="315">
        <v>0</v>
      </c>
      <c r="AV18" s="315">
        <f t="shared" si="26"/>
        <v>0</v>
      </c>
      <c r="AW18" s="315">
        <v>0</v>
      </c>
      <c r="AX18" s="315">
        <v>0</v>
      </c>
      <c r="AY18" s="315">
        <v>0</v>
      </c>
      <c r="AZ18" s="315">
        <v>0</v>
      </c>
      <c r="BA18" s="315">
        <v>0</v>
      </c>
      <c r="BB18" s="315">
        <v>0</v>
      </c>
      <c r="BC18" s="315">
        <v>0</v>
      </c>
      <c r="BD18" s="315">
        <f t="shared" si="27"/>
        <v>0</v>
      </c>
      <c r="BE18" s="315">
        <v>0</v>
      </c>
      <c r="BF18" s="315">
        <v>0</v>
      </c>
      <c r="BG18" s="315">
        <v>0</v>
      </c>
      <c r="BH18" s="315">
        <v>0</v>
      </c>
      <c r="BI18" s="315">
        <v>0</v>
      </c>
      <c r="BJ18" s="315">
        <v>0</v>
      </c>
      <c r="BK18" s="315">
        <v>0</v>
      </c>
      <c r="BL18" s="315">
        <f t="shared" si="28"/>
        <v>0</v>
      </c>
      <c r="BM18" s="315">
        <v>0</v>
      </c>
      <c r="BN18" s="315">
        <v>0</v>
      </c>
      <c r="BO18" s="315">
        <v>0</v>
      </c>
      <c r="BP18" s="315">
        <v>0</v>
      </c>
      <c r="BQ18" s="315">
        <v>0</v>
      </c>
      <c r="BR18" s="315">
        <v>0</v>
      </c>
      <c r="BS18" s="315">
        <v>0</v>
      </c>
      <c r="BT18" s="315">
        <f t="shared" si="29"/>
        <v>0</v>
      </c>
      <c r="BU18" s="315">
        <v>0</v>
      </c>
      <c r="BV18" s="315">
        <v>0</v>
      </c>
      <c r="BW18" s="315">
        <v>0</v>
      </c>
      <c r="BX18" s="315">
        <v>0</v>
      </c>
      <c r="BY18" s="315">
        <v>0</v>
      </c>
      <c r="BZ18" s="315">
        <v>0</v>
      </c>
      <c r="CA18" s="315">
        <v>0</v>
      </c>
      <c r="CB18" s="315">
        <f t="shared" si="30"/>
        <v>0</v>
      </c>
      <c r="CC18" s="315">
        <v>0</v>
      </c>
      <c r="CD18" s="315">
        <v>0</v>
      </c>
      <c r="CE18" s="315">
        <v>0</v>
      </c>
      <c r="CF18" s="315">
        <v>0</v>
      </c>
      <c r="CG18" s="315">
        <v>0</v>
      </c>
      <c r="CH18" s="315">
        <v>0</v>
      </c>
      <c r="CI18" s="315">
        <v>0</v>
      </c>
      <c r="CJ18" s="315">
        <f t="shared" si="31"/>
        <v>0</v>
      </c>
      <c r="CK18" s="315">
        <v>0</v>
      </c>
      <c r="CL18" s="315">
        <v>0</v>
      </c>
      <c r="CM18" s="315">
        <v>0</v>
      </c>
      <c r="CN18" s="315">
        <v>0</v>
      </c>
      <c r="CO18" s="315">
        <v>0</v>
      </c>
      <c r="CP18" s="315">
        <v>0</v>
      </c>
      <c r="CQ18" s="315">
        <v>0</v>
      </c>
      <c r="CR18" s="315">
        <f t="shared" si="32"/>
        <v>0</v>
      </c>
      <c r="CS18" s="315">
        <v>0</v>
      </c>
      <c r="CT18" s="315">
        <v>0</v>
      </c>
      <c r="CU18" s="315">
        <v>0</v>
      </c>
      <c r="CV18" s="315">
        <v>0</v>
      </c>
      <c r="CW18" s="315">
        <v>0</v>
      </c>
      <c r="CX18" s="315">
        <v>0</v>
      </c>
      <c r="CY18" s="315">
        <v>0</v>
      </c>
    </row>
    <row r="19" spans="1:103" s="300" customFormat="1" ht="12" customHeight="1">
      <c r="A19" s="294" t="s">
        <v>571</v>
      </c>
      <c r="B19" s="295" t="s">
        <v>595</v>
      </c>
      <c r="C19" s="294" t="s">
        <v>596</v>
      </c>
      <c r="D19" s="315">
        <f t="shared" si="3"/>
        <v>0</v>
      </c>
      <c r="E19" s="315">
        <f t="shared" si="4"/>
        <v>0</v>
      </c>
      <c r="F19" s="315">
        <f t="shared" si="5"/>
        <v>0</v>
      </c>
      <c r="G19" s="315">
        <f t="shared" si="6"/>
        <v>0</v>
      </c>
      <c r="H19" s="315">
        <f t="shared" si="7"/>
        <v>0</v>
      </c>
      <c r="I19" s="315">
        <f t="shared" si="8"/>
        <v>0</v>
      </c>
      <c r="J19" s="315">
        <f t="shared" si="9"/>
        <v>0</v>
      </c>
      <c r="K19" s="315">
        <f t="shared" si="10"/>
        <v>0</v>
      </c>
      <c r="L19" s="315">
        <f t="shared" si="11"/>
        <v>0</v>
      </c>
      <c r="M19" s="315">
        <f t="shared" si="12"/>
        <v>0</v>
      </c>
      <c r="N19" s="315">
        <f t="shared" si="13"/>
        <v>0</v>
      </c>
      <c r="O19" s="315">
        <f t="shared" si="14"/>
        <v>0</v>
      </c>
      <c r="P19" s="315">
        <f t="shared" si="15"/>
        <v>0</v>
      </c>
      <c r="Q19" s="315">
        <f t="shared" si="16"/>
        <v>0</v>
      </c>
      <c r="R19" s="315">
        <f t="shared" si="17"/>
        <v>0</v>
      </c>
      <c r="S19" s="315">
        <f t="shared" si="18"/>
        <v>0</v>
      </c>
      <c r="T19" s="315">
        <f t="shared" si="19"/>
        <v>0</v>
      </c>
      <c r="U19" s="315">
        <f t="shared" si="20"/>
        <v>0</v>
      </c>
      <c r="V19" s="315">
        <f t="shared" si="21"/>
        <v>0</v>
      </c>
      <c r="W19" s="315">
        <f t="shared" si="22"/>
        <v>0</v>
      </c>
      <c r="X19" s="315">
        <f t="shared" si="23"/>
        <v>0</v>
      </c>
      <c r="Y19" s="315">
        <v>0</v>
      </c>
      <c r="Z19" s="315">
        <v>0</v>
      </c>
      <c r="AA19" s="315">
        <v>0</v>
      </c>
      <c r="AB19" s="315">
        <v>0</v>
      </c>
      <c r="AC19" s="315">
        <v>0</v>
      </c>
      <c r="AD19" s="315">
        <v>0</v>
      </c>
      <c r="AE19" s="315">
        <v>0</v>
      </c>
      <c r="AF19" s="315">
        <f t="shared" si="24"/>
        <v>0</v>
      </c>
      <c r="AG19" s="315">
        <v>0</v>
      </c>
      <c r="AH19" s="315">
        <v>0</v>
      </c>
      <c r="AI19" s="315">
        <v>0</v>
      </c>
      <c r="AJ19" s="315">
        <v>0</v>
      </c>
      <c r="AK19" s="315">
        <v>0</v>
      </c>
      <c r="AL19" s="315">
        <v>0</v>
      </c>
      <c r="AM19" s="315">
        <v>0</v>
      </c>
      <c r="AN19" s="315">
        <f t="shared" si="25"/>
        <v>0</v>
      </c>
      <c r="AO19" s="315">
        <v>0</v>
      </c>
      <c r="AP19" s="315">
        <v>0</v>
      </c>
      <c r="AQ19" s="315">
        <v>0</v>
      </c>
      <c r="AR19" s="315">
        <v>0</v>
      </c>
      <c r="AS19" s="315">
        <v>0</v>
      </c>
      <c r="AT19" s="315">
        <v>0</v>
      </c>
      <c r="AU19" s="315">
        <v>0</v>
      </c>
      <c r="AV19" s="315">
        <f t="shared" si="26"/>
        <v>0</v>
      </c>
      <c r="AW19" s="315">
        <v>0</v>
      </c>
      <c r="AX19" s="315">
        <v>0</v>
      </c>
      <c r="AY19" s="315">
        <v>0</v>
      </c>
      <c r="AZ19" s="315">
        <v>0</v>
      </c>
      <c r="BA19" s="315">
        <v>0</v>
      </c>
      <c r="BB19" s="315">
        <v>0</v>
      </c>
      <c r="BC19" s="315">
        <v>0</v>
      </c>
      <c r="BD19" s="315">
        <f t="shared" si="27"/>
        <v>0</v>
      </c>
      <c r="BE19" s="315">
        <v>0</v>
      </c>
      <c r="BF19" s="315">
        <v>0</v>
      </c>
      <c r="BG19" s="315">
        <v>0</v>
      </c>
      <c r="BH19" s="315">
        <v>0</v>
      </c>
      <c r="BI19" s="315">
        <v>0</v>
      </c>
      <c r="BJ19" s="315">
        <v>0</v>
      </c>
      <c r="BK19" s="315">
        <v>0</v>
      </c>
      <c r="BL19" s="315">
        <f t="shared" si="28"/>
        <v>0</v>
      </c>
      <c r="BM19" s="315">
        <v>0</v>
      </c>
      <c r="BN19" s="315">
        <v>0</v>
      </c>
      <c r="BO19" s="315">
        <v>0</v>
      </c>
      <c r="BP19" s="315">
        <v>0</v>
      </c>
      <c r="BQ19" s="315">
        <v>0</v>
      </c>
      <c r="BR19" s="315">
        <v>0</v>
      </c>
      <c r="BS19" s="315">
        <v>0</v>
      </c>
      <c r="BT19" s="315">
        <f t="shared" si="29"/>
        <v>0</v>
      </c>
      <c r="BU19" s="315">
        <v>0</v>
      </c>
      <c r="BV19" s="315">
        <v>0</v>
      </c>
      <c r="BW19" s="315">
        <v>0</v>
      </c>
      <c r="BX19" s="315">
        <v>0</v>
      </c>
      <c r="BY19" s="315">
        <v>0</v>
      </c>
      <c r="BZ19" s="315">
        <v>0</v>
      </c>
      <c r="CA19" s="315">
        <v>0</v>
      </c>
      <c r="CB19" s="315">
        <f t="shared" si="30"/>
        <v>0</v>
      </c>
      <c r="CC19" s="315">
        <v>0</v>
      </c>
      <c r="CD19" s="315">
        <v>0</v>
      </c>
      <c r="CE19" s="315">
        <v>0</v>
      </c>
      <c r="CF19" s="315">
        <v>0</v>
      </c>
      <c r="CG19" s="315">
        <v>0</v>
      </c>
      <c r="CH19" s="315">
        <v>0</v>
      </c>
      <c r="CI19" s="315">
        <v>0</v>
      </c>
      <c r="CJ19" s="315">
        <f t="shared" si="31"/>
        <v>0</v>
      </c>
      <c r="CK19" s="315">
        <v>0</v>
      </c>
      <c r="CL19" s="315">
        <v>0</v>
      </c>
      <c r="CM19" s="315">
        <v>0</v>
      </c>
      <c r="CN19" s="315">
        <v>0</v>
      </c>
      <c r="CO19" s="315">
        <v>0</v>
      </c>
      <c r="CP19" s="315">
        <v>0</v>
      </c>
      <c r="CQ19" s="315">
        <v>0</v>
      </c>
      <c r="CR19" s="315">
        <f t="shared" si="32"/>
        <v>0</v>
      </c>
      <c r="CS19" s="315">
        <v>0</v>
      </c>
      <c r="CT19" s="315">
        <v>0</v>
      </c>
      <c r="CU19" s="315">
        <v>0</v>
      </c>
      <c r="CV19" s="315">
        <v>0</v>
      </c>
      <c r="CW19" s="315">
        <v>0</v>
      </c>
      <c r="CX19" s="315">
        <v>0</v>
      </c>
      <c r="CY19" s="315">
        <v>0</v>
      </c>
    </row>
    <row r="20" spans="1:103" s="300" customFormat="1" ht="12" customHeight="1">
      <c r="A20" s="294" t="s">
        <v>571</v>
      </c>
      <c r="B20" s="295" t="s">
        <v>597</v>
      </c>
      <c r="C20" s="294" t="s">
        <v>598</v>
      </c>
      <c r="D20" s="315">
        <f t="shared" si="3"/>
        <v>0</v>
      </c>
      <c r="E20" s="315">
        <f t="shared" si="4"/>
        <v>0</v>
      </c>
      <c r="F20" s="315">
        <f t="shared" si="5"/>
        <v>0</v>
      </c>
      <c r="G20" s="315">
        <f t="shared" si="6"/>
        <v>0</v>
      </c>
      <c r="H20" s="315">
        <f t="shared" si="7"/>
        <v>0</v>
      </c>
      <c r="I20" s="315">
        <f t="shared" si="8"/>
        <v>0</v>
      </c>
      <c r="J20" s="315">
        <f t="shared" si="9"/>
        <v>0</v>
      </c>
      <c r="K20" s="315">
        <f t="shared" si="10"/>
        <v>0</v>
      </c>
      <c r="L20" s="315">
        <f t="shared" si="11"/>
        <v>0</v>
      </c>
      <c r="M20" s="315">
        <f t="shared" si="12"/>
        <v>0</v>
      </c>
      <c r="N20" s="315">
        <f t="shared" si="13"/>
        <v>0</v>
      </c>
      <c r="O20" s="315">
        <f t="shared" si="14"/>
        <v>0</v>
      </c>
      <c r="P20" s="315">
        <f t="shared" si="15"/>
        <v>0</v>
      </c>
      <c r="Q20" s="315">
        <f t="shared" si="16"/>
        <v>0</v>
      </c>
      <c r="R20" s="315">
        <f t="shared" si="17"/>
        <v>0</v>
      </c>
      <c r="S20" s="315">
        <f t="shared" si="18"/>
        <v>0</v>
      </c>
      <c r="T20" s="315">
        <f t="shared" si="19"/>
        <v>0</v>
      </c>
      <c r="U20" s="315">
        <f t="shared" si="20"/>
        <v>0</v>
      </c>
      <c r="V20" s="315">
        <f t="shared" si="21"/>
        <v>0</v>
      </c>
      <c r="W20" s="315">
        <f t="shared" si="22"/>
        <v>0</v>
      </c>
      <c r="X20" s="315">
        <f t="shared" si="23"/>
        <v>0</v>
      </c>
      <c r="Y20" s="315">
        <v>0</v>
      </c>
      <c r="Z20" s="315">
        <v>0</v>
      </c>
      <c r="AA20" s="315">
        <v>0</v>
      </c>
      <c r="AB20" s="315">
        <v>0</v>
      </c>
      <c r="AC20" s="315">
        <v>0</v>
      </c>
      <c r="AD20" s="315">
        <v>0</v>
      </c>
      <c r="AE20" s="315">
        <v>0</v>
      </c>
      <c r="AF20" s="315">
        <f t="shared" si="24"/>
        <v>0</v>
      </c>
      <c r="AG20" s="315">
        <v>0</v>
      </c>
      <c r="AH20" s="315">
        <v>0</v>
      </c>
      <c r="AI20" s="315">
        <v>0</v>
      </c>
      <c r="AJ20" s="315">
        <v>0</v>
      </c>
      <c r="AK20" s="315">
        <v>0</v>
      </c>
      <c r="AL20" s="315">
        <v>0</v>
      </c>
      <c r="AM20" s="315">
        <v>0</v>
      </c>
      <c r="AN20" s="315">
        <f t="shared" si="25"/>
        <v>0</v>
      </c>
      <c r="AO20" s="315">
        <v>0</v>
      </c>
      <c r="AP20" s="315">
        <v>0</v>
      </c>
      <c r="AQ20" s="315">
        <v>0</v>
      </c>
      <c r="AR20" s="315">
        <v>0</v>
      </c>
      <c r="AS20" s="315">
        <v>0</v>
      </c>
      <c r="AT20" s="315">
        <v>0</v>
      </c>
      <c r="AU20" s="315">
        <v>0</v>
      </c>
      <c r="AV20" s="315">
        <f t="shared" si="26"/>
        <v>0</v>
      </c>
      <c r="AW20" s="315">
        <v>0</v>
      </c>
      <c r="AX20" s="315">
        <v>0</v>
      </c>
      <c r="AY20" s="315">
        <v>0</v>
      </c>
      <c r="AZ20" s="315">
        <v>0</v>
      </c>
      <c r="BA20" s="315">
        <v>0</v>
      </c>
      <c r="BB20" s="315">
        <v>0</v>
      </c>
      <c r="BC20" s="315">
        <v>0</v>
      </c>
      <c r="BD20" s="315">
        <f t="shared" si="27"/>
        <v>0</v>
      </c>
      <c r="BE20" s="315">
        <v>0</v>
      </c>
      <c r="BF20" s="315">
        <v>0</v>
      </c>
      <c r="BG20" s="315">
        <v>0</v>
      </c>
      <c r="BH20" s="315">
        <v>0</v>
      </c>
      <c r="BI20" s="315">
        <v>0</v>
      </c>
      <c r="BJ20" s="315">
        <v>0</v>
      </c>
      <c r="BK20" s="315">
        <v>0</v>
      </c>
      <c r="BL20" s="315">
        <f t="shared" si="28"/>
        <v>0</v>
      </c>
      <c r="BM20" s="315">
        <v>0</v>
      </c>
      <c r="BN20" s="315">
        <v>0</v>
      </c>
      <c r="BO20" s="315">
        <v>0</v>
      </c>
      <c r="BP20" s="315">
        <v>0</v>
      </c>
      <c r="BQ20" s="315">
        <v>0</v>
      </c>
      <c r="BR20" s="315">
        <v>0</v>
      </c>
      <c r="BS20" s="315">
        <v>0</v>
      </c>
      <c r="BT20" s="315">
        <f t="shared" si="29"/>
        <v>0</v>
      </c>
      <c r="BU20" s="315">
        <v>0</v>
      </c>
      <c r="BV20" s="315">
        <v>0</v>
      </c>
      <c r="BW20" s="315">
        <v>0</v>
      </c>
      <c r="BX20" s="315">
        <v>0</v>
      </c>
      <c r="BY20" s="315">
        <v>0</v>
      </c>
      <c r="BZ20" s="315">
        <v>0</v>
      </c>
      <c r="CA20" s="315">
        <v>0</v>
      </c>
      <c r="CB20" s="315">
        <f t="shared" si="30"/>
        <v>0</v>
      </c>
      <c r="CC20" s="315">
        <v>0</v>
      </c>
      <c r="CD20" s="315">
        <v>0</v>
      </c>
      <c r="CE20" s="315">
        <v>0</v>
      </c>
      <c r="CF20" s="315">
        <v>0</v>
      </c>
      <c r="CG20" s="315">
        <v>0</v>
      </c>
      <c r="CH20" s="315">
        <v>0</v>
      </c>
      <c r="CI20" s="315">
        <v>0</v>
      </c>
      <c r="CJ20" s="315">
        <f t="shared" si="31"/>
        <v>0</v>
      </c>
      <c r="CK20" s="315">
        <v>0</v>
      </c>
      <c r="CL20" s="315">
        <v>0</v>
      </c>
      <c r="CM20" s="315">
        <v>0</v>
      </c>
      <c r="CN20" s="315">
        <v>0</v>
      </c>
      <c r="CO20" s="315">
        <v>0</v>
      </c>
      <c r="CP20" s="315">
        <v>0</v>
      </c>
      <c r="CQ20" s="315">
        <v>0</v>
      </c>
      <c r="CR20" s="315">
        <f t="shared" si="32"/>
        <v>0</v>
      </c>
      <c r="CS20" s="315">
        <v>0</v>
      </c>
      <c r="CT20" s="315">
        <v>0</v>
      </c>
      <c r="CU20" s="315">
        <v>0</v>
      </c>
      <c r="CV20" s="315">
        <v>0</v>
      </c>
      <c r="CW20" s="315">
        <v>0</v>
      </c>
      <c r="CX20" s="315">
        <v>0</v>
      </c>
      <c r="CY20" s="315">
        <v>0</v>
      </c>
    </row>
    <row r="21" spans="1:103" s="300" customFormat="1" ht="12" customHeight="1">
      <c r="A21" s="294" t="s">
        <v>571</v>
      </c>
      <c r="B21" s="295" t="s">
        <v>599</v>
      </c>
      <c r="C21" s="294" t="s">
        <v>600</v>
      </c>
      <c r="D21" s="315">
        <f t="shared" si="3"/>
        <v>0</v>
      </c>
      <c r="E21" s="315">
        <f t="shared" si="4"/>
        <v>0</v>
      </c>
      <c r="F21" s="315">
        <f t="shared" si="5"/>
        <v>0</v>
      </c>
      <c r="G21" s="315">
        <f t="shared" si="6"/>
        <v>0</v>
      </c>
      <c r="H21" s="315">
        <f t="shared" si="7"/>
        <v>0</v>
      </c>
      <c r="I21" s="315">
        <f t="shared" si="8"/>
        <v>0</v>
      </c>
      <c r="J21" s="315">
        <f t="shared" si="9"/>
        <v>0</v>
      </c>
      <c r="K21" s="315">
        <f t="shared" si="10"/>
        <v>0</v>
      </c>
      <c r="L21" s="315">
        <f t="shared" si="11"/>
        <v>0</v>
      </c>
      <c r="M21" s="315">
        <f t="shared" si="12"/>
        <v>0</v>
      </c>
      <c r="N21" s="315">
        <f t="shared" si="13"/>
        <v>0</v>
      </c>
      <c r="O21" s="315">
        <f t="shared" si="14"/>
        <v>0</v>
      </c>
      <c r="P21" s="315">
        <f t="shared" si="15"/>
        <v>0</v>
      </c>
      <c r="Q21" s="315">
        <f t="shared" si="16"/>
        <v>0</v>
      </c>
      <c r="R21" s="315">
        <f t="shared" si="17"/>
        <v>0</v>
      </c>
      <c r="S21" s="315">
        <f t="shared" si="18"/>
        <v>0</v>
      </c>
      <c r="T21" s="315">
        <f t="shared" si="19"/>
        <v>0</v>
      </c>
      <c r="U21" s="315">
        <f t="shared" si="20"/>
        <v>0</v>
      </c>
      <c r="V21" s="315">
        <f t="shared" si="21"/>
        <v>0</v>
      </c>
      <c r="W21" s="315">
        <f t="shared" si="22"/>
        <v>0</v>
      </c>
      <c r="X21" s="315">
        <f t="shared" si="23"/>
        <v>0</v>
      </c>
      <c r="Y21" s="315">
        <v>0</v>
      </c>
      <c r="Z21" s="315">
        <v>0</v>
      </c>
      <c r="AA21" s="315">
        <v>0</v>
      </c>
      <c r="AB21" s="315">
        <v>0</v>
      </c>
      <c r="AC21" s="315">
        <v>0</v>
      </c>
      <c r="AD21" s="315">
        <v>0</v>
      </c>
      <c r="AE21" s="315">
        <v>0</v>
      </c>
      <c r="AF21" s="315">
        <f t="shared" si="24"/>
        <v>0</v>
      </c>
      <c r="AG21" s="315">
        <v>0</v>
      </c>
      <c r="AH21" s="315">
        <v>0</v>
      </c>
      <c r="AI21" s="315">
        <v>0</v>
      </c>
      <c r="AJ21" s="315">
        <v>0</v>
      </c>
      <c r="AK21" s="315">
        <v>0</v>
      </c>
      <c r="AL21" s="315">
        <v>0</v>
      </c>
      <c r="AM21" s="315">
        <v>0</v>
      </c>
      <c r="AN21" s="315">
        <f t="shared" si="25"/>
        <v>0</v>
      </c>
      <c r="AO21" s="315">
        <v>0</v>
      </c>
      <c r="AP21" s="315">
        <v>0</v>
      </c>
      <c r="AQ21" s="315">
        <v>0</v>
      </c>
      <c r="AR21" s="315">
        <v>0</v>
      </c>
      <c r="AS21" s="315">
        <v>0</v>
      </c>
      <c r="AT21" s="315">
        <v>0</v>
      </c>
      <c r="AU21" s="315">
        <v>0</v>
      </c>
      <c r="AV21" s="315">
        <f t="shared" si="26"/>
        <v>0</v>
      </c>
      <c r="AW21" s="315">
        <v>0</v>
      </c>
      <c r="AX21" s="315">
        <v>0</v>
      </c>
      <c r="AY21" s="315">
        <v>0</v>
      </c>
      <c r="AZ21" s="315">
        <v>0</v>
      </c>
      <c r="BA21" s="315">
        <v>0</v>
      </c>
      <c r="BB21" s="315">
        <v>0</v>
      </c>
      <c r="BC21" s="315">
        <v>0</v>
      </c>
      <c r="BD21" s="315">
        <f t="shared" si="27"/>
        <v>0</v>
      </c>
      <c r="BE21" s="315">
        <v>0</v>
      </c>
      <c r="BF21" s="315">
        <v>0</v>
      </c>
      <c r="BG21" s="315">
        <v>0</v>
      </c>
      <c r="BH21" s="315">
        <v>0</v>
      </c>
      <c r="BI21" s="315">
        <v>0</v>
      </c>
      <c r="BJ21" s="315">
        <v>0</v>
      </c>
      <c r="BK21" s="315">
        <v>0</v>
      </c>
      <c r="BL21" s="315">
        <f t="shared" si="28"/>
        <v>0</v>
      </c>
      <c r="BM21" s="315">
        <v>0</v>
      </c>
      <c r="BN21" s="315">
        <v>0</v>
      </c>
      <c r="BO21" s="315">
        <v>0</v>
      </c>
      <c r="BP21" s="315">
        <v>0</v>
      </c>
      <c r="BQ21" s="315">
        <v>0</v>
      </c>
      <c r="BR21" s="315">
        <v>0</v>
      </c>
      <c r="BS21" s="315">
        <v>0</v>
      </c>
      <c r="BT21" s="315">
        <f t="shared" si="29"/>
        <v>0</v>
      </c>
      <c r="BU21" s="315">
        <v>0</v>
      </c>
      <c r="BV21" s="315">
        <v>0</v>
      </c>
      <c r="BW21" s="315">
        <v>0</v>
      </c>
      <c r="BX21" s="315">
        <v>0</v>
      </c>
      <c r="BY21" s="315">
        <v>0</v>
      </c>
      <c r="BZ21" s="315">
        <v>0</v>
      </c>
      <c r="CA21" s="315">
        <v>0</v>
      </c>
      <c r="CB21" s="315">
        <f t="shared" si="30"/>
        <v>0</v>
      </c>
      <c r="CC21" s="315">
        <v>0</v>
      </c>
      <c r="CD21" s="315">
        <v>0</v>
      </c>
      <c r="CE21" s="315">
        <v>0</v>
      </c>
      <c r="CF21" s="315">
        <v>0</v>
      </c>
      <c r="CG21" s="315">
        <v>0</v>
      </c>
      <c r="CH21" s="315">
        <v>0</v>
      </c>
      <c r="CI21" s="315">
        <v>0</v>
      </c>
      <c r="CJ21" s="315">
        <f t="shared" si="31"/>
        <v>0</v>
      </c>
      <c r="CK21" s="315">
        <v>0</v>
      </c>
      <c r="CL21" s="315">
        <v>0</v>
      </c>
      <c r="CM21" s="315">
        <v>0</v>
      </c>
      <c r="CN21" s="315">
        <v>0</v>
      </c>
      <c r="CO21" s="315">
        <v>0</v>
      </c>
      <c r="CP21" s="315">
        <v>0</v>
      </c>
      <c r="CQ21" s="315">
        <v>0</v>
      </c>
      <c r="CR21" s="315">
        <f t="shared" si="32"/>
        <v>0</v>
      </c>
      <c r="CS21" s="315">
        <v>0</v>
      </c>
      <c r="CT21" s="315">
        <v>0</v>
      </c>
      <c r="CU21" s="315">
        <v>0</v>
      </c>
      <c r="CV21" s="315">
        <v>0</v>
      </c>
      <c r="CW21" s="315">
        <v>0</v>
      </c>
      <c r="CX21" s="315">
        <v>0</v>
      </c>
      <c r="CY21" s="315">
        <v>0</v>
      </c>
    </row>
    <row r="22" spans="1:103" s="300" customFormat="1" ht="12" customHeight="1">
      <c r="A22" s="294" t="s">
        <v>571</v>
      </c>
      <c r="B22" s="295" t="s">
        <v>569</v>
      </c>
      <c r="C22" s="294" t="s">
        <v>601</v>
      </c>
      <c r="D22" s="315">
        <f t="shared" si="3"/>
        <v>0</v>
      </c>
      <c r="E22" s="315">
        <f t="shared" si="4"/>
        <v>0</v>
      </c>
      <c r="F22" s="315">
        <f t="shared" si="5"/>
        <v>0</v>
      </c>
      <c r="G22" s="315">
        <f t="shared" si="6"/>
        <v>0</v>
      </c>
      <c r="H22" s="315">
        <f t="shared" si="7"/>
        <v>0</v>
      </c>
      <c r="I22" s="315">
        <f t="shared" si="8"/>
        <v>0</v>
      </c>
      <c r="J22" s="315">
        <f t="shared" si="9"/>
        <v>0</v>
      </c>
      <c r="K22" s="315">
        <f t="shared" si="10"/>
        <v>0</v>
      </c>
      <c r="L22" s="315">
        <f t="shared" si="11"/>
        <v>0</v>
      </c>
      <c r="M22" s="315">
        <f t="shared" si="12"/>
        <v>0</v>
      </c>
      <c r="N22" s="315">
        <f t="shared" si="13"/>
        <v>0</v>
      </c>
      <c r="O22" s="315">
        <f t="shared" si="14"/>
        <v>0</v>
      </c>
      <c r="P22" s="315">
        <f t="shared" si="15"/>
        <v>0</v>
      </c>
      <c r="Q22" s="315">
        <f t="shared" si="16"/>
        <v>0</v>
      </c>
      <c r="R22" s="315">
        <f t="shared" si="17"/>
        <v>0</v>
      </c>
      <c r="S22" s="315">
        <f t="shared" si="18"/>
        <v>0</v>
      </c>
      <c r="T22" s="315">
        <f t="shared" si="19"/>
        <v>0</v>
      </c>
      <c r="U22" s="315">
        <f t="shared" si="20"/>
        <v>0</v>
      </c>
      <c r="V22" s="315">
        <f t="shared" si="21"/>
        <v>0</v>
      </c>
      <c r="W22" s="315">
        <f t="shared" si="22"/>
        <v>0</v>
      </c>
      <c r="X22" s="315">
        <f t="shared" si="23"/>
        <v>0</v>
      </c>
      <c r="Y22" s="315">
        <v>0</v>
      </c>
      <c r="Z22" s="315">
        <v>0</v>
      </c>
      <c r="AA22" s="315">
        <v>0</v>
      </c>
      <c r="AB22" s="315">
        <v>0</v>
      </c>
      <c r="AC22" s="315">
        <v>0</v>
      </c>
      <c r="AD22" s="315">
        <v>0</v>
      </c>
      <c r="AE22" s="315">
        <v>0</v>
      </c>
      <c r="AF22" s="315">
        <f t="shared" si="24"/>
        <v>0</v>
      </c>
      <c r="AG22" s="315">
        <v>0</v>
      </c>
      <c r="AH22" s="315">
        <v>0</v>
      </c>
      <c r="AI22" s="315">
        <v>0</v>
      </c>
      <c r="AJ22" s="315">
        <v>0</v>
      </c>
      <c r="AK22" s="315">
        <v>0</v>
      </c>
      <c r="AL22" s="315">
        <v>0</v>
      </c>
      <c r="AM22" s="315">
        <v>0</v>
      </c>
      <c r="AN22" s="315">
        <f t="shared" si="25"/>
        <v>0</v>
      </c>
      <c r="AO22" s="315">
        <v>0</v>
      </c>
      <c r="AP22" s="315">
        <v>0</v>
      </c>
      <c r="AQ22" s="315">
        <v>0</v>
      </c>
      <c r="AR22" s="315">
        <v>0</v>
      </c>
      <c r="AS22" s="315">
        <v>0</v>
      </c>
      <c r="AT22" s="315">
        <v>0</v>
      </c>
      <c r="AU22" s="315">
        <v>0</v>
      </c>
      <c r="AV22" s="315">
        <f t="shared" si="26"/>
        <v>0</v>
      </c>
      <c r="AW22" s="315">
        <v>0</v>
      </c>
      <c r="AX22" s="315">
        <v>0</v>
      </c>
      <c r="AY22" s="315">
        <v>0</v>
      </c>
      <c r="AZ22" s="315">
        <v>0</v>
      </c>
      <c r="BA22" s="315">
        <v>0</v>
      </c>
      <c r="BB22" s="315">
        <v>0</v>
      </c>
      <c r="BC22" s="315">
        <v>0</v>
      </c>
      <c r="BD22" s="315">
        <f t="shared" si="27"/>
        <v>0</v>
      </c>
      <c r="BE22" s="315">
        <v>0</v>
      </c>
      <c r="BF22" s="315">
        <v>0</v>
      </c>
      <c r="BG22" s="315">
        <v>0</v>
      </c>
      <c r="BH22" s="315">
        <v>0</v>
      </c>
      <c r="BI22" s="315">
        <v>0</v>
      </c>
      <c r="BJ22" s="315">
        <v>0</v>
      </c>
      <c r="BK22" s="315">
        <v>0</v>
      </c>
      <c r="BL22" s="315">
        <f t="shared" si="28"/>
        <v>0</v>
      </c>
      <c r="BM22" s="315">
        <v>0</v>
      </c>
      <c r="BN22" s="315">
        <v>0</v>
      </c>
      <c r="BO22" s="315">
        <v>0</v>
      </c>
      <c r="BP22" s="315">
        <v>0</v>
      </c>
      <c r="BQ22" s="315">
        <v>0</v>
      </c>
      <c r="BR22" s="315">
        <v>0</v>
      </c>
      <c r="BS22" s="315">
        <v>0</v>
      </c>
      <c r="BT22" s="315">
        <f t="shared" si="29"/>
        <v>0</v>
      </c>
      <c r="BU22" s="315">
        <v>0</v>
      </c>
      <c r="BV22" s="315">
        <v>0</v>
      </c>
      <c r="BW22" s="315">
        <v>0</v>
      </c>
      <c r="BX22" s="315">
        <v>0</v>
      </c>
      <c r="BY22" s="315">
        <v>0</v>
      </c>
      <c r="BZ22" s="315">
        <v>0</v>
      </c>
      <c r="CA22" s="315">
        <v>0</v>
      </c>
      <c r="CB22" s="315">
        <f t="shared" si="30"/>
        <v>0</v>
      </c>
      <c r="CC22" s="315">
        <v>0</v>
      </c>
      <c r="CD22" s="315">
        <v>0</v>
      </c>
      <c r="CE22" s="315">
        <v>0</v>
      </c>
      <c r="CF22" s="315">
        <v>0</v>
      </c>
      <c r="CG22" s="315">
        <v>0</v>
      </c>
      <c r="CH22" s="315">
        <v>0</v>
      </c>
      <c r="CI22" s="315">
        <v>0</v>
      </c>
      <c r="CJ22" s="315">
        <f t="shared" si="31"/>
        <v>0</v>
      </c>
      <c r="CK22" s="315">
        <v>0</v>
      </c>
      <c r="CL22" s="315">
        <v>0</v>
      </c>
      <c r="CM22" s="315">
        <v>0</v>
      </c>
      <c r="CN22" s="315">
        <v>0</v>
      </c>
      <c r="CO22" s="315">
        <v>0</v>
      </c>
      <c r="CP22" s="315">
        <v>0</v>
      </c>
      <c r="CQ22" s="315">
        <v>0</v>
      </c>
      <c r="CR22" s="315">
        <f t="shared" si="32"/>
        <v>0</v>
      </c>
      <c r="CS22" s="315">
        <v>0</v>
      </c>
      <c r="CT22" s="315">
        <v>0</v>
      </c>
      <c r="CU22" s="315">
        <v>0</v>
      </c>
      <c r="CV22" s="315">
        <v>0</v>
      </c>
      <c r="CW22" s="315">
        <v>0</v>
      </c>
      <c r="CX22" s="315">
        <v>0</v>
      </c>
      <c r="CY22" s="315">
        <v>0</v>
      </c>
    </row>
    <row r="23" spans="1:103" s="300" customFormat="1" ht="12" customHeight="1">
      <c r="A23" s="294" t="s">
        <v>571</v>
      </c>
      <c r="B23" s="295" t="s">
        <v>570</v>
      </c>
      <c r="C23" s="294" t="s">
        <v>602</v>
      </c>
      <c r="D23" s="315">
        <f t="shared" si="3"/>
        <v>0</v>
      </c>
      <c r="E23" s="315">
        <f t="shared" si="4"/>
        <v>0</v>
      </c>
      <c r="F23" s="315">
        <f t="shared" si="5"/>
        <v>0</v>
      </c>
      <c r="G23" s="315">
        <f t="shared" si="6"/>
        <v>0</v>
      </c>
      <c r="H23" s="315">
        <f t="shared" si="7"/>
        <v>0</v>
      </c>
      <c r="I23" s="315">
        <f t="shared" si="8"/>
        <v>0</v>
      </c>
      <c r="J23" s="315">
        <f t="shared" si="9"/>
        <v>0</v>
      </c>
      <c r="K23" s="315">
        <f t="shared" si="10"/>
        <v>0</v>
      </c>
      <c r="L23" s="315">
        <f t="shared" si="11"/>
        <v>0</v>
      </c>
      <c r="M23" s="315">
        <f t="shared" si="12"/>
        <v>0</v>
      </c>
      <c r="N23" s="315">
        <f t="shared" si="13"/>
        <v>0</v>
      </c>
      <c r="O23" s="315">
        <f t="shared" si="14"/>
        <v>0</v>
      </c>
      <c r="P23" s="315">
        <f t="shared" si="15"/>
        <v>0</v>
      </c>
      <c r="Q23" s="315">
        <f t="shared" si="16"/>
        <v>0</v>
      </c>
      <c r="R23" s="315">
        <f t="shared" si="17"/>
        <v>0</v>
      </c>
      <c r="S23" s="315">
        <f t="shared" si="18"/>
        <v>0</v>
      </c>
      <c r="T23" s="315">
        <f t="shared" si="19"/>
        <v>0</v>
      </c>
      <c r="U23" s="315">
        <f t="shared" si="20"/>
        <v>0</v>
      </c>
      <c r="V23" s="315">
        <f t="shared" si="21"/>
        <v>0</v>
      </c>
      <c r="W23" s="315">
        <f t="shared" si="22"/>
        <v>0</v>
      </c>
      <c r="X23" s="315">
        <f t="shared" si="23"/>
        <v>0</v>
      </c>
      <c r="Y23" s="315">
        <v>0</v>
      </c>
      <c r="Z23" s="315">
        <v>0</v>
      </c>
      <c r="AA23" s="315">
        <v>0</v>
      </c>
      <c r="AB23" s="315">
        <v>0</v>
      </c>
      <c r="AC23" s="315">
        <v>0</v>
      </c>
      <c r="AD23" s="315">
        <v>0</v>
      </c>
      <c r="AE23" s="315">
        <v>0</v>
      </c>
      <c r="AF23" s="315">
        <f t="shared" si="24"/>
        <v>0</v>
      </c>
      <c r="AG23" s="315">
        <v>0</v>
      </c>
      <c r="AH23" s="315">
        <v>0</v>
      </c>
      <c r="AI23" s="315">
        <v>0</v>
      </c>
      <c r="AJ23" s="315">
        <v>0</v>
      </c>
      <c r="AK23" s="315">
        <v>0</v>
      </c>
      <c r="AL23" s="315">
        <v>0</v>
      </c>
      <c r="AM23" s="315">
        <v>0</v>
      </c>
      <c r="AN23" s="315">
        <f t="shared" si="25"/>
        <v>0</v>
      </c>
      <c r="AO23" s="315">
        <v>0</v>
      </c>
      <c r="AP23" s="315">
        <v>0</v>
      </c>
      <c r="AQ23" s="315">
        <v>0</v>
      </c>
      <c r="AR23" s="315">
        <v>0</v>
      </c>
      <c r="AS23" s="315">
        <v>0</v>
      </c>
      <c r="AT23" s="315">
        <v>0</v>
      </c>
      <c r="AU23" s="315">
        <v>0</v>
      </c>
      <c r="AV23" s="315">
        <f t="shared" si="26"/>
        <v>0</v>
      </c>
      <c r="AW23" s="315">
        <v>0</v>
      </c>
      <c r="AX23" s="315">
        <v>0</v>
      </c>
      <c r="AY23" s="315">
        <v>0</v>
      </c>
      <c r="AZ23" s="315">
        <v>0</v>
      </c>
      <c r="BA23" s="315">
        <v>0</v>
      </c>
      <c r="BB23" s="315">
        <v>0</v>
      </c>
      <c r="BC23" s="315">
        <v>0</v>
      </c>
      <c r="BD23" s="315">
        <f t="shared" si="27"/>
        <v>0</v>
      </c>
      <c r="BE23" s="315">
        <v>0</v>
      </c>
      <c r="BF23" s="315">
        <v>0</v>
      </c>
      <c r="BG23" s="315">
        <v>0</v>
      </c>
      <c r="BH23" s="315">
        <v>0</v>
      </c>
      <c r="BI23" s="315">
        <v>0</v>
      </c>
      <c r="BJ23" s="315">
        <v>0</v>
      </c>
      <c r="BK23" s="315">
        <v>0</v>
      </c>
      <c r="BL23" s="315">
        <f t="shared" si="28"/>
        <v>0</v>
      </c>
      <c r="BM23" s="315">
        <v>0</v>
      </c>
      <c r="BN23" s="315">
        <v>0</v>
      </c>
      <c r="BO23" s="315">
        <v>0</v>
      </c>
      <c r="BP23" s="315">
        <v>0</v>
      </c>
      <c r="BQ23" s="315">
        <v>0</v>
      </c>
      <c r="BR23" s="315">
        <v>0</v>
      </c>
      <c r="BS23" s="315">
        <v>0</v>
      </c>
      <c r="BT23" s="315">
        <f t="shared" si="29"/>
        <v>0</v>
      </c>
      <c r="BU23" s="315">
        <v>0</v>
      </c>
      <c r="BV23" s="315">
        <v>0</v>
      </c>
      <c r="BW23" s="315">
        <v>0</v>
      </c>
      <c r="BX23" s="315">
        <v>0</v>
      </c>
      <c r="BY23" s="315">
        <v>0</v>
      </c>
      <c r="BZ23" s="315">
        <v>0</v>
      </c>
      <c r="CA23" s="315">
        <v>0</v>
      </c>
      <c r="CB23" s="315">
        <f t="shared" si="30"/>
        <v>0</v>
      </c>
      <c r="CC23" s="315">
        <v>0</v>
      </c>
      <c r="CD23" s="315">
        <v>0</v>
      </c>
      <c r="CE23" s="315">
        <v>0</v>
      </c>
      <c r="CF23" s="315">
        <v>0</v>
      </c>
      <c r="CG23" s="315">
        <v>0</v>
      </c>
      <c r="CH23" s="315">
        <v>0</v>
      </c>
      <c r="CI23" s="315">
        <v>0</v>
      </c>
      <c r="CJ23" s="315">
        <f t="shared" si="31"/>
        <v>0</v>
      </c>
      <c r="CK23" s="315">
        <v>0</v>
      </c>
      <c r="CL23" s="315">
        <v>0</v>
      </c>
      <c r="CM23" s="315">
        <v>0</v>
      </c>
      <c r="CN23" s="315">
        <v>0</v>
      </c>
      <c r="CO23" s="315">
        <v>0</v>
      </c>
      <c r="CP23" s="315">
        <v>0</v>
      </c>
      <c r="CQ23" s="315">
        <v>0</v>
      </c>
      <c r="CR23" s="315">
        <f t="shared" si="32"/>
        <v>0</v>
      </c>
      <c r="CS23" s="315">
        <v>0</v>
      </c>
      <c r="CT23" s="315">
        <v>0</v>
      </c>
      <c r="CU23" s="315">
        <v>0</v>
      </c>
      <c r="CV23" s="315">
        <v>0</v>
      </c>
      <c r="CW23" s="315">
        <v>0</v>
      </c>
      <c r="CX23" s="315">
        <v>0</v>
      </c>
      <c r="CY23" s="315">
        <v>0</v>
      </c>
    </row>
    <row r="24" spans="1:103" s="300" customFormat="1" ht="12" customHeight="1">
      <c r="A24" s="294" t="s">
        <v>571</v>
      </c>
      <c r="B24" s="295" t="s">
        <v>603</v>
      </c>
      <c r="C24" s="294" t="s">
        <v>604</v>
      </c>
      <c r="D24" s="315">
        <f t="shared" si="3"/>
        <v>0</v>
      </c>
      <c r="E24" s="315">
        <f t="shared" si="4"/>
        <v>0</v>
      </c>
      <c r="F24" s="315">
        <f t="shared" si="5"/>
        <v>0</v>
      </c>
      <c r="G24" s="315">
        <f t="shared" si="6"/>
        <v>0</v>
      </c>
      <c r="H24" s="315">
        <f t="shared" si="7"/>
        <v>0</v>
      </c>
      <c r="I24" s="315">
        <f t="shared" si="8"/>
        <v>0</v>
      </c>
      <c r="J24" s="315">
        <f t="shared" si="9"/>
        <v>0</v>
      </c>
      <c r="K24" s="315">
        <f t="shared" si="10"/>
        <v>0</v>
      </c>
      <c r="L24" s="315">
        <f t="shared" si="11"/>
        <v>0</v>
      </c>
      <c r="M24" s="315">
        <f t="shared" si="12"/>
        <v>0</v>
      </c>
      <c r="N24" s="315">
        <f t="shared" si="13"/>
        <v>0</v>
      </c>
      <c r="O24" s="315">
        <f t="shared" si="14"/>
        <v>0</v>
      </c>
      <c r="P24" s="315">
        <f t="shared" si="15"/>
        <v>0</v>
      </c>
      <c r="Q24" s="315">
        <f t="shared" si="16"/>
        <v>0</v>
      </c>
      <c r="R24" s="315">
        <f t="shared" si="17"/>
        <v>0</v>
      </c>
      <c r="S24" s="315">
        <f t="shared" si="18"/>
        <v>0</v>
      </c>
      <c r="T24" s="315">
        <f t="shared" si="19"/>
        <v>0</v>
      </c>
      <c r="U24" s="315">
        <f t="shared" si="20"/>
        <v>0</v>
      </c>
      <c r="V24" s="315">
        <f t="shared" si="21"/>
        <v>0</v>
      </c>
      <c r="W24" s="315">
        <f t="shared" si="22"/>
        <v>0</v>
      </c>
      <c r="X24" s="315">
        <f t="shared" si="23"/>
        <v>0</v>
      </c>
      <c r="Y24" s="315">
        <v>0</v>
      </c>
      <c r="Z24" s="315">
        <v>0</v>
      </c>
      <c r="AA24" s="315">
        <v>0</v>
      </c>
      <c r="AB24" s="315">
        <v>0</v>
      </c>
      <c r="AC24" s="315">
        <v>0</v>
      </c>
      <c r="AD24" s="315">
        <v>0</v>
      </c>
      <c r="AE24" s="315">
        <v>0</v>
      </c>
      <c r="AF24" s="315">
        <f t="shared" si="24"/>
        <v>0</v>
      </c>
      <c r="AG24" s="315">
        <v>0</v>
      </c>
      <c r="AH24" s="315">
        <v>0</v>
      </c>
      <c r="AI24" s="315">
        <v>0</v>
      </c>
      <c r="AJ24" s="315">
        <v>0</v>
      </c>
      <c r="AK24" s="315">
        <v>0</v>
      </c>
      <c r="AL24" s="315">
        <v>0</v>
      </c>
      <c r="AM24" s="315">
        <v>0</v>
      </c>
      <c r="AN24" s="315">
        <f t="shared" si="25"/>
        <v>0</v>
      </c>
      <c r="AO24" s="315">
        <v>0</v>
      </c>
      <c r="AP24" s="315">
        <v>0</v>
      </c>
      <c r="AQ24" s="315">
        <v>0</v>
      </c>
      <c r="AR24" s="315">
        <v>0</v>
      </c>
      <c r="AS24" s="315">
        <v>0</v>
      </c>
      <c r="AT24" s="315">
        <v>0</v>
      </c>
      <c r="AU24" s="315">
        <v>0</v>
      </c>
      <c r="AV24" s="315">
        <f t="shared" si="26"/>
        <v>0</v>
      </c>
      <c r="AW24" s="315">
        <v>0</v>
      </c>
      <c r="AX24" s="315">
        <v>0</v>
      </c>
      <c r="AY24" s="315">
        <v>0</v>
      </c>
      <c r="AZ24" s="315">
        <v>0</v>
      </c>
      <c r="BA24" s="315">
        <v>0</v>
      </c>
      <c r="BB24" s="315">
        <v>0</v>
      </c>
      <c r="BC24" s="315">
        <v>0</v>
      </c>
      <c r="BD24" s="315">
        <f t="shared" si="27"/>
        <v>0</v>
      </c>
      <c r="BE24" s="315">
        <v>0</v>
      </c>
      <c r="BF24" s="315">
        <v>0</v>
      </c>
      <c r="BG24" s="315">
        <v>0</v>
      </c>
      <c r="BH24" s="315">
        <v>0</v>
      </c>
      <c r="BI24" s="315">
        <v>0</v>
      </c>
      <c r="BJ24" s="315">
        <v>0</v>
      </c>
      <c r="BK24" s="315">
        <v>0</v>
      </c>
      <c r="BL24" s="315">
        <f t="shared" si="28"/>
        <v>0</v>
      </c>
      <c r="BM24" s="315">
        <v>0</v>
      </c>
      <c r="BN24" s="315">
        <v>0</v>
      </c>
      <c r="BO24" s="315">
        <v>0</v>
      </c>
      <c r="BP24" s="315">
        <v>0</v>
      </c>
      <c r="BQ24" s="315">
        <v>0</v>
      </c>
      <c r="BR24" s="315">
        <v>0</v>
      </c>
      <c r="BS24" s="315">
        <v>0</v>
      </c>
      <c r="BT24" s="315">
        <f t="shared" si="29"/>
        <v>0</v>
      </c>
      <c r="BU24" s="315">
        <v>0</v>
      </c>
      <c r="BV24" s="315">
        <v>0</v>
      </c>
      <c r="BW24" s="315">
        <v>0</v>
      </c>
      <c r="BX24" s="315">
        <v>0</v>
      </c>
      <c r="BY24" s="315">
        <v>0</v>
      </c>
      <c r="BZ24" s="315">
        <v>0</v>
      </c>
      <c r="CA24" s="315">
        <v>0</v>
      </c>
      <c r="CB24" s="315">
        <f t="shared" si="30"/>
        <v>0</v>
      </c>
      <c r="CC24" s="315">
        <v>0</v>
      </c>
      <c r="CD24" s="315">
        <v>0</v>
      </c>
      <c r="CE24" s="315">
        <v>0</v>
      </c>
      <c r="CF24" s="315">
        <v>0</v>
      </c>
      <c r="CG24" s="315">
        <v>0</v>
      </c>
      <c r="CH24" s="315">
        <v>0</v>
      </c>
      <c r="CI24" s="315">
        <v>0</v>
      </c>
      <c r="CJ24" s="315">
        <f t="shared" si="31"/>
        <v>0</v>
      </c>
      <c r="CK24" s="315">
        <v>0</v>
      </c>
      <c r="CL24" s="315">
        <v>0</v>
      </c>
      <c r="CM24" s="315">
        <v>0</v>
      </c>
      <c r="CN24" s="315">
        <v>0</v>
      </c>
      <c r="CO24" s="315">
        <v>0</v>
      </c>
      <c r="CP24" s="315">
        <v>0</v>
      </c>
      <c r="CQ24" s="315">
        <v>0</v>
      </c>
      <c r="CR24" s="315">
        <f t="shared" si="32"/>
        <v>0</v>
      </c>
      <c r="CS24" s="315">
        <v>0</v>
      </c>
      <c r="CT24" s="315">
        <v>0</v>
      </c>
      <c r="CU24" s="315">
        <v>0</v>
      </c>
      <c r="CV24" s="315">
        <v>0</v>
      </c>
      <c r="CW24" s="315">
        <v>0</v>
      </c>
      <c r="CX24" s="315">
        <v>0</v>
      </c>
      <c r="CY24" s="315">
        <v>0</v>
      </c>
    </row>
    <row r="25" spans="1:103" s="300" customFormat="1" ht="12" customHeight="1">
      <c r="A25" s="294" t="s">
        <v>571</v>
      </c>
      <c r="B25" s="295" t="s">
        <v>605</v>
      </c>
      <c r="C25" s="294" t="s">
        <v>606</v>
      </c>
      <c r="D25" s="315">
        <f t="shared" si="3"/>
        <v>0</v>
      </c>
      <c r="E25" s="315">
        <f t="shared" si="4"/>
        <v>0</v>
      </c>
      <c r="F25" s="315">
        <f t="shared" si="5"/>
        <v>0</v>
      </c>
      <c r="G25" s="315">
        <f t="shared" si="6"/>
        <v>0</v>
      </c>
      <c r="H25" s="315">
        <f t="shared" si="7"/>
        <v>0</v>
      </c>
      <c r="I25" s="315">
        <f t="shared" si="8"/>
        <v>0</v>
      </c>
      <c r="J25" s="315">
        <f t="shared" si="9"/>
        <v>0</v>
      </c>
      <c r="K25" s="315">
        <f t="shared" si="10"/>
        <v>0</v>
      </c>
      <c r="L25" s="315">
        <f t="shared" si="11"/>
        <v>0</v>
      </c>
      <c r="M25" s="315">
        <f t="shared" si="12"/>
        <v>0</v>
      </c>
      <c r="N25" s="315">
        <f t="shared" si="13"/>
        <v>0</v>
      </c>
      <c r="O25" s="315">
        <f t="shared" si="14"/>
        <v>0</v>
      </c>
      <c r="P25" s="315">
        <f t="shared" si="15"/>
        <v>0</v>
      </c>
      <c r="Q25" s="315">
        <f t="shared" si="16"/>
        <v>0</v>
      </c>
      <c r="R25" s="315">
        <f t="shared" si="17"/>
        <v>0</v>
      </c>
      <c r="S25" s="315">
        <f t="shared" si="18"/>
        <v>0</v>
      </c>
      <c r="T25" s="315">
        <f t="shared" si="19"/>
        <v>0</v>
      </c>
      <c r="U25" s="315">
        <f t="shared" si="20"/>
        <v>0</v>
      </c>
      <c r="V25" s="315">
        <f t="shared" si="21"/>
        <v>0</v>
      </c>
      <c r="W25" s="315">
        <f t="shared" si="22"/>
        <v>0</v>
      </c>
      <c r="X25" s="315">
        <f t="shared" si="23"/>
        <v>0</v>
      </c>
      <c r="Y25" s="315">
        <v>0</v>
      </c>
      <c r="Z25" s="315">
        <v>0</v>
      </c>
      <c r="AA25" s="315">
        <v>0</v>
      </c>
      <c r="AB25" s="315">
        <v>0</v>
      </c>
      <c r="AC25" s="315">
        <v>0</v>
      </c>
      <c r="AD25" s="315">
        <v>0</v>
      </c>
      <c r="AE25" s="315">
        <v>0</v>
      </c>
      <c r="AF25" s="315">
        <f t="shared" si="24"/>
        <v>0</v>
      </c>
      <c r="AG25" s="315">
        <v>0</v>
      </c>
      <c r="AH25" s="315">
        <v>0</v>
      </c>
      <c r="AI25" s="315">
        <v>0</v>
      </c>
      <c r="AJ25" s="315">
        <v>0</v>
      </c>
      <c r="AK25" s="315">
        <v>0</v>
      </c>
      <c r="AL25" s="315">
        <v>0</v>
      </c>
      <c r="AM25" s="315">
        <v>0</v>
      </c>
      <c r="AN25" s="315">
        <f t="shared" si="25"/>
        <v>0</v>
      </c>
      <c r="AO25" s="315">
        <v>0</v>
      </c>
      <c r="AP25" s="315">
        <v>0</v>
      </c>
      <c r="AQ25" s="315">
        <v>0</v>
      </c>
      <c r="AR25" s="315">
        <v>0</v>
      </c>
      <c r="AS25" s="315">
        <v>0</v>
      </c>
      <c r="AT25" s="315">
        <v>0</v>
      </c>
      <c r="AU25" s="315">
        <v>0</v>
      </c>
      <c r="AV25" s="315">
        <f t="shared" si="26"/>
        <v>0</v>
      </c>
      <c r="AW25" s="315">
        <v>0</v>
      </c>
      <c r="AX25" s="315">
        <v>0</v>
      </c>
      <c r="AY25" s="315">
        <v>0</v>
      </c>
      <c r="AZ25" s="315">
        <v>0</v>
      </c>
      <c r="BA25" s="315">
        <v>0</v>
      </c>
      <c r="BB25" s="315">
        <v>0</v>
      </c>
      <c r="BC25" s="315">
        <v>0</v>
      </c>
      <c r="BD25" s="315">
        <f t="shared" si="27"/>
        <v>0</v>
      </c>
      <c r="BE25" s="315">
        <v>0</v>
      </c>
      <c r="BF25" s="315">
        <v>0</v>
      </c>
      <c r="BG25" s="315">
        <v>0</v>
      </c>
      <c r="BH25" s="315">
        <v>0</v>
      </c>
      <c r="BI25" s="315">
        <v>0</v>
      </c>
      <c r="BJ25" s="315">
        <v>0</v>
      </c>
      <c r="BK25" s="315">
        <v>0</v>
      </c>
      <c r="BL25" s="315">
        <f t="shared" si="28"/>
        <v>0</v>
      </c>
      <c r="BM25" s="315">
        <v>0</v>
      </c>
      <c r="BN25" s="315">
        <v>0</v>
      </c>
      <c r="BO25" s="315">
        <v>0</v>
      </c>
      <c r="BP25" s="315">
        <v>0</v>
      </c>
      <c r="BQ25" s="315">
        <v>0</v>
      </c>
      <c r="BR25" s="315">
        <v>0</v>
      </c>
      <c r="BS25" s="315">
        <v>0</v>
      </c>
      <c r="BT25" s="315">
        <f t="shared" si="29"/>
        <v>0</v>
      </c>
      <c r="BU25" s="315">
        <v>0</v>
      </c>
      <c r="BV25" s="315">
        <v>0</v>
      </c>
      <c r="BW25" s="315">
        <v>0</v>
      </c>
      <c r="BX25" s="315">
        <v>0</v>
      </c>
      <c r="BY25" s="315">
        <v>0</v>
      </c>
      <c r="BZ25" s="315">
        <v>0</v>
      </c>
      <c r="CA25" s="315">
        <v>0</v>
      </c>
      <c r="CB25" s="315">
        <f t="shared" si="30"/>
        <v>0</v>
      </c>
      <c r="CC25" s="315">
        <v>0</v>
      </c>
      <c r="CD25" s="315">
        <v>0</v>
      </c>
      <c r="CE25" s="315">
        <v>0</v>
      </c>
      <c r="CF25" s="315">
        <v>0</v>
      </c>
      <c r="CG25" s="315">
        <v>0</v>
      </c>
      <c r="CH25" s="315">
        <v>0</v>
      </c>
      <c r="CI25" s="315">
        <v>0</v>
      </c>
      <c r="CJ25" s="315">
        <f t="shared" si="31"/>
        <v>0</v>
      </c>
      <c r="CK25" s="315">
        <v>0</v>
      </c>
      <c r="CL25" s="315">
        <v>0</v>
      </c>
      <c r="CM25" s="315">
        <v>0</v>
      </c>
      <c r="CN25" s="315">
        <v>0</v>
      </c>
      <c r="CO25" s="315">
        <v>0</v>
      </c>
      <c r="CP25" s="315">
        <v>0</v>
      </c>
      <c r="CQ25" s="315">
        <v>0</v>
      </c>
      <c r="CR25" s="315">
        <f t="shared" si="32"/>
        <v>0</v>
      </c>
      <c r="CS25" s="315">
        <v>0</v>
      </c>
      <c r="CT25" s="315">
        <v>0</v>
      </c>
      <c r="CU25" s="315">
        <v>0</v>
      </c>
      <c r="CV25" s="315">
        <v>0</v>
      </c>
      <c r="CW25" s="315">
        <v>0</v>
      </c>
      <c r="CX25" s="315">
        <v>0</v>
      </c>
      <c r="CY25" s="315">
        <v>0</v>
      </c>
    </row>
    <row r="26" spans="1:103" s="300" customFormat="1" ht="12" customHeight="1">
      <c r="A26" s="294" t="s">
        <v>571</v>
      </c>
      <c r="B26" s="295" t="s">
        <v>607</v>
      </c>
      <c r="C26" s="294" t="s">
        <v>608</v>
      </c>
      <c r="D26" s="315">
        <f t="shared" si="3"/>
        <v>0</v>
      </c>
      <c r="E26" s="315">
        <f t="shared" si="4"/>
        <v>0</v>
      </c>
      <c r="F26" s="315">
        <f t="shared" si="5"/>
        <v>0</v>
      </c>
      <c r="G26" s="315">
        <f t="shared" si="6"/>
        <v>0</v>
      </c>
      <c r="H26" s="315">
        <f t="shared" si="7"/>
        <v>0</v>
      </c>
      <c r="I26" s="315">
        <f t="shared" si="8"/>
        <v>0</v>
      </c>
      <c r="J26" s="315">
        <f t="shared" si="9"/>
        <v>0</v>
      </c>
      <c r="K26" s="315">
        <f t="shared" si="10"/>
        <v>0</v>
      </c>
      <c r="L26" s="315">
        <f t="shared" si="11"/>
        <v>0</v>
      </c>
      <c r="M26" s="315">
        <f t="shared" si="12"/>
        <v>0</v>
      </c>
      <c r="N26" s="315">
        <f t="shared" si="13"/>
        <v>0</v>
      </c>
      <c r="O26" s="315">
        <f t="shared" si="14"/>
        <v>0</v>
      </c>
      <c r="P26" s="315">
        <f t="shared" si="15"/>
        <v>0</v>
      </c>
      <c r="Q26" s="315">
        <f t="shared" si="16"/>
        <v>0</v>
      </c>
      <c r="R26" s="315">
        <f t="shared" si="17"/>
        <v>0</v>
      </c>
      <c r="S26" s="315">
        <f t="shared" si="18"/>
        <v>0</v>
      </c>
      <c r="T26" s="315">
        <f t="shared" si="19"/>
        <v>0</v>
      </c>
      <c r="U26" s="315">
        <f t="shared" si="20"/>
        <v>0</v>
      </c>
      <c r="V26" s="315">
        <f t="shared" si="21"/>
        <v>0</v>
      </c>
      <c r="W26" s="315">
        <f t="shared" si="22"/>
        <v>0</v>
      </c>
      <c r="X26" s="315">
        <f t="shared" si="23"/>
        <v>0</v>
      </c>
      <c r="Y26" s="315">
        <v>0</v>
      </c>
      <c r="Z26" s="315">
        <v>0</v>
      </c>
      <c r="AA26" s="315">
        <v>0</v>
      </c>
      <c r="AB26" s="315">
        <v>0</v>
      </c>
      <c r="AC26" s="315">
        <v>0</v>
      </c>
      <c r="AD26" s="315">
        <v>0</v>
      </c>
      <c r="AE26" s="315">
        <v>0</v>
      </c>
      <c r="AF26" s="315">
        <f t="shared" si="24"/>
        <v>0</v>
      </c>
      <c r="AG26" s="315">
        <v>0</v>
      </c>
      <c r="AH26" s="315">
        <v>0</v>
      </c>
      <c r="AI26" s="315">
        <v>0</v>
      </c>
      <c r="AJ26" s="315">
        <v>0</v>
      </c>
      <c r="AK26" s="315">
        <v>0</v>
      </c>
      <c r="AL26" s="315">
        <v>0</v>
      </c>
      <c r="AM26" s="315">
        <v>0</v>
      </c>
      <c r="AN26" s="315">
        <f t="shared" si="25"/>
        <v>0</v>
      </c>
      <c r="AO26" s="315">
        <v>0</v>
      </c>
      <c r="AP26" s="315">
        <v>0</v>
      </c>
      <c r="AQ26" s="315">
        <v>0</v>
      </c>
      <c r="AR26" s="315">
        <v>0</v>
      </c>
      <c r="AS26" s="315">
        <v>0</v>
      </c>
      <c r="AT26" s="315">
        <v>0</v>
      </c>
      <c r="AU26" s="315">
        <v>0</v>
      </c>
      <c r="AV26" s="315">
        <f t="shared" si="26"/>
        <v>0</v>
      </c>
      <c r="AW26" s="315">
        <v>0</v>
      </c>
      <c r="AX26" s="315">
        <v>0</v>
      </c>
      <c r="AY26" s="315">
        <v>0</v>
      </c>
      <c r="AZ26" s="315">
        <v>0</v>
      </c>
      <c r="BA26" s="315">
        <v>0</v>
      </c>
      <c r="BB26" s="315">
        <v>0</v>
      </c>
      <c r="BC26" s="315">
        <v>0</v>
      </c>
      <c r="BD26" s="315">
        <f t="shared" si="27"/>
        <v>0</v>
      </c>
      <c r="BE26" s="315">
        <v>0</v>
      </c>
      <c r="BF26" s="315">
        <v>0</v>
      </c>
      <c r="BG26" s="315">
        <v>0</v>
      </c>
      <c r="BH26" s="315">
        <v>0</v>
      </c>
      <c r="BI26" s="315">
        <v>0</v>
      </c>
      <c r="BJ26" s="315">
        <v>0</v>
      </c>
      <c r="BK26" s="315">
        <v>0</v>
      </c>
      <c r="BL26" s="315">
        <f t="shared" si="28"/>
        <v>0</v>
      </c>
      <c r="BM26" s="315">
        <v>0</v>
      </c>
      <c r="BN26" s="315">
        <v>0</v>
      </c>
      <c r="BO26" s="315">
        <v>0</v>
      </c>
      <c r="BP26" s="315">
        <v>0</v>
      </c>
      <c r="BQ26" s="315">
        <v>0</v>
      </c>
      <c r="BR26" s="315">
        <v>0</v>
      </c>
      <c r="BS26" s="315">
        <v>0</v>
      </c>
      <c r="BT26" s="315">
        <f t="shared" si="29"/>
        <v>0</v>
      </c>
      <c r="BU26" s="315">
        <v>0</v>
      </c>
      <c r="BV26" s="315">
        <v>0</v>
      </c>
      <c r="BW26" s="315">
        <v>0</v>
      </c>
      <c r="BX26" s="315">
        <v>0</v>
      </c>
      <c r="BY26" s="315">
        <v>0</v>
      </c>
      <c r="BZ26" s="315">
        <v>0</v>
      </c>
      <c r="CA26" s="315">
        <v>0</v>
      </c>
      <c r="CB26" s="315">
        <f t="shared" si="30"/>
        <v>0</v>
      </c>
      <c r="CC26" s="315">
        <v>0</v>
      </c>
      <c r="CD26" s="315">
        <v>0</v>
      </c>
      <c r="CE26" s="315">
        <v>0</v>
      </c>
      <c r="CF26" s="315">
        <v>0</v>
      </c>
      <c r="CG26" s="315">
        <v>0</v>
      </c>
      <c r="CH26" s="315">
        <v>0</v>
      </c>
      <c r="CI26" s="315">
        <v>0</v>
      </c>
      <c r="CJ26" s="315">
        <f t="shared" si="31"/>
        <v>0</v>
      </c>
      <c r="CK26" s="315">
        <v>0</v>
      </c>
      <c r="CL26" s="315">
        <v>0</v>
      </c>
      <c r="CM26" s="315">
        <v>0</v>
      </c>
      <c r="CN26" s="315">
        <v>0</v>
      </c>
      <c r="CO26" s="315">
        <v>0</v>
      </c>
      <c r="CP26" s="315">
        <v>0</v>
      </c>
      <c r="CQ26" s="315">
        <v>0</v>
      </c>
      <c r="CR26" s="315">
        <f t="shared" si="32"/>
        <v>0</v>
      </c>
      <c r="CS26" s="315">
        <v>0</v>
      </c>
      <c r="CT26" s="315">
        <v>0</v>
      </c>
      <c r="CU26" s="315">
        <v>0</v>
      </c>
      <c r="CV26" s="315">
        <v>0</v>
      </c>
      <c r="CW26" s="315">
        <v>0</v>
      </c>
      <c r="CX26" s="315">
        <v>0</v>
      </c>
      <c r="CY26" s="315">
        <v>0</v>
      </c>
    </row>
    <row r="27" spans="1:103" s="300" customFormat="1" ht="12" customHeight="1">
      <c r="A27" s="294" t="s">
        <v>571</v>
      </c>
      <c r="B27" s="295" t="s">
        <v>609</v>
      </c>
      <c r="C27" s="294" t="s">
        <v>610</v>
      </c>
      <c r="D27" s="315">
        <f t="shared" si="3"/>
        <v>0</v>
      </c>
      <c r="E27" s="315">
        <f t="shared" si="4"/>
        <v>0</v>
      </c>
      <c r="F27" s="315">
        <f t="shared" si="5"/>
        <v>0</v>
      </c>
      <c r="G27" s="315">
        <f t="shared" si="6"/>
        <v>0</v>
      </c>
      <c r="H27" s="315">
        <f t="shared" si="7"/>
        <v>0</v>
      </c>
      <c r="I27" s="315">
        <f t="shared" si="8"/>
        <v>0</v>
      </c>
      <c r="J27" s="315">
        <f t="shared" si="9"/>
        <v>0</v>
      </c>
      <c r="K27" s="315">
        <f t="shared" si="10"/>
        <v>0</v>
      </c>
      <c r="L27" s="315">
        <f t="shared" si="11"/>
        <v>0</v>
      </c>
      <c r="M27" s="315">
        <f t="shared" si="12"/>
        <v>0</v>
      </c>
      <c r="N27" s="315">
        <f t="shared" si="13"/>
        <v>0</v>
      </c>
      <c r="O27" s="315">
        <f t="shared" si="14"/>
        <v>0</v>
      </c>
      <c r="P27" s="315">
        <f t="shared" si="15"/>
        <v>0</v>
      </c>
      <c r="Q27" s="315">
        <f t="shared" si="16"/>
        <v>0</v>
      </c>
      <c r="R27" s="315">
        <f t="shared" si="17"/>
        <v>0</v>
      </c>
      <c r="S27" s="315">
        <f t="shared" si="18"/>
        <v>0</v>
      </c>
      <c r="T27" s="315">
        <f t="shared" si="19"/>
        <v>0</v>
      </c>
      <c r="U27" s="315">
        <f t="shared" si="20"/>
        <v>0</v>
      </c>
      <c r="V27" s="315">
        <f t="shared" si="21"/>
        <v>0</v>
      </c>
      <c r="W27" s="315">
        <f t="shared" si="22"/>
        <v>0</v>
      </c>
      <c r="X27" s="315">
        <f t="shared" si="23"/>
        <v>0</v>
      </c>
      <c r="Y27" s="315">
        <v>0</v>
      </c>
      <c r="Z27" s="315">
        <v>0</v>
      </c>
      <c r="AA27" s="315">
        <v>0</v>
      </c>
      <c r="AB27" s="315">
        <v>0</v>
      </c>
      <c r="AC27" s="315">
        <v>0</v>
      </c>
      <c r="AD27" s="315">
        <v>0</v>
      </c>
      <c r="AE27" s="315">
        <v>0</v>
      </c>
      <c r="AF27" s="315">
        <f t="shared" si="24"/>
        <v>0</v>
      </c>
      <c r="AG27" s="315">
        <v>0</v>
      </c>
      <c r="AH27" s="315">
        <v>0</v>
      </c>
      <c r="AI27" s="315">
        <v>0</v>
      </c>
      <c r="AJ27" s="315">
        <v>0</v>
      </c>
      <c r="AK27" s="315">
        <v>0</v>
      </c>
      <c r="AL27" s="315">
        <v>0</v>
      </c>
      <c r="AM27" s="315">
        <v>0</v>
      </c>
      <c r="AN27" s="315">
        <f t="shared" si="25"/>
        <v>0</v>
      </c>
      <c r="AO27" s="315">
        <v>0</v>
      </c>
      <c r="AP27" s="315">
        <v>0</v>
      </c>
      <c r="AQ27" s="315">
        <v>0</v>
      </c>
      <c r="AR27" s="315">
        <v>0</v>
      </c>
      <c r="AS27" s="315">
        <v>0</v>
      </c>
      <c r="AT27" s="315">
        <v>0</v>
      </c>
      <c r="AU27" s="315">
        <v>0</v>
      </c>
      <c r="AV27" s="315">
        <f t="shared" si="26"/>
        <v>0</v>
      </c>
      <c r="AW27" s="315">
        <v>0</v>
      </c>
      <c r="AX27" s="315">
        <v>0</v>
      </c>
      <c r="AY27" s="315">
        <v>0</v>
      </c>
      <c r="AZ27" s="315">
        <v>0</v>
      </c>
      <c r="BA27" s="315">
        <v>0</v>
      </c>
      <c r="BB27" s="315">
        <v>0</v>
      </c>
      <c r="BC27" s="315">
        <v>0</v>
      </c>
      <c r="BD27" s="315">
        <f t="shared" si="27"/>
        <v>0</v>
      </c>
      <c r="BE27" s="315">
        <v>0</v>
      </c>
      <c r="BF27" s="315">
        <v>0</v>
      </c>
      <c r="BG27" s="315">
        <v>0</v>
      </c>
      <c r="BH27" s="315">
        <v>0</v>
      </c>
      <c r="BI27" s="315">
        <v>0</v>
      </c>
      <c r="BJ27" s="315">
        <v>0</v>
      </c>
      <c r="BK27" s="315">
        <v>0</v>
      </c>
      <c r="BL27" s="315">
        <f t="shared" si="28"/>
        <v>0</v>
      </c>
      <c r="BM27" s="315">
        <v>0</v>
      </c>
      <c r="BN27" s="315">
        <v>0</v>
      </c>
      <c r="BO27" s="315">
        <v>0</v>
      </c>
      <c r="BP27" s="315">
        <v>0</v>
      </c>
      <c r="BQ27" s="315">
        <v>0</v>
      </c>
      <c r="BR27" s="315">
        <v>0</v>
      </c>
      <c r="BS27" s="315">
        <v>0</v>
      </c>
      <c r="BT27" s="315">
        <f t="shared" si="29"/>
        <v>0</v>
      </c>
      <c r="BU27" s="315">
        <v>0</v>
      </c>
      <c r="BV27" s="315">
        <v>0</v>
      </c>
      <c r="BW27" s="315">
        <v>0</v>
      </c>
      <c r="BX27" s="315">
        <v>0</v>
      </c>
      <c r="BY27" s="315">
        <v>0</v>
      </c>
      <c r="BZ27" s="315">
        <v>0</v>
      </c>
      <c r="CA27" s="315">
        <v>0</v>
      </c>
      <c r="CB27" s="315">
        <f t="shared" si="30"/>
        <v>0</v>
      </c>
      <c r="CC27" s="315">
        <v>0</v>
      </c>
      <c r="CD27" s="315">
        <v>0</v>
      </c>
      <c r="CE27" s="315">
        <v>0</v>
      </c>
      <c r="CF27" s="315">
        <v>0</v>
      </c>
      <c r="CG27" s="315">
        <v>0</v>
      </c>
      <c r="CH27" s="315">
        <v>0</v>
      </c>
      <c r="CI27" s="315">
        <v>0</v>
      </c>
      <c r="CJ27" s="315">
        <f t="shared" si="31"/>
        <v>0</v>
      </c>
      <c r="CK27" s="315">
        <v>0</v>
      </c>
      <c r="CL27" s="315">
        <v>0</v>
      </c>
      <c r="CM27" s="315">
        <v>0</v>
      </c>
      <c r="CN27" s="315">
        <v>0</v>
      </c>
      <c r="CO27" s="315">
        <v>0</v>
      </c>
      <c r="CP27" s="315">
        <v>0</v>
      </c>
      <c r="CQ27" s="315">
        <v>0</v>
      </c>
      <c r="CR27" s="315">
        <f t="shared" si="32"/>
        <v>0</v>
      </c>
      <c r="CS27" s="315">
        <v>0</v>
      </c>
      <c r="CT27" s="315">
        <v>0</v>
      </c>
      <c r="CU27" s="315">
        <v>0</v>
      </c>
      <c r="CV27" s="315">
        <v>0</v>
      </c>
      <c r="CW27" s="315">
        <v>0</v>
      </c>
      <c r="CX27" s="315">
        <v>0</v>
      </c>
      <c r="CY27" s="315">
        <v>0</v>
      </c>
    </row>
    <row r="28" spans="1:103" s="300" customFormat="1" ht="12" customHeight="1">
      <c r="A28" s="294" t="s">
        <v>571</v>
      </c>
      <c r="B28" s="295" t="s">
        <v>611</v>
      </c>
      <c r="C28" s="294" t="s">
        <v>612</v>
      </c>
      <c r="D28" s="315">
        <f t="shared" si="3"/>
        <v>0</v>
      </c>
      <c r="E28" s="315">
        <f t="shared" si="4"/>
        <v>0</v>
      </c>
      <c r="F28" s="315">
        <f t="shared" si="5"/>
        <v>0</v>
      </c>
      <c r="G28" s="315">
        <f t="shared" si="6"/>
        <v>0</v>
      </c>
      <c r="H28" s="315">
        <f t="shared" si="7"/>
        <v>0</v>
      </c>
      <c r="I28" s="315">
        <f t="shared" si="8"/>
        <v>0</v>
      </c>
      <c r="J28" s="315">
        <f t="shared" si="9"/>
        <v>0</v>
      </c>
      <c r="K28" s="315">
        <f t="shared" si="10"/>
        <v>0</v>
      </c>
      <c r="L28" s="315">
        <f t="shared" si="11"/>
        <v>0</v>
      </c>
      <c r="M28" s="315">
        <f t="shared" si="12"/>
        <v>0</v>
      </c>
      <c r="N28" s="315">
        <f t="shared" si="13"/>
        <v>0</v>
      </c>
      <c r="O28" s="315">
        <f t="shared" si="14"/>
        <v>0</v>
      </c>
      <c r="P28" s="315">
        <f t="shared" si="15"/>
        <v>0</v>
      </c>
      <c r="Q28" s="315">
        <f t="shared" si="16"/>
        <v>0</v>
      </c>
      <c r="R28" s="315">
        <f t="shared" si="17"/>
        <v>0</v>
      </c>
      <c r="S28" s="315">
        <f t="shared" si="18"/>
        <v>0</v>
      </c>
      <c r="T28" s="315">
        <f t="shared" si="19"/>
        <v>0</v>
      </c>
      <c r="U28" s="315">
        <f t="shared" si="20"/>
        <v>0</v>
      </c>
      <c r="V28" s="315">
        <f t="shared" si="21"/>
        <v>0</v>
      </c>
      <c r="W28" s="315">
        <f t="shared" si="22"/>
        <v>0</v>
      </c>
      <c r="X28" s="315">
        <f t="shared" si="23"/>
        <v>0</v>
      </c>
      <c r="Y28" s="315">
        <v>0</v>
      </c>
      <c r="Z28" s="315">
        <v>0</v>
      </c>
      <c r="AA28" s="315">
        <v>0</v>
      </c>
      <c r="AB28" s="315">
        <v>0</v>
      </c>
      <c r="AC28" s="315">
        <v>0</v>
      </c>
      <c r="AD28" s="315">
        <v>0</v>
      </c>
      <c r="AE28" s="315">
        <v>0</v>
      </c>
      <c r="AF28" s="315">
        <f t="shared" si="24"/>
        <v>0</v>
      </c>
      <c r="AG28" s="315">
        <v>0</v>
      </c>
      <c r="AH28" s="315">
        <v>0</v>
      </c>
      <c r="AI28" s="315">
        <v>0</v>
      </c>
      <c r="AJ28" s="315">
        <v>0</v>
      </c>
      <c r="AK28" s="315">
        <v>0</v>
      </c>
      <c r="AL28" s="315">
        <v>0</v>
      </c>
      <c r="AM28" s="315">
        <v>0</v>
      </c>
      <c r="AN28" s="315">
        <f t="shared" si="25"/>
        <v>0</v>
      </c>
      <c r="AO28" s="315">
        <v>0</v>
      </c>
      <c r="AP28" s="315">
        <v>0</v>
      </c>
      <c r="AQ28" s="315">
        <v>0</v>
      </c>
      <c r="AR28" s="315">
        <v>0</v>
      </c>
      <c r="AS28" s="315">
        <v>0</v>
      </c>
      <c r="AT28" s="315">
        <v>0</v>
      </c>
      <c r="AU28" s="315">
        <v>0</v>
      </c>
      <c r="AV28" s="315">
        <f t="shared" si="26"/>
        <v>0</v>
      </c>
      <c r="AW28" s="315">
        <v>0</v>
      </c>
      <c r="AX28" s="315">
        <v>0</v>
      </c>
      <c r="AY28" s="315">
        <v>0</v>
      </c>
      <c r="AZ28" s="315">
        <v>0</v>
      </c>
      <c r="BA28" s="315">
        <v>0</v>
      </c>
      <c r="BB28" s="315">
        <v>0</v>
      </c>
      <c r="BC28" s="315">
        <v>0</v>
      </c>
      <c r="BD28" s="315">
        <f t="shared" si="27"/>
        <v>0</v>
      </c>
      <c r="BE28" s="315">
        <v>0</v>
      </c>
      <c r="BF28" s="315">
        <v>0</v>
      </c>
      <c r="BG28" s="315">
        <v>0</v>
      </c>
      <c r="BH28" s="315">
        <v>0</v>
      </c>
      <c r="BI28" s="315">
        <v>0</v>
      </c>
      <c r="BJ28" s="315">
        <v>0</v>
      </c>
      <c r="BK28" s="315">
        <v>0</v>
      </c>
      <c r="BL28" s="315">
        <f t="shared" si="28"/>
        <v>0</v>
      </c>
      <c r="BM28" s="315">
        <v>0</v>
      </c>
      <c r="BN28" s="315">
        <v>0</v>
      </c>
      <c r="BO28" s="315">
        <v>0</v>
      </c>
      <c r="BP28" s="315">
        <v>0</v>
      </c>
      <c r="BQ28" s="315">
        <v>0</v>
      </c>
      <c r="BR28" s="315">
        <v>0</v>
      </c>
      <c r="BS28" s="315">
        <v>0</v>
      </c>
      <c r="BT28" s="315">
        <f t="shared" si="29"/>
        <v>0</v>
      </c>
      <c r="BU28" s="315">
        <v>0</v>
      </c>
      <c r="BV28" s="315">
        <v>0</v>
      </c>
      <c r="BW28" s="315">
        <v>0</v>
      </c>
      <c r="BX28" s="315">
        <v>0</v>
      </c>
      <c r="BY28" s="315">
        <v>0</v>
      </c>
      <c r="BZ28" s="315">
        <v>0</v>
      </c>
      <c r="CA28" s="315">
        <v>0</v>
      </c>
      <c r="CB28" s="315">
        <f t="shared" si="30"/>
        <v>0</v>
      </c>
      <c r="CC28" s="315">
        <v>0</v>
      </c>
      <c r="CD28" s="315">
        <v>0</v>
      </c>
      <c r="CE28" s="315">
        <v>0</v>
      </c>
      <c r="CF28" s="315">
        <v>0</v>
      </c>
      <c r="CG28" s="315">
        <v>0</v>
      </c>
      <c r="CH28" s="315">
        <v>0</v>
      </c>
      <c r="CI28" s="315">
        <v>0</v>
      </c>
      <c r="CJ28" s="315">
        <f t="shared" si="31"/>
        <v>0</v>
      </c>
      <c r="CK28" s="315">
        <v>0</v>
      </c>
      <c r="CL28" s="315">
        <v>0</v>
      </c>
      <c r="CM28" s="315">
        <v>0</v>
      </c>
      <c r="CN28" s="315">
        <v>0</v>
      </c>
      <c r="CO28" s="315">
        <v>0</v>
      </c>
      <c r="CP28" s="315">
        <v>0</v>
      </c>
      <c r="CQ28" s="315">
        <v>0</v>
      </c>
      <c r="CR28" s="315">
        <f t="shared" si="32"/>
        <v>0</v>
      </c>
      <c r="CS28" s="315">
        <v>0</v>
      </c>
      <c r="CT28" s="315">
        <v>0</v>
      </c>
      <c r="CU28" s="315">
        <v>0</v>
      </c>
      <c r="CV28" s="315">
        <v>0</v>
      </c>
      <c r="CW28" s="315">
        <v>0</v>
      </c>
      <c r="CX28" s="315">
        <v>0</v>
      </c>
      <c r="CY28" s="315">
        <v>0</v>
      </c>
    </row>
    <row r="29" spans="1:103" s="300" customFormat="1" ht="12" customHeight="1">
      <c r="A29" s="294" t="s">
        <v>571</v>
      </c>
      <c r="B29" s="295" t="s">
        <v>613</v>
      </c>
      <c r="C29" s="294" t="s">
        <v>614</v>
      </c>
      <c r="D29" s="315">
        <f t="shared" si="3"/>
        <v>0</v>
      </c>
      <c r="E29" s="315">
        <f t="shared" si="4"/>
        <v>0</v>
      </c>
      <c r="F29" s="315">
        <f t="shared" si="5"/>
        <v>0</v>
      </c>
      <c r="G29" s="315">
        <f t="shared" si="6"/>
        <v>0</v>
      </c>
      <c r="H29" s="315">
        <f t="shared" si="7"/>
        <v>0</v>
      </c>
      <c r="I29" s="315">
        <f t="shared" si="8"/>
        <v>0</v>
      </c>
      <c r="J29" s="315">
        <f t="shared" si="9"/>
        <v>0</v>
      </c>
      <c r="K29" s="315">
        <f t="shared" si="10"/>
        <v>0</v>
      </c>
      <c r="L29" s="315">
        <f t="shared" si="11"/>
        <v>0</v>
      </c>
      <c r="M29" s="315">
        <f t="shared" si="12"/>
        <v>0</v>
      </c>
      <c r="N29" s="315">
        <f t="shared" si="13"/>
        <v>0</v>
      </c>
      <c r="O29" s="315">
        <f t="shared" si="14"/>
        <v>0</v>
      </c>
      <c r="P29" s="315">
        <f t="shared" si="15"/>
        <v>0</v>
      </c>
      <c r="Q29" s="315">
        <f t="shared" si="16"/>
        <v>0</v>
      </c>
      <c r="R29" s="315">
        <f t="shared" si="17"/>
        <v>0</v>
      </c>
      <c r="S29" s="315">
        <f t="shared" si="18"/>
        <v>0</v>
      </c>
      <c r="T29" s="315">
        <f t="shared" si="19"/>
        <v>0</v>
      </c>
      <c r="U29" s="315">
        <f t="shared" si="20"/>
        <v>0</v>
      </c>
      <c r="V29" s="315">
        <f t="shared" si="21"/>
        <v>0</v>
      </c>
      <c r="W29" s="315">
        <f t="shared" si="22"/>
        <v>0</v>
      </c>
      <c r="X29" s="315">
        <f t="shared" si="23"/>
        <v>0</v>
      </c>
      <c r="Y29" s="315">
        <v>0</v>
      </c>
      <c r="Z29" s="315">
        <v>0</v>
      </c>
      <c r="AA29" s="315">
        <v>0</v>
      </c>
      <c r="AB29" s="315">
        <v>0</v>
      </c>
      <c r="AC29" s="315">
        <v>0</v>
      </c>
      <c r="AD29" s="315">
        <v>0</v>
      </c>
      <c r="AE29" s="315">
        <v>0</v>
      </c>
      <c r="AF29" s="315">
        <f t="shared" si="24"/>
        <v>0</v>
      </c>
      <c r="AG29" s="315">
        <v>0</v>
      </c>
      <c r="AH29" s="315">
        <v>0</v>
      </c>
      <c r="AI29" s="315">
        <v>0</v>
      </c>
      <c r="AJ29" s="315">
        <v>0</v>
      </c>
      <c r="AK29" s="315">
        <v>0</v>
      </c>
      <c r="AL29" s="315">
        <v>0</v>
      </c>
      <c r="AM29" s="315">
        <v>0</v>
      </c>
      <c r="AN29" s="315">
        <f t="shared" si="25"/>
        <v>0</v>
      </c>
      <c r="AO29" s="315">
        <v>0</v>
      </c>
      <c r="AP29" s="315">
        <v>0</v>
      </c>
      <c r="AQ29" s="315">
        <v>0</v>
      </c>
      <c r="AR29" s="315">
        <v>0</v>
      </c>
      <c r="AS29" s="315">
        <v>0</v>
      </c>
      <c r="AT29" s="315">
        <v>0</v>
      </c>
      <c r="AU29" s="315">
        <v>0</v>
      </c>
      <c r="AV29" s="315">
        <f t="shared" si="26"/>
        <v>0</v>
      </c>
      <c r="AW29" s="315">
        <v>0</v>
      </c>
      <c r="AX29" s="315">
        <v>0</v>
      </c>
      <c r="AY29" s="315">
        <v>0</v>
      </c>
      <c r="AZ29" s="315">
        <v>0</v>
      </c>
      <c r="BA29" s="315">
        <v>0</v>
      </c>
      <c r="BB29" s="315">
        <v>0</v>
      </c>
      <c r="BC29" s="315">
        <v>0</v>
      </c>
      <c r="BD29" s="315">
        <f t="shared" si="27"/>
        <v>0</v>
      </c>
      <c r="BE29" s="315">
        <v>0</v>
      </c>
      <c r="BF29" s="315">
        <v>0</v>
      </c>
      <c r="BG29" s="315">
        <v>0</v>
      </c>
      <c r="BH29" s="315">
        <v>0</v>
      </c>
      <c r="BI29" s="315">
        <v>0</v>
      </c>
      <c r="BJ29" s="315">
        <v>0</v>
      </c>
      <c r="BK29" s="315">
        <v>0</v>
      </c>
      <c r="BL29" s="315">
        <f t="shared" si="28"/>
        <v>0</v>
      </c>
      <c r="BM29" s="315">
        <v>0</v>
      </c>
      <c r="BN29" s="315">
        <v>0</v>
      </c>
      <c r="BO29" s="315">
        <v>0</v>
      </c>
      <c r="BP29" s="315">
        <v>0</v>
      </c>
      <c r="BQ29" s="315">
        <v>0</v>
      </c>
      <c r="BR29" s="315">
        <v>0</v>
      </c>
      <c r="BS29" s="315">
        <v>0</v>
      </c>
      <c r="BT29" s="315">
        <f t="shared" si="29"/>
        <v>0</v>
      </c>
      <c r="BU29" s="315">
        <v>0</v>
      </c>
      <c r="BV29" s="315">
        <v>0</v>
      </c>
      <c r="BW29" s="315">
        <v>0</v>
      </c>
      <c r="BX29" s="315">
        <v>0</v>
      </c>
      <c r="BY29" s="315">
        <v>0</v>
      </c>
      <c r="BZ29" s="315">
        <v>0</v>
      </c>
      <c r="CA29" s="315">
        <v>0</v>
      </c>
      <c r="CB29" s="315">
        <f t="shared" si="30"/>
        <v>0</v>
      </c>
      <c r="CC29" s="315">
        <v>0</v>
      </c>
      <c r="CD29" s="315">
        <v>0</v>
      </c>
      <c r="CE29" s="315">
        <v>0</v>
      </c>
      <c r="CF29" s="315">
        <v>0</v>
      </c>
      <c r="CG29" s="315">
        <v>0</v>
      </c>
      <c r="CH29" s="315">
        <v>0</v>
      </c>
      <c r="CI29" s="315">
        <v>0</v>
      </c>
      <c r="CJ29" s="315">
        <f t="shared" si="31"/>
        <v>0</v>
      </c>
      <c r="CK29" s="315">
        <v>0</v>
      </c>
      <c r="CL29" s="315">
        <v>0</v>
      </c>
      <c r="CM29" s="315">
        <v>0</v>
      </c>
      <c r="CN29" s="315">
        <v>0</v>
      </c>
      <c r="CO29" s="315">
        <v>0</v>
      </c>
      <c r="CP29" s="315">
        <v>0</v>
      </c>
      <c r="CQ29" s="315">
        <v>0</v>
      </c>
      <c r="CR29" s="315">
        <f t="shared" si="32"/>
        <v>0</v>
      </c>
      <c r="CS29" s="315">
        <v>0</v>
      </c>
      <c r="CT29" s="315">
        <v>0</v>
      </c>
      <c r="CU29" s="315">
        <v>0</v>
      </c>
      <c r="CV29" s="315">
        <v>0</v>
      </c>
      <c r="CW29" s="315">
        <v>0</v>
      </c>
      <c r="CX29" s="315">
        <v>0</v>
      </c>
      <c r="CY29" s="315">
        <v>0</v>
      </c>
    </row>
    <row r="30" spans="1:103" s="300" customFormat="1" ht="12" customHeight="1">
      <c r="A30" s="294" t="s">
        <v>571</v>
      </c>
      <c r="B30" s="295" t="s">
        <v>615</v>
      </c>
      <c r="C30" s="294" t="s">
        <v>616</v>
      </c>
      <c r="D30" s="315">
        <f t="shared" si="3"/>
        <v>0</v>
      </c>
      <c r="E30" s="315">
        <f t="shared" si="4"/>
        <v>0</v>
      </c>
      <c r="F30" s="315">
        <f t="shared" si="5"/>
        <v>0</v>
      </c>
      <c r="G30" s="315">
        <f t="shared" si="6"/>
        <v>0</v>
      </c>
      <c r="H30" s="315">
        <f t="shared" si="7"/>
        <v>0</v>
      </c>
      <c r="I30" s="315">
        <f t="shared" si="8"/>
        <v>0</v>
      </c>
      <c r="J30" s="315">
        <f t="shared" si="9"/>
        <v>0</v>
      </c>
      <c r="K30" s="315">
        <f t="shared" si="10"/>
        <v>0</v>
      </c>
      <c r="L30" s="315">
        <f t="shared" si="11"/>
        <v>0</v>
      </c>
      <c r="M30" s="315">
        <f t="shared" si="12"/>
        <v>0</v>
      </c>
      <c r="N30" s="315">
        <f t="shared" si="13"/>
        <v>0</v>
      </c>
      <c r="O30" s="315">
        <f t="shared" si="14"/>
        <v>0</v>
      </c>
      <c r="P30" s="315">
        <f t="shared" si="15"/>
        <v>0</v>
      </c>
      <c r="Q30" s="315">
        <f t="shared" si="16"/>
        <v>0</v>
      </c>
      <c r="R30" s="315">
        <f t="shared" si="17"/>
        <v>0</v>
      </c>
      <c r="S30" s="315">
        <f t="shared" si="18"/>
        <v>0</v>
      </c>
      <c r="T30" s="315">
        <f t="shared" si="19"/>
        <v>0</v>
      </c>
      <c r="U30" s="315">
        <f t="shared" si="20"/>
        <v>0</v>
      </c>
      <c r="V30" s="315">
        <f t="shared" si="21"/>
        <v>0</v>
      </c>
      <c r="W30" s="315">
        <f t="shared" si="22"/>
        <v>0</v>
      </c>
      <c r="X30" s="315">
        <f t="shared" si="23"/>
        <v>0</v>
      </c>
      <c r="Y30" s="315">
        <v>0</v>
      </c>
      <c r="Z30" s="315">
        <v>0</v>
      </c>
      <c r="AA30" s="315">
        <v>0</v>
      </c>
      <c r="AB30" s="315">
        <v>0</v>
      </c>
      <c r="AC30" s="315">
        <v>0</v>
      </c>
      <c r="AD30" s="315">
        <v>0</v>
      </c>
      <c r="AE30" s="315">
        <v>0</v>
      </c>
      <c r="AF30" s="315">
        <f t="shared" si="24"/>
        <v>0</v>
      </c>
      <c r="AG30" s="315">
        <v>0</v>
      </c>
      <c r="AH30" s="315">
        <v>0</v>
      </c>
      <c r="AI30" s="315">
        <v>0</v>
      </c>
      <c r="AJ30" s="315">
        <v>0</v>
      </c>
      <c r="AK30" s="315">
        <v>0</v>
      </c>
      <c r="AL30" s="315">
        <v>0</v>
      </c>
      <c r="AM30" s="315">
        <v>0</v>
      </c>
      <c r="AN30" s="315">
        <f t="shared" si="25"/>
        <v>0</v>
      </c>
      <c r="AO30" s="315">
        <v>0</v>
      </c>
      <c r="AP30" s="315">
        <v>0</v>
      </c>
      <c r="AQ30" s="315">
        <v>0</v>
      </c>
      <c r="AR30" s="315">
        <v>0</v>
      </c>
      <c r="AS30" s="315">
        <v>0</v>
      </c>
      <c r="AT30" s="315">
        <v>0</v>
      </c>
      <c r="AU30" s="315">
        <v>0</v>
      </c>
      <c r="AV30" s="315">
        <f t="shared" si="26"/>
        <v>0</v>
      </c>
      <c r="AW30" s="315">
        <v>0</v>
      </c>
      <c r="AX30" s="315">
        <v>0</v>
      </c>
      <c r="AY30" s="315">
        <v>0</v>
      </c>
      <c r="AZ30" s="315">
        <v>0</v>
      </c>
      <c r="BA30" s="315">
        <v>0</v>
      </c>
      <c r="BB30" s="315">
        <v>0</v>
      </c>
      <c r="BC30" s="315">
        <v>0</v>
      </c>
      <c r="BD30" s="315">
        <f t="shared" si="27"/>
        <v>0</v>
      </c>
      <c r="BE30" s="315">
        <v>0</v>
      </c>
      <c r="BF30" s="315">
        <v>0</v>
      </c>
      <c r="BG30" s="315">
        <v>0</v>
      </c>
      <c r="BH30" s="315">
        <v>0</v>
      </c>
      <c r="BI30" s="315">
        <v>0</v>
      </c>
      <c r="BJ30" s="315">
        <v>0</v>
      </c>
      <c r="BK30" s="315">
        <v>0</v>
      </c>
      <c r="BL30" s="315">
        <f t="shared" si="28"/>
        <v>0</v>
      </c>
      <c r="BM30" s="315">
        <v>0</v>
      </c>
      <c r="BN30" s="315">
        <v>0</v>
      </c>
      <c r="BO30" s="315">
        <v>0</v>
      </c>
      <c r="BP30" s="315">
        <v>0</v>
      </c>
      <c r="BQ30" s="315">
        <v>0</v>
      </c>
      <c r="BR30" s="315">
        <v>0</v>
      </c>
      <c r="BS30" s="315">
        <v>0</v>
      </c>
      <c r="BT30" s="315">
        <f t="shared" si="29"/>
        <v>0</v>
      </c>
      <c r="BU30" s="315">
        <v>0</v>
      </c>
      <c r="BV30" s="315">
        <v>0</v>
      </c>
      <c r="BW30" s="315">
        <v>0</v>
      </c>
      <c r="BX30" s="315">
        <v>0</v>
      </c>
      <c r="BY30" s="315">
        <v>0</v>
      </c>
      <c r="BZ30" s="315">
        <v>0</v>
      </c>
      <c r="CA30" s="315">
        <v>0</v>
      </c>
      <c r="CB30" s="315">
        <f t="shared" si="30"/>
        <v>0</v>
      </c>
      <c r="CC30" s="315">
        <v>0</v>
      </c>
      <c r="CD30" s="315">
        <v>0</v>
      </c>
      <c r="CE30" s="315">
        <v>0</v>
      </c>
      <c r="CF30" s="315">
        <v>0</v>
      </c>
      <c r="CG30" s="315">
        <v>0</v>
      </c>
      <c r="CH30" s="315">
        <v>0</v>
      </c>
      <c r="CI30" s="315">
        <v>0</v>
      </c>
      <c r="CJ30" s="315">
        <f t="shared" si="31"/>
        <v>0</v>
      </c>
      <c r="CK30" s="315">
        <v>0</v>
      </c>
      <c r="CL30" s="315">
        <v>0</v>
      </c>
      <c r="CM30" s="315">
        <v>0</v>
      </c>
      <c r="CN30" s="315">
        <v>0</v>
      </c>
      <c r="CO30" s="315">
        <v>0</v>
      </c>
      <c r="CP30" s="315">
        <v>0</v>
      </c>
      <c r="CQ30" s="315">
        <v>0</v>
      </c>
      <c r="CR30" s="315">
        <f t="shared" si="32"/>
        <v>0</v>
      </c>
      <c r="CS30" s="315">
        <v>0</v>
      </c>
      <c r="CT30" s="315">
        <v>0</v>
      </c>
      <c r="CU30" s="315">
        <v>0</v>
      </c>
      <c r="CV30" s="315">
        <v>0</v>
      </c>
      <c r="CW30" s="315">
        <v>0</v>
      </c>
      <c r="CX30" s="315">
        <v>0</v>
      </c>
      <c r="CY30" s="315">
        <v>0</v>
      </c>
    </row>
    <row r="31" spans="1:103" s="300" customFormat="1" ht="12" customHeight="1">
      <c r="A31" s="294" t="s">
        <v>571</v>
      </c>
      <c r="B31" s="295" t="s">
        <v>617</v>
      </c>
      <c r="C31" s="294" t="s">
        <v>618</v>
      </c>
      <c r="D31" s="315">
        <f t="shared" si="3"/>
        <v>0</v>
      </c>
      <c r="E31" s="315">
        <f t="shared" si="4"/>
        <v>0</v>
      </c>
      <c r="F31" s="315">
        <f t="shared" si="5"/>
        <v>0</v>
      </c>
      <c r="G31" s="315">
        <f t="shared" si="6"/>
        <v>0</v>
      </c>
      <c r="H31" s="315">
        <f t="shared" si="7"/>
        <v>0</v>
      </c>
      <c r="I31" s="315">
        <f t="shared" si="8"/>
        <v>0</v>
      </c>
      <c r="J31" s="315">
        <f t="shared" si="9"/>
        <v>0</v>
      </c>
      <c r="K31" s="315">
        <f t="shared" si="10"/>
        <v>0</v>
      </c>
      <c r="L31" s="315">
        <f t="shared" si="11"/>
        <v>0</v>
      </c>
      <c r="M31" s="315">
        <f t="shared" si="12"/>
        <v>0</v>
      </c>
      <c r="N31" s="315">
        <f t="shared" si="13"/>
        <v>0</v>
      </c>
      <c r="O31" s="315">
        <f t="shared" si="14"/>
        <v>0</v>
      </c>
      <c r="P31" s="315">
        <f t="shared" si="15"/>
        <v>0</v>
      </c>
      <c r="Q31" s="315">
        <f t="shared" si="16"/>
        <v>0</v>
      </c>
      <c r="R31" s="315">
        <f t="shared" si="17"/>
        <v>0</v>
      </c>
      <c r="S31" s="315">
        <f t="shared" si="18"/>
        <v>0</v>
      </c>
      <c r="T31" s="315">
        <f t="shared" si="19"/>
        <v>0</v>
      </c>
      <c r="U31" s="315">
        <f t="shared" si="20"/>
        <v>0</v>
      </c>
      <c r="V31" s="315">
        <f t="shared" si="21"/>
        <v>0</v>
      </c>
      <c r="W31" s="315">
        <f t="shared" si="22"/>
        <v>0</v>
      </c>
      <c r="X31" s="315">
        <f t="shared" si="23"/>
        <v>0</v>
      </c>
      <c r="Y31" s="315">
        <v>0</v>
      </c>
      <c r="Z31" s="315">
        <v>0</v>
      </c>
      <c r="AA31" s="315">
        <v>0</v>
      </c>
      <c r="AB31" s="315">
        <v>0</v>
      </c>
      <c r="AC31" s="315">
        <v>0</v>
      </c>
      <c r="AD31" s="315">
        <v>0</v>
      </c>
      <c r="AE31" s="315">
        <v>0</v>
      </c>
      <c r="AF31" s="315">
        <f t="shared" si="24"/>
        <v>0</v>
      </c>
      <c r="AG31" s="315">
        <v>0</v>
      </c>
      <c r="AH31" s="315">
        <v>0</v>
      </c>
      <c r="AI31" s="315">
        <v>0</v>
      </c>
      <c r="AJ31" s="315">
        <v>0</v>
      </c>
      <c r="AK31" s="315">
        <v>0</v>
      </c>
      <c r="AL31" s="315">
        <v>0</v>
      </c>
      <c r="AM31" s="315">
        <v>0</v>
      </c>
      <c r="AN31" s="315">
        <f t="shared" si="25"/>
        <v>0</v>
      </c>
      <c r="AO31" s="315">
        <v>0</v>
      </c>
      <c r="AP31" s="315">
        <v>0</v>
      </c>
      <c r="AQ31" s="315">
        <v>0</v>
      </c>
      <c r="AR31" s="315">
        <v>0</v>
      </c>
      <c r="AS31" s="315">
        <v>0</v>
      </c>
      <c r="AT31" s="315">
        <v>0</v>
      </c>
      <c r="AU31" s="315">
        <v>0</v>
      </c>
      <c r="AV31" s="315">
        <f t="shared" si="26"/>
        <v>0</v>
      </c>
      <c r="AW31" s="315">
        <v>0</v>
      </c>
      <c r="AX31" s="315">
        <v>0</v>
      </c>
      <c r="AY31" s="315">
        <v>0</v>
      </c>
      <c r="AZ31" s="315">
        <v>0</v>
      </c>
      <c r="BA31" s="315">
        <v>0</v>
      </c>
      <c r="BB31" s="315">
        <v>0</v>
      </c>
      <c r="BC31" s="315">
        <v>0</v>
      </c>
      <c r="BD31" s="315">
        <f t="shared" si="27"/>
        <v>0</v>
      </c>
      <c r="BE31" s="315">
        <v>0</v>
      </c>
      <c r="BF31" s="315">
        <v>0</v>
      </c>
      <c r="BG31" s="315">
        <v>0</v>
      </c>
      <c r="BH31" s="315">
        <v>0</v>
      </c>
      <c r="BI31" s="315">
        <v>0</v>
      </c>
      <c r="BJ31" s="315">
        <v>0</v>
      </c>
      <c r="BK31" s="315">
        <v>0</v>
      </c>
      <c r="BL31" s="315">
        <f t="shared" si="28"/>
        <v>0</v>
      </c>
      <c r="BM31" s="315">
        <v>0</v>
      </c>
      <c r="BN31" s="315">
        <v>0</v>
      </c>
      <c r="BO31" s="315">
        <v>0</v>
      </c>
      <c r="BP31" s="315">
        <v>0</v>
      </c>
      <c r="BQ31" s="315">
        <v>0</v>
      </c>
      <c r="BR31" s="315">
        <v>0</v>
      </c>
      <c r="BS31" s="315">
        <v>0</v>
      </c>
      <c r="BT31" s="315">
        <f t="shared" si="29"/>
        <v>0</v>
      </c>
      <c r="BU31" s="315">
        <v>0</v>
      </c>
      <c r="BV31" s="315">
        <v>0</v>
      </c>
      <c r="BW31" s="315">
        <v>0</v>
      </c>
      <c r="BX31" s="315">
        <v>0</v>
      </c>
      <c r="BY31" s="315">
        <v>0</v>
      </c>
      <c r="BZ31" s="315">
        <v>0</v>
      </c>
      <c r="CA31" s="315">
        <v>0</v>
      </c>
      <c r="CB31" s="315">
        <f t="shared" si="30"/>
        <v>0</v>
      </c>
      <c r="CC31" s="315">
        <v>0</v>
      </c>
      <c r="CD31" s="315">
        <v>0</v>
      </c>
      <c r="CE31" s="315">
        <v>0</v>
      </c>
      <c r="CF31" s="315">
        <v>0</v>
      </c>
      <c r="CG31" s="315">
        <v>0</v>
      </c>
      <c r="CH31" s="315">
        <v>0</v>
      </c>
      <c r="CI31" s="315">
        <v>0</v>
      </c>
      <c r="CJ31" s="315">
        <f t="shared" si="31"/>
        <v>0</v>
      </c>
      <c r="CK31" s="315">
        <v>0</v>
      </c>
      <c r="CL31" s="315">
        <v>0</v>
      </c>
      <c r="CM31" s="315">
        <v>0</v>
      </c>
      <c r="CN31" s="315">
        <v>0</v>
      </c>
      <c r="CO31" s="315">
        <v>0</v>
      </c>
      <c r="CP31" s="315">
        <v>0</v>
      </c>
      <c r="CQ31" s="315">
        <v>0</v>
      </c>
      <c r="CR31" s="315">
        <f t="shared" si="32"/>
        <v>0</v>
      </c>
      <c r="CS31" s="315">
        <v>0</v>
      </c>
      <c r="CT31" s="315">
        <v>0</v>
      </c>
      <c r="CU31" s="315">
        <v>0</v>
      </c>
      <c r="CV31" s="315">
        <v>0</v>
      </c>
      <c r="CW31" s="315">
        <v>0</v>
      </c>
      <c r="CX31" s="315">
        <v>0</v>
      </c>
      <c r="CY31" s="315">
        <v>0</v>
      </c>
    </row>
    <row r="32" spans="1:103" s="300" customFormat="1" ht="12" customHeight="1">
      <c r="A32" s="294" t="s">
        <v>571</v>
      </c>
      <c r="B32" s="295" t="s">
        <v>619</v>
      </c>
      <c r="C32" s="294" t="s">
        <v>620</v>
      </c>
      <c r="D32" s="315">
        <f t="shared" si="3"/>
        <v>0</v>
      </c>
      <c r="E32" s="315">
        <f t="shared" si="4"/>
        <v>0</v>
      </c>
      <c r="F32" s="315">
        <f t="shared" si="5"/>
        <v>0</v>
      </c>
      <c r="G32" s="315">
        <f t="shared" si="6"/>
        <v>0</v>
      </c>
      <c r="H32" s="315">
        <f t="shared" si="7"/>
        <v>0</v>
      </c>
      <c r="I32" s="315">
        <f t="shared" si="8"/>
        <v>0</v>
      </c>
      <c r="J32" s="315">
        <f t="shared" si="9"/>
        <v>0</v>
      </c>
      <c r="K32" s="315">
        <f t="shared" si="10"/>
        <v>0</v>
      </c>
      <c r="L32" s="315">
        <f t="shared" si="11"/>
        <v>0</v>
      </c>
      <c r="M32" s="315">
        <f t="shared" si="12"/>
        <v>0</v>
      </c>
      <c r="N32" s="315">
        <f t="shared" si="13"/>
        <v>0</v>
      </c>
      <c r="O32" s="315">
        <f t="shared" si="14"/>
        <v>0</v>
      </c>
      <c r="P32" s="315">
        <f t="shared" si="15"/>
        <v>0</v>
      </c>
      <c r="Q32" s="315">
        <f t="shared" si="16"/>
        <v>0</v>
      </c>
      <c r="R32" s="315">
        <f t="shared" si="17"/>
        <v>0</v>
      </c>
      <c r="S32" s="315">
        <f t="shared" si="18"/>
        <v>0</v>
      </c>
      <c r="T32" s="315">
        <f t="shared" si="19"/>
        <v>0</v>
      </c>
      <c r="U32" s="315">
        <f t="shared" si="20"/>
        <v>0</v>
      </c>
      <c r="V32" s="315">
        <f t="shared" si="21"/>
        <v>0</v>
      </c>
      <c r="W32" s="315">
        <f t="shared" si="22"/>
        <v>0</v>
      </c>
      <c r="X32" s="315">
        <f t="shared" si="23"/>
        <v>0</v>
      </c>
      <c r="Y32" s="315">
        <v>0</v>
      </c>
      <c r="Z32" s="315">
        <v>0</v>
      </c>
      <c r="AA32" s="315">
        <v>0</v>
      </c>
      <c r="AB32" s="315">
        <v>0</v>
      </c>
      <c r="AC32" s="315">
        <v>0</v>
      </c>
      <c r="AD32" s="315">
        <v>0</v>
      </c>
      <c r="AE32" s="315">
        <v>0</v>
      </c>
      <c r="AF32" s="315">
        <f t="shared" si="24"/>
        <v>0</v>
      </c>
      <c r="AG32" s="315">
        <v>0</v>
      </c>
      <c r="AH32" s="315">
        <v>0</v>
      </c>
      <c r="AI32" s="315">
        <v>0</v>
      </c>
      <c r="AJ32" s="315">
        <v>0</v>
      </c>
      <c r="AK32" s="315">
        <v>0</v>
      </c>
      <c r="AL32" s="315">
        <v>0</v>
      </c>
      <c r="AM32" s="315">
        <v>0</v>
      </c>
      <c r="AN32" s="315">
        <f t="shared" si="25"/>
        <v>0</v>
      </c>
      <c r="AO32" s="315">
        <v>0</v>
      </c>
      <c r="AP32" s="315">
        <v>0</v>
      </c>
      <c r="AQ32" s="315">
        <v>0</v>
      </c>
      <c r="AR32" s="315">
        <v>0</v>
      </c>
      <c r="AS32" s="315">
        <v>0</v>
      </c>
      <c r="AT32" s="315">
        <v>0</v>
      </c>
      <c r="AU32" s="315">
        <v>0</v>
      </c>
      <c r="AV32" s="315">
        <f t="shared" si="26"/>
        <v>0</v>
      </c>
      <c r="AW32" s="315">
        <v>0</v>
      </c>
      <c r="AX32" s="315">
        <v>0</v>
      </c>
      <c r="AY32" s="315">
        <v>0</v>
      </c>
      <c r="AZ32" s="315">
        <v>0</v>
      </c>
      <c r="BA32" s="315">
        <v>0</v>
      </c>
      <c r="BB32" s="315">
        <v>0</v>
      </c>
      <c r="BC32" s="315">
        <v>0</v>
      </c>
      <c r="BD32" s="315">
        <f t="shared" si="27"/>
        <v>0</v>
      </c>
      <c r="BE32" s="315">
        <v>0</v>
      </c>
      <c r="BF32" s="315">
        <v>0</v>
      </c>
      <c r="BG32" s="315">
        <v>0</v>
      </c>
      <c r="BH32" s="315">
        <v>0</v>
      </c>
      <c r="BI32" s="315">
        <v>0</v>
      </c>
      <c r="BJ32" s="315">
        <v>0</v>
      </c>
      <c r="BK32" s="315">
        <v>0</v>
      </c>
      <c r="BL32" s="315">
        <f t="shared" si="28"/>
        <v>0</v>
      </c>
      <c r="BM32" s="315">
        <v>0</v>
      </c>
      <c r="BN32" s="315">
        <v>0</v>
      </c>
      <c r="BO32" s="315">
        <v>0</v>
      </c>
      <c r="BP32" s="315">
        <v>0</v>
      </c>
      <c r="BQ32" s="315">
        <v>0</v>
      </c>
      <c r="BR32" s="315">
        <v>0</v>
      </c>
      <c r="BS32" s="315">
        <v>0</v>
      </c>
      <c r="BT32" s="315">
        <f t="shared" si="29"/>
        <v>0</v>
      </c>
      <c r="BU32" s="315">
        <v>0</v>
      </c>
      <c r="BV32" s="315">
        <v>0</v>
      </c>
      <c r="BW32" s="315">
        <v>0</v>
      </c>
      <c r="BX32" s="315">
        <v>0</v>
      </c>
      <c r="BY32" s="315">
        <v>0</v>
      </c>
      <c r="BZ32" s="315">
        <v>0</v>
      </c>
      <c r="CA32" s="315">
        <v>0</v>
      </c>
      <c r="CB32" s="315">
        <f t="shared" si="30"/>
        <v>0</v>
      </c>
      <c r="CC32" s="315">
        <v>0</v>
      </c>
      <c r="CD32" s="315">
        <v>0</v>
      </c>
      <c r="CE32" s="315">
        <v>0</v>
      </c>
      <c r="CF32" s="315">
        <v>0</v>
      </c>
      <c r="CG32" s="315">
        <v>0</v>
      </c>
      <c r="CH32" s="315">
        <v>0</v>
      </c>
      <c r="CI32" s="315">
        <v>0</v>
      </c>
      <c r="CJ32" s="315">
        <f t="shared" si="31"/>
        <v>0</v>
      </c>
      <c r="CK32" s="315">
        <v>0</v>
      </c>
      <c r="CL32" s="315">
        <v>0</v>
      </c>
      <c r="CM32" s="315">
        <v>0</v>
      </c>
      <c r="CN32" s="315">
        <v>0</v>
      </c>
      <c r="CO32" s="315">
        <v>0</v>
      </c>
      <c r="CP32" s="315">
        <v>0</v>
      </c>
      <c r="CQ32" s="315">
        <v>0</v>
      </c>
      <c r="CR32" s="315">
        <f t="shared" si="32"/>
        <v>0</v>
      </c>
      <c r="CS32" s="315">
        <v>0</v>
      </c>
      <c r="CT32" s="315">
        <v>0</v>
      </c>
      <c r="CU32" s="315">
        <v>0</v>
      </c>
      <c r="CV32" s="315">
        <v>0</v>
      </c>
      <c r="CW32" s="315">
        <v>0</v>
      </c>
      <c r="CX32" s="315">
        <v>0</v>
      </c>
      <c r="CY32" s="315">
        <v>0</v>
      </c>
    </row>
    <row r="33" spans="1:103" s="300" customFormat="1" ht="12" customHeight="1">
      <c r="A33" s="294" t="s">
        <v>571</v>
      </c>
      <c r="B33" s="295" t="s">
        <v>621</v>
      </c>
      <c r="C33" s="294" t="s">
        <v>622</v>
      </c>
      <c r="D33" s="315">
        <f t="shared" si="3"/>
        <v>0</v>
      </c>
      <c r="E33" s="315">
        <f t="shared" si="4"/>
        <v>0</v>
      </c>
      <c r="F33" s="315">
        <f t="shared" si="5"/>
        <v>0</v>
      </c>
      <c r="G33" s="315">
        <f t="shared" si="6"/>
        <v>0</v>
      </c>
      <c r="H33" s="315">
        <f t="shared" si="7"/>
        <v>0</v>
      </c>
      <c r="I33" s="315">
        <f t="shared" si="8"/>
        <v>0</v>
      </c>
      <c r="J33" s="315">
        <f t="shared" si="9"/>
        <v>0</v>
      </c>
      <c r="K33" s="315">
        <f t="shared" si="10"/>
        <v>0</v>
      </c>
      <c r="L33" s="315">
        <f t="shared" si="11"/>
        <v>0</v>
      </c>
      <c r="M33" s="315">
        <f t="shared" si="12"/>
        <v>0</v>
      </c>
      <c r="N33" s="315">
        <f t="shared" si="13"/>
        <v>0</v>
      </c>
      <c r="O33" s="315">
        <f t="shared" si="14"/>
        <v>0</v>
      </c>
      <c r="P33" s="315">
        <f t="shared" si="15"/>
        <v>0</v>
      </c>
      <c r="Q33" s="315">
        <f t="shared" si="16"/>
        <v>0</v>
      </c>
      <c r="R33" s="315">
        <f t="shared" si="17"/>
        <v>0</v>
      </c>
      <c r="S33" s="315">
        <f t="shared" si="18"/>
        <v>0</v>
      </c>
      <c r="T33" s="315">
        <f t="shared" si="19"/>
        <v>0</v>
      </c>
      <c r="U33" s="315">
        <f t="shared" si="20"/>
        <v>0</v>
      </c>
      <c r="V33" s="315">
        <f t="shared" si="21"/>
        <v>0</v>
      </c>
      <c r="W33" s="315">
        <f t="shared" si="22"/>
        <v>0</v>
      </c>
      <c r="X33" s="315">
        <f t="shared" si="23"/>
        <v>0</v>
      </c>
      <c r="Y33" s="315">
        <v>0</v>
      </c>
      <c r="Z33" s="315">
        <v>0</v>
      </c>
      <c r="AA33" s="315">
        <v>0</v>
      </c>
      <c r="AB33" s="315">
        <v>0</v>
      </c>
      <c r="AC33" s="315">
        <v>0</v>
      </c>
      <c r="AD33" s="315">
        <v>0</v>
      </c>
      <c r="AE33" s="315">
        <v>0</v>
      </c>
      <c r="AF33" s="315">
        <f t="shared" si="24"/>
        <v>0</v>
      </c>
      <c r="AG33" s="315">
        <v>0</v>
      </c>
      <c r="AH33" s="315">
        <v>0</v>
      </c>
      <c r="AI33" s="315">
        <v>0</v>
      </c>
      <c r="AJ33" s="315">
        <v>0</v>
      </c>
      <c r="AK33" s="315">
        <v>0</v>
      </c>
      <c r="AL33" s="315">
        <v>0</v>
      </c>
      <c r="AM33" s="315">
        <v>0</v>
      </c>
      <c r="AN33" s="315">
        <f t="shared" si="25"/>
        <v>0</v>
      </c>
      <c r="AO33" s="315">
        <v>0</v>
      </c>
      <c r="AP33" s="315">
        <v>0</v>
      </c>
      <c r="AQ33" s="315">
        <v>0</v>
      </c>
      <c r="AR33" s="315">
        <v>0</v>
      </c>
      <c r="AS33" s="315">
        <v>0</v>
      </c>
      <c r="AT33" s="315">
        <v>0</v>
      </c>
      <c r="AU33" s="315">
        <v>0</v>
      </c>
      <c r="AV33" s="315">
        <f t="shared" si="26"/>
        <v>0</v>
      </c>
      <c r="AW33" s="315">
        <v>0</v>
      </c>
      <c r="AX33" s="315">
        <v>0</v>
      </c>
      <c r="AY33" s="315">
        <v>0</v>
      </c>
      <c r="AZ33" s="315">
        <v>0</v>
      </c>
      <c r="BA33" s="315">
        <v>0</v>
      </c>
      <c r="BB33" s="315">
        <v>0</v>
      </c>
      <c r="BC33" s="315">
        <v>0</v>
      </c>
      <c r="BD33" s="315">
        <f t="shared" si="27"/>
        <v>0</v>
      </c>
      <c r="BE33" s="315">
        <v>0</v>
      </c>
      <c r="BF33" s="315">
        <v>0</v>
      </c>
      <c r="BG33" s="315">
        <v>0</v>
      </c>
      <c r="BH33" s="315">
        <v>0</v>
      </c>
      <c r="BI33" s="315">
        <v>0</v>
      </c>
      <c r="BJ33" s="315">
        <v>0</v>
      </c>
      <c r="BK33" s="315">
        <v>0</v>
      </c>
      <c r="BL33" s="315">
        <f t="shared" si="28"/>
        <v>0</v>
      </c>
      <c r="BM33" s="315">
        <v>0</v>
      </c>
      <c r="BN33" s="315">
        <v>0</v>
      </c>
      <c r="BO33" s="315">
        <v>0</v>
      </c>
      <c r="BP33" s="315">
        <v>0</v>
      </c>
      <c r="BQ33" s="315">
        <v>0</v>
      </c>
      <c r="BR33" s="315">
        <v>0</v>
      </c>
      <c r="BS33" s="315">
        <v>0</v>
      </c>
      <c r="BT33" s="315">
        <f t="shared" si="29"/>
        <v>0</v>
      </c>
      <c r="BU33" s="315">
        <v>0</v>
      </c>
      <c r="BV33" s="315">
        <v>0</v>
      </c>
      <c r="BW33" s="315">
        <v>0</v>
      </c>
      <c r="BX33" s="315">
        <v>0</v>
      </c>
      <c r="BY33" s="315">
        <v>0</v>
      </c>
      <c r="BZ33" s="315">
        <v>0</v>
      </c>
      <c r="CA33" s="315">
        <v>0</v>
      </c>
      <c r="CB33" s="315">
        <f t="shared" si="30"/>
        <v>0</v>
      </c>
      <c r="CC33" s="315">
        <v>0</v>
      </c>
      <c r="CD33" s="315">
        <v>0</v>
      </c>
      <c r="CE33" s="315">
        <v>0</v>
      </c>
      <c r="CF33" s="315">
        <v>0</v>
      </c>
      <c r="CG33" s="315">
        <v>0</v>
      </c>
      <c r="CH33" s="315">
        <v>0</v>
      </c>
      <c r="CI33" s="315">
        <v>0</v>
      </c>
      <c r="CJ33" s="315">
        <f t="shared" si="31"/>
        <v>0</v>
      </c>
      <c r="CK33" s="315">
        <v>0</v>
      </c>
      <c r="CL33" s="315">
        <v>0</v>
      </c>
      <c r="CM33" s="315">
        <v>0</v>
      </c>
      <c r="CN33" s="315">
        <v>0</v>
      </c>
      <c r="CO33" s="315">
        <v>0</v>
      </c>
      <c r="CP33" s="315">
        <v>0</v>
      </c>
      <c r="CQ33" s="315">
        <v>0</v>
      </c>
      <c r="CR33" s="315">
        <f t="shared" si="32"/>
        <v>0</v>
      </c>
      <c r="CS33" s="315">
        <v>0</v>
      </c>
      <c r="CT33" s="315">
        <v>0</v>
      </c>
      <c r="CU33" s="315">
        <v>0</v>
      </c>
      <c r="CV33" s="315">
        <v>0</v>
      </c>
      <c r="CW33" s="315">
        <v>0</v>
      </c>
      <c r="CX33" s="315">
        <v>0</v>
      </c>
      <c r="CY33" s="315">
        <v>0</v>
      </c>
    </row>
    <row r="34" spans="1:103" s="300" customFormat="1" ht="12" customHeight="1">
      <c r="A34" s="294" t="s">
        <v>571</v>
      </c>
      <c r="B34" s="295" t="s">
        <v>623</v>
      </c>
      <c r="C34" s="294" t="s">
        <v>624</v>
      </c>
      <c r="D34" s="315">
        <f t="shared" si="3"/>
        <v>0</v>
      </c>
      <c r="E34" s="315">
        <f t="shared" si="4"/>
        <v>0</v>
      </c>
      <c r="F34" s="315">
        <f t="shared" si="5"/>
        <v>0</v>
      </c>
      <c r="G34" s="315">
        <f t="shared" si="6"/>
        <v>0</v>
      </c>
      <c r="H34" s="315">
        <f t="shared" si="7"/>
        <v>0</v>
      </c>
      <c r="I34" s="315">
        <f t="shared" si="8"/>
        <v>0</v>
      </c>
      <c r="J34" s="315">
        <f t="shared" si="9"/>
        <v>0</v>
      </c>
      <c r="K34" s="315">
        <f t="shared" si="10"/>
        <v>0</v>
      </c>
      <c r="L34" s="315">
        <f t="shared" si="11"/>
        <v>0</v>
      </c>
      <c r="M34" s="315">
        <f t="shared" si="12"/>
        <v>0</v>
      </c>
      <c r="N34" s="315">
        <f t="shared" si="13"/>
        <v>0</v>
      </c>
      <c r="O34" s="315">
        <f t="shared" si="14"/>
        <v>0</v>
      </c>
      <c r="P34" s="315">
        <f t="shared" si="15"/>
        <v>0</v>
      </c>
      <c r="Q34" s="315">
        <f t="shared" si="16"/>
        <v>0</v>
      </c>
      <c r="R34" s="315">
        <f t="shared" si="17"/>
        <v>0</v>
      </c>
      <c r="S34" s="315">
        <f t="shared" si="18"/>
        <v>0</v>
      </c>
      <c r="T34" s="315">
        <f t="shared" si="19"/>
        <v>0</v>
      </c>
      <c r="U34" s="315">
        <f t="shared" si="20"/>
        <v>0</v>
      </c>
      <c r="V34" s="315">
        <f t="shared" si="21"/>
        <v>0</v>
      </c>
      <c r="W34" s="315">
        <f t="shared" si="22"/>
        <v>0</v>
      </c>
      <c r="X34" s="315">
        <f t="shared" si="23"/>
        <v>0</v>
      </c>
      <c r="Y34" s="315">
        <v>0</v>
      </c>
      <c r="Z34" s="315">
        <v>0</v>
      </c>
      <c r="AA34" s="315">
        <v>0</v>
      </c>
      <c r="AB34" s="315">
        <v>0</v>
      </c>
      <c r="AC34" s="315">
        <v>0</v>
      </c>
      <c r="AD34" s="315">
        <v>0</v>
      </c>
      <c r="AE34" s="315">
        <v>0</v>
      </c>
      <c r="AF34" s="315">
        <f t="shared" si="24"/>
        <v>0</v>
      </c>
      <c r="AG34" s="315">
        <v>0</v>
      </c>
      <c r="AH34" s="315">
        <v>0</v>
      </c>
      <c r="AI34" s="315">
        <v>0</v>
      </c>
      <c r="AJ34" s="315">
        <v>0</v>
      </c>
      <c r="AK34" s="315">
        <v>0</v>
      </c>
      <c r="AL34" s="315">
        <v>0</v>
      </c>
      <c r="AM34" s="315">
        <v>0</v>
      </c>
      <c r="AN34" s="315">
        <f t="shared" si="25"/>
        <v>0</v>
      </c>
      <c r="AO34" s="315">
        <v>0</v>
      </c>
      <c r="AP34" s="315">
        <v>0</v>
      </c>
      <c r="AQ34" s="315">
        <v>0</v>
      </c>
      <c r="AR34" s="315">
        <v>0</v>
      </c>
      <c r="AS34" s="315">
        <v>0</v>
      </c>
      <c r="AT34" s="315">
        <v>0</v>
      </c>
      <c r="AU34" s="315">
        <v>0</v>
      </c>
      <c r="AV34" s="315">
        <f t="shared" si="26"/>
        <v>0</v>
      </c>
      <c r="AW34" s="315">
        <v>0</v>
      </c>
      <c r="AX34" s="315">
        <v>0</v>
      </c>
      <c r="AY34" s="315">
        <v>0</v>
      </c>
      <c r="AZ34" s="315">
        <v>0</v>
      </c>
      <c r="BA34" s="315">
        <v>0</v>
      </c>
      <c r="BB34" s="315">
        <v>0</v>
      </c>
      <c r="BC34" s="315">
        <v>0</v>
      </c>
      <c r="BD34" s="315">
        <f t="shared" si="27"/>
        <v>0</v>
      </c>
      <c r="BE34" s="315">
        <v>0</v>
      </c>
      <c r="BF34" s="315">
        <v>0</v>
      </c>
      <c r="BG34" s="315">
        <v>0</v>
      </c>
      <c r="BH34" s="315">
        <v>0</v>
      </c>
      <c r="BI34" s="315">
        <v>0</v>
      </c>
      <c r="BJ34" s="315">
        <v>0</v>
      </c>
      <c r="BK34" s="315">
        <v>0</v>
      </c>
      <c r="BL34" s="315">
        <f t="shared" si="28"/>
        <v>0</v>
      </c>
      <c r="BM34" s="315">
        <v>0</v>
      </c>
      <c r="BN34" s="315">
        <v>0</v>
      </c>
      <c r="BO34" s="315">
        <v>0</v>
      </c>
      <c r="BP34" s="315">
        <v>0</v>
      </c>
      <c r="BQ34" s="315">
        <v>0</v>
      </c>
      <c r="BR34" s="315">
        <v>0</v>
      </c>
      <c r="BS34" s="315">
        <v>0</v>
      </c>
      <c r="BT34" s="315">
        <f t="shared" si="29"/>
        <v>0</v>
      </c>
      <c r="BU34" s="315">
        <v>0</v>
      </c>
      <c r="BV34" s="315">
        <v>0</v>
      </c>
      <c r="BW34" s="315">
        <v>0</v>
      </c>
      <c r="BX34" s="315">
        <v>0</v>
      </c>
      <c r="BY34" s="315">
        <v>0</v>
      </c>
      <c r="BZ34" s="315">
        <v>0</v>
      </c>
      <c r="CA34" s="315">
        <v>0</v>
      </c>
      <c r="CB34" s="315">
        <f t="shared" si="30"/>
        <v>0</v>
      </c>
      <c r="CC34" s="315">
        <v>0</v>
      </c>
      <c r="CD34" s="315">
        <v>0</v>
      </c>
      <c r="CE34" s="315">
        <v>0</v>
      </c>
      <c r="CF34" s="315">
        <v>0</v>
      </c>
      <c r="CG34" s="315">
        <v>0</v>
      </c>
      <c r="CH34" s="315">
        <v>0</v>
      </c>
      <c r="CI34" s="315">
        <v>0</v>
      </c>
      <c r="CJ34" s="315">
        <f t="shared" si="31"/>
        <v>0</v>
      </c>
      <c r="CK34" s="315">
        <v>0</v>
      </c>
      <c r="CL34" s="315">
        <v>0</v>
      </c>
      <c r="CM34" s="315">
        <v>0</v>
      </c>
      <c r="CN34" s="315">
        <v>0</v>
      </c>
      <c r="CO34" s="315">
        <v>0</v>
      </c>
      <c r="CP34" s="315">
        <v>0</v>
      </c>
      <c r="CQ34" s="315">
        <v>0</v>
      </c>
      <c r="CR34" s="315">
        <f t="shared" si="32"/>
        <v>0</v>
      </c>
      <c r="CS34" s="315">
        <v>0</v>
      </c>
      <c r="CT34" s="315">
        <v>0</v>
      </c>
      <c r="CU34" s="315">
        <v>0</v>
      </c>
      <c r="CV34" s="315">
        <v>0</v>
      </c>
      <c r="CW34" s="315">
        <v>0</v>
      </c>
      <c r="CX34" s="315">
        <v>0</v>
      </c>
      <c r="CY34" s="315">
        <v>0</v>
      </c>
    </row>
    <row r="35" spans="1:103" s="300" customFormat="1" ht="12" customHeight="1">
      <c r="A35" s="294" t="s">
        <v>571</v>
      </c>
      <c r="B35" s="295" t="s">
        <v>625</v>
      </c>
      <c r="C35" s="294" t="s">
        <v>626</v>
      </c>
      <c r="D35" s="315">
        <f t="shared" si="3"/>
        <v>0</v>
      </c>
      <c r="E35" s="315">
        <f t="shared" si="4"/>
        <v>0</v>
      </c>
      <c r="F35" s="315">
        <f t="shared" si="5"/>
        <v>0</v>
      </c>
      <c r="G35" s="315">
        <f t="shared" si="6"/>
        <v>0</v>
      </c>
      <c r="H35" s="315">
        <f t="shared" si="7"/>
        <v>0</v>
      </c>
      <c r="I35" s="315">
        <f t="shared" si="8"/>
        <v>0</v>
      </c>
      <c r="J35" s="315">
        <f t="shared" si="9"/>
        <v>0</v>
      </c>
      <c r="K35" s="315">
        <f t="shared" si="10"/>
        <v>0</v>
      </c>
      <c r="L35" s="315">
        <f t="shared" si="11"/>
        <v>0</v>
      </c>
      <c r="M35" s="315">
        <f t="shared" si="12"/>
        <v>0</v>
      </c>
      <c r="N35" s="315">
        <f t="shared" si="13"/>
        <v>0</v>
      </c>
      <c r="O35" s="315">
        <f t="shared" si="14"/>
        <v>0</v>
      </c>
      <c r="P35" s="315">
        <f t="shared" si="15"/>
        <v>0</v>
      </c>
      <c r="Q35" s="315">
        <f t="shared" si="16"/>
        <v>0</v>
      </c>
      <c r="R35" s="315">
        <f t="shared" si="17"/>
        <v>0</v>
      </c>
      <c r="S35" s="315">
        <f t="shared" si="18"/>
        <v>0</v>
      </c>
      <c r="T35" s="315">
        <f t="shared" si="19"/>
        <v>0</v>
      </c>
      <c r="U35" s="315">
        <f t="shared" si="20"/>
        <v>0</v>
      </c>
      <c r="V35" s="315">
        <f t="shared" si="21"/>
        <v>0</v>
      </c>
      <c r="W35" s="315">
        <f t="shared" si="22"/>
        <v>0</v>
      </c>
      <c r="X35" s="315">
        <f t="shared" si="23"/>
        <v>0</v>
      </c>
      <c r="Y35" s="315">
        <v>0</v>
      </c>
      <c r="Z35" s="315">
        <v>0</v>
      </c>
      <c r="AA35" s="315">
        <v>0</v>
      </c>
      <c r="AB35" s="315">
        <v>0</v>
      </c>
      <c r="AC35" s="315">
        <v>0</v>
      </c>
      <c r="AD35" s="315">
        <v>0</v>
      </c>
      <c r="AE35" s="315">
        <v>0</v>
      </c>
      <c r="AF35" s="315">
        <f t="shared" si="24"/>
        <v>0</v>
      </c>
      <c r="AG35" s="315">
        <v>0</v>
      </c>
      <c r="AH35" s="315">
        <v>0</v>
      </c>
      <c r="AI35" s="315">
        <v>0</v>
      </c>
      <c r="AJ35" s="315">
        <v>0</v>
      </c>
      <c r="AK35" s="315">
        <v>0</v>
      </c>
      <c r="AL35" s="315">
        <v>0</v>
      </c>
      <c r="AM35" s="315">
        <v>0</v>
      </c>
      <c r="AN35" s="315">
        <f t="shared" si="25"/>
        <v>0</v>
      </c>
      <c r="AO35" s="315">
        <v>0</v>
      </c>
      <c r="AP35" s="315">
        <v>0</v>
      </c>
      <c r="AQ35" s="315">
        <v>0</v>
      </c>
      <c r="AR35" s="315">
        <v>0</v>
      </c>
      <c r="AS35" s="315">
        <v>0</v>
      </c>
      <c r="AT35" s="315">
        <v>0</v>
      </c>
      <c r="AU35" s="315">
        <v>0</v>
      </c>
      <c r="AV35" s="315">
        <f t="shared" si="26"/>
        <v>0</v>
      </c>
      <c r="AW35" s="315">
        <v>0</v>
      </c>
      <c r="AX35" s="315">
        <v>0</v>
      </c>
      <c r="AY35" s="315">
        <v>0</v>
      </c>
      <c r="AZ35" s="315">
        <v>0</v>
      </c>
      <c r="BA35" s="315">
        <v>0</v>
      </c>
      <c r="BB35" s="315">
        <v>0</v>
      </c>
      <c r="BC35" s="315">
        <v>0</v>
      </c>
      <c r="BD35" s="315">
        <f t="shared" si="27"/>
        <v>0</v>
      </c>
      <c r="BE35" s="315">
        <v>0</v>
      </c>
      <c r="BF35" s="315">
        <v>0</v>
      </c>
      <c r="BG35" s="315">
        <v>0</v>
      </c>
      <c r="BH35" s="315">
        <v>0</v>
      </c>
      <c r="BI35" s="315">
        <v>0</v>
      </c>
      <c r="BJ35" s="315">
        <v>0</v>
      </c>
      <c r="BK35" s="315">
        <v>0</v>
      </c>
      <c r="BL35" s="315">
        <f t="shared" si="28"/>
        <v>0</v>
      </c>
      <c r="BM35" s="315">
        <v>0</v>
      </c>
      <c r="BN35" s="315">
        <v>0</v>
      </c>
      <c r="BO35" s="315">
        <v>0</v>
      </c>
      <c r="BP35" s="315">
        <v>0</v>
      </c>
      <c r="BQ35" s="315">
        <v>0</v>
      </c>
      <c r="BR35" s="315">
        <v>0</v>
      </c>
      <c r="BS35" s="315">
        <v>0</v>
      </c>
      <c r="BT35" s="315">
        <f t="shared" si="29"/>
        <v>0</v>
      </c>
      <c r="BU35" s="315">
        <v>0</v>
      </c>
      <c r="BV35" s="315">
        <v>0</v>
      </c>
      <c r="BW35" s="315">
        <v>0</v>
      </c>
      <c r="BX35" s="315">
        <v>0</v>
      </c>
      <c r="BY35" s="315">
        <v>0</v>
      </c>
      <c r="BZ35" s="315">
        <v>0</v>
      </c>
      <c r="CA35" s="315">
        <v>0</v>
      </c>
      <c r="CB35" s="315">
        <f t="shared" si="30"/>
        <v>0</v>
      </c>
      <c r="CC35" s="315">
        <v>0</v>
      </c>
      <c r="CD35" s="315">
        <v>0</v>
      </c>
      <c r="CE35" s="315">
        <v>0</v>
      </c>
      <c r="CF35" s="315">
        <v>0</v>
      </c>
      <c r="CG35" s="315">
        <v>0</v>
      </c>
      <c r="CH35" s="315">
        <v>0</v>
      </c>
      <c r="CI35" s="315">
        <v>0</v>
      </c>
      <c r="CJ35" s="315">
        <f t="shared" si="31"/>
        <v>0</v>
      </c>
      <c r="CK35" s="315">
        <v>0</v>
      </c>
      <c r="CL35" s="315">
        <v>0</v>
      </c>
      <c r="CM35" s="315">
        <v>0</v>
      </c>
      <c r="CN35" s="315">
        <v>0</v>
      </c>
      <c r="CO35" s="315">
        <v>0</v>
      </c>
      <c r="CP35" s="315">
        <v>0</v>
      </c>
      <c r="CQ35" s="315">
        <v>0</v>
      </c>
      <c r="CR35" s="315">
        <f t="shared" si="32"/>
        <v>0</v>
      </c>
      <c r="CS35" s="315">
        <v>0</v>
      </c>
      <c r="CT35" s="315">
        <v>0</v>
      </c>
      <c r="CU35" s="315">
        <v>0</v>
      </c>
      <c r="CV35" s="315">
        <v>0</v>
      </c>
      <c r="CW35" s="315">
        <v>0</v>
      </c>
      <c r="CX35" s="315">
        <v>0</v>
      </c>
      <c r="CY35" s="315">
        <v>0</v>
      </c>
    </row>
    <row r="36" spans="1:103" s="300" customFormat="1" ht="12" customHeight="1">
      <c r="A36" s="294" t="s">
        <v>571</v>
      </c>
      <c r="B36" s="295" t="s">
        <v>627</v>
      </c>
      <c r="C36" s="294" t="s">
        <v>628</v>
      </c>
      <c r="D36" s="315">
        <f t="shared" si="3"/>
        <v>0</v>
      </c>
      <c r="E36" s="315">
        <f t="shared" si="4"/>
        <v>0</v>
      </c>
      <c r="F36" s="315">
        <f t="shared" si="5"/>
        <v>0</v>
      </c>
      <c r="G36" s="315">
        <f t="shared" si="6"/>
        <v>0</v>
      </c>
      <c r="H36" s="315">
        <f t="shared" si="7"/>
        <v>0</v>
      </c>
      <c r="I36" s="315">
        <f t="shared" si="8"/>
        <v>0</v>
      </c>
      <c r="J36" s="315">
        <f t="shared" si="9"/>
        <v>0</v>
      </c>
      <c r="K36" s="315">
        <f t="shared" si="10"/>
        <v>0</v>
      </c>
      <c r="L36" s="315">
        <f t="shared" si="11"/>
        <v>0</v>
      </c>
      <c r="M36" s="315">
        <f t="shared" si="12"/>
        <v>0</v>
      </c>
      <c r="N36" s="315">
        <f t="shared" si="13"/>
        <v>0</v>
      </c>
      <c r="O36" s="315">
        <f t="shared" si="14"/>
        <v>0</v>
      </c>
      <c r="P36" s="315">
        <f t="shared" si="15"/>
        <v>0</v>
      </c>
      <c r="Q36" s="315">
        <f t="shared" si="16"/>
        <v>0</v>
      </c>
      <c r="R36" s="315">
        <f t="shared" si="17"/>
        <v>0</v>
      </c>
      <c r="S36" s="315">
        <f t="shared" si="18"/>
        <v>0</v>
      </c>
      <c r="T36" s="315">
        <f t="shared" si="19"/>
        <v>0</v>
      </c>
      <c r="U36" s="315">
        <f t="shared" si="20"/>
        <v>0</v>
      </c>
      <c r="V36" s="315">
        <f t="shared" si="21"/>
        <v>0</v>
      </c>
      <c r="W36" s="315">
        <f t="shared" si="22"/>
        <v>0</v>
      </c>
      <c r="X36" s="315">
        <f t="shared" si="23"/>
        <v>0</v>
      </c>
      <c r="Y36" s="315">
        <v>0</v>
      </c>
      <c r="Z36" s="315">
        <v>0</v>
      </c>
      <c r="AA36" s="315">
        <v>0</v>
      </c>
      <c r="AB36" s="315">
        <v>0</v>
      </c>
      <c r="AC36" s="315">
        <v>0</v>
      </c>
      <c r="AD36" s="315">
        <v>0</v>
      </c>
      <c r="AE36" s="315">
        <v>0</v>
      </c>
      <c r="AF36" s="315">
        <f t="shared" si="24"/>
        <v>0</v>
      </c>
      <c r="AG36" s="315">
        <v>0</v>
      </c>
      <c r="AH36" s="315">
        <v>0</v>
      </c>
      <c r="AI36" s="315">
        <v>0</v>
      </c>
      <c r="AJ36" s="315">
        <v>0</v>
      </c>
      <c r="AK36" s="315">
        <v>0</v>
      </c>
      <c r="AL36" s="315">
        <v>0</v>
      </c>
      <c r="AM36" s="315">
        <v>0</v>
      </c>
      <c r="AN36" s="315">
        <f t="shared" si="25"/>
        <v>0</v>
      </c>
      <c r="AO36" s="315">
        <v>0</v>
      </c>
      <c r="AP36" s="315">
        <v>0</v>
      </c>
      <c r="AQ36" s="315">
        <v>0</v>
      </c>
      <c r="AR36" s="315">
        <v>0</v>
      </c>
      <c r="AS36" s="315">
        <v>0</v>
      </c>
      <c r="AT36" s="315">
        <v>0</v>
      </c>
      <c r="AU36" s="315">
        <v>0</v>
      </c>
      <c r="AV36" s="315">
        <f t="shared" si="26"/>
        <v>0</v>
      </c>
      <c r="AW36" s="315">
        <v>0</v>
      </c>
      <c r="AX36" s="315">
        <v>0</v>
      </c>
      <c r="AY36" s="315">
        <v>0</v>
      </c>
      <c r="AZ36" s="315">
        <v>0</v>
      </c>
      <c r="BA36" s="315">
        <v>0</v>
      </c>
      <c r="BB36" s="315">
        <v>0</v>
      </c>
      <c r="BC36" s="315">
        <v>0</v>
      </c>
      <c r="BD36" s="315">
        <f t="shared" si="27"/>
        <v>0</v>
      </c>
      <c r="BE36" s="315">
        <v>0</v>
      </c>
      <c r="BF36" s="315">
        <v>0</v>
      </c>
      <c r="BG36" s="315">
        <v>0</v>
      </c>
      <c r="BH36" s="315">
        <v>0</v>
      </c>
      <c r="BI36" s="315">
        <v>0</v>
      </c>
      <c r="BJ36" s="315">
        <v>0</v>
      </c>
      <c r="BK36" s="315">
        <v>0</v>
      </c>
      <c r="BL36" s="315">
        <f t="shared" si="28"/>
        <v>0</v>
      </c>
      <c r="BM36" s="315">
        <v>0</v>
      </c>
      <c r="BN36" s="315">
        <v>0</v>
      </c>
      <c r="BO36" s="315">
        <v>0</v>
      </c>
      <c r="BP36" s="315">
        <v>0</v>
      </c>
      <c r="BQ36" s="315">
        <v>0</v>
      </c>
      <c r="BR36" s="315">
        <v>0</v>
      </c>
      <c r="BS36" s="315">
        <v>0</v>
      </c>
      <c r="BT36" s="315">
        <f t="shared" si="29"/>
        <v>0</v>
      </c>
      <c r="BU36" s="315">
        <v>0</v>
      </c>
      <c r="BV36" s="315">
        <v>0</v>
      </c>
      <c r="BW36" s="315">
        <v>0</v>
      </c>
      <c r="BX36" s="315">
        <v>0</v>
      </c>
      <c r="BY36" s="315">
        <v>0</v>
      </c>
      <c r="BZ36" s="315">
        <v>0</v>
      </c>
      <c r="CA36" s="315">
        <v>0</v>
      </c>
      <c r="CB36" s="315">
        <f t="shared" si="30"/>
        <v>0</v>
      </c>
      <c r="CC36" s="315">
        <v>0</v>
      </c>
      <c r="CD36" s="315">
        <v>0</v>
      </c>
      <c r="CE36" s="315">
        <v>0</v>
      </c>
      <c r="CF36" s="315">
        <v>0</v>
      </c>
      <c r="CG36" s="315">
        <v>0</v>
      </c>
      <c r="CH36" s="315">
        <v>0</v>
      </c>
      <c r="CI36" s="315">
        <v>0</v>
      </c>
      <c r="CJ36" s="315">
        <f t="shared" si="31"/>
        <v>0</v>
      </c>
      <c r="CK36" s="315">
        <v>0</v>
      </c>
      <c r="CL36" s="315">
        <v>0</v>
      </c>
      <c r="CM36" s="315">
        <v>0</v>
      </c>
      <c r="CN36" s="315">
        <v>0</v>
      </c>
      <c r="CO36" s="315">
        <v>0</v>
      </c>
      <c r="CP36" s="315">
        <v>0</v>
      </c>
      <c r="CQ36" s="315">
        <v>0</v>
      </c>
      <c r="CR36" s="315">
        <f t="shared" si="32"/>
        <v>0</v>
      </c>
      <c r="CS36" s="315">
        <v>0</v>
      </c>
      <c r="CT36" s="315">
        <v>0</v>
      </c>
      <c r="CU36" s="315">
        <v>0</v>
      </c>
      <c r="CV36" s="315">
        <v>0</v>
      </c>
      <c r="CW36" s="315">
        <v>0</v>
      </c>
      <c r="CX36" s="315">
        <v>0</v>
      </c>
      <c r="CY36" s="315">
        <v>0</v>
      </c>
    </row>
    <row r="37" spans="1:103" s="300" customFormat="1" ht="12" customHeight="1">
      <c r="A37" s="294" t="s">
        <v>571</v>
      </c>
      <c r="B37" s="295" t="s">
        <v>629</v>
      </c>
      <c r="C37" s="294" t="s">
        <v>567</v>
      </c>
      <c r="D37" s="315">
        <f t="shared" si="3"/>
        <v>0</v>
      </c>
      <c r="E37" s="315">
        <f t="shared" si="4"/>
        <v>0</v>
      </c>
      <c r="F37" s="315">
        <f t="shared" si="5"/>
        <v>0</v>
      </c>
      <c r="G37" s="315">
        <f t="shared" si="6"/>
        <v>0</v>
      </c>
      <c r="H37" s="315">
        <f t="shared" si="7"/>
        <v>0</v>
      </c>
      <c r="I37" s="315">
        <f t="shared" si="8"/>
        <v>0</v>
      </c>
      <c r="J37" s="315">
        <f t="shared" si="9"/>
        <v>0</v>
      </c>
      <c r="K37" s="315">
        <f t="shared" si="10"/>
        <v>0</v>
      </c>
      <c r="L37" s="315">
        <f t="shared" si="11"/>
        <v>0</v>
      </c>
      <c r="M37" s="315">
        <f t="shared" si="12"/>
        <v>0</v>
      </c>
      <c r="N37" s="315">
        <f t="shared" si="13"/>
        <v>0</v>
      </c>
      <c r="O37" s="315">
        <f t="shared" si="14"/>
        <v>0</v>
      </c>
      <c r="P37" s="315">
        <f t="shared" si="15"/>
        <v>0</v>
      </c>
      <c r="Q37" s="315">
        <f t="shared" si="16"/>
        <v>0</v>
      </c>
      <c r="R37" s="315">
        <f t="shared" si="17"/>
        <v>0</v>
      </c>
      <c r="S37" s="315">
        <f t="shared" si="18"/>
        <v>0</v>
      </c>
      <c r="T37" s="315">
        <f t="shared" si="19"/>
        <v>0</v>
      </c>
      <c r="U37" s="315">
        <f t="shared" si="20"/>
        <v>0</v>
      </c>
      <c r="V37" s="315">
        <f t="shared" si="21"/>
        <v>0</v>
      </c>
      <c r="W37" s="315">
        <f t="shared" si="22"/>
        <v>0</v>
      </c>
      <c r="X37" s="315">
        <f t="shared" si="23"/>
        <v>0</v>
      </c>
      <c r="Y37" s="315">
        <v>0</v>
      </c>
      <c r="Z37" s="315">
        <v>0</v>
      </c>
      <c r="AA37" s="315">
        <v>0</v>
      </c>
      <c r="AB37" s="315">
        <v>0</v>
      </c>
      <c r="AC37" s="315">
        <v>0</v>
      </c>
      <c r="AD37" s="315">
        <v>0</v>
      </c>
      <c r="AE37" s="315">
        <v>0</v>
      </c>
      <c r="AF37" s="315">
        <f t="shared" si="24"/>
        <v>0</v>
      </c>
      <c r="AG37" s="315">
        <v>0</v>
      </c>
      <c r="AH37" s="315">
        <v>0</v>
      </c>
      <c r="AI37" s="315">
        <v>0</v>
      </c>
      <c r="AJ37" s="315">
        <v>0</v>
      </c>
      <c r="AK37" s="315">
        <v>0</v>
      </c>
      <c r="AL37" s="315">
        <v>0</v>
      </c>
      <c r="AM37" s="315">
        <v>0</v>
      </c>
      <c r="AN37" s="315">
        <f t="shared" si="25"/>
        <v>0</v>
      </c>
      <c r="AO37" s="315">
        <v>0</v>
      </c>
      <c r="AP37" s="315">
        <v>0</v>
      </c>
      <c r="AQ37" s="315">
        <v>0</v>
      </c>
      <c r="AR37" s="315">
        <v>0</v>
      </c>
      <c r="AS37" s="315">
        <v>0</v>
      </c>
      <c r="AT37" s="315">
        <v>0</v>
      </c>
      <c r="AU37" s="315">
        <v>0</v>
      </c>
      <c r="AV37" s="315">
        <f t="shared" si="26"/>
        <v>0</v>
      </c>
      <c r="AW37" s="315">
        <v>0</v>
      </c>
      <c r="AX37" s="315">
        <v>0</v>
      </c>
      <c r="AY37" s="315">
        <v>0</v>
      </c>
      <c r="AZ37" s="315">
        <v>0</v>
      </c>
      <c r="BA37" s="315">
        <v>0</v>
      </c>
      <c r="BB37" s="315">
        <v>0</v>
      </c>
      <c r="BC37" s="315">
        <v>0</v>
      </c>
      <c r="BD37" s="315">
        <f t="shared" si="27"/>
        <v>0</v>
      </c>
      <c r="BE37" s="315">
        <v>0</v>
      </c>
      <c r="BF37" s="315">
        <v>0</v>
      </c>
      <c r="BG37" s="315">
        <v>0</v>
      </c>
      <c r="BH37" s="315">
        <v>0</v>
      </c>
      <c r="BI37" s="315">
        <v>0</v>
      </c>
      <c r="BJ37" s="315">
        <v>0</v>
      </c>
      <c r="BK37" s="315">
        <v>0</v>
      </c>
      <c r="BL37" s="315">
        <f t="shared" si="28"/>
        <v>0</v>
      </c>
      <c r="BM37" s="315">
        <v>0</v>
      </c>
      <c r="BN37" s="315">
        <v>0</v>
      </c>
      <c r="BO37" s="315">
        <v>0</v>
      </c>
      <c r="BP37" s="315">
        <v>0</v>
      </c>
      <c r="BQ37" s="315">
        <v>0</v>
      </c>
      <c r="BR37" s="315">
        <v>0</v>
      </c>
      <c r="BS37" s="315">
        <v>0</v>
      </c>
      <c r="BT37" s="315">
        <f t="shared" si="29"/>
        <v>0</v>
      </c>
      <c r="BU37" s="315">
        <v>0</v>
      </c>
      <c r="BV37" s="315">
        <v>0</v>
      </c>
      <c r="BW37" s="315">
        <v>0</v>
      </c>
      <c r="BX37" s="315">
        <v>0</v>
      </c>
      <c r="BY37" s="315">
        <v>0</v>
      </c>
      <c r="BZ37" s="315">
        <v>0</v>
      </c>
      <c r="CA37" s="315">
        <v>0</v>
      </c>
      <c r="CB37" s="315">
        <f t="shared" si="30"/>
        <v>0</v>
      </c>
      <c r="CC37" s="315">
        <v>0</v>
      </c>
      <c r="CD37" s="315">
        <v>0</v>
      </c>
      <c r="CE37" s="315">
        <v>0</v>
      </c>
      <c r="CF37" s="315">
        <v>0</v>
      </c>
      <c r="CG37" s="315">
        <v>0</v>
      </c>
      <c r="CH37" s="315">
        <v>0</v>
      </c>
      <c r="CI37" s="315">
        <v>0</v>
      </c>
      <c r="CJ37" s="315">
        <f t="shared" si="31"/>
        <v>0</v>
      </c>
      <c r="CK37" s="315">
        <v>0</v>
      </c>
      <c r="CL37" s="315">
        <v>0</v>
      </c>
      <c r="CM37" s="315">
        <v>0</v>
      </c>
      <c r="CN37" s="315">
        <v>0</v>
      </c>
      <c r="CO37" s="315">
        <v>0</v>
      </c>
      <c r="CP37" s="315">
        <v>0</v>
      </c>
      <c r="CQ37" s="315">
        <v>0</v>
      </c>
      <c r="CR37" s="315">
        <f t="shared" si="32"/>
        <v>0</v>
      </c>
      <c r="CS37" s="315">
        <v>0</v>
      </c>
      <c r="CT37" s="315">
        <v>0</v>
      </c>
      <c r="CU37" s="315">
        <v>0</v>
      </c>
      <c r="CV37" s="315">
        <v>0</v>
      </c>
      <c r="CW37" s="315">
        <v>0</v>
      </c>
      <c r="CX37" s="315">
        <v>0</v>
      </c>
      <c r="CY37" s="315">
        <v>0</v>
      </c>
    </row>
    <row r="38" spans="1:103" s="300" customFormat="1" ht="12" customHeight="1">
      <c r="A38" s="294" t="s">
        <v>571</v>
      </c>
      <c r="B38" s="295" t="s">
        <v>630</v>
      </c>
      <c r="C38" s="294" t="s">
        <v>631</v>
      </c>
      <c r="D38" s="315">
        <f t="shared" si="3"/>
        <v>0</v>
      </c>
      <c r="E38" s="315">
        <f t="shared" si="4"/>
        <v>0</v>
      </c>
      <c r="F38" s="315">
        <f t="shared" si="5"/>
        <v>0</v>
      </c>
      <c r="G38" s="315">
        <f t="shared" si="6"/>
        <v>0</v>
      </c>
      <c r="H38" s="315">
        <f t="shared" si="7"/>
        <v>0</v>
      </c>
      <c r="I38" s="315">
        <f t="shared" si="8"/>
        <v>0</v>
      </c>
      <c r="J38" s="315">
        <f t="shared" si="9"/>
        <v>0</v>
      </c>
      <c r="K38" s="315">
        <f t="shared" si="10"/>
        <v>0</v>
      </c>
      <c r="L38" s="315">
        <f t="shared" si="11"/>
        <v>0</v>
      </c>
      <c r="M38" s="315">
        <f t="shared" si="12"/>
        <v>0</v>
      </c>
      <c r="N38" s="315">
        <f t="shared" si="13"/>
        <v>0</v>
      </c>
      <c r="O38" s="315">
        <f t="shared" si="14"/>
        <v>0</v>
      </c>
      <c r="P38" s="315">
        <f t="shared" si="15"/>
        <v>0</v>
      </c>
      <c r="Q38" s="315">
        <f t="shared" si="16"/>
        <v>0</v>
      </c>
      <c r="R38" s="315">
        <f t="shared" si="17"/>
        <v>0</v>
      </c>
      <c r="S38" s="315">
        <f t="shared" si="18"/>
        <v>0</v>
      </c>
      <c r="T38" s="315">
        <f t="shared" si="19"/>
        <v>0</v>
      </c>
      <c r="U38" s="315">
        <f t="shared" si="20"/>
        <v>0</v>
      </c>
      <c r="V38" s="315">
        <f t="shared" si="21"/>
        <v>0</v>
      </c>
      <c r="W38" s="315">
        <f t="shared" si="22"/>
        <v>0</v>
      </c>
      <c r="X38" s="315">
        <f t="shared" si="23"/>
        <v>0</v>
      </c>
      <c r="Y38" s="315">
        <v>0</v>
      </c>
      <c r="Z38" s="315">
        <v>0</v>
      </c>
      <c r="AA38" s="315">
        <v>0</v>
      </c>
      <c r="AB38" s="315">
        <v>0</v>
      </c>
      <c r="AC38" s="315">
        <v>0</v>
      </c>
      <c r="AD38" s="315">
        <v>0</v>
      </c>
      <c r="AE38" s="315">
        <v>0</v>
      </c>
      <c r="AF38" s="315">
        <f t="shared" si="24"/>
        <v>0</v>
      </c>
      <c r="AG38" s="315">
        <v>0</v>
      </c>
      <c r="AH38" s="315">
        <v>0</v>
      </c>
      <c r="AI38" s="315">
        <v>0</v>
      </c>
      <c r="AJ38" s="315">
        <v>0</v>
      </c>
      <c r="AK38" s="315">
        <v>0</v>
      </c>
      <c r="AL38" s="315">
        <v>0</v>
      </c>
      <c r="AM38" s="315">
        <v>0</v>
      </c>
      <c r="AN38" s="315">
        <f t="shared" si="25"/>
        <v>0</v>
      </c>
      <c r="AO38" s="315">
        <v>0</v>
      </c>
      <c r="AP38" s="315">
        <v>0</v>
      </c>
      <c r="AQ38" s="315">
        <v>0</v>
      </c>
      <c r="AR38" s="315">
        <v>0</v>
      </c>
      <c r="AS38" s="315">
        <v>0</v>
      </c>
      <c r="AT38" s="315">
        <v>0</v>
      </c>
      <c r="AU38" s="315">
        <v>0</v>
      </c>
      <c r="AV38" s="315">
        <f t="shared" si="26"/>
        <v>0</v>
      </c>
      <c r="AW38" s="315">
        <v>0</v>
      </c>
      <c r="AX38" s="315">
        <v>0</v>
      </c>
      <c r="AY38" s="315">
        <v>0</v>
      </c>
      <c r="AZ38" s="315">
        <v>0</v>
      </c>
      <c r="BA38" s="315">
        <v>0</v>
      </c>
      <c r="BB38" s="315">
        <v>0</v>
      </c>
      <c r="BC38" s="315">
        <v>0</v>
      </c>
      <c r="BD38" s="315">
        <f t="shared" si="27"/>
        <v>0</v>
      </c>
      <c r="BE38" s="315">
        <v>0</v>
      </c>
      <c r="BF38" s="315">
        <v>0</v>
      </c>
      <c r="BG38" s="315">
        <v>0</v>
      </c>
      <c r="BH38" s="315">
        <v>0</v>
      </c>
      <c r="BI38" s="315">
        <v>0</v>
      </c>
      <c r="BJ38" s="315">
        <v>0</v>
      </c>
      <c r="BK38" s="315">
        <v>0</v>
      </c>
      <c r="BL38" s="315">
        <f t="shared" si="28"/>
        <v>0</v>
      </c>
      <c r="BM38" s="315">
        <v>0</v>
      </c>
      <c r="BN38" s="315">
        <v>0</v>
      </c>
      <c r="BO38" s="315">
        <v>0</v>
      </c>
      <c r="BP38" s="315">
        <v>0</v>
      </c>
      <c r="BQ38" s="315">
        <v>0</v>
      </c>
      <c r="BR38" s="315">
        <v>0</v>
      </c>
      <c r="BS38" s="315">
        <v>0</v>
      </c>
      <c r="BT38" s="315">
        <f t="shared" si="29"/>
        <v>0</v>
      </c>
      <c r="BU38" s="315">
        <v>0</v>
      </c>
      <c r="BV38" s="315">
        <v>0</v>
      </c>
      <c r="BW38" s="315">
        <v>0</v>
      </c>
      <c r="BX38" s="315">
        <v>0</v>
      </c>
      <c r="BY38" s="315">
        <v>0</v>
      </c>
      <c r="BZ38" s="315">
        <v>0</v>
      </c>
      <c r="CA38" s="315">
        <v>0</v>
      </c>
      <c r="CB38" s="315">
        <f t="shared" si="30"/>
        <v>0</v>
      </c>
      <c r="CC38" s="315">
        <v>0</v>
      </c>
      <c r="CD38" s="315">
        <v>0</v>
      </c>
      <c r="CE38" s="315">
        <v>0</v>
      </c>
      <c r="CF38" s="315">
        <v>0</v>
      </c>
      <c r="CG38" s="315">
        <v>0</v>
      </c>
      <c r="CH38" s="315">
        <v>0</v>
      </c>
      <c r="CI38" s="315">
        <v>0</v>
      </c>
      <c r="CJ38" s="315">
        <f t="shared" si="31"/>
        <v>0</v>
      </c>
      <c r="CK38" s="315">
        <v>0</v>
      </c>
      <c r="CL38" s="315">
        <v>0</v>
      </c>
      <c r="CM38" s="315">
        <v>0</v>
      </c>
      <c r="CN38" s="315">
        <v>0</v>
      </c>
      <c r="CO38" s="315">
        <v>0</v>
      </c>
      <c r="CP38" s="315">
        <v>0</v>
      </c>
      <c r="CQ38" s="315">
        <v>0</v>
      </c>
      <c r="CR38" s="315">
        <f t="shared" si="32"/>
        <v>0</v>
      </c>
      <c r="CS38" s="315">
        <v>0</v>
      </c>
      <c r="CT38" s="315">
        <v>0</v>
      </c>
      <c r="CU38" s="315">
        <v>0</v>
      </c>
      <c r="CV38" s="315">
        <v>0</v>
      </c>
      <c r="CW38" s="315">
        <v>0</v>
      </c>
      <c r="CX38" s="315">
        <v>0</v>
      </c>
      <c r="CY38" s="315">
        <v>0</v>
      </c>
    </row>
    <row r="39" spans="1:103" s="300" customFormat="1" ht="12" customHeight="1">
      <c r="A39" s="294" t="s">
        <v>571</v>
      </c>
      <c r="B39" s="295" t="s">
        <v>632</v>
      </c>
      <c r="C39" s="294" t="s">
        <v>633</v>
      </c>
      <c r="D39" s="315">
        <f t="shared" si="3"/>
        <v>0</v>
      </c>
      <c r="E39" s="315">
        <f t="shared" si="4"/>
        <v>0</v>
      </c>
      <c r="F39" s="315">
        <f t="shared" si="5"/>
        <v>0</v>
      </c>
      <c r="G39" s="315">
        <f t="shared" si="6"/>
        <v>0</v>
      </c>
      <c r="H39" s="315">
        <f t="shared" si="7"/>
        <v>0</v>
      </c>
      <c r="I39" s="315">
        <f t="shared" si="8"/>
        <v>0</v>
      </c>
      <c r="J39" s="315">
        <f t="shared" si="9"/>
        <v>0</v>
      </c>
      <c r="K39" s="315">
        <f t="shared" si="10"/>
        <v>0</v>
      </c>
      <c r="L39" s="315">
        <f t="shared" si="11"/>
        <v>0</v>
      </c>
      <c r="M39" s="315">
        <f t="shared" si="12"/>
        <v>0</v>
      </c>
      <c r="N39" s="315">
        <f t="shared" si="13"/>
        <v>0</v>
      </c>
      <c r="O39" s="315">
        <f t="shared" si="14"/>
        <v>0</v>
      </c>
      <c r="P39" s="315">
        <f t="shared" si="15"/>
        <v>0</v>
      </c>
      <c r="Q39" s="315">
        <f t="shared" si="16"/>
        <v>0</v>
      </c>
      <c r="R39" s="315">
        <f t="shared" si="17"/>
        <v>0</v>
      </c>
      <c r="S39" s="315">
        <f t="shared" si="18"/>
        <v>0</v>
      </c>
      <c r="T39" s="315">
        <f t="shared" si="19"/>
        <v>0</v>
      </c>
      <c r="U39" s="315">
        <f t="shared" si="20"/>
        <v>0</v>
      </c>
      <c r="V39" s="315">
        <f t="shared" si="21"/>
        <v>0</v>
      </c>
      <c r="W39" s="315">
        <f t="shared" si="22"/>
        <v>0</v>
      </c>
      <c r="X39" s="315">
        <f t="shared" si="23"/>
        <v>0</v>
      </c>
      <c r="Y39" s="315">
        <v>0</v>
      </c>
      <c r="Z39" s="315">
        <v>0</v>
      </c>
      <c r="AA39" s="315">
        <v>0</v>
      </c>
      <c r="AB39" s="315">
        <v>0</v>
      </c>
      <c r="AC39" s="315">
        <v>0</v>
      </c>
      <c r="AD39" s="315">
        <v>0</v>
      </c>
      <c r="AE39" s="315">
        <v>0</v>
      </c>
      <c r="AF39" s="315">
        <f t="shared" si="24"/>
        <v>0</v>
      </c>
      <c r="AG39" s="315">
        <v>0</v>
      </c>
      <c r="AH39" s="315">
        <v>0</v>
      </c>
      <c r="AI39" s="315">
        <v>0</v>
      </c>
      <c r="AJ39" s="315">
        <v>0</v>
      </c>
      <c r="AK39" s="315">
        <v>0</v>
      </c>
      <c r="AL39" s="315">
        <v>0</v>
      </c>
      <c r="AM39" s="315">
        <v>0</v>
      </c>
      <c r="AN39" s="315">
        <f t="shared" si="25"/>
        <v>0</v>
      </c>
      <c r="AO39" s="315">
        <v>0</v>
      </c>
      <c r="AP39" s="315">
        <v>0</v>
      </c>
      <c r="AQ39" s="315">
        <v>0</v>
      </c>
      <c r="AR39" s="315">
        <v>0</v>
      </c>
      <c r="AS39" s="315">
        <v>0</v>
      </c>
      <c r="AT39" s="315">
        <v>0</v>
      </c>
      <c r="AU39" s="315">
        <v>0</v>
      </c>
      <c r="AV39" s="315">
        <f t="shared" si="26"/>
        <v>0</v>
      </c>
      <c r="AW39" s="315">
        <v>0</v>
      </c>
      <c r="AX39" s="315">
        <v>0</v>
      </c>
      <c r="AY39" s="315">
        <v>0</v>
      </c>
      <c r="AZ39" s="315">
        <v>0</v>
      </c>
      <c r="BA39" s="315">
        <v>0</v>
      </c>
      <c r="BB39" s="315">
        <v>0</v>
      </c>
      <c r="BC39" s="315">
        <v>0</v>
      </c>
      <c r="BD39" s="315">
        <f t="shared" si="27"/>
        <v>0</v>
      </c>
      <c r="BE39" s="315">
        <v>0</v>
      </c>
      <c r="BF39" s="315">
        <v>0</v>
      </c>
      <c r="BG39" s="315">
        <v>0</v>
      </c>
      <c r="BH39" s="315">
        <v>0</v>
      </c>
      <c r="BI39" s="315">
        <v>0</v>
      </c>
      <c r="BJ39" s="315">
        <v>0</v>
      </c>
      <c r="BK39" s="315">
        <v>0</v>
      </c>
      <c r="BL39" s="315">
        <f t="shared" si="28"/>
        <v>0</v>
      </c>
      <c r="BM39" s="315">
        <v>0</v>
      </c>
      <c r="BN39" s="315">
        <v>0</v>
      </c>
      <c r="BO39" s="315">
        <v>0</v>
      </c>
      <c r="BP39" s="315">
        <v>0</v>
      </c>
      <c r="BQ39" s="315">
        <v>0</v>
      </c>
      <c r="BR39" s="315">
        <v>0</v>
      </c>
      <c r="BS39" s="315">
        <v>0</v>
      </c>
      <c r="BT39" s="315">
        <f t="shared" si="29"/>
        <v>0</v>
      </c>
      <c r="BU39" s="315">
        <v>0</v>
      </c>
      <c r="BV39" s="315">
        <v>0</v>
      </c>
      <c r="BW39" s="315">
        <v>0</v>
      </c>
      <c r="BX39" s="315">
        <v>0</v>
      </c>
      <c r="BY39" s="315">
        <v>0</v>
      </c>
      <c r="BZ39" s="315">
        <v>0</v>
      </c>
      <c r="CA39" s="315">
        <v>0</v>
      </c>
      <c r="CB39" s="315">
        <f t="shared" si="30"/>
        <v>0</v>
      </c>
      <c r="CC39" s="315">
        <v>0</v>
      </c>
      <c r="CD39" s="315">
        <v>0</v>
      </c>
      <c r="CE39" s="315">
        <v>0</v>
      </c>
      <c r="CF39" s="315">
        <v>0</v>
      </c>
      <c r="CG39" s="315">
        <v>0</v>
      </c>
      <c r="CH39" s="315">
        <v>0</v>
      </c>
      <c r="CI39" s="315">
        <v>0</v>
      </c>
      <c r="CJ39" s="315">
        <f t="shared" si="31"/>
        <v>0</v>
      </c>
      <c r="CK39" s="315">
        <v>0</v>
      </c>
      <c r="CL39" s="315">
        <v>0</v>
      </c>
      <c r="CM39" s="315">
        <v>0</v>
      </c>
      <c r="CN39" s="315">
        <v>0</v>
      </c>
      <c r="CO39" s="315">
        <v>0</v>
      </c>
      <c r="CP39" s="315">
        <v>0</v>
      </c>
      <c r="CQ39" s="315">
        <v>0</v>
      </c>
      <c r="CR39" s="315">
        <f t="shared" si="32"/>
        <v>0</v>
      </c>
      <c r="CS39" s="315">
        <v>0</v>
      </c>
      <c r="CT39" s="315">
        <v>0</v>
      </c>
      <c r="CU39" s="315">
        <v>0</v>
      </c>
      <c r="CV39" s="315">
        <v>0</v>
      </c>
      <c r="CW39" s="315">
        <v>0</v>
      </c>
      <c r="CX39" s="315">
        <v>0</v>
      </c>
      <c r="CY39" s="315">
        <v>0</v>
      </c>
    </row>
    <row r="40" spans="1:103" s="300" customFormat="1" ht="12" customHeight="1">
      <c r="A40" s="294" t="s">
        <v>571</v>
      </c>
      <c r="B40" s="295" t="s">
        <v>634</v>
      </c>
      <c r="C40" s="294" t="s">
        <v>635</v>
      </c>
      <c r="D40" s="315">
        <f t="shared" si="3"/>
        <v>0</v>
      </c>
      <c r="E40" s="315">
        <f t="shared" si="4"/>
        <v>0</v>
      </c>
      <c r="F40" s="315">
        <f t="shared" si="5"/>
        <v>0</v>
      </c>
      <c r="G40" s="315">
        <f t="shared" si="6"/>
        <v>0</v>
      </c>
      <c r="H40" s="315">
        <f t="shared" si="7"/>
        <v>0</v>
      </c>
      <c r="I40" s="315">
        <f t="shared" si="8"/>
        <v>0</v>
      </c>
      <c r="J40" s="315">
        <f t="shared" si="9"/>
        <v>0</v>
      </c>
      <c r="K40" s="315">
        <f t="shared" si="10"/>
        <v>0</v>
      </c>
      <c r="L40" s="315">
        <f t="shared" si="11"/>
        <v>0</v>
      </c>
      <c r="M40" s="315">
        <f t="shared" si="12"/>
        <v>0</v>
      </c>
      <c r="N40" s="315">
        <f t="shared" si="13"/>
        <v>0</v>
      </c>
      <c r="O40" s="315">
        <f t="shared" si="14"/>
        <v>0</v>
      </c>
      <c r="P40" s="315">
        <f t="shared" si="15"/>
        <v>0</v>
      </c>
      <c r="Q40" s="315">
        <f t="shared" si="16"/>
        <v>0</v>
      </c>
      <c r="R40" s="315">
        <f t="shared" si="17"/>
        <v>0</v>
      </c>
      <c r="S40" s="315">
        <f t="shared" si="18"/>
        <v>0</v>
      </c>
      <c r="T40" s="315">
        <f t="shared" si="19"/>
        <v>0</v>
      </c>
      <c r="U40" s="315">
        <f t="shared" si="20"/>
        <v>0</v>
      </c>
      <c r="V40" s="315">
        <f t="shared" si="21"/>
        <v>0</v>
      </c>
      <c r="W40" s="315">
        <f t="shared" si="22"/>
        <v>0</v>
      </c>
      <c r="X40" s="315">
        <f t="shared" si="23"/>
        <v>0</v>
      </c>
      <c r="Y40" s="315">
        <v>0</v>
      </c>
      <c r="Z40" s="315">
        <v>0</v>
      </c>
      <c r="AA40" s="315">
        <v>0</v>
      </c>
      <c r="AB40" s="315">
        <v>0</v>
      </c>
      <c r="AC40" s="315">
        <v>0</v>
      </c>
      <c r="AD40" s="315">
        <v>0</v>
      </c>
      <c r="AE40" s="315">
        <v>0</v>
      </c>
      <c r="AF40" s="315">
        <f t="shared" si="24"/>
        <v>0</v>
      </c>
      <c r="AG40" s="315">
        <v>0</v>
      </c>
      <c r="AH40" s="315">
        <v>0</v>
      </c>
      <c r="AI40" s="315">
        <v>0</v>
      </c>
      <c r="AJ40" s="315">
        <v>0</v>
      </c>
      <c r="AK40" s="315">
        <v>0</v>
      </c>
      <c r="AL40" s="315">
        <v>0</v>
      </c>
      <c r="AM40" s="315">
        <v>0</v>
      </c>
      <c r="AN40" s="315">
        <f t="shared" si="25"/>
        <v>0</v>
      </c>
      <c r="AO40" s="315">
        <v>0</v>
      </c>
      <c r="AP40" s="315">
        <v>0</v>
      </c>
      <c r="AQ40" s="315">
        <v>0</v>
      </c>
      <c r="AR40" s="315">
        <v>0</v>
      </c>
      <c r="AS40" s="315">
        <v>0</v>
      </c>
      <c r="AT40" s="315">
        <v>0</v>
      </c>
      <c r="AU40" s="315">
        <v>0</v>
      </c>
      <c r="AV40" s="315">
        <f t="shared" si="26"/>
        <v>0</v>
      </c>
      <c r="AW40" s="315">
        <v>0</v>
      </c>
      <c r="AX40" s="315">
        <v>0</v>
      </c>
      <c r="AY40" s="315">
        <v>0</v>
      </c>
      <c r="AZ40" s="315">
        <v>0</v>
      </c>
      <c r="BA40" s="315">
        <v>0</v>
      </c>
      <c r="BB40" s="315">
        <v>0</v>
      </c>
      <c r="BC40" s="315">
        <v>0</v>
      </c>
      <c r="BD40" s="315">
        <f t="shared" si="27"/>
        <v>0</v>
      </c>
      <c r="BE40" s="315">
        <v>0</v>
      </c>
      <c r="BF40" s="315">
        <v>0</v>
      </c>
      <c r="BG40" s="315">
        <v>0</v>
      </c>
      <c r="BH40" s="315">
        <v>0</v>
      </c>
      <c r="BI40" s="315">
        <v>0</v>
      </c>
      <c r="BJ40" s="315">
        <v>0</v>
      </c>
      <c r="BK40" s="315">
        <v>0</v>
      </c>
      <c r="BL40" s="315">
        <f t="shared" si="28"/>
        <v>0</v>
      </c>
      <c r="BM40" s="315">
        <v>0</v>
      </c>
      <c r="BN40" s="315">
        <v>0</v>
      </c>
      <c r="BO40" s="315">
        <v>0</v>
      </c>
      <c r="BP40" s="315">
        <v>0</v>
      </c>
      <c r="BQ40" s="315">
        <v>0</v>
      </c>
      <c r="BR40" s="315">
        <v>0</v>
      </c>
      <c r="BS40" s="315">
        <v>0</v>
      </c>
      <c r="BT40" s="315">
        <f t="shared" si="29"/>
        <v>0</v>
      </c>
      <c r="BU40" s="315">
        <v>0</v>
      </c>
      <c r="BV40" s="315">
        <v>0</v>
      </c>
      <c r="BW40" s="315">
        <v>0</v>
      </c>
      <c r="BX40" s="315">
        <v>0</v>
      </c>
      <c r="BY40" s="315">
        <v>0</v>
      </c>
      <c r="BZ40" s="315">
        <v>0</v>
      </c>
      <c r="CA40" s="315">
        <v>0</v>
      </c>
      <c r="CB40" s="315">
        <f t="shared" si="30"/>
        <v>0</v>
      </c>
      <c r="CC40" s="315">
        <v>0</v>
      </c>
      <c r="CD40" s="315">
        <v>0</v>
      </c>
      <c r="CE40" s="315">
        <v>0</v>
      </c>
      <c r="CF40" s="315">
        <v>0</v>
      </c>
      <c r="CG40" s="315">
        <v>0</v>
      </c>
      <c r="CH40" s="315">
        <v>0</v>
      </c>
      <c r="CI40" s="315">
        <v>0</v>
      </c>
      <c r="CJ40" s="315">
        <f t="shared" si="31"/>
        <v>0</v>
      </c>
      <c r="CK40" s="315">
        <v>0</v>
      </c>
      <c r="CL40" s="315">
        <v>0</v>
      </c>
      <c r="CM40" s="315">
        <v>0</v>
      </c>
      <c r="CN40" s="315">
        <v>0</v>
      </c>
      <c r="CO40" s="315">
        <v>0</v>
      </c>
      <c r="CP40" s="315">
        <v>0</v>
      </c>
      <c r="CQ40" s="315">
        <v>0</v>
      </c>
      <c r="CR40" s="315">
        <f t="shared" si="32"/>
        <v>0</v>
      </c>
      <c r="CS40" s="315">
        <v>0</v>
      </c>
      <c r="CT40" s="315">
        <v>0</v>
      </c>
      <c r="CU40" s="315">
        <v>0</v>
      </c>
      <c r="CV40" s="315">
        <v>0</v>
      </c>
      <c r="CW40" s="315">
        <v>0</v>
      </c>
      <c r="CX40" s="315">
        <v>0</v>
      </c>
      <c r="CY40" s="315">
        <v>0</v>
      </c>
    </row>
    <row r="41" spans="1:103" s="300" customFormat="1" ht="12" customHeight="1">
      <c r="A41" s="294" t="s">
        <v>571</v>
      </c>
      <c r="B41" s="295" t="s">
        <v>636</v>
      </c>
      <c r="C41" s="294" t="s">
        <v>637</v>
      </c>
      <c r="D41" s="315">
        <f t="shared" si="3"/>
        <v>0</v>
      </c>
      <c r="E41" s="315">
        <f t="shared" si="4"/>
        <v>0</v>
      </c>
      <c r="F41" s="315">
        <f t="shared" si="5"/>
        <v>0</v>
      </c>
      <c r="G41" s="315">
        <f t="shared" si="6"/>
        <v>0</v>
      </c>
      <c r="H41" s="315">
        <f t="shared" si="7"/>
        <v>0</v>
      </c>
      <c r="I41" s="315">
        <f t="shared" si="8"/>
        <v>0</v>
      </c>
      <c r="J41" s="315">
        <f t="shared" si="9"/>
        <v>0</v>
      </c>
      <c r="K41" s="315">
        <f t="shared" si="10"/>
        <v>0</v>
      </c>
      <c r="L41" s="315">
        <f t="shared" si="11"/>
        <v>0</v>
      </c>
      <c r="M41" s="315">
        <f t="shared" si="12"/>
        <v>0</v>
      </c>
      <c r="N41" s="315">
        <f t="shared" si="13"/>
        <v>0</v>
      </c>
      <c r="O41" s="315">
        <f t="shared" si="14"/>
        <v>0</v>
      </c>
      <c r="P41" s="315">
        <f t="shared" si="15"/>
        <v>0</v>
      </c>
      <c r="Q41" s="315">
        <f t="shared" si="16"/>
        <v>0</v>
      </c>
      <c r="R41" s="315">
        <f t="shared" si="17"/>
        <v>0</v>
      </c>
      <c r="S41" s="315">
        <f t="shared" si="18"/>
        <v>0</v>
      </c>
      <c r="T41" s="315">
        <f t="shared" si="19"/>
        <v>0</v>
      </c>
      <c r="U41" s="315">
        <f t="shared" si="20"/>
        <v>0</v>
      </c>
      <c r="V41" s="315">
        <f t="shared" si="21"/>
        <v>0</v>
      </c>
      <c r="W41" s="315">
        <f t="shared" si="22"/>
        <v>0</v>
      </c>
      <c r="X41" s="315">
        <f t="shared" si="23"/>
        <v>0</v>
      </c>
      <c r="Y41" s="315">
        <v>0</v>
      </c>
      <c r="Z41" s="315">
        <v>0</v>
      </c>
      <c r="AA41" s="315">
        <v>0</v>
      </c>
      <c r="AB41" s="315">
        <v>0</v>
      </c>
      <c r="AC41" s="315">
        <v>0</v>
      </c>
      <c r="AD41" s="315">
        <v>0</v>
      </c>
      <c r="AE41" s="315">
        <v>0</v>
      </c>
      <c r="AF41" s="315">
        <f t="shared" si="24"/>
        <v>0</v>
      </c>
      <c r="AG41" s="315">
        <v>0</v>
      </c>
      <c r="AH41" s="315">
        <v>0</v>
      </c>
      <c r="AI41" s="315">
        <v>0</v>
      </c>
      <c r="AJ41" s="315">
        <v>0</v>
      </c>
      <c r="AK41" s="315">
        <v>0</v>
      </c>
      <c r="AL41" s="315">
        <v>0</v>
      </c>
      <c r="AM41" s="315">
        <v>0</v>
      </c>
      <c r="AN41" s="315">
        <f t="shared" si="25"/>
        <v>0</v>
      </c>
      <c r="AO41" s="315">
        <v>0</v>
      </c>
      <c r="AP41" s="315">
        <v>0</v>
      </c>
      <c r="AQ41" s="315">
        <v>0</v>
      </c>
      <c r="AR41" s="315">
        <v>0</v>
      </c>
      <c r="AS41" s="315">
        <v>0</v>
      </c>
      <c r="AT41" s="315">
        <v>0</v>
      </c>
      <c r="AU41" s="315">
        <v>0</v>
      </c>
      <c r="AV41" s="315">
        <f t="shared" si="26"/>
        <v>0</v>
      </c>
      <c r="AW41" s="315">
        <v>0</v>
      </c>
      <c r="AX41" s="315">
        <v>0</v>
      </c>
      <c r="AY41" s="315">
        <v>0</v>
      </c>
      <c r="AZ41" s="315">
        <v>0</v>
      </c>
      <c r="BA41" s="315">
        <v>0</v>
      </c>
      <c r="BB41" s="315">
        <v>0</v>
      </c>
      <c r="BC41" s="315">
        <v>0</v>
      </c>
      <c r="BD41" s="315">
        <f t="shared" si="27"/>
        <v>0</v>
      </c>
      <c r="BE41" s="315">
        <v>0</v>
      </c>
      <c r="BF41" s="315">
        <v>0</v>
      </c>
      <c r="BG41" s="315">
        <v>0</v>
      </c>
      <c r="BH41" s="315">
        <v>0</v>
      </c>
      <c r="BI41" s="315">
        <v>0</v>
      </c>
      <c r="BJ41" s="315">
        <v>0</v>
      </c>
      <c r="BK41" s="315">
        <v>0</v>
      </c>
      <c r="BL41" s="315">
        <f t="shared" si="28"/>
        <v>0</v>
      </c>
      <c r="BM41" s="315">
        <v>0</v>
      </c>
      <c r="BN41" s="315">
        <v>0</v>
      </c>
      <c r="BO41" s="315">
        <v>0</v>
      </c>
      <c r="BP41" s="315">
        <v>0</v>
      </c>
      <c r="BQ41" s="315">
        <v>0</v>
      </c>
      <c r="BR41" s="315">
        <v>0</v>
      </c>
      <c r="BS41" s="315">
        <v>0</v>
      </c>
      <c r="BT41" s="315">
        <f t="shared" si="29"/>
        <v>0</v>
      </c>
      <c r="BU41" s="315">
        <v>0</v>
      </c>
      <c r="BV41" s="315">
        <v>0</v>
      </c>
      <c r="BW41" s="315">
        <v>0</v>
      </c>
      <c r="BX41" s="315">
        <v>0</v>
      </c>
      <c r="BY41" s="315">
        <v>0</v>
      </c>
      <c r="BZ41" s="315">
        <v>0</v>
      </c>
      <c r="CA41" s="315">
        <v>0</v>
      </c>
      <c r="CB41" s="315">
        <f t="shared" si="30"/>
        <v>0</v>
      </c>
      <c r="CC41" s="315">
        <v>0</v>
      </c>
      <c r="CD41" s="315">
        <v>0</v>
      </c>
      <c r="CE41" s="315">
        <v>0</v>
      </c>
      <c r="CF41" s="315">
        <v>0</v>
      </c>
      <c r="CG41" s="315">
        <v>0</v>
      </c>
      <c r="CH41" s="315">
        <v>0</v>
      </c>
      <c r="CI41" s="315">
        <v>0</v>
      </c>
      <c r="CJ41" s="315">
        <f t="shared" si="31"/>
        <v>0</v>
      </c>
      <c r="CK41" s="315">
        <v>0</v>
      </c>
      <c r="CL41" s="315">
        <v>0</v>
      </c>
      <c r="CM41" s="315">
        <v>0</v>
      </c>
      <c r="CN41" s="315">
        <v>0</v>
      </c>
      <c r="CO41" s="315">
        <v>0</v>
      </c>
      <c r="CP41" s="315">
        <v>0</v>
      </c>
      <c r="CQ41" s="315">
        <v>0</v>
      </c>
      <c r="CR41" s="315">
        <f t="shared" si="32"/>
        <v>0</v>
      </c>
      <c r="CS41" s="315">
        <v>0</v>
      </c>
      <c r="CT41" s="315">
        <v>0</v>
      </c>
      <c r="CU41" s="315">
        <v>0</v>
      </c>
      <c r="CV41" s="315">
        <v>0</v>
      </c>
      <c r="CW41" s="315">
        <v>0</v>
      </c>
      <c r="CX41" s="315">
        <v>0</v>
      </c>
      <c r="CY41" s="315">
        <v>0</v>
      </c>
    </row>
    <row r="42" spans="1:103" s="300" customFormat="1" ht="12" customHeight="1">
      <c r="A42" s="294" t="s">
        <v>571</v>
      </c>
      <c r="B42" s="295" t="s">
        <v>638</v>
      </c>
      <c r="C42" s="294" t="s">
        <v>568</v>
      </c>
      <c r="D42" s="315">
        <f t="shared" si="3"/>
        <v>0</v>
      </c>
      <c r="E42" s="315">
        <f t="shared" si="4"/>
        <v>0</v>
      </c>
      <c r="F42" s="315">
        <f t="shared" si="5"/>
        <v>0</v>
      </c>
      <c r="G42" s="315">
        <f t="shared" si="6"/>
        <v>0</v>
      </c>
      <c r="H42" s="315">
        <f t="shared" si="7"/>
        <v>0</v>
      </c>
      <c r="I42" s="315">
        <f t="shared" si="8"/>
        <v>0</v>
      </c>
      <c r="J42" s="315">
        <f t="shared" si="9"/>
        <v>0</v>
      </c>
      <c r="K42" s="315">
        <f t="shared" si="10"/>
        <v>0</v>
      </c>
      <c r="L42" s="315">
        <f t="shared" si="11"/>
        <v>0</v>
      </c>
      <c r="M42" s="315">
        <f t="shared" si="12"/>
        <v>0</v>
      </c>
      <c r="N42" s="315">
        <f t="shared" si="13"/>
        <v>0</v>
      </c>
      <c r="O42" s="315">
        <f t="shared" si="14"/>
        <v>0</v>
      </c>
      <c r="P42" s="315">
        <f t="shared" si="15"/>
        <v>0</v>
      </c>
      <c r="Q42" s="315">
        <f t="shared" si="16"/>
        <v>0</v>
      </c>
      <c r="R42" s="315">
        <f t="shared" si="17"/>
        <v>0</v>
      </c>
      <c r="S42" s="315">
        <f t="shared" si="18"/>
        <v>0</v>
      </c>
      <c r="T42" s="315">
        <f t="shared" si="19"/>
        <v>0</v>
      </c>
      <c r="U42" s="315">
        <f t="shared" si="20"/>
        <v>0</v>
      </c>
      <c r="V42" s="315">
        <f t="shared" si="21"/>
        <v>0</v>
      </c>
      <c r="W42" s="315">
        <f t="shared" si="22"/>
        <v>0</v>
      </c>
      <c r="X42" s="315">
        <f t="shared" si="23"/>
        <v>0</v>
      </c>
      <c r="Y42" s="315">
        <v>0</v>
      </c>
      <c r="Z42" s="315">
        <v>0</v>
      </c>
      <c r="AA42" s="315">
        <v>0</v>
      </c>
      <c r="AB42" s="315">
        <v>0</v>
      </c>
      <c r="AC42" s="315">
        <v>0</v>
      </c>
      <c r="AD42" s="315">
        <v>0</v>
      </c>
      <c r="AE42" s="315">
        <v>0</v>
      </c>
      <c r="AF42" s="315">
        <f t="shared" si="24"/>
        <v>0</v>
      </c>
      <c r="AG42" s="315">
        <v>0</v>
      </c>
      <c r="AH42" s="315">
        <v>0</v>
      </c>
      <c r="AI42" s="315">
        <v>0</v>
      </c>
      <c r="AJ42" s="315">
        <v>0</v>
      </c>
      <c r="AK42" s="315">
        <v>0</v>
      </c>
      <c r="AL42" s="315">
        <v>0</v>
      </c>
      <c r="AM42" s="315">
        <v>0</v>
      </c>
      <c r="AN42" s="315">
        <f t="shared" si="25"/>
        <v>0</v>
      </c>
      <c r="AO42" s="315">
        <v>0</v>
      </c>
      <c r="AP42" s="315">
        <v>0</v>
      </c>
      <c r="AQ42" s="315">
        <v>0</v>
      </c>
      <c r="AR42" s="315">
        <v>0</v>
      </c>
      <c r="AS42" s="315">
        <v>0</v>
      </c>
      <c r="AT42" s="315">
        <v>0</v>
      </c>
      <c r="AU42" s="315">
        <v>0</v>
      </c>
      <c r="AV42" s="315">
        <f t="shared" si="26"/>
        <v>0</v>
      </c>
      <c r="AW42" s="315">
        <v>0</v>
      </c>
      <c r="AX42" s="315">
        <v>0</v>
      </c>
      <c r="AY42" s="315">
        <v>0</v>
      </c>
      <c r="AZ42" s="315">
        <v>0</v>
      </c>
      <c r="BA42" s="315">
        <v>0</v>
      </c>
      <c r="BB42" s="315">
        <v>0</v>
      </c>
      <c r="BC42" s="315">
        <v>0</v>
      </c>
      <c r="BD42" s="315">
        <f t="shared" si="27"/>
        <v>0</v>
      </c>
      <c r="BE42" s="315">
        <v>0</v>
      </c>
      <c r="BF42" s="315">
        <v>0</v>
      </c>
      <c r="BG42" s="315">
        <v>0</v>
      </c>
      <c r="BH42" s="315">
        <v>0</v>
      </c>
      <c r="BI42" s="315">
        <v>0</v>
      </c>
      <c r="BJ42" s="315">
        <v>0</v>
      </c>
      <c r="BK42" s="315">
        <v>0</v>
      </c>
      <c r="BL42" s="315">
        <f t="shared" si="28"/>
        <v>0</v>
      </c>
      <c r="BM42" s="315">
        <v>0</v>
      </c>
      <c r="BN42" s="315">
        <v>0</v>
      </c>
      <c r="BO42" s="315">
        <v>0</v>
      </c>
      <c r="BP42" s="315">
        <v>0</v>
      </c>
      <c r="BQ42" s="315">
        <v>0</v>
      </c>
      <c r="BR42" s="315">
        <v>0</v>
      </c>
      <c r="BS42" s="315">
        <v>0</v>
      </c>
      <c r="BT42" s="315">
        <f t="shared" si="29"/>
        <v>0</v>
      </c>
      <c r="BU42" s="315">
        <v>0</v>
      </c>
      <c r="BV42" s="315">
        <v>0</v>
      </c>
      <c r="BW42" s="315">
        <v>0</v>
      </c>
      <c r="BX42" s="315">
        <v>0</v>
      </c>
      <c r="BY42" s="315">
        <v>0</v>
      </c>
      <c r="BZ42" s="315">
        <v>0</v>
      </c>
      <c r="CA42" s="315">
        <v>0</v>
      </c>
      <c r="CB42" s="315">
        <f t="shared" si="30"/>
        <v>0</v>
      </c>
      <c r="CC42" s="315">
        <v>0</v>
      </c>
      <c r="CD42" s="315">
        <v>0</v>
      </c>
      <c r="CE42" s="315">
        <v>0</v>
      </c>
      <c r="CF42" s="315">
        <v>0</v>
      </c>
      <c r="CG42" s="315">
        <v>0</v>
      </c>
      <c r="CH42" s="315">
        <v>0</v>
      </c>
      <c r="CI42" s="315">
        <v>0</v>
      </c>
      <c r="CJ42" s="315">
        <f t="shared" si="31"/>
        <v>0</v>
      </c>
      <c r="CK42" s="315">
        <v>0</v>
      </c>
      <c r="CL42" s="315">
        <v>0</v>
      </c>
      <c r="CM42" s="315">
        <v>0</v>
      </c>
      <c r="CN42" s="315">
        <v>0</v>
      </c>
      <c r="CO42" s="315">
        <v>0</v>
      </c>
      <c r="CP42" s="315">
        <v>0</v>
      </c>
      <c r="CQ42" s="315">
        <v>0</v>
      </c>
      <c r="CR42" s="315">
        <f t="shared" si="32"/>
        <v>0</v>
      </c>
      <c r="CS42" s="315">
        <v>0</v>
      </c>
      <c r="CT42" s="315">
        <v>0</v>
      </c>
      <c r="CU42" s="315">
        <v>0</v>
      </c>
      <c r="CV42" s="315">
        <v>0</v>
      </c>
      <c r="CW42" s="315">
        <v>0</v>
      </c>
      <c r="CX42" s="315">
        <v>0</v>
      </c>
      <c r="CY42" s="315">
        <v>0</v>
      </c>
    </row>
  </sheetData>
  <sheetProtection/>
  <autoFilter ref="A6:CY6"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ゴシック,標準"&amp;14災害廃棄物の処理処分状況（平成25年度実績）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561</v>
      </c>
      <c r="Z1" s="35"/>
    </row>
    <row r="2" spans="1:28" ht="21" customHeight="1" thickBot="1">
      <c r="A2" s="171"/>
      <c r="C2" s="36" t="s">
        <v>291</v>
      </c>
      <c r="D2" s="121" t="s">
        <v>640</v>
      </c>
      <c r="E2" s="252" t="s">
        <v>292</v>
      </c>
      <c r="F2" s="37"/>
      <c r="N2" s="1" t="str">
        <f>LEFT(D2,2)</f>
        <v>22</v>
      </c>
      <c r="O2" s="1" t="str">
        <f>IF(N2&gt;0,VLOOKUP(N2,$AD$6:$AE$53,2,FALSE),"-")</f>
        <v>静岡県</v>
      </c>
      <c r="V2" s="172">
        <f>+IF(VALUE(D2)=0,0,1)</f>
        <v>1</v>
      </c>
      <c r="W2" s="287" t="str">
        <f ca="1">IF(V2=0,"",VLOOKUP(D2,INDIRECT(W6&amp;"!B7:C1800"),2,FALSE))</f>
        <v>合計</v>
      </c>
      <c r="Y2" s="172">
        <f>IF(V2=0,1,IF(ISERROR(W2),1,0))</f>
        <v>0</v>
      </c>
      <c r="Z2" s="35"/>
      <c r="AA2" s="287">
        <f ca="1">COUNTA(INDIRECT("'["&amp;$W$6&amp;"]ごみ処理概要!B7:C1800"))+6</f>
        <v>7</v>
      </c>
      <c r="AB2" s="287">
        <f>IF(V2=0,0,VLOOKUP(D2,AA5:AB1800,2,FALSE))</f>
        <v>7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562</v>
      </c>
      <c r="C4" s="38"/>
      <c r="D4" s="39"/>
      <c r="E4" s="39"/>
      <c r="F4" s="39"/>
      <c r="Z4" s="35"/>
    </row>
    <row r="5" spans="1:28" ht="21" customHeight="1" thickBot="1">
      <c r="A5" s="171"/>
      <c r="H5" s="408" t="s">
        <v>293</v>
      </c>
      <c r="I5" s="409"/>
      <c r="J5" s="409"/>
      <c r="K5" s="409"/>
      <c r="L5" s="412" t="s">
        <v>294</v>
      </c>
      <c r="M5" s="413" t="s">
        <v>295</v>
      </c>
      <c r="N5" s="414"/>
      <c r="O5" s="415"/>
      <c r="P5" s="416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3807466</v>
      </c>
      <c r="F6" s="56"/>
      <c r="H6" s="410"/>
      <c r="I6" s="411"/>
      <c r="J6" s="411"/>
      <c r="K6" s="411"/>
      <c r="L6" s="390"/>
      <c r="M6" s="256" t="s">
        <v>298</v>
      </c>
      <c r="N6" s="2" t="s">
        <v>299</v>
      </c>
      <c r="O6" s="3" t="s">
        <v>300</v>
      </c>
      <c r="P6" s="417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3807466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42</v>
      </c>
      <c r="F7" s="56"/>
      <c r="H7" s="403" t="s">
        <v>304</v>
      </c>
      <c r="I7" s="403" t="s">
        <v>305</v>
      </c>
      <c r="J7" s="4" t="s">
        <v>306</v>
      </c>
      <c r="K7" s="5"/>
      <c r="L7" s="127">
        <f aca="true" t="shared" si="2" ref="L7:L14">Y42</f>
        <v>1004535</v>
      </c>
      <c r="M7" s="128" t="s">
        <v>54</v>
      </c>
      <c r="N7" s="129" t="s">
        <v>54</v>
      </c>
      <c r="O7" s="130" t="s">
        <v>54</v>
      </c>
      <c r="P7" s="257">
        <f>Y135</f>
        <v>1403</v>
      </c>
      <c r="V7" s="35" t="s">
        <v>303</v>
      </c>
      <c r="W7" s="173" t="s">
        <v>301</v>
      </c>
      <c r="X7" s="173" t="s">
        <v>77</v>
      </c>
      <c r="Y7" s="35">
        <f ca="1" t="shared" si="0"/>
        <v>42</v>
      </c>
      <c r="Z7" s="35"/>
      <c r="AA7" s="35" t="str">
        <f ca="1" t="shared" si="1"/>
        <v>22000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90" t="s">
        <v>308</v>
      </c>
      <c r="C8" s="391"/>
      <c r="D8" s="391"/>
      <c r="E8" s="123">
        <f>SUM(E6:E7)</f>
        <v>3807508</v>
      </c>
      <c r="F8" s="56"/>
      <c r="H8" s="418"/>
      <c r="I8" s="404"/>
      <c r="J8" s="392" t="s">
        <v>309</v>
      </c>
      <c r="K8" s="41" t="s">
        <v>310</v>
      </c>
      <c r="L8" s="122">
        <f t="shared" si="2"/>
        <v>20088</v>
      </c>
      <c r="M8" s="131" t="s">
        <v>54</v>
      </c>
      <c r="N8" s="132" t="s">
        <v>54</v>
      </c>
      <c r="O8" s="258" t="s">
        <v>54</v>
      </c>
      <c r="P8" s="259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72546</v>
      </c>
      <c r="Z8" s="35"/>
      <c r="AA8" s="35" t="str">
        <f ca="1" t="shared" si="1"/>
        <v>22100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395" t="s">
        <v>311</v>
      </c>
      <c r="C9" s="391"/>
      <c r="D9" s="391"/>
      <c r="E9" s="123">
        <f>Y8</f>
        <v>72546</v>
      </c>
      <c r="F9" s="56"/>
      <c r="H9" s="418"/>
      <c r="I9" s="404"/>
      <c r="J9" s="393"/>
      <c r="K9" s="10" t="s">
        <v>313</v>
      </c>
      <c r="L9" s="40">
        <f t="shared" si="2"/>
        <v>0</v>
      </c>
      <c r="M9" s="133" t="s">
        <v>54</v>
      </c>
      <c r="N9" s="134" t="s">
        <v>54</v>
      </c>
      <c r="O9" s="260" t="s">
        <v>54</v>
      </c>
      <c r="P9" s="261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0</v>
      </c>
      <c r="Z9" s="35"/>
      <c r="AA9" s="35" t="str">
        <f ca="1" t="shared" si="1"/>
        <v>22130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418"/>
      <c r="I10" s="404"/>
      <c r="J10" s="393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60" t="s">
        <v>54</v>
      </c>
      <c r="P10" s="261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675240</v>
      </c>
      <c r="Z10" s="35"/>
      <c r="AA10" s="35" t="str">
        <f ca="1" t="shared" si="1"/>
        <v>22203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396"/>
      <c r="C11" s="396"/>
      <c r="D11" s="396"/>
      <c r="E11" s="34" t="s">
        <v>320</v>
      </c>
      <c r="F11" s="34" t="s">
        <v>321</v>
      </c>
      <c r="H11" s="418"/>
      <c r="I11" s="404"/>
      <c r="J11" s="393"/>
      <c r="K11" s="44" t="s">
        <v>322</v>
      </c>
      <c r="L11" s="40">
        <f t="shared" si="2"/>
        <v>0</v>
      </c>
      <c r="M11" s="133" t="s">
        <v>54</v>
      </c>
      <c r="N11" s="134" t="s">
        <v>54</v>
      </c>
      <c r="O11" s="260" t="s">
        <v>54</v>
      </c>
      <c r="P11" s="261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20253</v>
      </c>
      <c r="Z11" s="35"/>
      <c r="AA11" s="35" t="str">
        <f ca="1" t="shared" si="1"/>
        <v>22205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397" t="s">
        <v>325</v>
      </c>
      <c r="C12" s="400" t="s">
        <v>326</v>
      </c>
      <c r="D12" s="9" t="s">
        <v>314</v>
      </c>
      <c r="E12" s="122">
        <f aca="true" t="shared" si="3" ref="E12:E17">Y17</f>
        <v>0</v>
      </c>
      <c r="F12" s="122">
        <f aca="true" t="shared" si="4" ref="F12:F17">Y29</f>
        <v>0</v>
      </c>
      <c r="H12" s="418"/>
      <c r="I12" s="404"/>
      <c r="J12" s="393"/>
      <c r="K12" s="44" t="s">
        <v>327</v>
      </c>
      <c r="L12" s="40">
        <f t="shared" si="2"/>
        <v>0</v>
      </c>
      <c r="M12" s="133" t="s">
        <v>54</v>
      </c>
      <c r="N12" s="134" t="s">
        <v>54</v>
      </c>
      <c r="O12" s="260" t="s">
        <v>54</v>
      </c>
      <c r="P12" s="261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98723</v>
      </c>
      <c r="Z12" s="35"/>
      <c r="AA12" s="35" t="str">
        <f ca="1" t="shared" si="1"/>
        <v>22206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398"/>
      <c r="C13" s="401"/>
      <c r="D13" s="10" t="s">
        <v>318</v>
      </c>
      <c r="E13" s="40">
        <f t="shared" si="3"/>
        <v>675240</v>
      </c>
      <c r="F13" s="40">
        <f t="shared" si="4"/>
        <v>283892</v>
      </c>
      <c r="H13" s="418"/>
      <c r="I13" s="404"/>
      <c r="J13" s="393"/>
      <c r="K13" s="44" t="s">
        <v>331</v>
      </c>
      <c r="L13" s="40">
        <f t="shared" si="2"/>
        <v>2279</v>
      </c>
      <c r="M13" s="133" t="s">
        <v>54</v>
      </c>
      <c r="N13" s="134" t="s">
        <v>54</v>
      </c>
      <c r="O13" s="260" t="s">
        <v>54</v>
      </c>
      <c r="P13" s="261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185</v>
      </c>
      <c r="Z13" s="35"/>
      <c r="AA13" s="35" t="str">
        <f ca="1" t="shared" si="1"/>
        <v>22207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398"/>
      <c r="C14" s="401"/>
      <c r="D14" s="10" t="s">
        <v>323</v>
      </c>
      <c r="E14" s="40">
        <f t="shared" si="3"/>
        <v>20253</v>
      </c>
      <c r="F14" s="40">
        <f t="shared" si="4"/>
        <v>1171</v>
      </c>
      <c r="H14" s="418"/>
      <c r="I14" s="404"/>
      <c r="J14" s="394"/>
      <c r="K14" s="45" t="s">
        <v>335</v>
      </c>
      <c r="L14" s="123">
        <f t="shared" si="2"/>
        <v>2351</v>
      </c>
      <c r="M14" s="136" t="s">
        <v>54</v>
      </c>
      <c r="N14" s="137" t="s">
        <v>54</v>
      </c>
      <c r="O14" s="262" t="s">
        <v>54</v>
      </c>
      <c r="P14" s="255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6244</v>
      </c>
      <c r="Z14" s="35"/>
      <c r="AA14" s="35" t="str">
        <f ca="1" t="shared" si="1"/>
        <v>22208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398"/>
      <c r="C15" s="401"/>
      <c r="D15" s="10" t="s">
        <v>328</v>
      </c>
      <c r="E15" s="40">
        <f t="shared" si="3"/>
        <v>98723</v>
      </c>
      <c r="F15" s="40">
        <f t="shared" si="4"/>
        <v>9994</v>
      </c>
      <c r="H15" s="418"/>
      <c r="I15" s="11"/>
      <c r="J15" s="12" t="s">
        <v>339</v>
      </c>
      <c r="K15" s="13"/>
      <c r="L15" s="138">
        <f>SUM(L7:L14)</f>
        <v>1029253</v>
      </c>
      <c r="M15" s="139" t="s">
        <v>54</v>
      </c>
      <c r="N15" s="140">
        <f aca="true" t="shared" si="5" ref="N15:N22">Y59</f>
        <v>60263</v>
      </c>
      <c r="O15" s="141">
        <f aca="true" t="shared" si="6" ref="O15:O21">Y67</f>
        <v>54948</v>
      </c>
      <c r="P15" s="257">
        <f>P7</f>
        <v>1403</v>
      </c>
      <c r="V15" s="35" t="s">
        <v>340</v>
      </c>
      <c r="W15" s="173" t="s">
        <v>315</v>
      </c>
      <c r="X15" s="173" t="s">
        <v>341</v>
      </c>
      <c r="Y15" s="35">
        <f ca="1" t="shared" si="0"/>
        <v>113533</v>
      </c>
      <c r="Z15" s="35"/>
      <c r="AA15" s="35" t="str">
        <f ca="1" t="shared" si="1"/>
        <v>22209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398"/>
      <c r="C16" s="401"/>
      <c r="D16" s="10" t="s">
        <v>332</v>
      </c>
      <c r="E16" s="40">
        <f t="shared" si="3"/>
        <v>185</v>
      </c>
      <c r="F16" s="40">
        <f t="shared" si="4"/>
        <v>153</v>
      </c>
      <c r="H16" s="418"/>
      <c r="I16" s="403" t="s">
        <v>343</v>
      </c>
      <c r="J16" s="15" t="s">
        <v>310</v>
      </c>
      <c r="K16" s="16"/>
      <c r="L16" s="142">
        <f aca="true" t="shared" si="7" ref="L16:L22">Y50</f>
        <v>42616</v>
      </c>
      <c r="M16" s="143">
        <f aca="true" t="shared" si="8" ref="M16:M22">L8</f>
        <v>20088</v>
      </c>
      <c r="N16" s="144">
        <f t="shared" si="5"/>
        <v>7805</v>
      </c>
      <c r="O16" s="263">
        <f t="shared" si="6"/>
        <v>12352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62755</v>
      </c>
      <c r="Z16" s="35"/>
      <c r="AA16" s="35" t="str">
        <f ca="1" t="shared" si="1"/>
        <v>22210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398"/>
      <c r="C17" s="401"/>
      <c r="D17" s="10" t="s">
        <v>336</v>
      </c>
      <c r="E17" s="40">
        <f t="shared" si="3"/>
        <v>6244</v>
      </c>
      <c r="F17" s="40">
        <f t="shared" si="4"/>
        <v>1734</v>
      </c>
      <c r="H17" s="418"/>
      <c r="I17" s="404"/>
      <c r="J17" s="17" t="s">
        <v>313</v>
      </c>
      <c r="K17" s="18"/>
      <c r="L17" s="40">
        <f t="shared" si="7"/>
        <v>1651</v>
      </c>
      <c r="M17" s="146">
        <f t="shared" si="8"/>
        <v>0</v>
      </c>
      <c r="N17" s="147">
        <f t="shared" si="5"/>
        <v>0</v>
      </c>
      <c r="O17" s="264">
        <f t="shared" si="6"/>
        <v>1513</v>
      </c>
      <c r="P17" s="40">
        <f t="shared" si="9"/>
        <v>0</v>
      </c>
      <c r="V17" s="35" t="s">
        <v>346</v>
      </c>
      <c r="W17" s="173" t="s">
        <v>315</v>
      </c>
      <c r="X17" s="173" t="s">
        <v>347</v>
      </c>
      <c r="Y17" s="35">
        <f ca="1" t="shared" si="0"/>
        <v>0</v>
      </c>
      <c r="Z17" s="35"/>
      <c r="AA17" s="35" t="str">
        <f ca="1" t="shared" si="1"/>
        <v>22211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398"/>
      <c r="C18" s="402"/>
      <c r="D18" s="59" t="s">
        <v>339</v>
      </c>
      <c r="E18" s="124">
        <f>SUM(E12:E17)</f>
        <v>800645</v>
      </c>
      <c r="F18" s="124">
        <f>SUM(F12:F17)</f>
        <v>296944</v>
      </c>
      <c r="H18" s="418"/>
      <c r="I18" s="404"/>
      <c r="J18" s="19" t="s">
        <v>317</v>
      </c>
      <c r="K18" s="16"/>
      <c r="L18" s="40">
        <f t="shared" si="7"/>
        <v>0</v>
      </c>
      <c r="M18" s="146">
        <f t="shared" si="8"/>
        <v>0</v>
      </c>
      <c r="N18" s="147">
        <f t="shared" si="5"/>
        <v>0</v>
      </c>
      <c r="O18" s="264">
        <f t="shared" si="6"/>
        <v>0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675240</v>
      </c>
      <c r="Z18" s="35"/>
      <c r="AA18" s="35" t="str">
        <f ca="1" t="shared" si="1"/>
        <v>22212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398"/>
      <c r="C19" s="405" t="s">
        <v>340</v>
      </c>
      <c r="D19" s="10" t="s">
        <v>314</v>
      </c>
      <c r="E19" s="125">
        <f aca="true" t="shared" si="10" ref="E19:E24">Y23</f>
        <v>0</v>
      </c>
      <c r="F19" s="40">
        <f aca="true" t="shared" si="11" ref="F19:F24">Y35</f>
        <v>0</v>
      </c>
      <c r="H19" s="418"/>
      <c r="I19" s="404"/>
      <c r="J19" s="19" t="s">
        <v>322</v>
      </c>
      <c r="K19" s="16"/>
      <c r="L19" s="40">
        <f t="shared" si="7"/>
        <v>0</v>
      </c>
      <c r="M19" s="146">
        <f t="shared" si="8"/>
        <v>0</v>
      </c>
      <c r="N19" s="147">
        <f t="shared" si="5"/>
        <v>0</v>
      </c>
      <c r="O19" s="264">
        <f t="shared" si="6"/>
        <v>0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20253</v>
      </c>
      <c r="Z19" s="35"/>
      <c r="AA19" s="35" t="str">
        <f ca="1" t="shared" si="1"/>
        <v>22213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398"/>
      <c r="C20" s="406"/>
      <c r="D20" s="10" t="s">
        <v>318</v>
      </c>
      <c r="E20" s="125">
        <f t="shared" si="10"/>
        <v>30388</v>
      </c>
      <c r="F20" s="40">
        <f t="shared" si="11"/>
        <v>43010</v>
      </c>
      <c r="H20" s="418"/>
      <c r="I20" s="404"/>
      <c r="J20" s="17" t="s">
        <v>327</v>
      </c>
      <c r="K20" s="18"/>
      <c r="L20" s="40">
        <f t="shared" si="7"/>
        <v>30245</v>
      </c>
      <c r="M20" s="146">
        <f t="shared" si="8"/>
        <v>0</v>
      </c>
      <c r="N20" s="147">
        <f t="shared" si="5"/>
        <v>0</v>
      </c>
      <c r="O20" s="264">
        <f t="shared" si="6"/>
        <v>18436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98723</v>
      </c>
      <c r="Z20" s="35"/>
      <c r="AA20" s="35" t="str">
        <f ca="1" t="shared" si="1"/>
        <v>22214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398"/>
      <c r="C21" s="406"/>
      <c r="D21" s="10" t="s">
        <v>323</v>
      </c>
      <c r="E21" s="125">
        <f t="shared" si="10"/>
        <v>10394</v>
      </c>
      <c r="F21" s="40">
        <f t="shared" si="11"/>
        <v>1655</v>
      </c>
      <c r="H21" s="418"/>
      <c r="I21" s="404"/>
      <c r="J21" s="17" t="s">
        <v>331</v>
      </c>
      <c r="K21" s="18"/>
      <c r="L21" s="40">
        <f t="shared" si="7"/>
        <v>67346</v>
      </c>
      <c r="M21" s="146">
        <f t="shared" si="8"/>
        <v>2279</v>
      </c>
      <c r="N21" s="147">
        <f t="shared" si="5"/>
        <v>1493</v>
      </c>
      <c r="O21" s="264">
        <f t="shared" si="6"/>
        <v>63990</v>
      </c>
      <c r="P21" s="40">
        <f t="shared" si="9"/>
        <v>0</v>
      </c>
      <c r="V21" s="35" t="s">
        <v>358</v>
      </c>
      <c r="W21" s="173" t="s">
        <v>315</v>
      </c>
      <c r="X21" s="173" t="s">
        <v>359</v>
      </c>
      <c r="Y21" s="35">
        <f ca="1" t="shared" si="0"/>
        <v>185</v>
      </c>
      <c r="Z21" s="35"/>
      <c r="AA21" s="35" t="str">
        <f ca="1" t="shared" si="1"/>
        <v>22215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398"/>
      <c r="C22" s="406"/>
      <c r="D22" s="10" t="s">
        <v>328</v>
      </c>
      <c r="E22" s="125">
        <f t="shared" si="10"/>
        <v>7390</v>
      </c>
      <c r="F22" s="40">
        <f t="shared" si="11"/>
        <v>5409</v>
      </c>
      <c r="H22" s="418"/>
      <c r="I22" s="404"/>
      <c r="J22" s="20" t="s">
        <v>335</v>
      </c>
      <c r="K22" s="21"/>
      <c r="L22" s="123">
        <f t="shared" si="7"/>
        <v>3456</v>
      </c>
      <c r="M22" s="149">
        <f t="shared" si="8"/>
        <v>2351</v>
      </c>
      <c r="N22" s="150">
        <f t="shared" si="5"/>
        <v>1105</v>
      </c>
      <c r="O22" s="262" t="s">
        <v>54</v>
      </c>
      <c r="P22" s="123">
        <f t="shared" si="9"/>
        <v>0</v>
      </c>
      <c r="V22" s="35" t="s">
        <v>361</v>
      </c>
      <c r="W22" s="173" t="s">
        <v>315</v>
      </c>
      <c r="X22" s="173" t="s">
        <v>362</v>
      </c>
      <c r="Y22" s="35">
        <f ca="1" t="shared" si="0"/>
        <v>6244</v>
      </c>
      <c r="Z22" s="35"/>
      <c r="AA22" s="35" t="str">
        <f ca="1" t="shared" si="1"/>
        <v>22216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398"/>
      <c r="C23" s="406"/>
      <c r="D23" s="10" t="s">
        <v>332</v>
      </c>
      <c r="E23" s="125">
        <f t="shared" si="10"/>
        <v>1234</v>
      </c>
      <c r="F23" s="40">
        <f t="shared" si="11"/>
        <v>1852</v>
      </c>
      <c r="H23" s="418"/>
      <c r="I23" s="11"/>
      <c r="J23" s="22" t="s">
        <v>339</v>
      </c>
      <c r="K23" s="23"/>
      <c r="L23" s="151">
        <f>SUM(L16:L22)</f>
        <v>145314</v>
      </c>
      <c r="M23" s="152">
        <f>SUM(M16:M22)</f>
        <v>24718</v>
      </c>
      <c r="N23" s="153">
        <f>SUM(N16:N22)</f>
        <v>10403</v>
      </c>
      <c r="O23" s="154">
        <f>SUM(O16:O21)</f>
        <v>96291</v>
      </c>
      <c r="P23" s="127">
        <f>SUM(P16:P21)</f>
        <v>0</v>
      </c>
      <c r="V23" s="35" t="s">
        <v>364</v>
      </c>
      <c r="W23" s="173" t="s">
        <v>315</v>
      </c>
      <c r="X23" s="173" t="s">
        <v>365</v>
      </c>
      <c r="Y23" s="35">
        <f ca="1" t="shared" si="0"/>
        <v>0</v>
      </c>
      <c r="Z23" s="35"/>
      <c r="AA23" s="35" t="str">
        <f ca="1" t="shared" si="1"/>
        <v>22219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398"/>
      <c r="C24" s="406"/>
      <c r="D24" s="10" t="s">
        <v>336</v>
      </c>
      <c r="E24" s="125">
        <f t="shared" si="10"/>
        <v>10466</v>
      </c>
      <c r="F24" s="40">
        <f t="shared" si="11"/>
        <v>1735</v>
      </c>
      <c r="H24" s="24"/>
      <c r="I24" s="254" t="s">
        <v>367</v>
      </c>
      <c r="J24" s="22"/>
      <c r="K24" s="22"/>
      <c r="L24" s="127">
        <f>SUM(L7,L23)</f>
        <v>1149849</v>
      </c>
      <c r="M24" s="155">
        <f>M23</f>
        <v>24718</v>
      </c>
      <c r="N24" s="156">
        <f>SUM(N15,N23)</f>
        <v>70666</v>
      </c>
      <c r="O24" s="157">
        <f>SUM(O15,O23)</f>
        <v>151239</v>
      </c>
      <c r="P24" s="265">
        <f>SUM(P15,P23)</f>
        <v>1403</v>
      </c>
      <c r="V24" s="35" t="s">
        <v>368</v>
      </c>
      <c r="W24" s="173" t="s">
        <v>315</v>
      </c>
      <c r="X24" s="173" t="s">
        <v>369</v>
      </c>
      <c r="Y24" s="35">
        <f ca="1" t="shared" si="0"/>
        <v>30388</v>
      </c>
      <c r="Z24" s="35"/>
      <c r="AA24" s="35" t="str">
        <f ca="1" t="shared" si="1"/>
        <v>22220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398"/>
      <c r="C25" s="407"/>
      <c r="D25" s="14" t="s">
        <v>339</v>
      </c>
      <c r="E25" s="126">
        <f>SUM(E19:E24)</f>
        <v>59872</v>
      </c>
      <c r="F25" s="40">
        <f>SUM(F19:F24)</f>
        <v>53661</v>
      </c>
      <c r="H25" s="25" t="s">
        <v>371</v>
      </c>
      <c r="I25" s="26"/>
      <c r="J25" s="285"/>
      <c r="K25" s="16"/>
      <c r="L25" s="142">
        <f>Y57</f>
        <v>54042</v>
      </c>
      <c r="M25" s="158" t="s">
        <v>54</v>
      </c>
      <c r="N25" s="159" t="s">
        <v>54</v>
      </c>
      <c r="O25" s="145">
        <f>L25</f>
        <v>54042</v>
      </c>
      <c r="P25" s="266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10394</v>
      </c>
      <c r="Z25" s="35"/>
      <c r="AA25" s="35" t="str">
        <f ca="1">INDIRECT($W$6&amp;"!"&amp;"B"&amp;ROW(B25))</f>
        <v>22221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399"/>
      <c r="C26" s="57" t="s">
        <v>6</v>
      </c>
      <c r="D26" s="58"/>
      <c r="E26" s="123">
        <f>E18+E25</f>
        <v>860517</v>
      </c>
      <c r="F26" s="123">
        <f>F18+F25</f>
        <v>350605</v>
      </c>
      <c r="H26" s="27" t="s">
        <v>375</v>
      </c>
      <c r="I26" s="28"/>
      <c r="J26" s="28"/>
      <c r="K26" s="29"/>
      <c r="L26" s="124">
        <f>Y58</f>
        <v>9009</v>
      </c>
      <c r="M26" s="160" t="s">
        <v>54</v>
      </c>
      <c r="N26" s="161">
        <f>L26</f>
        <v>9009</v>
      </c>
      <c r="O26" s="162" t="s">
        <v>54</v>
      </c>
      <c r="P26" s="267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7390</v>
      </c>
      <c r="Z26" s="35"/>
      <c r="AA26" s="35" t="str">
        <f ca="1">INDIRECT($W$6&amp;"!"&amp;"B"&amp;ROW(B26))</f>
        <v>22222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84" t="s">
        <v>6</v>
      </c>
      <c r="I27" s="385"/>
      <c r="J27" s="385"/>
      <c r="K27" s="386"/>
      <c r="L27" s="163">
        <f>SUM(L24:L26)</f>
        <v>1212900</v>
      </c>
      <c r="M27" s="164">
        <f>SUM(M24:M26)</f>
        <v>24718</v>
      </c>
      <c r="N27" s="165">
        <f>SUM(N24:N26)</f>
        <v>79675</v>
      </c>
      <c r="O27" s="166">
        <f>SUM(O24:O26)</f>
        <v>205281</v>
      </c>
      <c r="P27" s="166">
        <f>SUM(P24:P26)</f>
        <v>1403</v>
      </c>
      <c r="V27" s="35" t="s">
        <v>379</v>
      </c>
      <c r="W27" s="173" t="s">
        <v>315</v>
      </c>
      <c r="X27" s="173" t="s">
        <v>380</v>
      </c>
      <c r="Y27" s="35">
        <f ca="1" t="shared" si="0"/>
        <v>1234</v>
      </c>
      <c r="Z27" s="35"/>
      <c r="AA27" s="35" t="str">
        <f ca="1" t="shared" si="1"/>
        <v>22223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10466</v>
      </c>
      <c r="Z28" s="35"/>
      <c r="AA28" s="35" t="str">
        <f ca="1" t="shared" si="1"/>
        <v>22224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8" t="s">
        <v>386</v>
      </c>
      <c r="D29" s="7"/>
      <c r="E29" s="122">
        <f>E26</f>
        <v>860517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0</v>
      </c>
      <c r="Z29" s="35"/>
      <c r="AA29" s="35" t="str">
        <f ca="1" t="shared" si="1"/>
        <v>22225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350605</v>
      </c>
      <c r="F30" s="64"/>
      <c r="L30" s="66" t="s">
        <v>392</v>
      </c>
      <c r="M30" s="147">
        <f aca="true" t="shared" si="12" ref="M30:M39">Y74</f>
        <v>17203</v>
      </c>
      <c r="N30" s="147">
        <f aca="true" t="shared" si="13" ref="N30:N49">Y93</f>
        <v>5439</v>
      </c>
      <c r="O30" s="148">
        <f aca="true" t="shared" si="14" ref="O30:O39">Y113</f>
        <v>60069</v>
      </c>
      <c r="V30" s="35" t="s">
        <v>393</v>
      </c>
      <c r="W30" s="173" t="s">
        <v>315</v>
      </c>
      <c r="X30" s="173" t="s">
        <v>394</v>
      </c>
      <c r="Y30" s="35">
        <f ca="1" t="shared" si="0"/>
        <v>283892</v>
      </c>
      <c r="Z30" s="35"/>
      <c r="AA30" s="35" t="str">
        <f ca="1" t="shared" si="1"/>
        <v>22226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62755</v>
      </c>
      <c r="F31" s="64"/>
      <c r="L31" s="66" t="s">
        <v>396</v>
      </c>
      <c r="M31" s="147">
        <f t="shared" si="12"/>
        <v>118</v>
      </c>
      <c r="N31" s="147">
        <f t="shared" si="13"/>
        <v>27</v>
      </c>
      <c r="O31" s="148">
        <f t="shared" si="14"/>
        <v>296</v>
      </c>
      <c r="V31" s="35" t="s">
        <v>397</v>
      </c>
      <c r="W31" s="173" t="s">
        <v>315</v>
      </c>
      <c r="X31" s="173" t="s">
        <v>398</v>
      </c>
      <c r="Y31" s="35">
        <f ca="1" t="shared" si="0"/>
        <v>1171</v>
      </c>
      <c r="Z31" s="35"/>
      <c r="AA31" s="35" t="str">
        <f ca="1" t="shared" si="1"/>
        <v>22301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387" t="s">
        <v>400</v>
      </c>
      <c r="C32" s="388"/>
      <c r="D32" s="389"/>
      <c r="E32" s="123">
        <f>SUM(E29:E31)</f>
        <v>1273877</v>
      </c>
      <c r="F32" s="64"/>
      <c r="L32" s="66" t="s">
        <v>401</v>
      </c>
      <c r="M32" s="147">
        <f t="shared" si="12"/>
        <v>1637</v>
      </c>
      <c r="N32" s="147">
        <f t="shared" si="13"/>
        <v>987</v>
      </c>
      <c r="O32" s="148">
        <f t="shared" si="14"/>
        <v>241</v>
      </c>
      <c r="V32" s="35" t="s">
        <v>402</v>
      </c>
      <c r="W32" s="173" t="s">
        <v>315</v>
      </c>
      <c r="X32" s="173" t="s">
        <v>403</v>
      </c>
      <c r="Y32" s="35">
        <f ca="1" t="shared" si="0"/>
        <v>9994</v>
      </c>
      <c r="Z32" s="35"/>
      <c r="AA32" s="35" t="str">
        <f ca="1" t="shared" si="1"/>
        <v>22302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6578</v>
      </c>
      <c r="N33" s="147">
        <f t="shared" si="13"/>
        <v>20513</v>
      </c>
      <c r="O33" s="148">
        <f t="shared" si="14"/>
        <v>818</v>
      </c>
      <c r="V33" s="35" t="s">
        <v>406</v>
      </c>
      <c r="W33" s="173" t="s">
        <v>315</v>
      </c>
      <c r="X33" s="173" t="s">
        <v>407</v>
      </c>
      <c r="Y33" s="35">
        <f ca="1" t="shared" si="0"/>
        <v>153</v>
      </c>
      <c r="Z33" s="35"/>
      <c r="AA33" s="35" t="str">
        <f ca="1" t="shared" si="1"/>
        <v>22304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12268</v>
      </c>
      <c r="N34" s="147">
        <f t="shared" si="13"/>
        <v>13191</v>
      </c>
      <c r="O34" s="148">
        <f t="shared" si="14"/>
        <v>107</v>
      </c>
      <c r="V34" s="35" t="s">
        <v>410</v>
      </c>
      <c r="W34" s="173" t="s">
        <v>315</v>
      </c>
      <c r="X34" s="173" t="s">
        <v>411</v>
      </c>
      <c r="Y34" s="35">
        <f ca="1" t="shared" si="0"/>
        <v>1734</v>
      </c>
      <c r="Z34" s="35"/>
      <c r="AA34" s="35" t="str">
        <f ca="1" t="shared" si="1"/>
        <v>22305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896</v>
      </c>
      <c r="N35" s="147">
        <f t="shared" si="13"/>
        <v>4369</v>
      </c>
      <c r="O35" s="148">
        <f t="shared" si="14"/>
        <v>0</v>
      </c>
      <c r="V35" s="35" t="s">
        <v>413</v>
      </c>
      <c r="W35" s="173" t="s">
        <v>315</v>
      </c>
      <c r="X35" s="173" t="s">
        <v>414</v>
      </c>
      <c r="Y35" s="35">
        <f ca="1" t="shared" si="0"/>
        <v>0</v>
      </c>
      <c r="Z35" s="35"/>
      <c r="AA35" s="35" t="str">
        <f ca="1" t="shared" si="1"/>
        <v>22306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収集ごみ（混合ごみ＋可燃ごみ＋不燃ごみ＋資源ごみ＋粗大ごみ＋その他）＝1,097,589t/年</v>
      </c>
      <c r="C36" s="252"/>
      <c r="L36" s="66" t="s">
        <v>416</v>
      </c>
      <c r="M36" s="147">
        <f t="shared" si="12"/>
        <v>108</v>
      </c>
      <c r="N36" s="147">
        <f t="shared" si="13"/>
        <v>1741</v>
      </c>
      <c r="O36" s="148">
        <f t="shared" si="14"/>
        <v>0</v>
      </c>
      <c r="V36" s="35" t="s">
        <v>417</v>
      </c>
      <c r="W36" s="173" t="s">
        <v>315</v>
      </c>
      <c r="X36" s="173" t="s">
        <v>418</v>
      </c>
      <c r="Y36" s="35">
        <f ca="1" t="shared" si="0"/>
        <v>43010</v>
      </c>
      <c r="Z36" s="35"/>
      <c r="AA36" s="35" t="str">
        <f ca="1" t="shared" si="1"/>
        <v>22325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計画収集量（収集ごみ＋直接搬入ごみ）＝1,211,122t/年</v>
      </c>
      <c r="L37" s="66" t="s">
        <v>420</v>
      </c>
      <c r="M37" s="147">
        <f t="shared" si="12"/>
        <v>1432</v>
      </c>
      <c r="N37" s="147">
        <f t="shared" si="13"/>
        <v>20249</v>
      </c>
      <c r="O37" s="148">
        <f t="shared" si="14"/>
        <v>0</v>
      </c>
      <c r="V37" s="35" t="s">
        <v>421</v>
      </c>
      <c r="W37" s="173" t="s">
        <v>315</v>
      </c>
      <c r="X37" s="173" t="s">
        <v>422</v>
      </c>
      <c r="Y37" s="35">
        <f ca="1" t="shared" si="0"/>
        <v>1655</v>
      </c>
      <c r="Z37" s="35"/>
      <c r="AA37" s="35" t="str">
        <f ca="1" t="shared" si="1"/>
        <v>22341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ごみ総排出量（計画収集量＋集団回収量）＝1,273,877t/年</v>
      </c>
      <c r="L38" s="66" t="s">
        <v>424</v>
      </c>
      <c r="M38" s="147">
        <f t="shared" si="12"/>
        <v>1786</v>
      </c>
      <c r="N38" s="147">
        <f t="shared" si="13"/>
        <v>814</v>
      </c>
      <c r="O38" s="148">
        <f t="shared" si="14"/>
        <v>58</v>
      </c>
      <c r="V38" s="35" t="s">
        <v>425</v>
      </c>
      <c r="W38" s="173" t="s">
        <v>315</v>
      </c>
      <c r="X38" s="173" t="s">
        <v>426</v>
      </c>
      <c r="Y38" s="35">
        <f ca="1" t="shared" si="0"/>
        <v>5409</v>
      </c>
      <c r="Z38" s="35"/>
      <c r="AA38" s="35" t="str">
        <f ca="1" t="shared" si="1"/>
        <v>22342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ごみ処理量（直接最終処分量＋直接焼却量＋焼却以外の中間処理量＋直接資源化量）＝1,212,900t/年</v>
      </c>
      <c r="L39" s="66" t="s">
        <v>428</v>
      </c>
      <c r="M39" s="147">
        <f t="shared" si="12"/>
        <v>1561</v>
      </c>
      <c r="N39" s="147">
        <f t="shared" si="13"/>
        <v>138</v>
      </c>
      <c r="O39" s="148">
        <f t="shared" si="14"/>
        <v>931</v>
      </c>
      <c r="V39" s="35" t="s">
        <v>429</v>
      </c>
      <c r="W39" s="173" t="s">
        <v>315</v>
      </c>
      <c r="X39" s="173" t="s">
        <v>430</v>
      </c>
      <c r="Y39" s="35">
        <f ca="1" t="shared" si="0"/>
        <v>1852</v>
      </c>
      <c r="Z39" s="35"/>
      <c r="AA39" s="35" t="str">
        <f ca="1" t="shared" si="1"/>
        <v>22344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１人１日あたりごみ排出量（ごみ総排出量/総人口）＝917g/人日</v>
      </c>
      <c r="L40" s="66" t="s">
        <v>432</v>
      </c>
      <c r="M40" s="134" t="s">
        <v>54</v>
      </c>
      <c r="N40" s="147">
        <f t="shared" si="13"/>
        <v>2052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1735</v>
      </c>
      <c r="Z40" s="35"/>
      <c r="AA40" s="35" t="str">
        <f ca="1" t="shared" si="1"/>
        <v>22424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リサイクル率（[資源化量合計＋集団回収量]/[ごみ処理量＋集団回収量]）＝21.01％</v>
      </c>
      <c r="L41" s="66" t="s">
        <v>436</v>
      </c>
      <c r="M41" s="134" t="s">
        <v>54</v>
      </c>
      <c r="N41" s="147">
        <f t="shared" si="13"/>
        <v>0</v>
      </c>
      <c r="O41" s="135" t="s">
        <v>54</v>
      </c>
      <c r="W41" s="173"/>
      <c r="X41" s="173"/>
      <c r="Z41" s="35"/>
      <c r="AA41" s="35" t="str">
        <f ca="1" t="shared" si="1"/>
        <v>22429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中間処理による減量化量（施設処理量-施設処理後資源化量-施設処理後残渣処分量）＝927,944t/年</v>
      </c>
      <c r="L42" s="66" t="s">
        <v>438</v>
      </c>
      <c r="M42" s="134" t="s">
        <v>54</v>
      </c>
      <c r="N42" s="147">
        <f t="shared" si="13"/>
        <v>36426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1004535</v>
      </c>
      <c r="Z42" s="35"/>
      <c r="AA42" s="35" t="str">
        <f ca="1" t="shared" si="1"/>
        <v>22461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18431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20088</v>
      </c>
      <c r="Z43" s="35"/>
      <c r="AA43" s="35">
        <f ca="1" t="shared" si="1"/>
        <v>0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0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0</v>
      </c>
      <c r="Z44" s="35"/>
      <c r="AA44" s="35">
        <f ca="1" t="shared" si="1"/>
        <v>0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10303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>
        <f ca="1" t="shared" si="1"/>
        <v>0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0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0</v>
      </c>
      <c r="Z46" s="35"/>
      <c r="AA46" s="35">
        <f ca="1" t="shared" si="1"/>
        <v>0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304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0</v>
      </c>
      <c r="Z47" s="35"/>
      <c r="AA47" s="35">
        <f ca="1" t="shared" si="1"/>
        <v>0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103</v>
      </c>
      <c r="N48" s="147">
        <f t="shared" si="13"/>
        <v>83</v>
      </c>
      <c r="O48" s="148">
        <f>Y130</f>
        <v>36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2279</v>
      </c>
      <c r="Z48" s="35"/>
      <c r="AA48" s="35">
        <f ca="1" t="shared" si="1"/>
        <v>0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10352</v>
      </c>
      <c r="N49" s="147">
        <f t="shared" si="13"/>
        <v>16172</v>
      </c>
      <c r="O49" s="167">
        <f>Y131</f>
        <v>199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2351</v>
      </c>
      <c r="Z49" s="35"/>
      <c r="AA49" s="35">
        <f ca="1" t="shared" si="1"/>
        <v>0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54042</v>
      </c>
      <c r="N50" s="156">
        <f>SUM(N30:N49)</f>
        <v>151239</v>
      </c>
      <c r="O50" s="157">
        <f>SUM(O30:O49)</f>
        <v>62755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42616</v>
      </c>
      <c r="Z50" s="35"/>
      <c r="AA50" s="35">
        <f ca="1" t="shared" si="1"/>
        <v>0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1651</v>
      </c>
      <c r="Z51" s="35"/>
      <c r="AA51" s="35">
        <f ca="1" t="shared" si="1"/>
        <v>0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0</v>
      </c>
      <c r="Z52" s="35"/>
      <c r="AA52" s="35">
        <f ca="1" t="shared" si="1"/>
        <v>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0</v>
      </c>
      <c r="Z53" s="35"/>
      <c r="AA53" s="35">
        <f ca="1" t="shared" si="1"/>
        <v>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30245</v>
      </c>
      <c r="Z54" s="35"/>
      <c r="AA54" s="35">
        <f ca="1" t="shared" si="1"/>
        <v>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67346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3456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54042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9009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60263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7805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0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0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1493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1105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54948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12352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1513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18436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63990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17203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118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1637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6578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12268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896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108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9" t="s">
        <v>222</v>
      </c>
      <c r="X81" s="174" t="s">
        <v>470</v>
      </c>
      <c r="Y81" s="35">
        <f ca="1" t="shared" si="15"/>
        <v>1432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1786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1561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103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10352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5439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27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987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20513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13191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4369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1741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9" t="s">
        <v>222</v>
      </c>
      <c r="X100" s="174" t="s">
        <v>496</v>
      </c>
      <c r="Y100" s="35">
        <f ca="1" t="shared" si="17"/>
        <v>20249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814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138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2052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36426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18431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10303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304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83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16172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60069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296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241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818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107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0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9" t="s">
        <v>222</v>
      </c>
      <c r="X120" s="174" t="s">
        <v>516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58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931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36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199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42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1403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1403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7"/>
      <c r="AB1801" s="287"/>
    </row>
    <row r="1802" spans="27:28" ht="21" customHeight="1" hidden="1">
      <c r="AA1802" s="287"/>
      <c r="AB1802" s="287"/>
    </row>
    <row r="1803" spans="27:28" ht="21" customHeight="1" hidden="1">
      <c r="AA1803" s="287"/>
      <c r="AB1803" s="287"/>
    </row>
    <row r="1804" spans="27:28" ht="21" customHeight="1" hidden="1">
      <c r="AA1804" s="287"/>
      <c r="AB1804" s="287"/>
    </row>
    <row r="1805" spans="27:28" ht="21" customHeight="1" hidden="1">
      <c r="AA1805" s="287"/>
      <c r="AB1805" s="287"/>
    </row>
    <row r="1806" spans="27:28" ht="21" customHeight="1" hidden="1">
      <c r="AA1806" s="287"/>
      <c r="AB1806" s="287"/>
    </row>
    <row r="1807" spans="27:28" ht="21" customHeight="1" hidden="1">
      <c r="AA1807" s="287"/>
      <c r="AB1807" s="287"/>
    </row>
    <row r="1808" spans="27:28" ht="21" customHeight="1" hidden="1">
      <c r="AA1808" s="287"/>
      <c r="AB1808" s="287"/>
    </row>
    <row r="1809" spans="27:28" ht="21" customHeight="1" hidden="1">
      <c r="AA1809" s="287"/>
      <c r="AB1809" s="287"/>
    </row>
    <row r="1810" spans="27:28" ht="21" customHeight="1" hidden="1">
      <c r="AA1810" s="287"/>
      <c r="AB1810" s="287"/>
    </row>
    <row r="1811" spans="27:28" ht="21" customHeight="1" hidden="1">
      <c r="AA1811" s="287"/>
      <c r="AB1811" s="287"/>
    </row>
    <row r="1812" spans="27:28" ht="21" customHeight="1" hidden="1">
      <c r="AA1812" s="287"/>
      <c r="AB1812" s="287"/>
    </row>
    <row r="1813" spans="27:28" ht="21" customHeight="1" hidden="1">
      <c r="AA1813" s="287"/>
      <c r="AB1813" s="287"/>
    </row>
    <row r="1814" spans="27:28" ht="21" customHeight="1" hidden="1">
      <c r="AA1814" s="287"/>
      <c r="AB1814" s="287"/>
    </row>
    <row r="1815" spans="27:28" ht="21" customHeight="1" hidden="1">
      <c r="AA1815" s="287"/>
      <c r="AB1815" s="287"/>
    </row>
    <row r="1816" spans="27:28" ht="21" customHeight="1" hidden="1">
      <c r="AA1816" s="287"/>
      <c r="AB1816" s="287"/>
    </row>
    <row r="1817" spans="27:28" ht="21" customHeight="1" hidden="1">
      <c r="AA1817" s="287"/>
      <c r="AB1817" s="287"/>
    </row>
    <row r="1818" spans="27:28" ht="21" customHeight="1" hidden="1">
      <c r="AA1818" s="287"/>
      <c r="AB1818" s="287"/>
    </row>
    <row r="1819" spans="27:28" ht="21" customHeight="1" hidden="1">
      <c r="AA1819" s="287"/>
      <c r="AB1819" s="287"/>
    </row>
    <row r="1820" spans="27:28" ht="21" customHeight="1" hidden="1">
      <c r="AA1820" s="287"/>
      <c r="AB1820" s="287"/>
    </row>
    <row r="1821" spans="27:28" ht="21" customHeight="1" hidden="1">
      <c r="AA1821" s="287"/>
      <c r="AB1821" s="287"/>
    </row>
    <row r="1822" spans="27:28" ht="21" customHeight="1" hidden="1">
      <c r="AA1822" s="287"/>
      <c r="AB1822" s="287"/>
    </row>
    <row r="1823" spans="27:28" ht="21" customHeight="1" hidden="1">
      <c r="AA1823" s="287"/>
      <c r="AB1823" s="287"/>
    </row>
    <row r="1824" spans="27:28" ht="21" customHeight="1" hidden="1">
      <c r="AA1824" s="287"/>
      <c r="AB1824" s="287"/>
    </row>
    <row r="1825" spans="27:28" ht="21" customHeight="1" hidden="1">
      <c r="AA1825" s="287"/>
      <c r="AB1825" s="287"/>
    </row>
    <row r="1826" spans="27:28" ht="21" customHeight="1" hidden="1">
      <c r="AA1826" s="287"/>
      <c r="AB1826" s="287"/>
    </row>
    <row r="1827" spans="27:28" ht="21" customHeight="1" hidden="1">
      <c r="AA1827" s="287"/>
      <c r="AB1827" s="287"/>
    </row>
    <row r="1828" spans="27:28" ht="21" customHeight="1" hidden="1">
      <c r="AA1828" s="287"/>
      <c r="AB1828" s="287"/>
    </row>
    <row r="1829" spans="27:28" ht="21" customHeight="1" hidden="1">
      <c r="AA1829" s="287"/>
      <c r="AB1829" s="287"/>
    </row>
    <row r="1830" spans="27:28" ht="21" customHeight="1" hidden="1">
      <c r="AA1830" s="287"/>
      <c r="AB1830" s="287"/>
    </row>
    <row r="1831" spans="27:28" ht="21" customHeight="1" hidden="1">
      <c r="AA1831" s="287"/>
      <c r="AB1831" s="287"/>
    </row>
    <row r="1832" spans="27:28" ht="21" customHeight="1" hidden="1">
      <c r="AA1832" s="287"/>
      <c r="AB1832" s="287"/>
    </row>
    <row r="1833" spans="27:28" ht="21" customHeight="1" hidden="1">
      <c r="AA1833" s="287"/>
      <c r="AB1833" s="287"/>
    </row>
    <row r="1834" spans="27:28" ht="21" customHeight="1" hidden="1">
      <c r="AA1834" s="287"/>
      <c r="AB1834" s="287"/>
    </row>
    <row r="1835" spans="27:28" ht="21" customHeight="1" hidden="1">
      <c r="AA1835" s="287"/>
      <c r="AB1835" s="287"/>
    </row>
    <row r="1836" spans="27:28" ht="21" customHeight="1" hidden="1">
      <c r="AA1836" s="287"/>
      <c r="AB1836" s="287"/>
    </row>
    <row r="1837" spans="27:28" ht="21" customHeight="1" hidden="1">
      <c r="AA1837" s="287"/>
      <c r="AB1837" s="287"/>
    </row>
    <row r="1838" spans="27:28" ht="21" customHeight="1" hidden="1">
      <c r="AA1838" s="287"/>
      <c r="AB1838" s="287"/>
    </row>
    <row r="1839" spans="27:28" ht="21" customHeight="1" hidden="1">
      <c r="AA1839" s="287"/>
      <c r="AB1839" s="287"/>
    </row>
    <row r="1840" spans="27:28" ht="21" customHeight="1" hidden="1">
      <c r="AA1840" s="287"/>
      <c r="AB1840" s="287"/>
    </row>
    <row r="1841" spans="27:28" ht="21" customHeight="1" hidden="1">
      <c r="AA1841" s="287"/>
      <c r="AB1841" s="287"/>
    </row>
    <row r="1842" spans="27:28" ht="21" customHeight="1" hidden="1">
      <c r="AA1842" s="287"/>
      <c r="AB1842" s="287"/>
    </row>
    <row r="1843" spans="27:28" ht="21" customHeight="1" hidden="1">
      <c r="AA1843" s="287"/>
      <c r="AB1843" s="287"/>
    </row>
    <row r="1844" spans="27:28" ht="21" customHeight="1" hidden="1">
      <c r="AA1844" s="287"/>
      <c r="AB1844" s="287"/>
    </row>
    <row r="1845" spans="27:28" ht="21" customHeight="1" hidden="1">
      <c r="AA1845" s="287"/>
      <c r="AB1845" s="287"/>
    </row>
    <row r="1846" spans="27:28" ht="21" customHeight="1" hidden="1">
      <c r="AA1846" s="287"/>
      <c r="AB1846" s="287"/>
    </row>
    <row r="1847" spans="27:28" ht="21" customHeight="1" hidden="1">
      <c r="AA1847" s="287"/>
      <c r="AB1847" s="287"/>
    </row>
    <row r="1848" spans="27:28" ht="21" customHeight="1" hidden="1">
      <c r="AA1848" s="287"/>
      <c r="AB1848" s="287"/>
    </row>
    <row r="1849" spans="27:28" ht="21" customHeight="1" hidden="1">
      <c r="AA1849" s="287"/>
      <c r="AB1849" s="287"/>
    </row>
    <row r="1850" spans="27:28" ht="21" customHeight="1" hidden="1">
      <c r="AA1850" s="287"/>
      <c r="AB1850" s="287"/>
    </row>
    <row r="1851" spans="27:28" ht="21" customHeight="1" hidden="1">
      <c r="AA1851" s="287"/>
      <c r="AB1851" s="287"/>
    </row>
    <row r="1852" spans="27:28" ht="21" customHeight="1" hidden="1">
      <c r="AA1852" s="287"/>
      <c r="AB1852" s="287"/>
    </row>
    <row r="1853" spans="27:28" ht="21" customHeight="1" hidden="1">
      <c r="AA1853" s="287"/>
      <c r="AB1853" s="287"/>
    </row>
    <row r="1854" spans="27:28" ht="21" customHeight="1" hidden="1">
      <c r="AA1854" s="287"/>
      <c r="AB1854" s="287"/>
    </row>
    <row r="1855" spans="27:28" ht="21" customHeight="1" hidden="1">
      <c r="AA1855" s="287"/>
      <c r="AB1855" s="287"/>
    </row>
    <row r="1856" spans="27:28" ht="21" customHeight="1" hidden="1">
      <c r="AA1856" s="287"/>
      <c r="AB1856" s="287"/>
    </row>
    <row r="1857" spans="27:28" ht="21" customHeight="1" hidden="1">
      <c r="AA1857" s="287"/>
      <c r="AB1857" s="287"/>
    </row>
    <row r="1858" spans="27:28" ht="21" customHeight="1" hidden="1">
      <c r="AA1858" s="287"/>
      <c r="AB1858" s="287"/>
    </row>
    <row r="1859" spans="27:28" ht="21" customHeight="1" hidden="1">
      <c r="AA1859" s="287"/>
      <c r="AB1859" s="287"/>
    </row>
    <row r="1860" spans="27:28" ht="21" customHeight="1" hidden="1">
      <c r="AA1860" s="287"/>
      <c r="AB1860" s="287"/>
    </row>
    <row r="1861" spans="27:28" ht="21" customHeight="1" hidden="1">
      <c r="AA1861" s="287"/>
      <c r="AB1861" s="287"/>
    </row>
    <row r="1862" spans="27:28" ht="21" customHeight="1" hidden="1">
      <c r="AA1862" s="287"/>
      <c r="AB1862" s="287"/>
    </row>
    <row r="1863" spans="27:28" ht="21" customHeight="1" hidden="1">
      <c r="AA1863" s="287"/>
      <c r="AB1863" s="287"/>
    </row>
    <row r="1864" spans="27:28" ht="21" customHeight="1" hidden="1">
      <c r="AA1864" s="287"/>
      <c r="AB1864" s="287"/>
    </row>
    <row r="1865" spans="27:28" ht="21" customHeight="1" hidden="1">
      <c r="AA1865" s="287"/>
      <c r="AB1865" s="287"/>
    </row>
    <row r="1866" spans="27:28" ht="21" customHeight="1" hidden="1">
      <c r="AA1866" s="287"/>
      <c r="AB1866" s="287"/>
    </row>
    <row r="1867" spans="27:28" ht="21" customHeight="1" hidden="1">
      <c r="AA1867" s="287"/>
      <c r="AB1867" s="287"/>
    </row>
    <row r="1868" spans="27:28" ht="21" customHeight="1" hidden="1">
      <c r="AA1868" s="287"/>
      <c r="AB1868" s="287"/>
    </row>
    <row r="1869" spans="27:28" ht="21" customHeight="1" hidden="1">
      <c r="AA1869" s="287"/>
      <c r="AB1869" s="287"/>
    </row>
    <row r="1870" spans="27:28" ht="21" customHeight="1" hidden="1">
      <c r="AA1870" s="287"/>
      <c r="AB1870" s="287"/>
    </row>
    <row r="1871" spans="27:28" ht="21" customHeight="1" hidden="1">
      <c r="AA1871" s="287"/>
      <c r="AB1871" s="287"/>
    </row>
    <row r="1872" spans="27:28" ht="21" customHeight="1" hidden="1">
      <c r="AA1872" s="287"/>
      <c r="AB1872" s="287"/>
    </row>
    <row r="1873" spans="27:28" ht="21" customHeight="1" hidden="1">
      <c r="AA1873" s="287"/>
      <c r="AB1873" s="287"/>
    </row>
    <row r="1874" spans="27:28" ht="21" customHeight="1" hidden="1">
      <c r="AA1874" s="287"/>
      <c r="AB1874" s="287"/>
    </row>
    <row r="1875" spans="27:28" ht="21" customHeight="1" hidden="1">
      <c r="AA1875" s="287"/>
      <c r="AB1875" s="287"/>
    </row>
    <row r="1876" spans="27:28" ht="21" customHeight="1" hidden="1">
      <c r="AA1876" s="287"/>
      <c r="AB1876" s="287"/>
    </row>
    <row r="1877" spans="27:28" ht="21" customHeight="1" hidden="1">
      <c r="AA1877" s="287"/>
      <c r="AB1877" s="287"/>
    </row>
    <row r="1878" spans="27:28" ht="21" customHeight="1" hidden="1">
      <c r="AA1878" s="287"/>
      <c r="AB1878" s="287"/>
    </row>
    <row r="1879" spans="27:28" ht="21" customHeight="1" hidden="1">
      <c r="AA1879" s="287"/>
      <c r="AB1879" s="287"/>
    </row>
    <row r="1880" spans="27:28" ht="21" customHeight="1" hidden="1">
      <c r="AA1880" s="287"/>
      <c r="AB1880" s="287"/>
    </row>
    <row r="1881" spans="27:28" ht="21" customHeight="1" hidden="1">
      <c r="AA1881" s="287"/>
      <c r="AB1881" s="287"/>
    </row>
    <row r="1882" spans="27:28" ht="21" customHeight="1" hidden="1">
      <c r="AA1882" s="287"/>
      <c r="AB1882" s="287"/>
    </row>
    <row r="1883" spans="27:28" ht="21" customHeight="1" hidden="1">
      <c r="AA1883" s="287"/>
      <c r="AB1883" s="287"/>
    </row>
    <row r="1884" spans="27:28" ht="21" customHeight="1" hidden="1">
      <c r="AA1884" s="287"/>
      <c r="AB1884" s="287"/>
    </row>
    <row r="1885" spans="27:28" ht="21" customHeight="1" hidden="1">
      <c r="AA1885" s="287"/>
      <c r="AB1885" s="287"/>
    </row>
    <row r="1886" spans="27:28" ht="21" customHeight="1" hidden="1">
      <c r="AA1886" s="287"/>
      <c r="AB1886" s="287"/>
    </row>
    <row r="1887" spans="27:28" ht="21" customHeight="1" hidden="1">
      <c r="AA1887" s="287"/>
      <c r="AB1887" s="287"/>
    </row>
    <row r="1888" spans="27:28" ht="21" customHeight="1" hidden="1">
      <c r="AA1888" s="287"/>
      <c r="AB1888" s="287"/>
    </row>
    <row r="1889" spans="27:28" ht="21" customHeight="1" hidden="1">
      <c r="AA1889" s="287"/>
      <c r="AB1889" s="287"/>
    </row>
    <row r="1890" spans="27:28" ht="21" customHeight="1" hidden="1">
      <c r="AA1890" s="287"/>
      <c r="AB1890" s="287"/>
    </row>
    <row r="1891" spans="27:28" ht="21" customHeight="1" hidden="1">
      <c r="AA1891" s="287"/>
      <c r="AB1891" s="287"/>
    </row>
    <row r="1892" spans="27:28" ht="21" customHeight="1" hidden="1">
      <c r="AA1892" s="287"/>
      <c r="AB1892" s="287"/>
    </row>
    <row r="1893" spans="27:28" ht="21" customHeight="1" hidden="1">
      <c r="AA1893" s="287"/>
      <c r="AB1893" s="287"/>
    </row>
    <row r="1894" spans="27:28" ht="21" customHeight="1" hidden="1">
      <c r="AA1894" s="287"/>
      <c r="AB1894" s="287"/>
    </row>
    <row r="1895" spans="27:28" ht="21" customHeight="1" hidden="1">
      <c r="AA1895" s="287"/>
      <c r="AB1895" s="287"/>
    </row>
    <row r="1896" spans="27:28" ht="21" customHeight="1" hidden="1">
      <c r="AA1896" s="287"/>
      <c r="AB1896" s="287"/>
    </row>
    <row r="1897" spans="27:28" ht="21" customHeight="1" hidden="1">
      <c r="AA1897" s="287"/>
      <c r="AB1897" s="287"/>
    </row>
    <row r="1898" spans="27:28" ht="21" customHeight="1" hidden="1">
      <c r="AA1898" s="287"/>
      <c r="AB1898" s="287"/>
    </row>
    <row r="1899" spans="27:28" ht="21" customHeight="1" hidden="1">
      <c r="AA1899" s="287"/>
      <c r="AB1899" s="287"/>
    </row>
    <row r="1900" spans="27:28" ht="21" customHeight="1" hidden="1">
      <c r="AA1900" s="287"/>
      <c r="AB1900" s="287"/>
    </row>
    <row r="1901" spans="27:28" ht="21" customHeight="1" hidden="1">
      <c r="AA1901" s="287"/>
      <c r="AB1901" s="287"/>
    </row>
    <row r="1902" spans="27:28" ht="21" customHeight="1" hidden="1">
      <c r="AA1902" s="287"/>
      <c r="AB1902" s="287"/>
    </row>
    <row r="1903" spans="27:28" ht="21" customHeight="1" hidden="1">
      <c r="AA1903" s="287"/>
      <c r="AB1903" s="287"/>
    </row>
    <row r="1904" spans="27:28" ht="21" customHeight="1" hidden="1">
      <c r="AA1904" s="287"/>
      <c r="AB1904" s="287"/>
    </row>
    <row r="1905" spans="27:28" ht="21" customHeight="1" hidden="1">
      <c r="AA1905" s="287"/>
      <c r="AB1905" s="287"/>
    </row>
    <row r="1906" spans="27:28" ht="21" customHeight="1" hidden="1">
      <c r="AA1906" s="287"/>
      <c r="AB1906" s="287"/>
    </row>
    <row r="1907" spans="27:28" ht="21" customHeight="1" hidden="1">
      <c r="AA1907" s="287"/>
      <c r="AB1907" s="287"/>
    </row>
    <row r="1908" spans="27:28" ht="21" customHeight="1" hidden="1">
      <c r="AA1908" s="287"/>
      <c r="AB1908" s="287"/>
    </row>
    <row r="1909" spans="27:28" ht="21" customHeight="1" hidden="1">
      <c r="AA1909" s="287"/>
      <c r="AB1909" s="287"/>
    </row>
    <row r="1910" spans="27:28" ht="21" customHeight="1" hidden="1">
      <c r="AA1910" s="287"/>
      <c r="AB1910" s="287"/>
    </row>
    <row r="1911" spans="27:28" ht="21" customHeight="1" hidden="1">
      <c r="AA1911" s="287"/>
      <c r="AB1911" s="287"/>
    </row>
    <row r="1912" spans="27:28" ht="21" customHeight="1" hidden="1">
      <c r="AA1912" s="287"/>
      <c r="AB1912" s="287"/>
    </row>
    <row r="1913" spans="27:28" ht="21" customHeight="1" hidden="1">
      <c r="AA1913" s="287"/>
      <c r="AB1913" s="287"/>
    </row>
    <row r="1914" spans="27:28" ht="21" customHeight="1" hidden="1">
      <c r="AA1914" s="287"/>
      <c r="AB1914" s="287"/>
    </row>
    <row r="1915" spans="27:28" ht="21" customHeight="1" hidden="1">
      <c r="AA1915" s="287"/>
      <c r="AB1915" s="287"/>
    </row>
    <row r="1916" spans="27:28" ht="21" customHeight="1" hidden="1">
      <c r="AA1916" s="287"/>
      <c r="AB1916" s="287"/>
    </row>
    <row r="1917" spans="27:28" ht="21" customHeight="1" hidden="1">
      <c r="AA1917" s="287"/>
      <c r="AB1917" s="287"/>
    </row>
    <row r="1918" spans="27:28" ht="21" customHeight="1" hidden="1">
      <c r="AA1918" s="287"/>
      <c r="AB1918" s="287"/>
    </row>
    <row r="1919" spans="27:28" ht="21" customHeight="1" hidden="1">
      <c r="AA1919" s="287"/>
      <c r="AB1919" s="287"/>
    </row>
    <row r="1920" spans="27:28" ht="21" customHeight="1" hidden="1">
      <c r="AA1920" s="287"/>
      <c r="AB1920" s="287"/>
    </row>
    <row r="1921" spans="27:28" ht="21" customHeight="1" hidden="1">
      <c r="AA1921" s="287"/>
      <c r="AB1921" s="287"/>
    </row>
    <row r="1922" spans="27:28" ht="21" customHeight="1" hidden="1">
      <c r="AA1922" s="287"/>
      <c r="AB1922" s="287"/>
    </row>
    <row r="1923" spans="27:28" ht="21" customHeight="1" hidden="1">
      <c r="AA1923" s="287"/>
      <c r="AB1923" s="287"/>
    </row>
    <row r="1924" spans="27:28" ht="21" customHeight="1" hidden="1">
      <c r="AA1924" s="287"/>
      <c r="AB1924" s="287"/>
    </row>
    <row r="1925" spans="27:28" ht="21" customHeight="1" hidden="1">
      <c r="AA1925" s="287"/>
      <c r="AB1925" s="287"/>
    </row>
    <row r="1926" spans="27:28" ht="21" customHeight="1" hidden="1">
      <c r="AA1926" s="287"/>
      <c r="AB1926" s="287"/>
    </row>
    <row r="1927" spans="27:28" ht="21" customHeight="1" hidden="1">
      <c r="AA1927" s="287"/>
      <c r="AB1927" s="287"/>
    </row>
    <row r="1928" spans="27:28" ht="21" customHeight="1" hidden="1">
      <c r="AA1928" s="287"/>
      <c r="AB1928" s="287"/>
    </row>
    <row r="1929" spans="27:28" ht="21" customHeight="1" hidden="1">
      <c r="AA1929" s="287"/>
      <c r="AB1929" s="287"/>
    </row>
    <row r="1930" spans="27:28" ht="21" customHeight="1" hidden="1">
      <c r="AA1930" s="287"/>
      <c r="AB1930" s="287"/>
    </row>
    <row r="1931" spans="27:28" ht="21" customHeight="1" hidden="1">
      <c r="AA1931" s="287"/>
      <c r="AB1931" s="287"/>
    </row>
    <row r="1932" spans="27:28" ht="21" customHeight="1" hidden="1">
      <c r="AA1932" s="287"/>
      <c r="AB1932" s="287"/>
    </row>
    <row r="1933" spans="27:28" ht="21" customHeight="1" hidden="1">
      <c r="AA1933" s="287"/>
      <c r="AB1933" s="287"/>
    </row>
    <row r="1934" spans="27:28" ht="21" customHeight="1" hidden="1">
      <c r="AA1934" s="287"/>
      <c r="AB1934" s="287"/>
    </row>
    <row r="1935" spans="27:28" ht="21" customHeight="1" hidden="1">
      <c r="AA1935" s="287"/>
      <c r="AB1935" s="287"/>
    </row>
    <row r="1936" spans="27:28" ht="21" customHeight="1" hidden="1">
      <c r="AA1936" s="287"/>
      <c r="AB1936" s="287"/>
    </row>
    <row r="1937" spans="27:28" ht="21" customHeight="1" hidden="1">
      <c r="AA1937" s="287"/>
      <c r="AB1937" s="287"/>
    </row>
    <row r="1938" spans="27:28" ht="21" customHeight="1" hidden="1">
      <c r="AA1938" s="287"/>
      <c r="AB1938" s="287"/>
    </row>
    <row r="1939" spans="27:28" ht="21" customHeight="1" hidden="1">
      <c r="AA1939" s="287"/>
      <c r="AB1939" s="287"/>
    </row>
    <row r="1940" spans="27:28" ht="21" customHeight="1" hidden="1">
      <c r="AA1940" s="287"/>
      <c r="AB1940" s="287"/>
    </row>
    <row r="1941" spans="27:28" ht="21" customHeight="1" hidden="1">
      <c r="AA1941" s="287"/>
      <c r="AB1941" s="287"/>
    </row>
    <row r="1942" spans="27:28" ht="21" customHeight="1" hidden="1">
      <c r="AA1942" s="287"/>
      <c r="AB1942" s="287"/>
    </row>
    <row r="1943" spans="27:28" ht="21" customHeight="1" hidden="1">
      <c r="AA1943" s="287"/>
      <c r="AB1943" s="287"/>
    </row>
    <row r="1944" spans="27:28" ht="21" customHeight="1" hidden="1">
      <c r="AA1944" s="287"/>
      <c r="AB1944" s="287"/>
    </row>
    <row r="1945" spans="27:28" ht="21" customHeight="1" hidden="1">
      <c r="AA1945" s="287"/>
      <c r="AB1945" s="287"/>
    </row>
    <row r="1946" spans="27:28" ht="21" customHeight="1" hidden="1">
      <c r="AA1946" s="287"/>
      <c r="AB1946" s="287"/>
    </row>
    <row r="1947" spans="27:28" ht="21" customHeight="1" hidden="1">
      <c r="AA1947" s="287"/>
      <c r="AB1947" s="287"/>
    </row>
    <row r="1948" spans="27:28" ht="21" customHeight="1" hidden="1">
      <c r="AA1948" s="287"/>
      <c r="AB1948" s="287"/>
    </row>
    <row r="1949" spans="27:28" ht="21" customHeight="1" hidden="1">
      <c r="AA1949" s="287"/>
      <c r="AB1949" s="287"/>
    </row>
    <row r="1950" spans="27:28" ht="21" customHeight="1" hidden="1">
      <c r="AA1950" s="287"/>
      <c r="AB1950" s="287"/>
    </row>
    <row r="1951" spans="27:28" ht="21" customHeight="1" hidden="1">
      <c r="AA1951" s="287"/>
      <c r="AB1951" s="287"/>
    </row>
    <row r="1952" spans="27:28" ht="21" customHeight="1" hidden="1">
      <c r="AA1952" s="287"/>
      <c r="AB1952" s="287"/>
    </row>
    <row r="1953" spans="27:28" ht="21" customHeight="1" hidden="1">
      <c r="AA1953" s="287"/>
      <c r="AB1953" s="287"/>
    </row>
    <row r="1954" spans="27:28" ht="21" customHeight="1" hidden="1">
      <c r="AA1954" s="287"/>
      <c r="AB1954" s="287"/>
    </row>
    <row r="1955" spans="27:28" ht="21" customHeight="1" hidden="1">
      <c r="AA1955" s="287"/>
      <c r="AB1955" s="287"/>
    </row>
    <row r="1956" spans="27:28" ht="21" customHeight="1" hidden="1">
      <c r="AA1956" s="287"/>
      <c r="AB1956" s="287"/>
    </row>
    <row r="1957" spans="27:28" ht="21" customHeight="1" hidden="1">
      <c r="AA1957" s="287"/>
      <c r="AB1957" s="287"/>
    </row>
    <row r="1958" spans="27:28" ht="21" customHeight="1" hidden="1">
      <c r="AA1958" s="287"/>
      <c r="AB1958" s="287"/>
    </row>
    <row r="1959" spans="27:28" ht="21" customHeight="1" hidden="1">
      <c r="AA1959" s="287"/>
      <c r="AB1959" s="287"/>
    </row>
    <row r="1960" spans="27:28" ht="21" customHeight="1" hidden="1">
      <c r="AA1960" s="287"/>
      <c r="AB1960" s="287"/>
    </row>
    <row r="1961" spans="27:28" ht="21" customHeight="1" hidden="1">
      <c r="AA1961" s="287"/>
      <c r="AB1961" s="287"/>
    </row>
    <row r="1962" spans="27:28" ht="21" customHeight="1" hidden="1">
      <c r="AA1962" s="287"/>
      <c r="AB1962" s="287"/>
    </row>
    <row r="1963" spans="27:28" ht="21" customHeight="1" hidden="1">
      <c r="AA1963" s="287"/>
      <c r="AB1963" s="287"/>
    </row>
    <row r="1964" spans="27:28" ht="21" customHeight="1" hidden="1">
      <c r="AA1964" s="287"/>
      <c r="AB1964" s="287"/>
    </row>
    <row r="1965" spans="27:28" ht="21" customHeight="1" hidden="1">
      <c r="AA1965" s="287"/>
      <c r="AB1965" s="287"/>
    </row>
    <row r="1966" spans="27:28" ht="21" customHeight="1" hidden="1">
      <c r="AA1966" s="287"/>
      <c r="AB1966" s="287"/>
    </row>
    <row r="1967" spans="27:28" ht="21" customHeight="1" hidden="1">
      <c r="AA1967" s="287"/>
      <c r="AB1967" s="287"/>
    </row>
    <row r="1968" spans="27:28" ht="21" customHeight="1" hidden="1">
      <c r="AA1968" s="287"/>
      <c r="AB1968" s="287"/>
    </row>
    <row r="1969" spans="27:28" ht="21" customHeight="1" hidden="1">
      <c r="AA1969" s="287"/>
      <c r="AB1969" s="287"/>
    </row>
    <row r="1970" spans="27:28" ht="21" customHeight="1" hidden="1">
      <c r="AA1970" s="287"/>
      <c r="AB1970" s="287"/>
    </row>
    <row r="1971" spans="27:28" ht="21" customHeight="1" hidden="1">
      <c r="AA1971" s="287"/>
      <c r="AB1971" s="287"/>
    </row>
    <row r="1972" spans="27:28" ht="21" customHeight="1" hidden="1">
      <c r="AA1972" s="287"/>
      <c r="AB1972" s="287"/>
    </row>
    <row r="1973" spans="27:28" ht="21" customHeight="1" hidden="1">
      <c r="AA1973" s="287"/>
      <c r="AB1973" s="287"/>
    </row>
    <row r="1974" spans="27:28" ht="21" customHeight="1" hidden="1">
      <c r="AA1974" s="287"/>
      <c r="AB1974" s="287"/>
    </row>
    <row r="1975" spans="27:28" ht="21" customHeight="1" hidden="1">
      <c r="AA1975" s="287"/>
      <c r="AB1975" s="287"/>
    </row>
    <row r="1976" spans="27:28" ht="21" customHeight="1" hidden="1">
      <c r="AA1976" s="287"/>
      <c r="AB1976" s="287"/>
    </row>
    <row r="1977" spans="27:28" ht="21" customHeight="1" hidden="1">
      <c r="AA1977" s="287"/>
      <c r="AB1977" s="287"/>
    </row>
    <row r="1978" spans="27:28" ht="21" customHeight="1" hidden="1">
      <c r="AA1978" s="287"/>
      <c r="AB1978" s="287"/>
    </row>
    <row r="1979" spans="27:28" ht="21" customHeight="1" hidden="1">
      <c r="AA1979" s="287"/>
      <c r="AB1979" s="287"/>
    </row>
    <row r="1980" spans="27:28" ht="21" customHeight="1" hidden="1">
      <c r="AA1980" s="287"/>
      <c r="AB1980" s="287"/>
    </row>
    <row r="1981" spans="27:28" ht="21" customHeight="1" hidden="1">
      <c r="AA1981" s="287"/>
      <c r="AB1981" s="287"/>
    </row>
    <row r="1982" spans="27:28" ht="21" customHeight="1" hidden="1">
      <c r="AA1982" s="287"/>
      <c r="AB1982" s="287"/>
    </row>
    <row r="1983" spans="27:28" ht="21" customHeight="1" hidden="1">
      <c r="AA1983" s="287"/>
      <c r="AB1983" s="287"/>
    </row>
    <row r="1984" spans="27:28" ht="21" customHeight="1" hidden="1">
      <c r="AA1984" s="287"/>
      <c r="AB1984" s="287"/>
    </row>
    <row r="1985" spans="27:28" ht="21" customHeight="1" hidden="1">
      <c r="AA1985" s="287"/>
      <c r="AB1985" s="287"/>
    </row>
    <row r="1986" spans="27:28" ht="21" customHeight="1" hidden="1">
      <c r="AA1986" s="287"/>
      <c r="AB1986" s="287"/>
    </row>
    <row r="1987" spans="27:28" ht="21" customHeight="1" hidden="1">
      <c r="AA1987" s="287"/>
      <c r="AB1987" s="287"/>
    </row>
    <row r="1988" spans="27:28" ht="21" customHeight="1" hidden="1">
      <c r="AA1988" s="287"/>
      <c r="AB1988" s="287"/>
    </row>
    <row r="1989" spans="27:28" ht="21" customHeight="1" hidden="1">
      <c r="AA1989" s="287"/>
      <c r="AB1989" s="287"/>
    </row>
    <row r="1990" spans="27:28" ht="21" customHeight="1" hidden="1">
      <c r="AA1990" s="287"/>
      <c r="AB1990" s="287"/>
    </row>
    <row r="1991" spans="27:28" ht="21" customHeight="1" hidden="1">
      <c r="AA1991" s="287"/>
      <c r="AB1991" s="287"/>
    </row>
    <row r="1992" spans="27:28" ht="21" customHeight="1" hidden="1">
      <c r="AA1992" s="287"/>
      <c r="AB1992" s="287"/>
    </row>
    <row r="1993" spans="27:28" ht="21" customHeight="1" hidden="1">
      <c r="AA1993" s="287"/>
      <c r="AB1993" s="287"/>
    </row>
    <row r="1994" spans="27:28" ht="21" customHeight="1" hidden="1">
      <c r="AA1994" s="287"/>
      <c r="AB1994" s="287"/>
    </row>
    <row r="1995" spans="27:28" ht="21" customHeight="1" hidden="1">
      <c r="AA1995" s="287"/>
      <c r="AB1995" s="287"/>
    </row>
    <row r="1996" spans="27:28" ht="21" customHeight="1" hidden="1">
      <c r="AA1996" s="287"/>
      <c r="AB1996" s="287"/>
    </row>
    <row r="1997" spans="27:28" ht="21" customHeight="1" hidden="1">
      <c r="AA1997" s="287"/>
      <c r="AB1997" s="287"/>
    </row>
    <row r="1998" spans="27:28" ht="21" customHeight="1" hidden="1">
      <c r="AA1998" s="287"/>
      <c r="AB1998" s="287"/>
    </row>
    <row r="1999" spans="27:28" ht="21" customHeight="1" hidden="1">
      <c r="AA1999" s="287"/>
      <c r="AB1999" s="287"/>
    </row>
    <row r="2000" spans="27:28" ht="21" customHeight="1" hidden="1">
      <c r="AA2000" s="287"/>
      <c r="AB2000" s="287"/>
    </row>
    <row r="2001" spans="27:28" ht="21" customHeight="1" hidden="1">
      <c r="AA2001" s="286"/>
      <c r="AB2001" s="286"/>
    </row>
    <row r="2002" spans="27:28" ht="21" customHeight="1" hidden="1">
      <c r="AA2002" s="286"/>
      <c r="AB2002" s="286"/>
    </row>
    <row r="2003" spans="27:28" ht="21" customHeight="1" hidden="1">
      <c r="AA2003" s="286"/>
      <c r="AB2003" s="286"/>
    </row>
    <row r="2004" spans="27:28" ht="21" customHeight="1" hidden="1">
      <c r="AA2004" s="286"/>
      <c r="AB2004" s="286"/>
    </row>
    <row r="2005" spans="27:28" ht="21" customHeight="1" hidden="1">
      <c r="AA2005" s="286"/>
      <c r="AB2005" s="286"/>
    </row>
    <row r="2006" spans="27:28" ht="21" customHeight="1" hidden="1">
      <c r="AA2006" s="286"/>
      <c r="AB2006" s="286"/>
    </row>
    <row r="2007" spans="27:28" ht="21" customHeight="1" hidden="1">
      <c r="AA2007" s="286"/>
      <c r="AB2007" s="286"/>
    </row>
    <row r="2008" spans="27:28" ht="21" customHeight="1" hidden="1">
      <c r="AA2008" s="286"/>
      <c r="AB2008" s="286"/>
    </row>
    <row r="2009" spans="27:28" ht="21" customHeight="1" hidden="1">
      <c r="AA2009" s="286"/>
      <c r="AB2009" s="286"/>
    </row>
    <row r="2010" spans="27:28" ht="21" customHeight="1" hidden="1">
      <c r="AA2010" s="286"/>
      <c r="AB2010" s="286"/>
    </row>
    <row r="2011" spans="27:28" ht="21" customHeight="1" hidden="1">
      <c r="AA2011" s="286"/>
      <c r="AB2011" s="286"/>
    </row>
    <row r="2012" spans="27:28" ht="21" customHeight="1" hidden="1">
      <c r="AA2012" s="286"/>
      <c r="AB2012" s="286"/>
    </row>
    <row r="2013" spans="27:28" ht="21" customHeight="1" hidden="1">
      <c r="AA2013" s="286"/>
      <c r="AB2013" s="286"/>
    </row>
    <row r="2014" spans="27:28" ht="21" customHeight="1" hidden="1">
      <c r="AA2014" s="286"/>
      <c r="AB2014" s="286"/>
    </row>
    <row r="2015" spans="27:28" ht="21" customHeight="1" hidden="1">
      <c r="AA2015" s="286"/>
      <c r="AB2015" s="286"/>
    </row>
    <row r="2016" spans="27:28" ht="21" customHeight="1" hidden="1">
      <c r="AA2016" s="286"/>
      <c r="AB2016" s="286"/>
    </row>
    <row r="2017" spans="27:28" ht="21" customHeight="1" hidden="1">
      <c r="AA2017" s="286"/>
      <c r="AB2017" s="286"/>
    </row>
    <row r="2018" spans="27:28" ht="21" customHeight="1" hidden="1">
      <c r="AA2018" s="286"/>
      <c r="AB2018" s="286"/>
    </row>
    <row r="2019" spans="27:28" ht="21" customHeight="1" hidden="1">
      <c r="AA2019" s="286"/>
      <c r="AB2019" s="286"/>
    </row>
    <row r="2020" spans="27:28" ht="21" customHeight="1" hidden="1">
      <c r="AA2020" s="286"/>
      <c r="AB2020" s="286"/>
    </row>
    <row r="2021" spans="27:28" ht="21" customHeight="1" hidden="1">
      <c r="AA2021" s="286"/>
      <c r="AB2021" s="286"/>
    </row>
    <row r="2022" spans="27:28" ht="21" customHeight="1" hidden="1">
      <c r="AA2022" s="286"/>
      <c r="AB2022" s="286"/>
    </row>
    <row r="2023" spans="27:28" ht="21" customHeight="1" hidden="1">
      <c r="AA2023" s="286"/>
      <c r="AB2023" s="286"/>
    </row>
    <row r="2024" spans="27:28" ht="21" customHeight="1" hidden="1">
      <c r="AA2024" s="286"/>
      <c r="AB2024" s="286"/>
    </row>
    <row r="2025" spans="27:28" ht="21" customHeight="1" hidden="1">
      <c r="AA2025" s="286"/>
      <c r="AB2025" s="286"/>
    </row>
    <row r="2026" spans="27:28" ht="21" customHeight="1" hidden="1">
      <c r="AA2026" s="286"/>
      <c r="AB2026" s="286"/>
    </row>
    <row r="2027" spans="27:28" ht="21" customHeight="1" hidden="1">
      <c r="AA2027" s="286"/>
      <c r="AB2027" s="286"/>
    </row>
    <row r="2028" spans="27:28" ht="21" customHeight="1" hidden="1">
      <c r="AA2028" s="286"/>
      <c r="AB2028" s="286"/>
    </row>
    <row r="2029" spans="27:28" ht="21" customHeight="1" hidden="1">
      <c r="AA2029" s="286"/>
      <c r="AB2029" s="286"/>
    </row>
    <row r="2030" spans="27:28" ht="21" customHeight="1" hidden="1">
      <c r="AA2030" s="286"/>
      <c r="AB2030" s="286"/>
    </row>
    <row r="2031" spans="27:28" ht="21" customHeight="1" hidden="1">
      <c r="AA2031" s="286"/>
      <c r="AB2031" s="286"/>
    </row>
    <row r="2032" spans="27:28" ht="21" customHeight="1" hidden="1">
      <c r="AA2032" s="286"/>
      <c r="AB2032" s="286"/>
    </row>
    <row r="2033" spans="27:28" ht="21" customHeight="1" hidden="1">
      <c r="AA2033" s="286"/>
      <c r="AB2033" s="286"/>
    </row>
    <row r="2034" spans="27:28" ht="21" customHeight="1" hidden="1">
      <c r="AA2034" s="286"/>
      <c r="AB2034" s="286"/>
    </row>
    <row r="2035" spans="27:28" ht="21" customHeight="1" hidden="1">
      <c r="AA2035" s="286"/>
      <c r="AB2035" s="286"/>
    </row>
    <row r="2036" spans="27:28" ht="21" customHeight="1" hidden="1">
      <c r="AA2036" s="286"/>
      <c r="AB2036" s="286"/>
    </row>
    <row r="2037" spans="27:28" ht="21" customHeight="1" hidden="1">
      <c r="AA2037" s="286"/>
      <c r="AB2037" s="286"/>
    </row>
    <row r="2038" spans="27:28" ht="21" customHeight="1" hidden="1">
      <c r="AA2038" s="286"/>
      <c r="AB2038" s="286"/>
    </row>
    <row r="2039" spans="27:28" ht="21" customHeight="1" hidden="1">
      <c r="AA2039" s="286"/>
      <c r="AB2039" s="286"/>
    </row>
    <row r="2040" spans="27:28" ht="21" customHeight="1" hidden="1">
      <c r="AA2040" s="286"/>
      <c r="AB2040" s="286"/>
    </row>
    <row r="2041" spans="27:28" ht="21" customHeight="1" hidden="1">
      <c r="AA2041" s="286"/>
      <c r="AB2041" s="286"/>
    </row>
    <row r="2042" spans="27:28" ht="21" customHeight="1" hidden="1">
      <c r="AA2042" s="286"/>
      <c r="AB2042" s="286"/>
    </row>
    <row r="2043" spans="27:28" ht="21" customHeight="1" hidden="1">
      <c r="AA2043" s="286"/>
      <c r="AB2043" s="286"/>
    </row>
    <row r="2044" spans="27:28" ht="21" customHeight="1" hidden="1">
      <c r="AA2044" s="286"/>
      <c r="AB2044" s="286"/>
    </row>
    <row r="2045" spans="27:28" ht="21" customHeight="1" hidden="1">
      <c r="AA2045" s="286"/>
      <c r="AB2045" s="286"/>
    </row>
    <row r="2046" spans="27:28" ht="21" customHeight="1" hidden="1">
      <c r="AA2046" s="286"/>
      <c r="AB2046" s="286"/>
    </row>
    <row r="2047" spans="27:28" ht="21" customHeight="1" hidden="1">
      <c r="AA2047" s="286"/>
      <c r="AB2047" s="286"/>
    </row>
    <row r="2048" spans="27:28" ht="21" customHeight="1" hidden="1">
      <c r="AA2048" s="286"/>
      <c r="AB2048" s="286"/>
    </row>
    <row r="2049" spans="27:28" ht="21" customHeight="1" hidden="1">
      <c r="AA2049" s="286"/>
      <c r="AB2049" s="286"/>
    </row>
    <row r="2050" spans="27:28" ht="21" customHeight="1" hidden="1">
      <c r="AA2050" s="286"/>
      <c r="AB2050" s="286"/>
    </row>
    <row r="2051" spans="27:28" ht="21" customHeight="1" hidden="1">
      <c r="AA2051" s="286"/>
      <c r="AB2051" s="286"/>
    </row>
    <row r="2052" spans="27:28" ht="21" customHeight="1" hidden="1">
      <c r="AA2052" s="286"/>
      <c r="AB2052" s="286"/>
    </row>
    <row r="2053" spans="27:28" ht="21" customHeight="1" hidden="1">
      <c r="AA2053" s="286"/>
      <c r="AB2053" s="286"/>
    </row>
    <row r="2054" spans="27:28" ht="21" customHeight="1" hidden="1">
      <c r="AA2054" s="286"/>
      <c r="AB2054" s="286"/>
    </row>
    <row r="2055" spans="27:28" ht="21" customHeight="1" hidden="1">
      <c r="AA2055" s="286"/>
      <c r="AB2055" s="286"/>
    </row>
    <row r="2056" spans="27:28" ht="21" customHeight="1" hidden="1">
      <c r="AA2056" s="286"/>
      <c r="AB2056" s="286"/>
    </row>
    <row r="2057" spans="27:28" ht="21" customHeight="1" hidden="1">
      <c r="AA2057" s="286"/>
      <c r="AB2057" s="286"/>
    </row>
    <row r="2058" spans="27:28" ht="21" customHeight="1" hidden="1">
      <c r="AA2058" s="286"/>
      <c r="AB2058" s="286"/>
    </row>
    <row r="2059" spans="27:28" ht="21" customHeight="1" hidden="1">
      <c r="AA2059" s="286"/>
      <c r="AB2059" s="286"/>
    </row>
    <row r="2060" spans="27:28" ht="21" customHeight="1" hidden="1">
      <c r="AA2060" s="286"/>
      <c r="AB2060" s="286"/>
    </row>
    <row r="2061" spans="27:28" ht="21" customHeight="1" hidden="1">
      <c r="AA2061" s="286"/>
      <c r="AB2061" s="286"/>
    </row>
    <row r="2062" spans="27:28" ht="21" customHeight="1" hidden="1">
      <c r="AA2062" s="286"/>
      <c r="AB2062" s="286"/>
    </row>
    <row r="2063" spans="27:28" ht="21" customHeight="1" hidden="1">
      <c r="AA2063" s="286"/>
      <c r="AB2063" s="286"/>
    </row>
    <row r="2064" spans="27:28" ht="21" customHeight="1" hidden="1">
      <c r="AA2064" s="286"/>
      <c r="AB2064" s="286"/>
    </row>
    <row r="2065" spans="27:28" ht="21" customHeight="1" hidden="1">
      <c r="AA2065" s="286"/>
      <c r="AB2065" s="286"/>
    </row>
    <row r="2066" spans="27:28" ht="21" customHeight="1" hidden="1">
      <c r="AA2066" s="286"/>
      <c r="AB2066" s="286"/>
    </row>
    <row r="2067" spans="27:28" ht="21" customHeight="1" hidden="1">
      <c r="AA2067" s="286"/>
      <c r="AB2067" s="286"/>
    </row>
    <row r="2068" spans="27:28" ht="21" customHeight="1" hidden="1">
      <c r="AA2068" s="286"/>
      <c r="AB2068" s="286"/>
    </row>
    <row r="2069" spans="27:28" ht="21" customHeight="1" hidden="1">
      <c r="AA2069" s="286"/>
      <c r="AB2069" s="286"/>
    </row>
    <row r="2070" spans="27:28" ht="21" customHeight="1" hidden="1">
      <c r="AA2070" s="286"/>
      <c r="AB2070" s="286"/>
    </row>
    <row r="2071" spans="27:28" ht="21" customHeight="1" hidden="1">
      <c r="AA2071" s="286"/>
      <c r="AB2071" s="286"/>
    </row>
    <row r="2072" spans="27:28" ht="21" customHeight="1" hidden="1">
      <c r="AA2072" s="286"/>
      <c r="AB2072" s="286"/>
    </row>
    <row r="2073" spans="27:28" ht="21" customHeight="1" hidden="1">
      <c r="AA2073" s="286"/>
      <c r="AB2073" s="286"/>
    </row>
    <row r="2074" spans="27:28" ht="21" customHeight="1" hidden="1">
      <c r="AA2074" s="286"/>
      <c r="AB2074" s="286"/>
    </row>
    <row r="2075" spans="27:28" ht="21" customHeight="1" hidden="1">
      <c r="AA2075" s="286"/>
      <c r="AB2075" s="286"/>
    </row>
    <row r="2076" spans="27:28" ht="21" customHeight="1" hidden="1">
      <c r="AA2076" s="286"/>
      <c r="AB2076" s="286"/>
    </row>
    <row r="2077" spans="27:28" ht="21" customHeight="1" hidden="1">
      <c r="AA2077" s="286"/>
      <c r="AB2077" s="286"/>
    </row>
    <row r="2078" spans="27:28" ht="21" customHeight="1" hidden="1">
      <c r="AA2078" s="286"/>
      <c r="AB2078" s="286"/>
    </row>
    <row r="2079" spans="27:28" ht="21" customHeight="1" hidden="1">
      <c r="AA2079" s="286"/>
      <c r="AB2079" s="286"/>
    </row>
    <row r="2080" spans="27:28" ht="21" customHeight="1" hidden="1">
      <c r="AA2080" s="286"/>
      <c r="AB2080" s="286"/>
    </row>
    <row r="2081" spans="27:28" ht="21" customHeight="1" hidden="1">
      <c r="AA2081" s="286"/>
      <c r="AB2081" s="286"/>
    </row>
    <row r="2082" spans="27:28" ht="21" customHeight="1" hidden="1">
      <c r="AA2082" s="286"/>
      <c r="AB2082" s="286"/>
    </row>
    <row r="2083" spans="27:28" ht="21" customHeight="1" hidden="1">
      <c r="AA2083" s="286"/>
      <c r="AB2083" s="286"/>
    </row>
    <row r="2084" spans="27:28" ht="21" customHeight="1" hidden="1">
      <c r="AA2084" s="286"/>
      <c r="AB2084" s="286"/>
    </row>
    <row r="2085" spans="27:28" ht="21" customHeight="1" hidden="1">
      <c r="AA2085" s="286"/>
      <c r="AB2085" s="286"/>
    </row>
    <row r="2086" spans="27:28" ht="21" customHeight="1" hidden="1">
      <c r="AA2086" s="286"/>
      <c r="AB2086" s="286"/>
    </row>
    <row r="2087" spans="27:28" ht="21" customHeight="1" hidden="1">
      <c r="AA2087" s="286"/>
      <c r="AB2087" s="286"/>
    </row>
    <row r="2088" spans="27:28" ht="21" customHeight="1" hidden="1">
      <c r="AA2088" s="286"/>
      <c r="AB2088" s="286"/>
    </row>
    <row r="2089" spans="27:28" ht="21" customHeight="1" hidden="1">
      <c r="AA2089" s="286"/>
      <c r="AB2089" s="286"/>
    </row>
    <row r="2090" spans="27:28" ht="21" customHeight="1" hidden="1">
      <c r="AA2090" s="286"/>
      <c r="AB2090" s="286"/>
    </row>
    <row r="2091" spans="27:28" ht="21" customHeight="1" hidden="1">
      <c r="AA2091" s="286"/>
      <c r="AB2091" s="286"/>
    </row>
    <row r="2092" spans="27:28" ht="21" customHeight="1" hidden="1">
      <c r="AA2092" s="286"/>
      <c r="AB2092" s="286"/>
    </row>
    <row r="2093" spans="27:28" ht="21" customHeight="1" hidden="1">
      <c r="AA2093" s="286"/>
      <c r="AB2093" s="286"/>
    </row>
    <row r="2094" spans="27:28" ht="21" customHeight="1" hidden="1">
      <c r="AA2094" s="286"/>
      <c r="AB2094" s="286"/>
    </row>
    <row r="2095" spans="27:28" ht="21" customHeight="1" hidden="1">
      <c r="AA2095" s="286"/>
      <c r="AB2095" s="286"/>
    </row>
    <row r="2096" spans="27:28" ht="21" customHeight="1" hidden="1">
      <c r="AA2096" s="286"/>
      <c r="AB2096" s="286"/>
    </row>
    <row r="2097" spans="27:28" ht="21" customHeight="1" hidden="1">
      <c r="AA2097" s="286"/>
      <c r="AB2097" s="286"/>
    </row>
    <row r="2098" spans="27:28" ht="21" customHeight="1" hidden="1">
      <c r="AA2098" s="286"/>
      <c r="AB2098" s="286"/>
    </row>
    <row r="2099" spans="27:28" ht="21" customHeight="1" hidden="1">
      <c r="AA2099" s="286"/>
      <c r="AB2099" s="286"/>
    </row>
    <row r="2100" spans="27:28" ht="21" customHeight="1" hidden="1">
      <c r="AA2100" s="286"/>
      <c r="AB2100" s="286"/>
    </row>
    <row r="2101" spans="27:28" ht="21" customHeight="1" hidden="1">
      <c r="AA2101" s="286"/>
      <c r="AB2101" s="286"/>
    </row>
    <row r="2102" spans="27:28" ht="21" customHeight="1" hidden="1">
      <c r="AA2102" s="286"/>
      <c r="AB2102" s="286"/>
    </row>
    <row r="2103" spans="27:28" ht="21" customHeight="1" hidden="1">
      <c r="AA2103" s="286"/>
      <c r="AB2103" s="286"/>
    </row>
    <row r="2104" spans="27:28" ht="21" customHeight="1" hidden="1">
      <c r="AA2104" s="286"/>
      <c r="AB2104" s="286"/>
    </row>
    <row r="2105" spans="27:28" ht="21" customHeight="1" hidden="1">
      <c r="AA2105" s="286"/>
      <c r="AB2105" s="286"/>
    </row>
    <row r="2106" spans="27:28" ht="21" customHeight="1" hidden="1">
      <c r="AA2106" s="286"/>
      <c r="AB2106" s="286"/>
    </row>
    <row r="2107" spans="27:28" ht="21" customHeight="1" hidden="1">
      <c r="AA2107" s="286"/>
      <c r="AB2107" s="286"/>
    </row>
    <row r="2108" spans="27:28" ht="21" customHeight="1" hidden="1">
      <c r="AA2108" s="286"/>
      <c r="AB2108" s="286"/>
    </row>
    <row r="2109" spans="27:28" ht="21" customHeight="1" hidden="1">
      <c r="AA2109" s="286"/>
      <c r="AB2109" s="286"/>
    </row>
    <row r="2110" spans="27:28" ht="21" customHeight="1" hidden="1">
      <c r="AA2110" s="286"/>
      <c r="AB2110" s="286"/>
    </row>
    <row r="2111" spans="27:28" ht="21" customHeight="1" hidden="1">
      <c r="AA2111" s="286"/>
      <c r="AB2111" s="286"/>
    </row>
    <row r="2112" spans="27:28" ht="21" customHeight="1" hidden="1">
      <c r="AA2112" s="286"/>
      <c r="AB2112" s="286"/>
    </row>
    <row r="2113" spans="27:28" ht="21" customHeight="1" hidden="1">
      <c r="AA2113" s="286"/>
      <c r="AB2113" s="286"/>
    </row>
    <row r="2114" spans="27:28" ht="21" customHeight="1" hidden="1">
      <c r="AA2114" s="286"/>
      <c r="AB2114" s="286"/>
    </row>
    <row r="2115" spans="27:28" ht="21" customHeight="1" hidden="1">
      <c r="AA2115" s="286"/>
      <c r="AB2115" s="286"/>
    </row>
    <row r="2116" spans="27:28" ht="21" customHeight="1" hidden="1">
      <c r="AA2116" s="286"/>
      <c r="AB2116" s="286"/>
    </row>
    <row r="2117" spans="27:28" ht="21" customHeight="1" hidden="1">
      <c r="AA2117" s="286"/>
      <c r="AB2117" s="286"/>
    </row>
    <row r="2118" spans="27:28" ht="21" customHeight="1" hidden="1">
      <c r="AA2118" s="286"/>
      <c r="AB2118" s="286"/>
    </row>
    <row r="2119" spans="27:28" ht="21" customHeight="1" hidden="1">
      <c r="AA2119" s="286"/>
      <c r="AB2119" s="286"/>
    </row>
    <row r="2120" spans="27:28" ht="21" customHeight="1" hidden="1">
      <c r="AA2120" s="286"/>
      <c r="AB2120" s="286"/>
    </row>
    <row r="2121" spans="27:28" ht="21" customHeight="1" hidden="1">
      <c r="AA2121" s="286"/>
      <c r="AB2121" s="286"/>
    </row>
    <row r="2122" spans="27:28" ht="21" customHeight="1" hidden="1">
      <c r="AA2122" s="286"/>
      <c r="AB2122" s="286"/>
    </row>
    <row r="2123" spans="27:28" ht="21" customHeight="1" hidden="1">
      <c r="AA2123" s="286"/>
      <c r="AB2123" s="286"/>
    </row>
    <row r="2124" spans="27:28" ht="21" customHeight="1" hidden="1">
      <c r="AA2124" s="286"/>
      <c r="AB2124" s="286"/>
    </row>
    <row r="2125" spans="27:28" ht="21" customHeight="1" hidden="1">
      <c r="AA2125" s="286"/>
      <c r="AB2125" s="286"/>
    </row>
    <row r="2126" spans="27:28" ht="21" customHeight="1" hidden="1">
      <c r="AA2126" s="286"/>
      <c r="AB2126" s="286"/>
    </row>
    <row r="2127" spans="27:28" ht="21" customHeight="1" hidden="1">
      <c r="AA2127" s="286"/>
      <c r="AB2127" s="286"/>
    </row>
    <row r="2128" spans="27:28" ht="21" customHeight="1" hidden="1">
      <c r="AA2128" s="286"/>
      <c r="AB2128" s="286"/>
    </row>
    <row r="2129" spans="27:28" ht="21" customHeight="1" hidden="1">
      <c r="AA2129" s="286"/>
      <c r="AB2129" s="286"/>
    </row>
    <row r="2130" spans="27:28" ht="21" customHeight="1" hidden="1">
      <c r="AA2130" s="286"/>
      <c r="AB2130" s="286"/>
    </row>
    <row r="2131" spans="27:28" ht="21" customHeight="1" hidden="1">
      <c r="AA2131" s="286"/>
      <c r="AB2131" s="286"/>
    </row>
    <row r="2132" spans="27:28" ht="21" customHeight="1" hidden="1">
      <c r="AA2132" s="286"/>
      <c r="AB2132" s="286"/>
    </row>
    <row r="2133" spans="27:28" ht="21" customHeight="1" hidden="1">
      <c r="AA2133" s="286"/>
      <c r="AB2133" s="286"/>
    </row>
    <row r="2134" spans="27:28" ht="21" customHeight="1" hidden="1">
      <c r="AA2134" s="286"/>
      <c r="AB2134" s="286"/>
    </row>
    <row r="2135" spans="27:28" ht="21" customHeight="1" hidden="1">
      <c r="AA2135" s="286"/>
      <c r="AB2135" s="286"/>
    </row>
    <row r="2136" spans="27:28" ht="21" customHeight="1" hidden="1">
      <c r="AA2136" s="286"/>
      <c r="AB2136" s="286"/>
    </row>
    <row r="2137" spans="27:28" ht="21" customHeight="1" hidden="1">
      <c r="AA2137" s="286"/>
      <c r="AB2137" s="286"/>
    </row>
    <row r="2138" spans="27:28" ht="21" customHeight="1" hidden="1">
      <c r="AA2138" s="286"/>
      <c r="AB2138" s="286"/>
    </row>
    <row r="2139" spans="27:28" ht="21" customHeight="1" hidden="1">
      <c r="AA2139" s="286"/>
      <c r="AB2139" s="286"/>
    </row>
    <row r="2140" spans="27:28" ht="21" customHeight="1" hidden="1">
      <c r="AA2140" s="286"/>
      <c r="AB2140" s="286"/>
    </row>
    <row r="2141" spans="27:28" ht="21" customHeight="1" hidden="1">
      <c r="AA2141" s="286"/>
      <c r="AB2141" s="286"/>
    </row>
    <row r="2142" spans="27:28" ht="21" customHeight="1" hidden="1">
      <c r="AA2142" s="286"/>
      <c r="AB2142" s="286"/>
    </row>
    <row r="2143" spans="27:28" ht="21" customHeight="1" hidden="1">
      <c r="AA2143" s="286"/>
      <c r="AB2143" s="286"/>
    </row>
    <row r="2144" spans="27:28" ht="21" customHeight="1" hidden="1">
      <c r="AA2144" s="286"/>
      <c r="AB2144" s="286"/>
    </row>
    <row r="2145" spans="27:28" ht="21" customHeight="1" hidden="1">
      <c r="AA2145" s="286"/>
      <c r="AB2145" s="286"/>
    </row>
    <row r="2146" spans="27:28" ht="21" customHeight="1" hidden="1">
      <c r="AA2146" s="286"/>
      <c r="AB2146" s="286"/>
    </row>
    <row r="2147" spans="27:28" ht="21" customHeight="1" hidden="1">
      <c r="AA2147" s="286"/>
      <c r="AB2147" s="286"/>
    </row>
    <row r="2148" spans="27:28" ht="21" customHeight="1" hidden="1">
      <c r="AA2148" s="286"/>
      <c r="AB2148" s="286"/>
    </row>
    <row r="2149" spans="27:28" ht="21" customHeight="1" hidden="1">
      <c r="AA2149" s="286"/>
      <c r="AB2149" s="286"/>
    </row>
    <row r="2150" spans="27:28" ht="21" customHeight="1" hidden="1">
      <c r="AA2150" s="286"/>
      <c r="AB2150" s="286"/>
    </row>
    <row r="2151" spans="27:28" ht="21" customHeight="1" hidden="1">
      <c r="AA2151" s="286"/>
      <c r="AB2151" s="286"/>
    </row>
    <row r="2152" spans="27:28" ht="21" customHeight="1" hidden="1">
      <c r="AA2152" s="286"/>
      <c r="AB2152" s="286"/>
    </row>
    <row r="2153" spans="27:28" ht="21" customHeight="1" hidden="1">
      <c r="AA2153" s="286"/>
      <c r="AB2153" s="286"/>
    </row>
    <row r="2154" spans="27:28" ht="21" customHeight="1" hidden="1">
      <c r="AA2154" s="286"/>
      <c r="AB2154" s="286"/>
    </row>
    <row r="2155" spans="27:28" ht="21" customHeight="1" hidden="1">
      <c r="AA2155" s="286"/>
      <c r="AB2155" s="286"/>
    </row>
    <row r="2156" spans="27:28" ht="21" customHeight="1" hidden="1">
      <c r="AA2156" s="286"/>
      <c r="AB2156" s="286"/>
    </row>
    <row r="2157" spans="27:28" ht="21" customHeight="1" hidden="1">
      <c r="AA2157" s="286"/>
      <c r="AB2157" s="286"/>
    </row>
    <row r="2158" spans="27:28" ht="21" customHeight="1" hidden="1">
      <c r="AA2158" s="286"/>
      <c r="AB2158" s="286"/>
    </row>
    <row r="2159" spans="27:28" ht="21" customHeight="1" hidden="1">
      <c r="AA2159" s="286"/>
      <c r="AB2159" s="286"/>
    </row>
    <row r="2160" spans="27:28" ht="21" customHeight="1" hidden="1">
      <c r="AA2160" s="286"/>
      <c r="AB2160" s="286"/>
    </row>
    <row r="2161" spans="27:28" ht="21" customHeight="1" hidden="1">
      <c r="AA2161" s="286"/>
      <c r="AB2161" s="286"/>
    </row>
    <row r="2162" spans="27:28" ht="21" customHeight="1" hidden="1">
      <c r="AA2162" s="286"/>
      <c r="AB2162" s="286"/>
    </row>
    <row r="2163" spans="27:28" ht="21" customHeight="1" hidden="1">
      <c r="AA2163" s="286"/>
      <c r="AB2163" s="286"/>
    </row>
    <row r="2164" spans="27:28" ht="21" customHeight="1" hidden="1">
      <c r="AA2164" s="286"/>
      <c r="AB2164" s="286"/>
    </row>
    <row r="2165" spans="27:28" ht="21" customHeight="1" hidden="1">
      <c r="AA2165" s="286"/>
      <c r="AB2165" s="286"/>
    </row>
    <row r="2166" spans="27:28" ht="21" customHeight="1" hidden="1">
      <c r="AA2166" s="286"/>
      <c r="AB2166" s="286"/>
    </row>
    <row r="2167" spans="27:28" ht="21" customHeight="1" hidden="1">
      <c r="AA2167" s="286"/>
      <c r="AB2167" s="286"/>
    </row>
    <row r="2168" spans="27:28" ht="21" customHeight="1" hidden="1">
      <c r="AA2168" s="286"/>
      <c r="AB2168" s="286"/>
    </row>
    <row r="2169" spans="27:28" ht="21" customHeight="1" hidden="1">
      <c r="AA2169" s="286"/>
      <c r="AB2169" s="286"/>
    </row>
    <row r="2170" spans="27:28" ht="21" customHeight="1" hidden="1">
      <c r="AA2170" s="286"/>
      <c r="AB2170" s="286"/>
    </row>
    <row r="2171" spans="27:28" ht="21" customHeight="1" hidden="1">
      <c r="AA2171" s="286"/>
      <c r="AB2171" s="286"/>
    </row>
    <row r="2172" spans="27:28" ht="21" customHeight="1" hidden="1">
      <c r="AA2172" s="286"/>
      <c r="AB2172" s="286"/>
    </row>
    <row r="2173" spans="27:28" ht="21" customHeight="1" hidden="1">
      <c r="AA2173" s="286"/>
      <c r="AB2173" s="286"/>
    </row>
    <row r="2174" spans="27:28" ht="21" customHeight="1" hidden="1">
      <c r="AA2174" s="286"/>
      <c r="AB2174" s="286"/>
    </row>
    <row r="2175" spans="27:28" ht="21" customHeight="1" hidden="1">
      <c r="AA2175" s="286"/>
      <c r="AB2175" s="286"/>
    </row>
    <row r="2176" spans="27:28" ht="21" customHeight="1" hidden="1">
      <c r="AA2176" s="286"/>
      <c r="AB2176" s="286"/>
    </row>
    <row r="2177" spans="27:28" ht="21" customHeight="1" hidden="1">
      <c r="AA2177" s="286"/>
      <c r="AB2177" s="286"/>
    </row>
    <row r="2178" spans="27:28" ht="21" customHeight="1" hidden="1">
      <c r="AA2178" s="286"/>
      <c r="AB2178" s="286"/>
    </row>
    <row r="2179" spans="27:28" ht="21" customHeight="1" hidden="1">
      <c r="AA2179" s="286"/>
      <c r="AB2179" s="286"/>
    </row>
    <row r="2180" spans="27:28" ht="21" customHeight="1" hidden="1">
      <c r="AA2180" s="286"/>
      <c r="AB2180" s="286"/>
    </row>
    <row r="2181" spans="27:28" ht="21" customHeight="1" hidden="1">
      <c r="AA2181" s="286"/>
      <c r="AB2181" s="286"/>
    </row>
    <row r="2182" spans="27:28" ht="21" customHeight="1" hidden="1">
      <c r="AA2182" s="286"/>
      <c r="AB2182" s="286"/>
    </row>
    <row r="2183" spans="27:28" ht="21" customHeight="1" hidden="1">
      <c r="AA2183" s="286"/>
      <c r="AB2183" s="286"/>
    </row>
    <row r="2184" spans="27:28" ht="21" customHeight="1" hidden="1">
      <c r="AA2184" s="286"/>
      <c r="AB2184" s="286"/>
    </row>
    <row r="2185" spans="27:28" ht="21" customHeight="1" hidden="1">
      <c r="AA2185" s="286"/>
      <c r="AB2185" s="286"/>
    </row>
    <row r="2186" spans="27:28" ht="21" customHeight="1" hidden="1">
      <c r="AA2186" s="286"/>
      <c r="AB2186" s="286"/>
    </row>
    <row r="2187" spans="27:28" ht="21" customHeight="1" hidden="1">
      <c r="AA2187" s="286"/>
      <c r="AB2187" s="286"/>
    </row>
    <row r="2188" spans="27:28" ht="21" customHeight="1" hidden="1">
      <c r="AA2188" s="286"/>
      <c r="AB2188" s="286"/>
    </row>
    <row r="2189" spans="27:28" ht="21" customHeight="1" hidden="1">
      <c r="AA2189" s="286"/>
      <c r="AB2189" s="286"/>
    </row>
    <row r="2190" spans="27:28" ht="21" customHeight="1" hidden="1">
      <c r="AA2190" s="286"/>
      <c r="AB2190" s="286"/>
    </row>
    <row r="2191" spans="27:28" ht="21" customHeight="1" hidden="1">
      <c r="AA2191" s="286"/>
      <c r="AB2191" s="286"/>
    </row>
    <row r="2192" spans="27:28" ht="21" customHeight="1" hidden="1">
      <c r="AA2192" s="286"/>
      <c r="AB2192" s="286"/>
    </row>
    <row r="2193" spans="27:28" ht="21" customHeight="1" hidden="1">
      <c r="AA2193" s="286"/>
      <c r="AB2193" s="286"/>
    </row>
    <row r="2194" spans="27:28" ht="21" customHeight="1" hidden="1">
      <c r="AA2194" s="286"/>
      <c r="AB2194" s="286"/>
    </row>
    <row r="2195" spans="27:28" ht="21" customHeight="1" hidden="1">
      <c r="AA2195" s="286"/>
      <c r="AB2195" s="286"/>
    </row>
    <row r="2196" spans="27:28" ht="21" customHeight="1" hidden="1">
      <c r="AA2196" s="286"/>
      <c r="AB2196" s="286"/>
    </row>
    <row r="2197" spans="27:28" ht="21" customHeight="1" hidden="1">
      <c r="AA2197" s="286"/>
      <c r="AB2197" s="286"/>
    </row>
    <row r="2198" spans="27:28" ht="21" customHeight="1" hidden="1">
      <c r="AA2198" s="286"/>
      <c r="AB2198" s="286"/>
    </row>
    <row r="2199" spans="27:28" ht="21" customHeight="1" hidden="1">
      <c r="AA2199" s="286"/>
      <c r="AB2199" s="286"/>
    </row>
    <row r="2200" spans="27:28" ht="21" customHeight="1" hidden="1">
      <c r="AA2200" s="286"/>
      <c r="AB2200" s="286"/>
    </row>
    <row r="2201" spans="27:28" ht="21" customHeight="1" hidden="1">
      <c r="AA2201" s="286"/>
      <c r="AB2201" s="286"/>
    </row>
    <row r="2202" spans="27:28" ht="21" customHeight="1" hidden="1">
      <c r="AA2202" s="286"/>
      <c r="AB2202" s="286"/>
    </row>
    <row r="2203" spans="27:28" ht="21" customHeight="1" hidden="1">
      <c r="AA2203" s="286"/>
      <c r="AB2203" s="286"/>
    </row>
    <row r="2204" spans="27:28" ht="21" customHeight="1" hidden="1">
      <c r="AA2204" s="286"/>
      <c r="AB2204" s="286"/>
    </row>
    <row r="2205" spans="27:28" ht="21" customHeight="1" hidden="1">
      <c r="AA2205" s="286"/>
      <c r="AB2205" s="286"/>
    </row>
    <row r="2206" spans="27:28" ht="21" customHeight="1" hidden="1">
      <c r="AA2206" s="286"/>
      <c r="AB2206" s="286"/>
    </row>
    <row r="2207" spans="27:28" ht="21" customHeight="1" hidden="1">
      <c r="AA2207" s="286"/>
      <c r="AB2207" s="286"/>
    </row>
    <row r="2208" spans="27:28" ht="21" customHeight="1" hidden="1">
      <c r="AA2208" s="286"/>
      <c r="AB2208" s="286"/>
    </row>
    <row r="2209" spans="27:28" ht="21" customHeight="1" hidden="1">
      <c r="AA2209" s="286"/>
      <c r="AB2209" s="286"/>
    </row>
    <row r="2210" spans="27:28" ht="21" customHeight="1" hidden="1">
      <c r="AA2210" s="286"/>
      <c r="AB2210" s="286"/>
    </row>
    <row r="2211" spans="27:28" ht="21" customHeight="1" hidden="1">
      <c r="AA2211" s="286"/>
      <c r="AB2211" s="286"/>
    </row>
    <row r="2212" spans="27:28" ht="21" customHeight="1" hidden="1">
      <c r="AA2212" s="286"/>
      <c r="AB2212" s="286"/>
    </row>
    <row r="2213" spans="27:28" ht="21" customHeight="1" hidden="1">
      <c r="AA2213" s="286"/>
      <c r="AB2213" s="286"/>
    </row>
    <row r="2214" spans="27:28" ht="21" customHeight="1" hidden="1">
      <c r="AA2214" s="286"/>
      <c r="AB2214" s="286"/>
    </row>
    <row r="2215" spans="27:28" ht="21" customHeight="1" hidden="1">
      <c r="AA2215" s="286"/>
      <c r="AB2215" s="286"/>
    </row>
    <row r="2216" spans="27:28" ht="21" customHeight="1" hidden="1">
      <c r="AA2216" s="286"/>
      <c r="AB2216" s="286"/>
    </row>
    <row r="2217" spans="27:28" ht="21" customHeight="1" hidden="1">
      <c r="AA2217" s="286"/>
      <c r="AB2217" s="286"/>
    </row>
    <row r="2218" spans="27:28" ht="21" customHeight="1" hidden="1">
      <c r="AA2218" s="286"/>
      <c r="AB2218" s="286"/>
    </row>
    <row r="2219" spans="27:28" ht="21" customHeight="1" hidden="1">
      <c r="AA2219" s="286"/>
      <c r="AB2219" s="286"/>
    </row>
    <row r="2220" spans="27:28" ht="21" customHeight="1" hidden="1">
      <c r="AA2220" s="286"/>
      <c r="AB2220" s="286"/>
    </row>
    <row r="2221" spans="27:28" ht="21" customHeight="1" hidden="1">
      <c r="AA2221" s="286"/>
      <c r="AB2221" s="286"/>
    </row>
    <row r="2222" spans="27:28" ht="21" customHeight="1" hidden="1">
      <c r="AA2222" s="286"/>
      <c r="AB2222" s="286"/>
    </row>
    <row r="2223" spans="27:28" ht="21" customHeight="1" hidden="1">
      <c r="AA2223" s="286"/>
      <c r="AB2223" s="286"/>
    </row>
    <row r="2224" spans="27:28" ht="21" customHeight="1" hidden="1">
      <c r="AA2224" s="286"/>
      <c r="AB2224" s="286"/>
    </row>
    <row r="2225" spans="27:28" ht="21" customHeight="1" hidden="1">
      <c r="AA2225" s="286"/>
      <c r="AB2225" s="286"/>
    </row>
    <row r="2226" spans="27:28" ht="21" customHeight="1" hidden="1">
      <c r="AA2226" s="286"/>
      <c r="AB2226" s="286"/>
    </row>
    <row r="2227" spans="27:28" ht="21" customHeight="1" hidden="1">
      <c r="AA2227" s="286"/>
      <c r="AB2227" s="286"/>
    </row>
    <row r="2228" spans="27:28" ht="21" customHeight="1" hidden="1">
      <c r="AA2228" s="286"/>
      <c r="AB2228" s="286"/>
    </row>
    <row r="2229" spans="27:28" ht="21" customHeight="1" hidden="1">
      <c r="AA2229" s="286"/>
      <c r="AB2229" s="286"/>
    </row>
    <row r="2230" spans="27:28" ht="21" customHeight="1" hidden="1">
      <c r="AA2230" s="286"/>
      <c r="AB2230" s="286"/>
    </row>
    <row r="2231" spans="27:28" ht="21" customHeight="1" hidden="1">
      <c r="AA2231" s="286"/>
      <c r="AB2231" s="286"/>
    </row>
    <row r="2232" spans="27:28" ht="21" customHeight="1" hidden="1">
      <c r="AA2232" s="286"/>
      <c r="AB2232" s="286"/>
    </row>
    <row r="2233" spans="27:28" ht="21" customHeight="1" hidden="1">
      <c r="AA2233" s="286"/>
      <c r="AB2233" s="286"/>
    </row>
    <row r="2234" spans="27:28" ht="21" customHeight="1" hidden="1">
      <c r="AA2234" s="286"/>
      <c r="AB2234" s="286"/>
    </row>
    <row r="2235" spans="27:28" ht="21" customHeight="1" hidden="1">
      <c r="AA2235" s="286"/>
      <c r="AB2235" s="286"/>
    </row>
    <row r="2236" spans="27:28" ht="21" customHeight="1" hidden="1">
      <c r="AA2236" s="286"/>
      <c r="AB2236" s="286"/>
    </row>
    <row r="2237" spans="27:28" ht="21" customHeight="1" hidden="1">
      <c r="AA2237" s="286"/>
      <c r="AB2237" s="286"/>
    </row>
    <row r="2238" spans="27:28" ht="21" customHeight="1" hidden="1">
      <c r="AA2238" s="286"/>
      <c r="AB2238" s="286"/>
    </row>
    <row r="2239" spans="27:28" ht="21" customHeight="1" hidden="1">
      <c r="AA2239" s="286"/>
      <c r="AB2239" s="286"/>
    </row>
    <row r="2240" spans="27:28" ht="21" customHeight="1" hidden="1">
      <c r="AA2240" s="286"/>
      <c r="AB2240" s="286"/>
    </row>
    <row r="2241" spans="27:28" ht="21" customHeight="1" hidden="1">
      <c r="AA2241" s="286"/>
      <c r="AB2241" s="286"/>
    </row>
    <row r="2242" spans="27:28" ht="21" customHeight="1" hidden="1">
      <c r="AA2242" s="286"/>
      <c r="AB2242" s="286"/>
    </row>
    <row r="2243" spans="27:28" ht="21" customHeight="1" hidden="1">
      <c r="AA2243" s="286"/>
      <c r="AB2243" s="286"/>
    </row>
    <row r="2244" spans="27:28" ht="21" customHeight="1" hidden="1">
      <c r="AA2244" s="286"/>
      <c r="AB2244" s="286"/>
    </row>
    <row r="2245" spans="27:28" ht="21" customHeight="1" hidden="1">
      <c r="AA2245" s="286"/>
      <c r="AB2245" s="286"/>
    </row>
    <row r="2246" spans="27:28" ht="21" customHeight="1" hidden="1">
      <c r="AA2246" s="286"/>
      <c r="AB2246" s="286"/>
    </row>
    <row r="2247" spans="27:28" ht="21" customHeight="1" hidden="1">
      <c r="AA2247" s="286"/>
      <c r="AB2247" s="286"/>
    </row>
    <row r="2248" spans="27:28" ht="21" customHeight="1" hidden="1">
      <c r="AA2248" s="286"/>
      <c r="AB2248" s="286"/>
    </row>
    <row r="2249" spans="27:28" ht="21" customHeight="1" hidden="1">
      <c r="AA2249" s="286"/>
      <c r="AB2249" s="286"/>
    </row>
    <row r="2250" spans="27:28" ht="21" customHeight="1" hidden="1">
      <c r="AA2250" s="286"/>
      <c r="AB2250" s="286"/>
    </row>
    <row r="2251" spans="27:28" ht="21" customHeight="1" hidden="1">
      <c r="AA2251" s="286"/>
      <c r="AB2251" s="286"/>
    </row>
    <row r="2252" spans="27:28" ht="21" customHeight="1" hidden="1">
      <c r="AA2252" s="286"/>
      <c r="AB2252" s="286"/>
    </row>
    <row r="2253" spans="27:28" ht="21" customHeight="1" hidden="1">
      <c r="AA2253" s="286"/>
      <c r="AB2253" s="286"/>
    </row>
    <row r="2254" spans="27:28" ht="21" customHeight="1" hidden="1">
      <c r="AA2254" s="286"/>
      <c r="AB2254" s="286"/>
    </row>
    <row r="2255" spans="27:28" ht="21" customHeight="1" hidden="1">
      <c r="AA2255" s="286"/>
      <c r="AB2255" s="286"/>
    </row>
    <row r="2256" spans="27:28" ht="21" customHeight="1" hidden="1">
      <c r="AA2256" s="286"/>
      <c r="AB2256" s="286"/>
    </row>
    <row r="2257" spans="27:28" ht="21" customHeight="1" hidden="1">
      <c r="AA2257" s="286"/>
      <c r="AB2257" s="286"/>
    </row>
    <row r="2258" spans="27:28" ht="21" customHeight="1" hidden="1">
      <c r="AA2258" s="286"/>
      <c r="AB2258" s="286"/>
    </row>
    <row r="2259" spans="27:28" ht="21" customHeight="1" hidden="1">
      <c r="AA2259" s="286"/>
      <c r="AB2259" s="286"/>
    </row>
    <row r="2260" spans="27:28" ht="21" customHeight="1" hidden="1">
      <c r="AA2260" s="286"/>
      <c r="AB2260" s="286"/>
    </row>
    <row r="2261" spans="27:28" ht="21" customHeight="1" hidden="1">
      <c r="AA2261" s="286"/>
      <c r="AB2261" s="286"/>
    </row>
    <row r="2262" spans="27:28" ht="21" customHeight="1" hidden="1">
      <c r="AA2262" s="286"/>
      <c r="AB2262" s="286"/>
    </row>
    <row r="2263" spans="27:28" ht="21" customHeight="1" hidden="1">
      <c r="AA2263" s="286"/>
      <c r="AB2263" s="286"/>
    </row>
    <row r="2264" spans="27:28" ht="21" customHeight="1" hidden="1">
      <c r="AA2264" s="286"/>
      <c r="AB2264" s="286"/>
    </row>
    <row r="2265" spans="27:28" ht="21" customHeight="1" hidden="1">
      <c r="AA2265" s="286"/>
      <c r="AB2265" s="286"/>
    </row>
    <row r="2266" spans="27:28" ht="21" customHeight="1" hidden="1">
      <c r="AA2266" s="286"/>
      <c r="AB2266" s="286"/>
    </row>
    <row r="2267" spans="27:28" ht="21" customHeight="1" hidden="1">
      <c r="AA2267" s="286"/>
      <c r="AB2267" s="286"/>
    </row>
    <row r="2268" spans="27:28" ht="21" customHeight="1" hidden="1">
      <c r="AA2268" s="286"/>
      <c r="AB2268" s="286"/>
    </row>
    <row r="2269" spans="27:28" ht="21" customHeight="1" hidden="1">
      <c r="AA2269" s="286"/>
      <c r="AB2269" s="286"/>
    </row>
    <row r="2270" spans="27:28" ht="21" customHeight="1" hidden="1">
      <c r="AA2270" s="286"/>
      <c r="AB2270" s="286"/>
    </row>
    <row r="2271" spans="27:28" ht="21" customHeight="1" hidden="1">
      <c r="AA2271" s="286"/>
      <c r="AB2271" s="286"/>
    </row>
    <row r="2272" spans="27:28" ht="21" customHeight="1" hidden="1">
      <c r="AA2272" s="286"/>
      <c r="AB2272" s="286"/>
    </row>
    <row r="2273" spans="27:28" ht="21" customHeight="1" hidden="1">
      <c r="AA2273" s="286"/>
      <c r="AB2273" s="286"/>
    </row>
    <row r="2274" spans="27:28" ht="21" customHeight="1" hidden="1">
      <c r="AA2274" s="286"/>
      <c r="AB2274" s="286"/>
    </row>
    <row r="2275" spans="27:28" ht="21" customHeight="1" hidden="1">
      <c r="AA2275" s="286"/>
      <c r="AB2275" s="286"/>
    </row>
    <row r="2276" spans="27:28" ht="21" customHeight="1" hidden="1">
      <c r="AA2276" s="286"/>
      <c r="AB2276" s="286"/>
    </row>
    <row r="2277" spans="27:28" ht="21" customHeight="1" hidden="1">
      <c r="AA2277" s="286"/>
      <c r="AB2277" s="286"/>
    </row>
    <row r="2278" spans="27:28" ht="21" customHeight="1" hidden="1">
      <c r="AA2278" s="286"/>
      <c r="AB2278" s="286"/>
    </row>
    <row r="2279" spans="27:28" ht="21" customHeight="1" hidden="1">
      <c r="AA2279" s="286"/>
      <c r="AB2279" s="286"/>
    </row>
    <row r="2280" spans="27:28" ht="21" customHeight="1" hidden="1">
      <c r="AA2280" s="286"/>
      <c r="AB2280" s="286"/>
    </row>
    <row r="2281" spans="27:28" ht="21" customHeight="1" hidden="1">
      <c r="AA2281" s="286"/>
      <c r="AB2281" s="286"/>
    </row>
    <row r="2282" spans="27:28" ht="21" customHeight="1" hidden="1">
      <c r="AA2282" s="286"/>
      <c r="AB2282" s="286"/>
    </row>
    <row r="2283" spans="27:28" ht="21" customHeight="1" hidden="1">
      <c r="AA2283" s="286"/>
      <c r="AB2283" s="286"/>
    </row>
    <row r="2284" spans="27:28" ht="21" customHeight="1" hidden="1">
      <c r="AA2284" s="286"/>
      <c r="AB2284" s="286"/>
    </row>
    <row r="2285" spans="27:28" ht="21" customHeight="1" hidden="1">
      <c r="AA2285" s="286"/>
      <c r="AB2285" s="286"/>
    </row>
    <row r="2286" spans="27:28" ht="21" customHeight="1" hidden="1">
      <c r="AA2286" s="286"/>
      <c r="AB2286" s="286"/>
    </row>
    <row r="2287" spans="27:28" ht="21" customHeight="1" hidden="1">
      <c r="AA2287" s="286"/>
      <c r="AB2287" s="286"/>
    </row>
    <row r="2288" spans="27:28" ht="21" customHeight="1" hidden="1">
      <c r="AA2288" s="286"/>
      <c r="AB2288" s="286"/>
    </row>
    <row r="2289" spans="27:28" ht="21" customHeight="1" hidden="1">
      <c r="AA2289" s="286"/>
      <c r="AB2289" s="286"/>
    </row>
    <row r="2290" spans="27:28" ht="21" customHeight="1" hidden="1">
      <c r="AA2290" s="286"/>
      <c r="AB2290" s="286"/>
    </row>
    <row r="2291" spans="27:28" ht="21" customHeight="1" hidden="1">
      <c r="AA2291" s="286"/>
      <c r="AB2291" s="286"/>
    </row>
    <row r="2292" spans="27:28" ht="21" customHeight="1" hidden="1">
      <c r="AA2292" s="286"/>
      <c r="AB2292" s="286"/>
    </row>
    <row r="2293" spans="27:28" ht="21" customHeight="1" hidden="1">
      <c r="AA2293" s="286"/>
      <c r="AB2293" s="286"/>
    </row>
    <row r="2294" spans="27:28" ht="21" customHeight="1" hidden="1">
      <c r="AA2294" s="286"/>
      <c r="AB2294" s="286"/>
    </row>
    <row r="2295" spans="27:28" ht="21" customHeight="1" hidden="1">
      <c r="AA2295" s="286"/>
      <c r="AB2295" s="286"/>
    </row>
    <row r="2296" spans="27:28" ht="21" customHeight="1" hidden="1">
      <c r="AA2296" s="286"/>
      <c r="AB2296" s="286"/>
    </row>
    <row r="2297" spans="27:28" ht="21" customHeight="1" hidden="1">
      <c r="AA2297" s="286"/>
      <c r="AB2297" s="286"/>
    </row>
    <row r="2298" spans="27:28" ht="21" customHeight="1" hidden="1">
      <c r="AA2298" s="286"/>
      <c r="AB2298" s="286"/>
    </row>
    <row r="2299" spans="27:28" ht="21" customHeight="1" hidden="1">
      <c r="AA2299" s="286"/>
      <c r="AB2299" s="286"/>
    </row>
    <row r="2300" spans="27:28" ht="21" customHeight="1" hidden="1">
      <c r="AA2300" s="286"/>
      <c r="AB2300" s="286"/>
    </row>
    <row r="2301" spans="27:28" ht="21" customHeight="1" hidden="1">
      <c r="AA2301" s="286"/>
      <c r="AB2301" s="286"/>
    </row>
    <row r="2302" spans="27:28" ht="21" customHeight="1" hidden="1">
      <c r="AA2302" s="286"/>
      <c r="AB2302" s="286"/>
    </row>
    <row r="2303" spans="27:28" ht="21" customHeight="1" hidden="1">
      <c r="AA2303" s="286"/>
      <c r="AB2303" s="286"/>
    </row>
    <row r="2304" spans="27:28" ht="21" customHeight="1" hidden="1">
      <c r="AA2304" s="286"/>
      <c r="AB2304" s="286"/>
    </row>
    <row r="2305" spans="27:28" ht="21" customHeight="1" hidden="1">
      <c r="AA2305" s="286"/>
      <c r="AB2305" s="286"/>
    </row>
    <row r="2306" spans="27:28" ht="21" customHeight="1" hidden="1">
      <c r="AA2306" s="286"/>
      <c r="AB2306" s="286"/>
    </row>
    <row r="2307" spans="27:28" ht="21" customHeight="1" hidden="1">
      <c r="AA2307" s="286"/>
      <c r="AB2307" s="286"/>
    </row>
    <row r="2308" spans="27:28" ht="21" customHeight="1" hidden="1">
      <c r="AA2308" s="286"/>
      <c r="AB2308" s="286"/>
    </row>
    <row r="2309" spans="27:28" ht="21" customHeight="1" hidden="1">
      <c r="AA2309" s="286"/>
      <c r="AB2309" s="286"/>
    </row>
    <row r="2310" spans="27:28" ht="21" customHeight="1" hidden="1">
      <c r="AA2310" s="286"/>
      <c r="AB2310" s="286"/>
    </row>
    <row r="2311" spans="27:28" ht="21" customHeight="1" hidden="1">
      <c r="AA2311" s="286"/>
      <c r="AB2311" s="286"/>
    </row>
    <row r="2312" spans="27:28" ht="21" customHeight="1" hidden="1">
      <c r="AA2312" s="286"/>
      <c r="AB2312" s="286"/>
    </row>
    <row r="2313" spans="27:28" ht="21" customHeight="1" hidden="1">
      <c r="AA2313" s="286"/>
      <c r="AB2313" s="286"/>
    </row>
    <row r="2314" spans="27:28" ht="21" customHeight="1" hidden="1">
      <c r="AA2314" s="286"/>
      <c r="AB2314" s="286"/>
    </row>
    <row r="2315" spans="27:28" ht="21" customHeight="1" hidden="1">
      <c r="AA2315" s="286"/>
      <c r="AB2315" s="286"/>
    </row>
    <row r="2316" spans="27:28" ht="21" customHeight="1" hidden="1">
      <c r="AA2316" s="286"/>
      <c r="AB2316" s="286"/>
    </row>
    <row r="2317" spans="27:28" ht="21" customHeight="1" hidden="1">
      <c r="AA2317" s="286"/>
      <c r="AB2317" s="286"/>
    </row>
    <row r="2318" spans="27:28" ht="21" customHeight="1" hidden="1">
      <c r="AA2318" s="286"/>
      <c r="AB2318" s="286"/>
    </row>
    <row r="2319" spans="27:28" ht="21" customHeight="1" hidden="1">
      <c r="AA2319" s="286"/>
      <c r="AB2319" s="286"/>
    </row>
    <row r="2320" spans="27:28" ht="21" customHeight="1" hidden="1">
      <c r="AA2320" s="286"/>
      <c r="AB2320" s="286"/>
    </row>
    <row r="2321" spans="27:28" ht="21" customHeight="1" hidden="1">
      <c r="AA2321" s="286"/>
      <c r="AB2321" s="286"/>
    </row>
    <row r="2322" spans="27:28" ht="21" customHeight="1" hidden="1">
      <c r="AA2322" s="286"/>
      <c r="AB2322" s="286"/>
    </row>
    <row r="2323" spans="27:28" ht="21" customHeight="1" hidden="1">
      <c r="AA2323" s="286"/>
      <c r="AB2323" s="286"/>
    </row>
    <row r="2324" spans="27:28" ht="21" customHeight="1" hidden="1">
      <c r="AA2324" s="286"/>
      <c r="AB2324" s="286"/>
    </row>
    <row r="2325" spans="27:28" ht="21" customHeight="1" hidden="1">
      <c r="AA2325" s="286"/>
      <c r="AB2325" s="286"/>
    </row>
    <row r="2326" spans="27:28" ht="21" customHeight="1" hidden="1">
      <c r="AA2326" s="286"/>
      <c r="AB2326" s="286"/>
    </row>
    <row r="2327" spans="27:28" ht="21" customHeight="1" hidden="1">
      <c r="AA2327" s="286"/>
      <c r="AB2327" s="286"/>
    </row>
    <row r="2328" spans="27:28" ht="21" customHeight="1" hidden="1">
      <c r="AA2328" s="286"/>
      <c r="AB2328" s="286"/>
    </row>
    <row r="2329" spans="27:28" ht="21" customHeight="1" hidden="1">
      <c r="AA2329" s="286"/>
      <c r="AB2329" s="286"/>
    </row>
    <row r="2330" spans="27:28" ht="21" customHeight="1" hidden="1">
      <c r="AA2330" s="286"/>
      <c r="AB2330" s="286"/>
    </row>
    <row r="2331" spans="27:28" ht="21" customHeight="1" hidden="1">
      <c r="AA2331" s="286"/>
      <c r="AB2331" s="286"/>
    </row>
    <row r="2332" spans="27:28" ht="21" customHeight="1" hidden="1">
      <c r="AA2332" s="286"/>
      <c r="AB2332" s="286"/>
    </row>
    <row r="2333" spans="27:28" ht="21" customHeight="1" hidden="1">
      <c r="AA2333" s="286"/>
      <c r="AB2333" s="286"/>
    </row>
    <row r="2334" spans="27:28" ht="21" customHeight="1" hidden="1">
      <c r="AA2334" s="286"/>
      <c r="AB2334" s="286"/>
    </row>
    <row r="2335" spans="27:28" ht="21" customHeight="1" hidden="1">
      <c r="AA2335" s="286"/>
      <c r="AB2335" s="286"/>
    </row>
    <row r="2336" spans="27:28" ht="21" customHeight="1" hidden="1">
      <c r="AA2336" s="286"/>
      <c r="AB2336" s="286"/>
    </row>
    <row r="2337" spans="27:28" ht="21" customHeight="1" hidden="1">
      <c r="AA2337" s="286"/>
      <c r="AB2337" s="286"/>
    </row>
    <row r="2338" spans="27:28" ht="21" customHeight="1" hidden="1">
      <c r="AA2338" s="286"/>
      <c r="AB2338" s="286"/>
    </row>
    <row r="2339" spans="27:28" ht="21" customHeight="1" hidden="1">
      <c r="AA2339" s="286"/>
      <c r="AB2339" s="286"/>
    </row>
    <row r="2340" spans="27:28" ht="21" customHeight="1" hidden="1">
      <c r="AA2340" s="286"/>
      <c r="AB2340" s="286"/>
    </row>
    <row r="2341" spans="27:28" ht="21" customHeight="1" hidden="1">
      <c r="AA2341" s="286"/>
      <c r="AB2341" s="286"/>
    </row>
    <row r="2342" spans="27:28" ht="21" customHeight="1" hidden="1">
      <c r="AA2342" s="286"/>
      <c r="AB2342" s="286"/>
    </row>
    <row r="2343" spans="27:28" ht="21" customHeight="1" hidden="1">
      <c r="AA2343" s="286"/>
      <c r="AB2343" s="286"/>
    </row>
    <row r="2344" spans="27:28" ht="21" customHeight="1" hidden="1">
      <c r="AA2344" s="286"/>
      <c r="AB2344" s="286"/>
    </row>
    <row r="2345" spans="27:28" ht="21" customHeight="1" hidden="1">
      <c r="AA2345" s="286"/>
      <c r="AB2345" s="286"/>
    </row>
    <row r="2346" spans="27:28" ht="21" customHeight="1" hidden="1">
      <c r="AA2346" s="286"/>
      <c r="AB2346" s="286"/>
    </row>
    <row r="2347" spans="27:28" ht="21" customHeight="1" hidden="1">
      <c r="AA2347" s="286"/>
      <c r="AB2347" s="286"/>
    </row>
    <row r="2348" spans="27:28" ht="21" customHeight="1" hidden="1">
      <c r="AA2348" s="286"/>
      <c r="AB2348" s="286"/>
    </row>
    <row r="2349" spans="27:28" ht="21" customHeight="1" hidden="1">
      <c r="AA2349" s="286"/>
      <c r="AB2349" s="286"/>
    </row>
    <row r="2350" spans="27:28" ht="21" customHeight="1" hidden="1">
      <c r="AA2350" s="286"/>
      <c r="AB2350" s="286"/>
    </row>
    <row r="2351" spans="27:28" ht="21" customHeight="1" hidden="1">
      <c r="AA2351" s="286"/>
      <c r="AB2351" s="286"/>
    </row>
    <row r="2352" spans="27:28" ht="21" customHeight="1" hidden="1">
      <c r="AA2352" s="286"/>
      <c r="AB2352" s="286"/>
    </row>
    <row r="2353" spans="27:28" ht="21" customHeight="1" hidden="1">
      <c r="AA2353" s="286"/>
      <c r="AB2353" s="286"/>
    </row>
    <row r="2354" spans="27:28" ht="21" customHeight="1" hidden="1">
      <c r="AA2354" s="286"/>
      <c r="AB2354" s="286"/>
    </row>
    <row r="2355" spans="27:28" ht="21" customHeight="1" hidden="1">
      <c r="AA2355" s="286"/>
      <c r="AB2355" s="286"/>
    </row>
    <row r="2356" spans="27:28" ht="21" customHeight="1" hidden="1">
      <c r="AA2356" s="286"/>
      <c r="AB2356" s="286"/>
    </row>
    <row r="2357" spans="27:28" ht="21" customHeight="1" hidden="1">
      <c r="AA2357" s="286"/>
      <c r="AB2357" s="286"/>
    </row>
    <row r="2358" spans="27:28" ht="21" customHeight="1" hidden="1">
      <c r="AA2358" s="286"/>
      <c r="AB2358" s="286"/>
    </row>
    <row r="2359" spans="27:28" ht="21" customHeight="1" hidden="1">
      <c r="AA2359" s="286"/>
      <c r="AB2359" s="286"/>
    </row>
    <row r="2360" spans="27:28" ht="21" customHeight="1" hidden="1">
      <c r="AA2360" s="286"/>
      <c r="AB2360" s="286"/>
    </row>
    <row r="2361" spans="27:28" ht="21" customHeight="1" hidden="1">
      <c r="AA2361" s="286"/>
      <c r="AB2361" s="286"/>
    </row>
    <row r="2362" spans="27:28" ht="21" customHeight="1" hidden="1">
      <c r="AA2362" s="286"/>
      <c r="AB2362" s="286"/>
    </row>
    <row r="2363" spans="27:28" ht="21" customHeight="1" hidden="1">
      <c r="AA2363" s="286"/>
      <c r="AB2363" s="286"/>
    </row>
    <row r="2364" spans="27:28" ht="21" customHeight="1" hidden="1">
      <c r="AA2364" s="286"/>
      <c r="AB2364" s="286"/>
    </row>
    <row r="2365" spans="27:28" ht="21" customHeight="1" hidden="1">
      <c r="AA2365" s="286"/>
      <c r="AB2365" s="286"/>
    </row>
    <row r="2366" spans="27:28" ht="21" customHeight="1" hidden="1">
      <c r="AA2366" s="286"/>
      <c r="AB2366" s="286"/>
    </row>
    <row r="2367" spans="27:28" ht="21" customHeight="1" hidden="1">
      <c r="AA2367" s="286"/>
      <c r="AB2367" s="286"/>
    </row>
    <row r="2368" spans="27:28" ht="21" customHeight="1" hidden="1">
      <c r="AA2368" s="286"/>
      <c r="AB2368" s="286"/>
    </row>
    <row r="2369" spans="27:28" ht="21" customHeight="1" hidden="1">
      <c r="AA2369" s="286"/>
      <c r="AB2369" s="286"/>
    </row>
    <row r="2370" spans="27:28" ht="21" customHeight="1" hidden="1">
      <c r="AA2370" s="286"/>
      <c r="AB2370" s="286"/>
    </row>
    <row r="2371" spans="27:28" ht="21" customHeight="1" hidden="1">
      <c r="AA2371" s="286"/>
      <c r="AB2371" s="286"/>
    </row>
    <row r="2372" spans="27:28" ht="21" customHeight="1" hidden="1">
      <c r="AA2372" s="286"/>
      <c r="AB2372" s="286"/>
    </row>
    <row r="2373" spans="27:28" ht="21" customHeight="1" hidden="1">
      <c r="AA2373" s="286"/>
      <c r="AB2373" s="286"/>
    </row>
    <row r="2374" spans="27:28" ht="21" customHeight="1" hidden="1">
      <c r="AA2374" s="286"/>
      <c r="AB2374" s="286"/>
    </row>
    <row r="2375" spans="27:28" ht="21" customHeight="1" hidden="1">
      <c r="AA2375" s="286"/>
      <c r="AB2375" s="286"/>
    </row>
    <row r="2376" spans="27:28" ht="21" customHeight="1" hidden="1">
      <c r="AA2376" s="286"/>
      <c r="AB2376" s="286"/>
    </row>
    <row r="2377" spans="27:28" ht="21" customHeight="1" hidden="1">
      <c r="AA2377" s="286"/>
      <c r="AB2377" s="286"/>
    </row>
    <row r="2378" spans="27:28" ht="21" customHeight="1" hidden="1">
      <c r="AA2378" s="286"/>
      <c r="AB2378" s="286"/>
    </row>
    <row r="2379" spans="27:28" ht="21" customHeight="1" hidden="1">
      <c r="AA2379" s="286"/>
      <c r="AB2379" s="286"/>
    </row>
    <row r="2380" spans="27:28" ht="21" customHeight="1" hidden="1">
      <c r="AA2380" s="286"/>
      <c r="AB2380" s="286"/>
    </row>
    <row r="2381" spans="27:28" ht="21" customHeight="1" hidden="1">
      <c r="AA2381" s="286"/>
      <c r="AB2381" s="286"/>
    </row>
    <row r="2382" spans="27:28" ht="21" customHeight="1" hidden="1">
      <c r="AA2382" s="286"/>
      <c r="AB2382" s="286"/>
    </row>
    <row r="2383" spans="27:28" ht="21" customHeight="1" hidden="1">
      <c r="AA2383" s="286"/>
      <c r="AB2383" s="286"/>
    </row>
    <row r="2384" spans="27:28" ht="21" customHeight="1" hidden="1">
      <c r="AA2384" s="286"/>
      <c r="AB2384" s="286"/>
    </row>
    <row r="2385" spans="27:28" ht="21" customHeight="1" hidden="1">
      <c r="AA2385" s="286"/>
      <c r="AB2385" s="286"/>
    </row>
    <row r="2386" spans="27:28" ht="21" customHeight="1" hidden="1">
      <c r="AA2386" s="286"/>
      <c r="AB2386" s="286"/>
    </row>
    <row r="2387" spans="27:28" ht="21" customHeight="1" hidden="1">
      <c r="AA2387" s="286"/>
      <c r="AB2387" s="286"/>
    </row>
    <row r="2388" spans="27:28" ht="21" customHeight="1" hidden="1">
      <c r="AA2388" s="286"/>
      <c r="AB2388" s="286"/>
    </row>
    <row r="2389" spans="27:28" ht="21" customHeight="1" hidden="1">
      <c r="AA2389" s="286"/>
      <c r="AB2389" s="286"/>
    </row>
    <row r="2390" spans="27:28" ht="21" customHeight="1" hidden="1">
      <c r="AA2390" s="286"/>
      <c r="AB2390" s="286"/>
    </row>
    <row r="2391" spans="27:28" ht="21" customHeight="1" hidden="1">
      <c r="AA2391" s="286"/>
      <c r="AB2391" s="286"/>
    </row>
    <row r="2392" spans="27:28" ht="21" customHeight="1" hidden="1">
      <c r="AA2392" s="286"/>
      <c r="AB2392" s="286"/>
    </row>
    <row r="2393" spans="27:28" ht="21" customHeight="1" hidden="1">
      <c r="AA2393" s="286"/>
      <c r="AB2393" s="286"/>
    </row>
    <row r="2394" spans="27:28" ht="21" customHeight="1" hidden="1">
      <c r="AA2394" s="286"/>
      <c r="AB2394" s="286"/>
    </row>
    <row r="2395" spans="27:28" ht="21" customHeight="1" hidden="1">
      <c r="AA2395" s="286"/>
      <c r="AB2395" s="286"/>
    </row>
    <row r="2396" spans="27:28" ht="21" customHeight="1" hidden="1">
      <c r="AA2396" s="286"/>
      <c r="AB2396" s="286"/>
    </row>
    <row r="2397" spans="27:28" ht="21" customHeight="1" hidden="1">
      <c r="AA2397" s="286"/>
      <c r="AB2397" s="286"/>
    </row>
    <row r="2398" spans="27:28" ht="21" customHeight="1" hidden="1">
      <c r="AA2398" s="286"/>
      <c r="AB2398" s="286"/>
    </row>
    <row r="2399" spans="27:28" ht="21" customHeight="1" hidden="1">
      <c r="AA2399" s="286"/>
      <c r="AB2399" s="286"/>
    </row>
    <row r="2400" spans="27:28" ht="21" customHeight="1" hidden="1">
      <c r="AA2400" s="286"/>
      <c r="AB2400" s="286"/>
    </row>
    <row r="2401" spans="27:28" ht="21" customHeight="1" hidden="1">
      <c r="AA2401" s="286"/>
      <c r="AB2401" s="286"/>
    </row>
    <row r="2402" spans="27:28" ht="21" customHeight="1" hidden="1">
      <c r="AA2402" s="286"/>
      <c r="AB2402" s="286"/>
    </row>
    <row r="2403" spans="27:28" ht="21" customHeight="1" hidden="1">
      <c r="AA2403" s="286"/>
      <c r="AB2403" s="286"/>
    </row>
    <row r="2404" spans="27:28" ht="21" customHeight="1" hidden="1">
      <c r="AA2404" s="286"/>
      <c r="AB2404" s="286"/>
    </row>
    <row r="2405" spans="27:28" ht="21" customHeight="1" hidden="1">
      <c r="AA2405" s="286"/>
      <c r="AB2405" s="286"/>
    </row>
    <row r="2406" spans="27:28" ht="21" customHeight="1" hidden="1">
      <c r="AA2406" s="286"/>
      <c r="AB2406" s="286"/>
    </row>
    <row r="2407" spans="27:28" ht="21" customHeight="1" hidden="1">
      <c r="AA2407" s="286"/>
      <c r="AB2407" s="286"/>
    </row>
    <row r="2408" spans="27:28" ht="21" customHeight="1" hidden="1">
      <c r="AA2408" s="286"/>
      <c r="AB2408" s="286"/>
    </row>
    <row r="2409" spans="27:28" ht="21" customHeight="1" hidden="1">
      <c r="AA2409" s="286"/>
      <c r="AB2409" s="286"/>
    </row>
    <row r="2410" spans="27:28" ht="21" customHeight="1" hidden="1">
      <c r="AA2410" s="286"/>
      <c r="AB2410" s="286"/>
    </row>
    <row r="2411" spans="27:28" ht="21" customHeight="1" hidden="1">
      <c r="AA2411" s="286"/>
      <c r="AB2411" s="286"/>
    </row>
    <row r="2412" spans="27:28" ht="21" customHeight="1" hidden="1">
      <c r="AA2412" s="286"/>
      <c r="AB2412" s="286"/>
    </row>
    <row r="2413" spans="27:28" ht="21" customHeight="1" hidden="1">
      <c r="AA2413" s="286"/>
      <c r="AB2413" s="286"/>
    </row>
    <row r="2414" spans="27:28" ht="21" customHeight="1" hidden="1">
      <c r="AA2414" s="286"/>
      <c r="AB2414" s="286"/>
    </row>
    <row r="2415" spans="27:28" ht="21" customHeight="1" hidden="1">
      <c r="AA2415" s="286"/>
      <c r="AB2415" s="286"/>
    </row>
    <row r="2416" spans="27:28" ht="21" customHeight="1" hidden="1">
      <c r="AA2416" s="286"/>
      <c r="AB2416" s="286"/>
    </row>
    <row r="2417" spans="27:28" ht="21" customHeight="1" hidden="1">
      <c r="AA2417" s="286"/>
      <c r="AB2417" s="286"/>
    </row>
    <row r="2418" spans="27:28" ht="21" customHeight="1" hidden="1">
      <c r="AA2418" s="286"/>
      <c r="AB2418" s="286"/>
    </row>
    <row r="2419" spans="27:28" ht="21" customHeight="1" hidden="1">
      <c r="AA2419" s="286"/>
      <c r="AB2419" s="286"/>
    </row>
    <row r="2420" spans="27:28" ht="21" customHeight="1" hidden="1">
      <c r="AA2420" s="286"/>
      <c r="AB2420" s="286"/>
    </row>
    <row r="2421" spans="27:28" ht="21" customHeight="1" hidden="1">
      <c r="AA2421" s="286"/>
      <c r="AB2421" s="286"/>
    </row>
    <row r="2422" spans="27:28" ht="21" customHeight="1" hidden="1">
      <c r="AA2422" s="286"/>
      <c r="AB2422" s="286"/>
    </row>
    <row r="2423" spans="27:28" ht="21" customHeight="1" hidden="1">
      <c r="AA2423" s="286"/>
      <c r="AB2423" s="286"/>
    </row>
    <row r="2424" spans="27:28" ht="21" customHeight="1" hidden="1">
      <c r="AA2424" s="286"/>
      <c r="AB2424" s="286"/>
    </row>
    <row r="2425" spans="27:28" ht="21" customHeight="1" hidden="1">
      <c r="AA2425" s="286"/>
      <c r="AB2425" s="286"/>
    </row>
    <row r="2426" spans="27:28" ht="21" customHeight="1" hidden="1">
      <c r="AA2426" s="286"/>
      <c r="AB2426" s="286"/>
    </row>
    <row r="2427" spans="27:28" ht="21" customHeight="1" hidden="1">
      <c r="AA2427" s="286"/>
      <c r="AB2427" s="286"/>
    </row>
    <row r="2428" spans="27:28" ht="21" customHeight="1" hidden="1">
      <c r="AA2428" s="286"/>
      <c r="AB2428" s="286"/>
    </row>
    <row r="2429" spans="27:28" ht="21" customHeight="1" hidden="1">
      <c r="AA2429" s="286"/>
      <c r="AB2429" s="286"/>
    </row>
    <row r="2430" spans="27:28" ht="21" customHeight="1" hidden="1">
      <c r="AA2430" s="286"/>
      <c r="AB2430" s="286"/>
    </row>
    <row r="2431" spans="27:28" ht="21" customHeight="1" hidden="1">
      <c r="AA2431" s="286"/>
      <c r="AB2431" s="286"/>
    </row>
    <row r="2432" spans="27:28" ht="21" customHeight="1" hidden="1">
      <c r="AA2432" s="286"/>
      <c r="AB2432" s="286"/>
    </row>
    <row r="2433" spans="27:28" ht="21" customHeight="1" hidden="1">
      <c r="AA2433" s="286"/>
      <c r="AB2433" s="286"/>
    </row>
    <row r="2434" spans="27:28" ht="21" customHeight="1" hidden="1">
      <c r="AA2434" s="286"/>
      <c r="AB2434" s="286"/>
    </row>
    <row r="2435" spans="27:28" ht="21" customHeight="1" hidden="1">
      <c r="AA2435" s="286"/>
      <c r="AB2435" s="286"/>
    </row>
    <row r="2436" spans="27:28" ht="21" customHeight="1" hidden="1">
      <c r="AA2436" s="286"/>
      <c r="AB2436" s="286"/>
    </row>
    <row r="2437" spans="27:28" ht="21" customHeight="1" hidden="1">
      <c r="AA2437" s="286"/>
      <c r="AB2437" s="286"/>
    </row>
    <row r="2438" spans="27:28" ht="21" customHeight="1" hidden="1">
      <c r="AA2438" s="286"/>
      <c r="AB2438" s="286"/>
    </row>
    <row r="2439" spans="27:28" ht="21" customHeight="1" hidden="1">
      <c r="AA2439" s="286"/>
      <c r="AB2439" s="286"/>
    </row>
    <row r="2440" spans="27:28" ht="21" customHeight="1" hidden="1">
      <c r="AA2440" s="286"/>
      <c r="AB2440" s="286"/>
    </row>
    <row r="2441" spans="27:28" ht="21" customHeight="1" hidden="1">
      <c r="AA2441" s="286"/>
      <c r="AB2441" s="286"/>
    </row>
    <row r="2442" spans="27:28" ht="21" customHeight="1" hidden="1">
      <c r="AA2442" s="286"/>
      <c r="AB2442" s="286"/>
    </row>
    <row r="2443" spans="27:28" ht="21" customHeight="1" hidden="1">
      <c r="AA2443" s="286"/>
      <c r="AB2443" s="286"/>
    </row>
    <row r="2444" spans="27:28" ht="21" customHeight="1" hidden="1">
      <c r="AA2444" s="286"/>
      <c r="AB2444" s="286"/>
    </row>
    <row r="2445" spans="27:28" ht="21" customHeight="1" hidden="1">
      <c r="AA2445" s="286"/>
      <c r="AB2445" s="286"/>
    </row>
    <row r="2446" spans="27:28" ht="21" customHeight="1" hidden="1">
      <c r="AA2446" s="286"/>
      <c r="AB2446" s="286"/>
    </row>
    <row r="2447" spans="27:28" ht="21" customHeight="1" hidden="1">
      <c r="AA2447" s="286"/>
      <c r="AB2447" s="286"/>
    </row>
    <row r="2448" spans="27:28" ht="21" customHeight="1" hidden="1">
      <c r="AA2448" s="286"/>
      <c r="AB2448" s="286"/>
    </row>
    <row r="2449" spans="27:28" ht="21" customHeight="1" hidden="1">
      <c r="AA2449" s="286"/>
      <c r="AB2449" s="286"/>
    </row>
    <row r="2450" spans="27:28" ht="21" customHeight="1" hidden="1">
      <c r="AA2450" s="286"/>
      <c r="AB2450" s="286"/>
    </row>
    <row r="2451" spans="27:28" ht="21" customHeight="1" hidden="1">
      <c r="AA2451" s="286"/>
      <c r="AB2451" s="286"/>
    </row>
    <row r="2452" spans="27:28" ht="21" customHeight="1" hidden="1">
      <c r="AA2452" s="286"/>
      <c r="AB2452" s="286"/>
    </row>
    <row r="2453" spans="27:28" ht="21" customHeight="1" hidden="1">
      <c r="AA2453" s="286"/>
      <c r="AB2453" s="286"/>
    </row>
    <row r="2454" spans="27:28" ht="21" customHeight="1" hidden="1">
      <c r="AA2454" s="286"/>
      <c r="AB2454" s="286"/>
    </row>
    <row r="2455" spans="27:28" ht="21" customHeight="1" hidden="1">
      <c r="AA2455" s="286"/>
      <c r="AB2455" s="286"/>
    </row>
    <row r="2456" spans="27:28" ht="21" customHeight="1" hidden="1">
      <c r="AA2456" s="286"/>
      <c r="AB2456" s="286"/>
    </row>
    <row r="2457" spans="27:28" ht="21" customHeight="1" hidden="1">
      <c r="AA2457" s="286"/>
      <c r="AB2457" s="286"/>
    </row>
    <row r="2458" spans="27:28" ht="21" customHeight="1" hidden="1">
      <c r="AA2458" s="286"/>
      <c r="AB2458" s="286"/>
    </row>
    <row r="2459" spans="27:28" ht="21" customHeight="1" hidden="1">
      <c r="AA2459" s="286"/>
      <c r="AB2459" s="286"/>
    </row>
    <row r="2460" spans="27:28" ht="21" customHeight="1" hidden="1">
      <c r="AA2460" s="286"/>
      <c r="AB2460" s="286"/>
    </row>
    <row r="2461" spans="27:28" ht="21" customHeight="1" hidden="1">
      <c r="AA2461" s="286"/>
      <c r="AB2461" s="286"/>
    </row>
    <row r="2462" spans="27:28" ht="21" customHeight="1" hidden="1">
      <c r="AA2462" s="286"/>
      <c r="AB2462" s="286"/>
    </row>
    <row r="2463" spans="27:28" ht="21" customHeight="1" hidden="1">
      <c r="AA2463" s="286"/>
      <c r="AB2463" s="286"/>
    </row>
    <row r="2464" spans="27:28" ht="21" customHeight="1" hidden="1">
      <c r="AA2464" s="286"/>
      <c r="AB2464" s="286"/>
    </row>
    <row r="2465" spans="27:28" ht="21" customHeight="1" hidden="1">
      <c r="AA2465" s="286"/>
      <c r="AB2465" s="286"/>
    </row>
    <row r="2466" spans="27:28" ht="21" customHeight="1" hidden="1">
      <c r="AA2466" s="286"/>
      <c r="AB2466" s="286"/>
    </row>
    <row r="2467" spans="27:28" ht="21" customHeight="1" hidden="1">
      <c r="AA2467" s="286"/>
      <c r="AB2467" s="286"/>
    </row>
    <row r="2468" spans="27:28" ht="21" customHeight="1" hidden="1">
      <c r="AA2468" s="286"/>
      <c r="AB2468" s="286"/>
    </row>
    <row r="2469" spans="27:28" ht="21" customHeight="1" hidden="1">
      <c r="AA2469" s="286"/>
      <c r="AB2469" s="286"/>
    </row>
    <row r="2470" spans="27:28" ht="21" customHeight="1" hidden="1">
      <c r="AA2470" s="286"/>
      <c r="AB2470" s="286"/>
    </row>
    <row r="2471" spans="27:28" ht="21" customHeight="1" hidden="1">
      <c r="AA2471" s="286"/>
      <c r="AB2471" s="286"/>
    </row>
    <row r="2472" spans="27:28" ht="21" customHeight="1" hidden="1">
      <c r="AA2472" s="286"/>
      <c r="AB2472" s="286"/>
    </row>
    <row r="2473" spans="27:28" ht="21" customHeight="1" hidden="1">
      <c r="AA2473" s="286"/>
      <c r="AB2473" s="286"/>
    </row>
    <row r="2474" spans="27:28" ht="21" customHeight="1" hidden="1">
      <c r="AA2474" s="286"/>
      <c r="AB2474" s="286"/>
    </row>
    <row r="2475" spans="27:28" ht="21" customHeight="1" hidden="1">
      <c r="AA2475" s="286"/>
      <c r="AB2475" s="286"/>
    </row>
    <row r="2476" spans="27:28" ht="21" customHeight="1" hidden="1">
      <c r="AA2476" s="286"/>
      <c r="AB2476" s="286"/>
    </row>
    <row r="2477" spans="27:28" ht="21" customHeight="1" hidden="1">
      <c r="AA2477" s="286"/>
      <c r="AB2477" s="286"/>
    </row>
    <row r="2478" spans="27:28" ht="21" customHeight="1" hidden="1">
      <c r="AA2478" s="286"/>
      <c r="AB2478" s="286"/>
    </row>
    <row r="2479" spans="27:28" ht="21" customHeight="1" hidden="1">
      <c r="AA2479" s="286"/>
      <c r="AB2479" s="286"/>
    </row>
    <row r="2480" spans="27:28" ht="21" customHeight="1" hidden="1">
      <c r="AA2480" s="286"/>
      <c r="AB2480" s="286"/>
    </row>
    <row r="2481" spans="27:28" ht="21" customHeight="1" hidden="1">
      <c r="AA2481" s="286"/>
      <c r="AB2481" s="286"/>
    </row>
    <row r="2482" spans="27:28" ht="21" customHeight="1" hidden="1">
      <c r="AA2482" s="286"/>
      <c r="AB2482" s="286"/>
    </row>
    <row r="2483" spans="27:28" ht="21" customHeight="1" hidden="1">
      <c r="AA2483" s="286"/>
      <c r="AB2483" s="286"/>
    </row>
    <row r="2484" spans="27:28" ht="21" customHeight="1" hidden="1">
      <c r="AA2484" s="286"/>
      <c r="AB2484" s="286"/>
    </row>
    <row r="2485" spans="27:28" ht="21" customHeight="1" hidden="1">
      <c r="AA2485" s="286"/>
      <c r="AB2485" s="286"/>
    </row>
    <row r="2486" spans="27:28" ht="21" customHeight="1" hidden="1">
      <c r="AA2486" s="286"/>
      <c r="AB2486" s="286"/>
    </row>
    <row r="2487" spans="27:28" ht="21" customHeight="1" hidden="1">
      <c r="AA2487" s="286"/>
      <c r="AB2487" s="286"/>
    </row>
    <row r="2488" spans="27:28" ht="21" customHeight="1" hidden="1">
      <c r="AA2488" s="286"/>
      <c r="AB2488" s="286"/>
    </row>
    <row r="2489" spans="27:28" ht="21" customHeight="1" hidden="1">
      <c r="AA2489" s="286"/>
      <c r="AB2489" s="286"/>
    </row>
    <row r="2490" spans="27:28" ht="21" customHeight="1" hidden="1">
      <c r="AA2490" s="286"/>
      <c r="AB2490" s="286"/>
    </row>
    <row r="2491" spans="27:28" ht="21" customHeight="1" hidden="1">
      <c r="AA2491" s="286"/>
      <c r="AB2491" s="286"/>
    </row>
    <row r="2492" spans="27:28" ht="21" customHeight="1" hidden="1">
      <c r="AA2492" s="286"/>
      <c r="AB2492" s="286"/>
    </row>
    <row r="2493" spans="27:28" ht="21" customHeight="1" hidden="1">
      <c r="AA2493" s="286"/>
      <c r="AB2493" s="286"/>
    </row>
    <row r="2494" spans="27:28" ht="21" customHeight="1" hidden="1">
      <c r="AA2494" s="286"/>
      <c r="AB2494" s="286"/>
    </row>
    <row r="2495" spans="27:28" ht="21" customHeight="1" hidden="1">
      <c r="AA2495" s="286"/>
      <c r="AB2495" s="286"/>
    </row>
    <row r="2496" spans="27:28" ht="21" customHeight="1" hidden="1">
      <c r="AA2496" s="286"/>
      <c r="AB2496" s="286"/>
    </row>
    <row r="2497" spans="27:28" ht="21" customHeight="1" hidden="1">
      <c r="AA2497" s="286"/>
      <c r="AB2497" s="286"/>
    </row>
    <row r="2498" spans="27:28" ht="21" customHeight="1" hidden="1">
      <c r="AA2498" s="286"/>
      <c r="AB2498" s="286"/>
    </row>
    <row r="2499" spans="27:28" ht="21" customHeight="1" hidden="1">
      <c r="AA2499" s="286"/>
      <c r="AB2499" s="286"/>
    </row>
    <row r="2500" spans="27:28" ht="21" customHeight="1" hidden="1">
      <c r="AA2500" s="286"/>
      <c r="AB2500" s="286"/>
    </row>
    <row r="2501" spans="27:28" ht="21" customHeight="1" hidden="1">
      <c r="AA2501" s="286"/>
      <c r="AB2501" s="286"/>
    </row>
    <row r="2502" spans="27:28" ht="21" customHeight="1" hidden="1">
      <c r="AA2502" s="286"/>
      <c r="AB2502" s="286"/>
    </row>
    <row r="2503" spans="27:28" ht="21" customHeight="1" hidden="1">
      <c r="AA2503" s="286"/>
      <c r="AB2503" s="286"/>
    </row>
    <row r="2504" spans="27:28" ht="21" customHeight="1" hidden="1">
      <c r="AA2504" s="286"/>
      <c r="AB2504" s="286"/>
    </row>
    <row r="2505" spans="27:28" ht="21" customHeight="1" hidden="1">
      <c r="AA2505" s="286"/>
      <c r="AB2505" s="286"/>
    </row>
    <row r="2506" spans="27:28" ht="21" customHeight="1" hidden="1">
      <c r="AA2506" s="286"/>
      <c r="AB2506" s="286"/>
    </row>
    <row r="2507" spans="27:28" ht="21" customHeight="1" hidden="1">
      <c r="AA2507" s="286"/>
      <c r="AB2507" s="286"/>
    </row>
    <row r="2508" spans="27:28" ht="21" customHeight="1" hidden="1">
      <c r="AA2508" s="286"/>
      <c r="AB2508" s="286"/>
    </row>
    <row r="2509" spans="27:28" ht="21" customHeight="1" hidden="1">
      <c r="AA2509" s="286"/>
      <c r="AB2509" s="286"/>
    </row>
    <row r="2510" spans="27:28" ht="21" customHeight="1" hidden="1">
      <c r="AA2510" s="286"/>
      <c r="AB2510" s="286"/>
    </row>
    <row r="2511" spans="27:28" ht="21" customHeight="1" hidden="1">
      <c r="AA2511" s="286"/>
      <c r="AB2511" s="286"/>
    </row>
    <row r="2512" spans="27:28" ht="21" customHeight="1" hidden="1">
      <c r="AA2512" s="286"/>
      <c r="AB2512" s="286"/>
    </row>
    <row r="2513" spans="27:28" ht="21" customHeight="1" hidden="1">
      <c r="AA2513" s="286"/>
      <c r="AB2513" s="286"/>
    </row>
    <row r="2514" spans="27:28" ht="21" customHeight="1" hidden="1">
      <c r="AA2514" s="286"/>
      <c r="AB2514" s="286"/>
    </row>
    <row r="2515" spans="27:28" ht="21" customHeight="1" hidden="1">
      <c r="AA2515" s="286"/>
      <c r="AB2515" s="286"/>
    </row>
    <row r="2516" spans="27:28" ht="21" customHeight="1" hidden="1">
      <c r="AA2516" s="286"/>
      <c r="AB2516" s="286"/>
    </row>
    <row r="2517" spans="27:28" ht="21" customHeight="1" hidden="1">
      <c r="AA2517" s="286"/>
      <c r="AB2517" s="286"/>
    </row>
    <row r="2518" spans="27:28" ht="21" customHeight="1" hidden="1">
      <c r="AA2518" s="286"/>
      <c r="AB2518" s="286"/>
    </row>
    <row r="2519" spans="27:28" ht="21" customHeight="1" hidden="1">
      <c r="AA2519" s="286"/>
      <c r="AB2519" s="286"/>
    </row>
    <row r="2520" spans="27:28" ht="21" customHeight="1" hidden="1">
      <c r="AA2520" s="286"/>
      <c r="AB2520" s="286"/>
    </row>
    <row r="2521" spans="27:28" ht="21" customHeight="1" hidden="1">
      <c r="AA2521" s="286"/>
      <c r="AB2521" s="286"/>
    </row>
    <row r="2522" spans="27:28" ht="21" customHeight="1" hidden="1">
      <c r="AA2522" s="286"/>
      <c r="AB2522" s="286"/>
    </row>
    <row r="2523" spans="27:28" ht="21" customHeight="1" hidden="1">
      <c r="AA2523" s="286"/>
      <c r="AB2523" s="286"/>
    </row>
    <row r="2524" spans="27:28" ht="21" customHeight="1" hidden="1">
      <c r="AA2524" s="286"/>
      <c r="AB2524" s="286"/>
    </row>
    <row r="2525" spans="27:28" ht="21" customHeight="1" hidden="1">
      <c r="AA2525" s="286"/>
      <c r="AB2525" s="286"/>
    </row>
    <row r="2526" spans="27:28" ht="21" customHeight="1" hidden="1">
      <c r="AA2526" s="286"/>
      <c r="AB2526" s="286"/>
    </row>
    <row r="2527" spans="27:28" ht="21" customHeight="1" hidden="1">
      <c r="AA2527" s="286"/>
      <c r="AB2527" s="286"/>
    </row>
    <row r="2528" spans="27:28" ht="21" customHeight="1" hidden="1">
      <c r="AA2528" s="286"/>
      <c r="AB2528" s="286"/>
    </row>
    <row r="2529" spans="27:28" ht="21" customHeight="1" hidden="1">
      <c r="AA2529" s="286"/>
      <c r="AB2529" s="286"/>
    </row>
    <row r="2530" spans="27:28" ht="21" customHeight="1" hidden="1">
      <c r="AA2530" s="286"/>
      <c r="AB2530" s="286"/>
    </row>
    <row r="2531" spans="27:28" ht="21" customHeight="1" hidden="1">
      <c r="AA2531" s="286"/>
      <c r="AB2531" s="286"/>
    </row>
    <row r="2532" spans="27:28" ht="21" customHeight="1" hidden="1">
      <c r="AA2532" s="286"/>
      <c r="AB2532" s="286"/>
    </row>
    <row r="2533" spans="27:28" ht="21" customHeight="1" hidden="1">
      <c r="AA2533" s="286"/>
      <c r="AB2533" s="286"/>
    </row>
    <row r="2534" spans="27:28" ht="21" customHeight="1" hidden="1">
      <c r="AA2534" s="286"/>
      <c r="AB2534" s="286"/>
    </row>
    <row r="2535" spans="27:28" ht="21" customHeight="1" hidden="1">
      <c r="AA2535" s="286"/>
      <c r="AB2535" s="286"/>
    </row>
    <row r="2536" spans="27:28" ht="21" customHeight="1" hidden="1">
      <c r="AA2536" s="286"/>
      <c r="AB2536" s="286"/>
    </row>
    <row r="2537" spans="27:28" ht="21" customHeight="1" hidden="1">
      <c r="AA2537" s="286"/>
      <c r="AB2537" s="286"/>
    </row>
    <row r="2538" spans="27:28" ht="21" customHeight="1" hidden="1">
      <c r="AA2538" s="286"/>
      <c r="AB2538" s="286"/>
    </row>
    <row r="2539" spans="27:28" ht="21" customHeight="1" hidden="1">
      <c r="AA2539" s="286"/>
      <c r="AB2539" s="286"/>
    </row>
    <row r="2540" spans="27:28" ht="21" customHeight="1" hidden="1">
      <c r="AA2540" s="286"/>
      <c r="AB2540" s="286"/>
    </row>
    <row r="2541" spans="27:28" ht="21" customHeight="1" hidden="1">
      <c r="AA2541" s="286"/>
      <c r="AB2541" s="286"/>
    </row>
    <row r="2542" spans="27:28" ht="21" customHeight="1" hidden="1">
      <c r="AA2542" s="286"/>
      <c r="AB2542" s="286"/>
    </row>
    <row r="2543" spans="27:28" ht="21" customHeight="1" hidden="1">
      <c r="AA2543" s="286"/>
      <c r="AB2543" s="286"/>
    </row>
    <row r="2544" spans="27:28" ht="21" customHeight="1" hidden="1">
      <c r="AA2544" s="286"/>
      <c r="AB2544" s="286"/>
    </row>
    <row r="2545" spans="27:28" ht="21" customHeight="1" hidden="1">
      <c r="AA2545" s="286"/>
      <c r="AB2545" s="286"/>
    </row>
    <row r="2546" spans="27:28" ht="21" customHeight="1" hidden="1">
      <c r="AA2546" s="286"/>
      <c r="AB2546" s="286"/>
    </row>
    <row r="2547" spans="27:28" ht="21" customHeight="1" hidden="1">
      <c r="AA2547" s="286"/>
      <c r="AB2547" s="286"/>
    </row>
    <row r="2548" spans="27:28" ht="21" customHeight="1" hidden="1">
      <c r="AA2548" s="286"/>
      <c r="AB2548" s="286"/>
    </row>
    <row r="2549" spans="27:28" ht="21" customHeight="1" hidden="1">
      <c r="AA2549" s="286"/>
      <c r="AB2549" s="286"/>
    </row>
    <row r="2550" spans="27:28" ht="21" customHeight="1" hidden="1">
      <c r="AA2550" s="286"/>
      <c r="AB2550" s="286"/>
    </row>
    <row r="2551" spans="27:28" ht="21" customHeight="1" hidden="1">
      <c r="AA2551" s="286"/>
      <c r="AB2551" s="286"/>
    </row>
    <row r="2552" spans="27:28" ht="21" customHeight="1" hidden="1">
      <c r="AA2552" s="286"/>
      <c r="AB2552" s="286"/>
    </row>
    <row r="2553" spans="27:28" ht="21" customHeight="1" hidden="1">
      <c r="AA2553" s="286"/>
      <c r="AB2553" s="286"/>
    </row>
    <row r="2554" spans="27:28" ht="21" customHeight="1" hidden="1">
      <c r="AA2554" s="286"/>
      <c r="AB2554" s="286"/>
    </row>
    <row r="2555" spans="27:28" ht="21" customHeight="1" hidden="1">
      <c r="AA2555" s="286"/>
      <c r="AB2555" s="286"/>
    </row>
    <row r="2556" spans="27:28" ht="21" customHeight="1" hidden="1">
      <c r="AA2556" s="286"/>
      <c r="AB2556" s="286"/>
    </row>
    <row r="2557" spans="27:28" ht="21" customHeight="1" hidden="1">
      <c r="AA2557" s="286"/>
      <c r="AB2557" s="286"/>
    </row>
    <row r="2558" spans="27:28" ht="21" customHeight="1" hidden="1">
      <c r="AA2558" s="286"/>
      <c r="AB2558" s="286"/>
    </row>
    <row r="2559" spans="27:28" ht="21" customHeight="1" hidden="1">
      <c r="AA2559" s="286"/>
      <c r="AB2559" s="286"/>
    </row>
    <row r="2560" spans="27:28" ht="21" customHeight="1" hidden="1">
      <c r="AA2560" s="286"/>
      <c r="AB2560" s="286"/>
    </row>
    <row r="2561" spans="27:28" ht="21" customHeight="1" hidden="1">
      <c r="AA2561" s="286"/>
      <c r="AB2561" s="286"/>
    </row>
    <row r="2562" spans="27:28" ht="21" customHeight="1" hidden="1">
      <c r="AA2562" s="286"/>
      <c r="AB2562" s="286"/>
    </row>
    <row r="2563" spans="27:28" ht="21" customHeight="1" hidden="1">
      <c r="AA2563" s="286"/>
      <c r="AB2563" s="286"/>
    </row>
    <row r="2564" spans="27:28" ht="21" customHeight="1" hidden="1">
      <c r="AA2564" s="286"/>
      <c r="AB2564" s="286"/>
    </row>
    <row r="2565" spans="27:28" ht="21" customHeight="1" hidden="1">
      <c r="AA2565" s="286"/>
      <c r="AB2565" s="286"/>
    </row>
    <row r="2566" spans="27:28" ht="21" customHeight="1" hidden="1">
      <c r="AA2566" s="286"/>
      <c r="AB2566" s="286"/>
    </row>
    <row r="2567" spans="27:28" ht="21" customHeight="1" hidden="1">
      <c r="AA2567" s="286"/>
      <c r="AB2567" s="286"/>
    </row>
    <row r="2568" spans="27:28" ht="21" customHeight="1" hidden="1">
      <c r="AA2568" s="286"/>
      <c r="AB2568" s="286"/>
    </row>
    <row r="2569" spans="27:28" ht="21" customHeight="1" hidden="1">
      <c r="AA2569" s="286"/>
      <c r="AB2569" s="286"/>
    </row>
    <row r="2570" spans="27:28" ht="21" customHeight="1" hidden="1">
      <c r="AA2570" s="286"/>
      <c r="AB2570" s="286"/>
    </row>
    <row r="2571" spans="27:28" ht="21" customHeight="1" hidden="1">
      <c r="AA2571" s="286"/>
      <c r="AB2571" s="286"/>
    </row>
    <row r="2572" spans="27:28" ht="21" customHeight="1" hidden="1">
      <c r="AA2572" s="286"/>
      <c r="AB2572" s="286"/>
    </row>
    <row r="2573" spans="27:28" ht="21" customHeight="1" hidden="1">
      <c r="AA2573" s="286"/>
      <c r="AB2573" s="286"/>
    </row>
    <row r="2574" spans="27:28" ht="21" customHeight="1" hidden="1">
      <c r="AA2574" s="286"/>
      <c r="AB2574" s="286"/>
    </row>
    <row r="2575" spans="27:28" ht="21" customHeight="1" hidden="1">
      <c r="AA2575" s="286"/>
      <c r="AB2575" s="286"/>
    </row>
    <row r="2576" spans="27:28" ht="21" customHeight="1" hidden="1">
      <c r="AA2576" s="286"/>
      <c r="AB2576" s="286"/>
    </row>
    <row r="2577" spans="27:28" ht="21" customHeight="1" hidden="1">
      <c r="AA2577" s="286"/>
      <c r="AB2577" s="286"/>
    </row>
    <row r="2578" spans="27:28" ht="21" customHeight="1" hidden="1">
      <c r="AA2578" s="286"/>
      <c r="AB2578" s="286"/>
    </row>
    <row r="2579" spans="27:28" ht="21" customHeight="1" hidden="1">
      <c r="AA2579" s="286"/>
      <c r="AB2579" s="286"/>
    </row>
    <row r="2580" spans="27:28" ht="21" customHeight="1" hidden="1">
      <c r="AA2580" s="286"/>
      <c r="AB2580" s="286"/>
    </row>
    <row r="2581" spans="27:28" ht="21" customHeight="1" hidden="1">
      <c r="AA2581" s="286"/>
      <c r="AB2581" s="286"/>
    </row>
    <row r="2582" spans="27:28" ht="21" customHeight="1" hidden="1">
      <c r="AA2582" s="286"/>
      <c r="AB2582" s="286"/>
    </row>
    <row r="2583" spans="27:28" ht="21" customHeight="1" hidden="1">
      <c r="AA2583" s="286"/>
      <c r="AB2583" s="286"/>
    </row>
    <row r="2584" spans="27:28" ht="21" customHeight="1" hidden="1">
      <c r="AA2584" s="286"/>
      <c r="AB2584" s="286"/>
    </row>
    <row r="2585" spans="27:28" ht="21" customHeight="1" hidden="1">
      <c r="AA2585" s="286"/>
      <c r="AB2585" s="286"/>
    </row>
    <row r="2586" spans="27:28" ht="21" customHeight="1" hidden="1">
      <c r="AA2586" s="286"/>
      <c r="AB2586" s="286"/>
    </row>
    <row r="2587" spans="27:28" ht="21" customHeight="1" hidden="1">
      <c r="AA2587" s="286"/>
      <c r="AB2587" s="286"/>
    </row>
    <row r="2588" spans="27:28" ht="21" customHeight="1" hidden="1">
      <c r="AA2588" s="286"/>
      <c r="AB2588" s="286"/>
    </row>
    <row r="2589" spans="27:28" ht="21" customHeight="1" hidden="1">
      <c r="AA2589" s="286"/>
      <c r="AB2589" s="286"/>
    </row>
    <row r="2590" spans="27:28" ht="21" customHeight="1" hidden="1">
      <c r="AA2590" s="286"/>
      <c r="AB2590" s="286"/>
    </row>
    <row r="2591" spans="27:28" ht="21" customHeight="1" hidden="1">
      <c r="AA2591" s="286"/>
      <c r="AB2591" s="286"/>
    </row>
    <row r="2592" spans="27:28" ht="21" customHeight="1" hidden="1">
      <c r="AA2592" s="286"/>
      <c r="AB2592" s="286"/>
    </row>
    <row r="2593" spans="27:28" ht="21" customHeight="1" hidden="1">
      <c r="AA2593" s="286"/>
      <c r="AB2593" s="286"/>
    </row>
    <row r="2594" spans="27:28" ht="21" customHeight="1" hidden="1">
      <c r="AA2594" s="286"/>
      <c r="AB2594" s="286"/>
    </row>
    <row r="2595" spans="27:28" ht="21" customHeight="1" hidden="1">
      <c r="AA2595" s="286"/>
      <c r="AB2595" s="286"/>
    </row>
    <row r="2596" spans="27:28" ht="21" customHeight="1" hidden="1">
      <c r="AA2596" s="286"/>
      <c r="AB2596" s="286"/>
    </row>
    <row r="2597" spans="27:28" ht="21" customHeight="1" hidden="1">
      <c r="AA2597" s="286"/>
      <c r="AB2597" s="286"/>
    </row>
    <row r="2598" spans="27:28" ht="21" customHeight="1" hidden="1">
      <c r="AA2598" s="286"/>
      <c r="AB2598" s="286"/>
    </row>
    <row r="2599" spans="27:28" ht="21" customHeight="1" hidden="1">
      <c r="AA2599" s="286"/>
      <c r="AB2599" s="286"/>
    </row>
    <row r="2600" spans="27:28" ht="21" customHeight="1" hidden="1">
      <c r="AA2600" s="286"/>
      <c r="AB2600" s="286"/>
    </row>
    <row r="2601" spans="27:28" ht="21" customHeight="1" hidden="1">
      <c r="AA2601" s="286"/>
      <c r="AB2601" s="286"/>
    </row>
    <row r="2602" spans="27:28" ht="21" customHeight="1" hidden="1">
      <c r="AA2602" s="286"/>
      <c r="AB2602" s="286"/>
    </row>
    <row r="2603" spans="27:28" ht="21" customHeight="1" hidden="1">
      <c r="AA2603" s="286"/>
      <c r="AB2603" s="286"/>
    </row>
    <row r="2604" spans="27:28" ht="21" customHeight="1" hidden="1">
      <c r="AA2604" s="286"/>
      <c r="AB2604" s="286"/>
    </row>
    <row r="2605" spans="27:28" ht="21" customHeight="1" hidden="1">
      <c r="AA2605" s="286"/>
      <c r="AB2605" s="286"/>
    </row>
    <row r="2606" spans="27:28" ht="21" customHeight="1" hidden="1">
      <c r="AA2606" s="286"/>
      <c r="AB2606" s="286"/>
    </row>
    <row r="2607" spans="27:28" ht="21" customHeight="1" hidden="1">
      <c r="AA2607" s="286"/>
      <c r="AB2607" s="286"/>
    </row>
    <row r="2608" spans="27:28" ht="21" customHeight="1" hidden="1">
      <c r="AA2608" s="286"/>
      <c r="AB2608" s="286"/>
    </row>
    <row r="2609" spans="27:28" ht="21" customHeight="1" hidden="1">
      <c r="AA2609" s="286"/>
      <c r="AB2609" s="286"/>
    </row>
    <row r="2610" spans="27:28" ht="21" customHeight="1" hidden="1">
      <c r="AA2610" s="286"/>
      <c r="AB2610" s="286"/>
    </row>
    <row r="2611" spans="27:28" ht="21" customHeight="1" hidden="1">
      <c r="AA2611" s="286"/>
      <c r="AB2611" s="286"/>
    </row>
    <row r="2612" spans="27:28" ht="21" customHeight="1" hidden="1">
      <c r="AA2612" s="286"/>
      <c r="AB2612" s="286"/>
    </row>
    <row r="2613" spans="27:28" ht="21" customHeight="1" hidden="1">
      <c r="AA2613" s="286"/>
      <c r="AB2613" s="286"/>
    </row>
    <row r="2614" spans="27:28" ht="21" customHeight="1" hidden="1">
      <c r="AA2614" s="286"/>
      <c r="AB2614" s="286"/>
    </row>
    <row r="2615" spans="27:28" ht="21" customHeight="1" hidden="1">
      <c r="AA2615" s="286"/>
      <c r="AB2615" s="286"/>
    </row>
    <row r="2616" spans="27:28" ht="21" customHeight="1" hidden="1">
      <c r="AA2616" s="286"/>
      <c r="AB2616" s="286"/>
    </row>
    <row r="2617" spans="27:28" ht="21" customHeight="1" hidden="1">
      <c r="AA2617" s="286"/>
      <c r="AB2617" s="286"/>
    </row>
    <row r="2618" spans="27:28" ht="21" customHeight="1" hidden="1">
      <c r="AA2618" s="286"/>
      <c r="AB2618" s="286"/>
    </row>
    <row r="2619" spans="27:28" ht="21" customHeight="1" hidden="1">
      <c r="AA2619" s="286"/>
      <c r="AB2619" s="286"/>
    </row>
    <row r="2620" spans="27:28" ht="21" customHeight="1" hidden="1">
      <c r="AA2620" s="286"/>
      <c r="AB2620" s="286"/>
    </row>
    <row r="2621" spans="27:28" ht="21" customHeight="1" hidden="1">
      <c r="AA2621" s="286"/>
      <c r="AB2621" s="286"/>
    </row>
    <row r="2622" spans="27:28" ht="21" customHeight="1" hidden="1">
      <c r="AA2622" s="286"/>
      <c r="AB2622" s="286"/>
    </row>
    <row r="2623" spans="27:28" ht="21" customHeight="1" hidden="1">
      <c r="AA2623" s="286"/>
      <c r="AB2623" s="286"/>
    </row>
    <row r="2624" spans="27:28" ht="21" customHeight="1" hidden="1">
      <c r="AA2624" s="286"/>
      <c r="AB2624" s="286"/>
    </row>
    <row r="2625" spans="27:28" ht="21" customHeight="1" hidden="1">
      <c r="AA2625" s="286"/>
      <c r="AB2625" s="286"/>
    </row>
    <row r="2626" spans="27:28" ht="21" customHeight="1" hidden="1">
      <c r="AA2626" s="286"/>
      <c r="AB2626" s="286"/>
    </row>
    <row r="2627" spans="27:28" ht="21" customHeight="1" hidden="1">
      <c r="AA2627" s="286"/>
      <c r="AB2627" s="286"/>
    </row>
    <row r="2628" spans="27:28" ht="21" customHeight="1" hidden="1">
      <c r="AA2628" s="286"/>
      <c r="AB2628" s="286"/>
    </row>
    <row r="2629" spans="27:28" ht="21" customHeight="1" hidden="1">
      <c r="AA2629" s="286"/>
      <c r="AB2629" s="286"/>
    </row>
    <row r="2630" spans="27:28" ht="21" customHeight="1" hidden="1">
      <c r="AA2630" s="286"/>
      <c r="AB2630" s="286"/>
    </row>
    <row r="2631" spans="27:28" ht="21" customHeight="1" hidden="1">
      <c r="AA2631" s="286"/>
      <c r="AB2631" s="286"/>
    </row>
    <row r="2632" spans="27:28" ht="21" customHeight="1" hidden="1">
      <c r="AA2632" s="286"/>
      <c r="AB2632" s="286"/>
    </row>
    <row r="2633" spans="27:28" ht="21" customHeight="1" hidden="1">
      <c r="AA2633" s="286"/>
      <c r="AB2633" s="286"/>
    </row>
    <row r="2634" spans="27:28" ht="21" customHeight="1" hidden="1">
      <c r="AA2634" s="286"/>
      <c r="AB2634" s="286"/>
    </row>
    <row r="2635" spans="27:28" ht="21" customHeight="1" hidden="1">
      <c r="AA2635" s="286"/>
      <c r="AB2635" s="286"/>
    </row>
    <row r="2636" spans="27:28" ht="21" customHeight="1" hidden="1">
      <c r="AA2636" s="286"/>
      <c r="AB2636" s="286"/>
    </row>
    <row r="2637" spans="27:28" ht="21" customHeight="1" hidden="1">
      <c r="AA2637" s="286"/>
      <c r="AB2637" s="286"/>
    </row>
    <row r="2638" spans="27:28" ht="21" customHeight="1" hidden="1">
      <c r="AA2638" s="286"/>
      <c r="AB2638" s="286"/>
    </row>
    <row r="2639" spans="27:28" ht="21" customHeight="1" hidden="1">
      <c r="AA2639" s="286"/>
      <c r="AB2639" s="286"/>
    </row>
    <row r="2640" spans="27:28" ht="21" customHeight="1" hidden="1">
      <c r="AA2640" s="286"/>
      <c r="AB2640" s="286"/>
    </row>
    <row r="2641" spans="27:28" ht="21" customHeight="1" hidden="1">
      <c r="AA2641" s="286"/>
      <c r="AB2641" s="286"/>
    </row>
    <row r="2642" spans="27:28" ht="21" customHeight="1" hidden="1">
      <c r="AA2642" s="286"/>
      <c r="AB2642" s="286"/>
    </row>
    <row r="2643" spans="27:28" ht="21" customHeight="1" hidden="1">
      <c r="AA2643" s="286"/>
      <c r="AB2643" s="286"/>
    </row>
    <row r="2644" spans="27:28" ht="21" customHeight="1" hidden="1">
      <c r="AA2644" s="286"/>
      <c r="AB2644" s="286"/>
    </row>
    <row r="2645" spans="27:28" ht="21" customHeight="1" hidden="1">
      <c r="AA2645" s="286"/>
      <c r="AB2645" s="286"/>
    </row>
    <row r="2646" spans="27:28" ht="21" customHeight="1" hidden="1">
      <c r="AA2646" s="286"/>
      <c r="AB2646" s="286"/>
    </row>
    <row r="2647" spans="27:28" ht="21" customHeight="1" hidden="1">
      <c r="AA2647" s="286"/>
      <c r="AB2647" s="286"/>
    </row>
    <row r="2648" spans="27:28" ht="21" customHeight="1" hidden="1">
      <c r="AA2648" s="286"/>
      <c r="AB2648" s="286"/>
    </row>
    <row r="2649" spans="27:28" ht="21" customHeight="1" hidden="1">
      <c r="AA2649" s="286"/>
      <c r="AB2649" s="286"/>
    </row>
    <row r="2650" spans="27:28" ht="21" customHeight="1" hidden="1">
      <c r="AA2650" s="286"/>
      <c r="AB2650" s="286"/>
    </row>
    <row r="2651" spans="27:28" ht="21" customHeight="1" hidden="1">
      <c r="AA2651" s="286"/>
      <c r="AB2651" s="286"/>
    </row>
    <row r="2652" spans="27:28" ht="21" customHeight="1" hidden="1">
      <c r="AA2652" s="286"/>
      <c r="AB2652" s="286"/>
    </row>
    <row r="2653" spans="27:28" ht="21" customHeight="1" hidden="1">
      <c r="AA2653" s="286"/>
      <c r="AB2653" s="286"/>
    </row>
    <row r="2654" spans="27:28" ht="21" customHeight="1" hidden="1">
      <c r="AA2654" s="286"/>
      <c r="AB2654" s="286"/>
    </row>
    <row r="2655" spans="27:28" ht="21" customHeight="1" hidden="1">
      <c r="AA2655" s="286"/>
      <c r="AB2655" s="286"/>
    </row>
    <row r="2656" spans="27:28" ht="21" customHeight="1" hidden="1">
      <c r="AA2656" s="286"/>
      <c r="AB2656" s="286"/>
    </row>
    <row r="2657" spans="27:28" ht="21" customHeight="1" hidden="1">
      <c r="AA2657" s="286"/>
      <c r="AB2657" s="286"/>
    </row>
    <row r="2658" spans="27:28" ht="21" customHeight="1" hidden="1">
      <c r="AA2658" s="286"/>
      <c r="AB2658" s="286"/>
    </row>
    <row r="2659" spans="27:28" ht="21" customHeight="1" hidden="1">
      <c r="AA2659" s="286"/>
      <c r="AB2659" s="286"/>
    </row>
    <row r="2660" spans="27:28" ht="21" customHeight="1" hidden="1">
      <c r="AA2660" s="286"/>
      <c r="AB2660" s="286"/>
    </row>
    <row r="2661" spans="27:28" ht="21" customHeight="1" hidden="1">
      <c r="AA2661" s="286"/>
      <c r="AB2661" s="286"/>
    </row>
    <row r="2662" spans="27:28" ht="21" customHeight="1" hidden="1">
      <c r="AA2662" s="286"/>
      <c r="AB2662" s="286"/>
    </row>
    <row r="2663" spans="27:28" ht="21" customHeight="1" hidden="1">
      <c r="AA2663" s="286"/>
      <c r="AB2663" s="286"/>
    </row>
    <row r="2664" spans="27:28" ht="21" customHeight="1" hidden="1">
      <c r="AA2664" s="286"/>
      <c r="AB2664" s="286"/>
    </row>
    <row r="2665" spans="27:28" ht="21" customHeight="1" hidden="1">
      <c r="AA2665" s="286"/>
      <c r="AB2665" s="286"/>
    </row>
    <row r="2666" spans="27:28" ht="21" customHeight="1" hidden="1">
      <c r="AA2666" s="286"/>
      <c r="AB2666" s="286"/>
    </row>
    <row r="2667" spans="27:28" ht="21" customHeight="1" hidden="1">
      <c r="AA2667" s="286"/>
      <c r="AB2667" s="286"/>
    </row>
    <row r="2668" spans="27:28" ht="21" customHeight="1" hidden="1">
      <c r="AA2668" s="286"/>
      <c r="AB2668" s="286"/>
    </row>
    <row r="2669" spans="27:28" ht="21" customHeight="1" hidden="1">
      <c r="AA2669" s="286"/>
      <c r="AB2669" s="286"/>
    </row>
    <row r="2670" spans="27:28" ht="21" customHeight="1" hidden="1">
      <c r="AA2670" s="286"/>
      <c r="AB2670" s="286"/>
    </row>
    <row r="2671" spans="27:28" ht="21" customHeight="1" hidden="1">
      <c r="AA2671" s="286"/>
      <c r="AB2671" s="286"/>
    </row>
    <row r="2672" spans="27:28" ht="21" customHeight="1" hidden="1">
      <c r="AA2672" s="286"/>
      <c r="AB2672" s="286"/>
    </row>
    <row r="2673" spans="27:28" ht="21" customHeight="1" hidden="1">
      <c r="AA2673" s="286"/>
      <c r="AB2673" s="286"/>
    </row>
    <row r="2674" spans="27:28" ht="21" customHeight="1" hidden="1">
      <c r="AA2674" s="286"/>
      <c r="AB2674" s="286"/>
    </row>
    <row r="2675" spans="27:28" ht="21" customHeight="1" hidden="1">
      <c r="AA2675" s="286"/>
      <c r="AB2675" s="286"/>
    </row>
    <row r="2676" spans="27:28" ht="21" customHeight="1" hidden="1">
      <c r="AA2676" s="286"/>
      <c r="AB2676" s="286"/>
    </row>
    <row r="2677" spans="27:28" ht="21" customHeight="1" hidden="1">
      <c r="AA2677" s="286"/>
      <c r="AB2677" s="286"/>
    </row>
    <row r="2678" spans="27:28" ht="21" customHeight="1" hidden="1">
      <c r="AA2678" s="286"/>
      <c r="AB2678" s="286"/>
    </row>
    <row r="2679" spans="27:28" ht="21" customHeight="1" hidden="1">
      <c r="AA2679" s="286"/>
      <c r="AB2679" s="286"/>
    </row>
    <row r="2680" spans="27:28" ht="21" customHeight="1" hidden="1">
      <c r="AA2680" s="286"/>
      <c r="AB2680" s="286"/>
    </row>
    <row r="2681" spans="27:28" ht="21" customHeight="1" hidden="1">
      <c r="AA2681" s="286"/>
      <c r="AB2681" s="286"/>
    </row>
    <row r="2682" spans="27:28" ht="21" customHeight="1" hidden="1">
      <c r="AA2682" s="286"/>
      <c r="AB2682" s="286"/>
    </row>
    <row r="2683" spans="27:28" ht="21" customHeight="1" hidden="1">
      <c r="AA2683" s="286"/>
      <c r="AB2683" s="286"/>
    </row>
    <row r="2684" spans="27:28" ht="21" customHeight="1" hidden="1">
      <c r="AA2684" s="286"/>
      <c r="AB2684" s="286"/>
    </row>
    <row r="2685" spans="27:28" ht="21" customHeight="1" hidden="1">
      <c r="AA2685" s="286"/>
      <c r="AB2685" s="286"/>
    </row>
    <row r="2686" spans="27:28" ht="21" customHeight="1" hidden="1">
      <c r="AA2686" s="286"/>
      <c r="AB2686" s="286"/>
    </row>
    <row r="2687" spans="27:28" ht="21" customHeight="1" hidden="1">
      <c r="AA2687" s="286"/>
      <c r="AB2687" s="286"/>
    </row>
    <row r="2688" spans="27:28" ht="21" customHeight="1" hidden="1">
      <c r="AA2688" s="286"/>
      <c r="AB2688" s="286"/>
    </row>
    <row r="2689" spans="27:28" ht="21" customHeight="1" hidden="1">
      <c r="AA2689" s="286"/>
      <c r="AB2689" s="286"/>
    </row>
    <row r="2690" spans="27:28" ht="21" customHeight="1" hidden="1">
      <c r="AA2690" s="286"/>
      <c r="AB2690" s="286"/>
    </row>
    <row r="2691" spans="27:28" ht="21" customHeight="1" hidden="1">
      <c r="AA2691" s="286"/>
      <c r="AB2691" s="286"/>
    </row>
    <row r="2692" spans="27:28" ht="21" customHeight="1" hidden="1">
      <c r="AA2692" s="286"/>
      <c r="AB2692" s="286"/>
    </row>
    <row r="2693" spans="27:28" ht="21" customHeight="1" hidden="1">
      <c r="AA2693" s="286"/>
      <c r="AB2693" s="286"/>
    </row>
    <row r="2694" spans="27:28" ht="21" customHeight="1" hidden="1">
      <c r="AA2694" s="286"/>
      <c r="AB2694" s="286"/>
    </row>
    <row r="2695" spans="27:28" ht="21" customHeight="1" hidden="1">
      <c r="AA2695" s="286"/>
      <c r="AB2695" s="286"/>
    </row>
    <row r="2696" spans="27:28" ht="21" customHeight="1" hidden="1">
      <c r="AA2696" s="286"/>
      <c r="AB2696" s="286"/>
    </row>
    <row r="2697" spans="27:28" ht="21" customHeight="1" hidden="1">
      <c r="AA2697" s="286"/>
      <c r="AB2697" s="286"/>
    </row>
    <row r="2698" spans="27:28" ht="21" customHeight="1" hidden="1">
      <c r="AA2698" s="286"/>
      <c r="AB2698" s="286"/>
    </row>
    <row r="2699" spans="27:28" ht="21" customHeight="1" hidden="1">
      <c r="AA2699" s="286"/>
      <c r="AB2699" s="286"/>
    </row>
    <row r="2700" spans="27:28" ht="21" customHeight="1" hidden="1">
      <c r="AA2700" s="286"/>
      <c r="AB2700" s="286"/>
    </row>
    <row r="2701" spans="27:28" ht="21" customHeight="1" hidden="1">
      <c r="AA2701" s="286"/>
      <c r="AB2701" s="286"/>
    </row>
    <row r="2702" spans="27:28" ht="21" customHeight="1" hidden="1">
      <c r="AA2702" s="286"/>
      <c r="AB2702" s="286"/>
    </row>
    <row r="2703" spans="27:28" ht="21" customHeight="1" hidden="1">
      <c r="AA2703" s="286"/>
      <c r="AB2703" s="286"/>
    </row>
    <row r="2704" spans="27:28" ht="21" customHeight="1" hidden="1">
      <c r="AA2704" s="286"/>
      <c r="AB2704" s="286"/>
    </row>
    <row r="2705" spans="27:28" ht="21" customHeight="1" hidden="1">
      <c r="AA2705" s="286"/>
      <c r="AB2705" s="286"/>
    </row>
    <row r="2706" spans="27:28" ht="21" customHeight="1" hidden="1">
      <c r="AA2706" s="286"/>
      <c r="AB2706" s="286"/>
    </row>
    <row r="2707" spans="27:28" ht="21" customHeight="1" hidden="1">
      <c r="AA2707" s="286"/>
      <c r="AB2707" s="286"/>
    </row>
    <row r="2708" spans="27:28" ht="21" customHeight="1" hidden="1">
      <c r="AA2708" s="286"/>
      <c r="AB2708" s="286"/>
    </row>
    <row r="2709" spans="27:28" ht="21" customHeight="1" hidden="1">
      <c r="AA2709" s="286"/>
      <c r="AB2709" s="286"/>
    </row>
    <row r="2710" spans="27:28" ht="21" customHeight="1" hidden="1">
      <c r="AA2710" s="286"/>
      <c r="AB2710" s="286"/>
    </row>
    <row r="2711" spans="27:28" ht="21" customHeight="1" hidden="1">
      <c r="AA2711" s="286"/>
      <c r="AB2711" s="286"/>
    </row>
    <row r="2712" spans="27:28" ht="21" customHeight="1" hidden="1">
      <c r="AA2712" s="286"/>
      <c r="AB2712" s="286"/>
    </row>
    <row r="2713" spans="27:28" ht="21" customHeight="1" hidden="1">
      <c r="AA2713" s="286"/>
      <c r="AB2713" s="286"/>
    </row>
    <row r="2714" spans="27:28" ht="21" customHeight="1" hidden="1">
      <c r="AA2714" s="286"/>
      <c r="AB2714" s="286"/>
    </row>
    <row r="2715" spans="27:28" ht="21" customHeight="1" hidden="1">
      <c r="AA2715" s="286"/>
      <c r="AB2715" s="286"/>
    </row>
    <row r="2716" spans="27:28" ht="21" customHeight="1" hidden="1">
      <c r="AA2716" s="286"/>
      <c r="AB2716" s="286"/>
    </row>
    <row r="2717" spans="27:28" ht="21" customHeight="1" hidden="1">
      <c r="AA2717" s="286"/>
      <c r="AB2717" s="286"/>
    </row>
    <row r="2718" spans="27:28" ht="21" customHeight="1" hidden="1">
      <c r="AA2718" s="286"/>
      <c r="AB2718" s="286"/>
    </row>
    <row r="2719" spans="27:28" ht="21" customHeight="1" hidden="1">
      <c r="AA2719" s="286"/>
      <c r="AB2719" s="286"/>
    </row>
    <row r="2720" spans="27:28" ht="21" customHeight="1" hidden="1">
      <c r="AA2720" s="286"/>
      <c r="AB2720" s="286"/>
    </row>
    <row r="2721" spans="27:28" ht="21" customHeight="1" hidden="1">
      <c r="AA2721" s="286"/>
      <c r="AB2721" s="286"/>
    </row>
    <row r="2722" spans="27:28" ht="21" customHeight="1" hidden="1">
      <c r="AA2722" s="286"/>
      <c r="AB2722" s="286"/>
    </row>
    <row r="2723" spans="27:28" ht="21" customHeight="1" hidden="1">
      <c r="AA2723" s="286"/>
      <c r="AB2723" s="286"/>
    </row>
    <row r="2724" spans="27:28" ht="21" customHeight="1" hidden="1">
      <c r="AA2724" s="286"/>
      <c r="AB2724" s="286"/>
    </row>
    <row r="2725" spans="27:28" ht="21" customHeight="1" hidden="1">
      <c r="AA2725" s="286"/>
      <c r="AB2725" s="286"/>
    </row>
    <row r="2726" spans="27:28" ht="21" customHeight="1" hidden="1">
      <c r="AA2726" s="286"/>
      <c r="AB2726" s="286"/>
    </row>
    <row r="2727" spans="27:28" ht="21" customHeight="1" hidden="1">
      <c r="AA2727" s="286"/>
      <c r="AB2727" s="286"/>
    </row>
    <row r="2728" spans="27:28" ht="21" customHeight="1" hidden="1">
      <c r="AA2728" s="286"/>
      <c r="AB2728" s="286"/>
    </row>
    <row r="2729" spans="27:28" ht="21" customHeight="1" hidden="1">
      <c r="AA2729" s="286"/>
      <c r="AB2729" s="286"/>
    </row>
    <row r="2730" spans="27:28" ht="21" customHeight="1" hidden="1">
      <c r="AA2730" s="286"/>
      <c r="AB2730" s="286"/>
    </row>
    <row r="2731" spans="27:28" ht="21" customHeight="1" hidden="1">
      <c r="AA2731" s="286"/>
      <c r="AB2731" s="286"/>
    </row>
    <row r="2732" spans="27:28" ht="21" customHeight="1" hidden="1">
      <c r="AA2732" s="286"/>
      <c r="AB2732" s="286"/>
    </row>
    <row r="2733" spans="27:28" ht="21" customHeight="1" hidden="1">
      <c r="AA2733" s="286"/>
      <c r="AB2733" s="286"/>
    </row>
    <row r="2734" spans="27:28" ht="21" customHeight="1" hidden="1">
      <c r="AA2734" s="286"/>
      <c r="AB2734" s="286"/>
    </row>
    <row r="2735" spans="27:28" ht="21" customHeight="1" hidden="1">
      <c r="AA2735" s="286"/>
      <c r="AB2735" s="286"/>
    </row>
    <row r="2736" spans="27:28" ht="21" customHeight="1" hidden="1">
      <c r="AA2736" s="286"/>
      <c r="AB2736" s="286"/>
    </row>
    <row r="2737" spans="27:28" ht="21" customHeight="1" hidden="1">
      <c r="AA2737" s="286"/>
      <c r="AB2737" s="286"/>
    </row>
    <row r="2738" spans="27:28" ht="21" customHeight="1" hidden="1">
      <c r="AA2738" s="286"/>
      <c r="AB2738" s="286"/>
    </row>
    <row r="2739" spans="27:28" ht="21" customHeight="1" hidden="1">
      <c r="AA2739" s="286"/>
      <c r="AB2739" s="286"/>
    </row>
    <row r="2740" spans="27:28" ht="21" customHeight="1" hidden="1">
      <c r="AA2740" s="286"/>
      <c r="AB2740" s="286"/>
    </row>
    <row r="2741" spans="27:28" ht="21" customHeight="1" hidden="1">
      <c r="AA2741" s="286"/>
      <c r="AB2741" s="286"/>
    </row>
    <row r="2742" spans="27:28" ht="21" customHeight="1" hidden="1">
      <c r="AA2742" s="286"/>
      <c r="AB2742" s="286"/>
    </row>
    <row r="2743" spans="27:28" ht="21" customHeight="1" hidden="1">
      <c r="AA2743" s="286"/>
      <c r="AB2743" s="286"/>
    </row>
    <row r="2744" spans="27:28" ht="21" customHeight="1" hidden="1">
      <c r="AA2744" s="286"/>
      <c r="AB2744" s="286"/>
    </row>
    <row r="2745" spans="27:28" ht="21" customHeight="1" hidden="1">
      <c r="AA2745" s="286"/>
      <c r="AB2745" s="286"/>
    </row>
    <row r="2746" spans="27:28" ht="21" customHeight="1" hidden="1">
      <c r="AA2746" s="286"/>
      <c r="AB2746" s="286"/>
    </row>
    <row r="2747" spans="27:28" ht="21" customHeight="1" hidden="1">
      <c r="AA2747" s="286"/>
      <c r="AB2747" s="286"/>
    </row>
    <row r="2748" spans="27:28" ht="21" customHeight="1" hidden="1">
      <c r="AA2748" s="286"/>
      <c r="AB2748" s="286"/>
    </row>
    <row r="2749" spans="27:28" ht="21" customHeight="1" hidden="1">
      <c r="AA2749" s="286"/>
      <c r="AB2749" s="286"/>
    </row>
    <row r="2750" spans="27:28" ht="21" customHeight="1" hidden="1">
      <c r="AA2750" s="286"/>
      <c r="AB2750" s="286"/>
    </row>
    <row r="2751" spans="27:28" ht="21" customHeight="1" hidden="1">
      <c r="AA2751" s="286"/>
      <c r="AB2751" s="286"/>
    </row>
    <row r="2752" spans="27:28" ht="21" customHeight="1" hidden="1">
      <c r="AA2752" s="286"/>
      <c r="AB2752" s="286"/>
    </row>
    <row r="2753" spans="27:28" ht="21" customHeight="1" hidden="1">
      <c r="AA2753" s="286"/>
      <c r="AB2753" s="286"/>
    </row>
    <row r="2754" spans="27:28" ht="21" customHeight="1" hidden="1">
      <c r="AA2754" s="286"/>
      <c r="AB2754" s="286"/>
    </row>
    <row r="2755" spans="27:28" ht="21" customHeight="1" hidden="1">
      <c r="AA2755" s="286"/>
      <c r="AB2755" s="286"/>
    </row>
    <row r="2756" spans="27:28" ht="21" customHeight="1" hidden="1">
      <c r="AA2756" s="286"/>
      <c r="AB2756" s="286"/>
    </row>
    <row r="2757" spans="27:28" ht="21" customHeight="1" hidden="1">
      <c r="AA2757" s="286"/>
      <c r="AB2757" s="286"/>
    </row>
    <row r="2758" spans="27:28" ht="21" customHeight="1" hidden="1">
      <c r="AA2758" s="286"/>
      <c r="AB2758" s="286"/>
    </row>
    <row r="2759" spans="27:28" ht="21" customHeight="1" hidden="1">
      <c r="AA2759" s="286"/>
      <c r="AB2759" s="286"/>
    </row>
    <row r="2760" spans="27:28" ht="21" customHeight="1" hidden="1">
      <c r="AA2760" s="286"/>
      <c r="AB2760" s="286"/>
    </row>
    <row r="2761" spans="27:28" ht="21" customHeight="1" hidden="1">
      <c r="AA2761" s="286"/>
      <c r="AB2761" s="286"/>
    </row>
    <row r="2762" spans="27:28" ht="21" customHeight="1" hidden="1">
      <c r="AA2762" s="286"/>
      <c r="AB2762" s="286"/>
    </row>
    <row r="2763" spans="27:28" ht="21" customHeight="1" hidden="1">
      <c r="AA2763" s="286"/>
      <c r="AB2763" s="286"/>
    </row>
    <row r="2764" spans="27:28" ht="21" customHeight="1" hidden="1">
      <c r="AA2764" s="286"/>
      <c r="AB2764" s="286"/>
    </row>
    <row r="2765" spans="27:28" ht="21" customHeight="1" hidden="1">
      <c r="AA2765" s="286"/>
      <c r="AB2765" s="286"/>
    </row>
    <row r="2766" spans="27:28" ht="21" customHeight="1" hidden="1">
      <c r="AA2766" s="286"/>
      <c r="AB2766" s="286"/>
    </row>
    <row r="2767" spans="27:28" ht="21" customHeight="1" hidden="1">
      <c r="AA2767" s="286"/>
      <c r="AB2767" s="286"/>
    </row>
    <row r="2768" spans="27:28" ht="21" customHeight="1" hidden="1">
      <c r="AA2768" s="286"/>
      <c r="AB2768" s="286"/>
    </row>
    <row r="2769" spans="27:28" ht="21" customHeight="1" hidden="1">
      <c r="AA2769" s="286"/>
      <c r="AB2769" s="286"/>
    </row>
    <row r="2770" spans="27:28" ht="21" customHeight="1" hidden="1">
      <c r="AA2770" s="286"/>
      <c r="AB2770" s="286"/>
    </row>
    <row r="2771" spans="27:28" ht="21" customHeight="1" hidden="1">
      <c r="AA2771" s="286"/>
      <c r="AB2771" s="286"/>
    </row>
    <row r="2772" spans="27:28" ht="21" customHeight="1" hidden="1">
      <c r="AA2772" s="286"/>
      <c r="AB2772" s="286"/>
    </row>
    <row r="2773" spans="27:28" ht="21" customHeight="1" hidden="1">
      <c r="AA2773" s="286"/>
      <c r="AB2773" s="286"/>
    </row>
    <row r="2774" spans="27:28" ht="21" customHeight="1" hidden="1">
      <c r="AA2774" s="286"/>
      <c r="AB2774" s="286"/>
    </row>
    <row r="2775" spans="27:28" ht="21" customHeight="1" hidden="1">
      <c r="AA2775" s="286"/>
      <c r="AB2775" s="286"/>
    </row>
    <row r="2776" spans="27:28" ht="21" customHeight="1" hidden="1">
      <c r="AA2776" s="286"/>
      <c r="AB2776" s="286"/>
    </row>
    <row r="2777" spans="27:28" ht="21" customHeight="1" hidden="1">
      <c r="AA2777" s="286"/>
      <c r="AB2777" s="286"/>
    </row>
    <row r="2778" spans="27:28" ht="21" customHeight="1" hidden="1">
      <c r="AA2778" s="286"/>
      <c r="AB2778" s="286"/>
    </row>
    <row r="2779" spans="27:28" ht="21" customHeight="1" hidden="1">
      <c r="AA2779" s="286"/>
      <c r="AB2779" s="286"/>
    </row>
    <row r="2780" spans="27:28" ht="21" customHeight="1" hidden="1">
      <c r="AA2780" s="286"/>
      <c r="AB2780" s="286"/>
    </row>
    <row r="2781" spans="27:28" ht="21" customHeight="1" hidden="1">
      <c r="AA2781" s="286"/>
      <c r="AB2781" s="286"/>
    </row>
    <row r="2782" spans="27:28" ht="21" customHeight="1" hidden="1">
      <c r="AA2782" s="286"/>
      <c r="AB2782" s="286"/>
    </row>
    <row r="2783" spans="27:28" ht="21" customHeight="1" hidden="1">
      <c r="AA2783" s="286"/>
      <c r="AB2783" s="286"/>
    </row>
    <row r="2784" spans="27:28" ht="21" customHeight="1" hidden="1">
      <c r="AA2784" s="286"/>
      <c r="AB2784" s="286"/>
    </row>
    <row r="2785" spans="27:28" ht="21" customHeight="1" hidden="1">
      <c r="AA2785" s="286"/>
      <c r="AB2785" s="286"/>
    </row>
    <row r="2786" spans="27:28" ht="21" customHeight="1" hidden="1">
      <c r="AA2786" s="286"/>
      <c r="AB2786" s="286"/>
    </row>
    <row r="2787" spans="27:28" ht="21" customHeight="1" hidden="1">
      <c r="AA2787" s="286"/>
      <c r="AB2787" s="286"/>
    </row>
    <row r="2788" spans="27:28" ht="21" customHeight="1" hidden="1">
      <c r="AA2788" s="286"/>
      <c r="AB2788" s="286"/>
    </row>
    <row r="2789" spans="27:28" ht="21" customHeight="1" hidden="1">
      <c r="AA2789" s="286"/>
      <c r="AB2789" s="286"/>
    </row>
    <row r="2790" spans="27:28" ht="21" customHeight="1" hidden="1">
      <c r="AA2790" s="286"/>
      <c r="AB2790" s="286"/>
    </row>
    <row r="2791" spans="27:28" ht="21" customHeight="1" hidden="1">
      <c r="AA2791" s="286"/>
      <c r="AB2791" s="286"/>
    </row>
    <row r="2792" spans="27:28" ht="21" customHeight="1" hidden="1">
      <c r="AA2792" s="286"/>
      <c r="AB2792" s="286"/>
    </row>
    <row r="2793" spans="27:28" ht="21" customHeight="1" hidden="1">
      <c r="AA2793" s="286"/>
      <c r="AB2793" s="286"/>
    </row>
    <row r="2794" spans="27:28" ht="21" customHeight="1" hidden="1">
      <c r="AA2794" s="286"/>
      <c r="AB2794" s="286"/>
    </row>
    <row r="2795" spans="27:28" ht="21" customHeight="1" hidden="1">
      <c r="AA2795" s="286"/>
      <c r="AB2795" s="286"/>
    </row>
    <row r="2796" spans="27:28" ht="21" customHeight="1" hidden="1">
      <c r="AA2796" s="286"/>
      <c r="AB2796" s="286"/>
    </row>
    <row r="2797" spans="27:28" ht="21" customHeight="1" hidden="1">
      <c r="AA2797" s="286"/>
      <c r="AB2797" s="286"/>
    </row>
    <row r="2798" spans="27:28" ht="21" customHeight="1" hidden="1">
      <c r="AA2798" s="286"/>
      <c r="AB2798" s="286"/>
    </row>
    <row r="2799" spans="27:28" ht="21" customHeight="1" hidden="1">
      <c r="AA2799" s="286"/>
      <c r="AB2799" s="286"/>
    </row>
    <row r="2800" spans="27:28" ht="21" customHeight="1" hidden="1">
      <c r="AA2800" s="286"/>
      <c r="AB2800" s="286"/>
    </row>
    <row r="2801" spans="27:28" ht="21" customHeight="1" hidden="1">
      <c r="AA2801" s="286"/>
      <c r="AB2801" s="286"/>
    </row>
    <row r="2802" spans="27:28" ht="21" customHeight="1" hidden="1">
      <c r="AA2802" s="286"/>
      <c r="AB2802" s="286"/>
    </row>
    <row r="2803" spans="27:28" ht="21" customHeight="1" hidden="1">
      <c r="AA2803" s="286"/>
      <c r="AB2803" s="286"/>
    </row>
    <row r="2804" spans="27:28" ht="21" customHeight="1" hidden="1">
      <c r="AA2804" s="286"/>
      <c r="AB2804" s="286"/>
    </row>
    <row r="2805" spans="27:28" ht="21" customHeight="1" hidden="1">
      <c r="AA2805" s="286"/>
      <c r="AB2805" s="286"/>
    </row>
    <row r="2806" spans="27:28" ht="21" customHeight="1" hidden="1">
      <c r="AA2806" s="286"/>
      <c r="AB2806" s="286"/>
    </row>
    <row r="2807" spans="27:28" ht="21" customHeight="1" hidden="1">
      <c r="AA2807" s="286"/>
      <c r="AB2807" s="286"/>
    </row>
    <row r="2808" spans="27:28" ht="21" customHeight="1" hidden="1">
      <c r="AA2808" s="286"/>
      <c r="AB2808" s="286"/>
    </row>
    <row r="2809" spans="27:28" ht="21" customHeight="1" hidden="1">
      <c r="AA2809" s="286"/>
      <c r="AB2809" s="286"/>
    </row>
    <row r="2810" spans="27:28" ht="21" customHeight="1" hidden="1">
      <c r="AA2810" s="286"/>
      <c r="AB2810" s="286"/>
    </row>
    <row r="2811" spans="27:28" ht="21" customHeight="1" hidden="1">
      <c r="AA2811" s="286"/>
      <c r="AB2811" s="286"/>
    </row>
    <row r="2812" spans="27:28" ht="21" customHeight="1" hidden="1">
      <c r="AA2812" s="286"/>
      <c r="AB2812" s="286"/>
    </row>
    <row r="2813" spans="27:28" ht="21" customHeight="1" hidden="1">
      <c r="AA2813" s="286"/>
      <c r="AB2813" s="286"/>
    </row>
    <row r="2814" spans="27:28" ht="21" customHeight="1" hidden="1">
      <c r="AA2814" s="286"/>
      <c r="AB2814" s="286"/>
    </row>
    <row r="2815" spans="27:28" ht="21" customHeight="1" hidden="1">
      <c r="AA2815" s="286"/>
      <c r="AB2815" s="286"/>
    </row>
    <row r="2816" spans="27:28" ht="21" customHeight="1" hidden="1">
      <c r="AA2816" s="286"/>
      <c r="AB2816" s="286"/>
    </row>
    <row r="2817" spans="27:28" ht="21" customHeight="1" hidden="1">
      <c r="AA2817" s="286"/>
      <c r="AB2817" s="286"/>
    </row>
    <row r="2818" spans="27:28" ht="21" customHeight="1" hidden="1">
      <c r="AA2818" s="286"/>
      <c r="AB2818" s="286"/>
    </row>
    <row r="2819" spans="27:28" ht="21" customHeight="1" hidden="1">
      <c r="AA2819" s="286"/>
      <c r="AB2819" s="286"/>
    </row>
    <row r="2820" spans="27:28" ht="21" customHeight="1" hidden="1">
      <c r="AA2820" s="286"/>
      <c r="AB2820" s="286"/>
    </row>
    <row r="2821" spans="27:28" ht="21" customHeight="1" hidden="1">
      <c r="AA2821" s="286"/>
      <c r="AB2821" s="286"/>
    </row>
    <row r="2822" spans="27:28" ht="21" customHeight="1" hidden="1">
      <c r="AA2822" s="286"/>
      <c r="AB2822" s="286"/>
    </row>
    <row r="2823" spans="27:28" ht="21" customHeight="1" hidden="1">
      <c r="AA2823" s="286"/>
      <c r="AB2823" s="286"/>
    </row>
    <row r="2824" spans="27:28" ht="21" customHeight="1" hidden="1">
      <c r="AA2824" s="286"/>
      <c r="AB2824" s="286"/>
    </row>
    <row r="2825" spans="27:28" ht="21" customHeight="1" hidden="1">
      <c r="AA2825" s="286"/>
      <c r="AB2825" s="286"/>
    </row>
    <row r="2826" spans="27:28" ht="21" customHeight="1" hidden="1">
      <c r="AA2826" s="286"/>
      <c r="AB2826" s="286"/>
    </row>
    <row r="2827" spans="27:28" ht="21" customHeight="1" hidden="1">
      <c r="AA2827" s="286"/>
      <c r="AB2827" s="286"/>
    </row>
    <row r="2828" spans="27:28" ht="21" customHeight="1" hidden="1">
      <c r="AA2828" s="286"/>
      <c r="AB2828" s="286"/>
    </row>
    <row r="2829" spans="27:28" ht="21" customHeight="1" hidden="1">
      <c r="AA2829" s="286"/>
      <c r="AB2829" s="286"/>
    </row>
    <row r="2830" spans="27:28" ht="21" customHeight="1" hidden="1">
      <c r="AA2830" s="286"/>
      <c r="AB2830" s="286"/>
    </row>
    <row r="2831" spans="27:28" ht="21" customHeight="1" hidden="1">
      <c r="AA2831" s="286"/>
      <c r="AB2831" s="286"/>
    </row>
    <row r="2832" spans="27:28" ht="21" customHeight="1" hidden="1">
      <c r="AA2832" s="286"/>
      <c r="AB2832" s="286"/>
    </row>
    <row r="2833" spans="27:28" ht="21" customHeight="1" hidden="1">
      <c r="AA2833" s="286"/>
      <c r="AB2833" s="286"/>
    </row>
    <row r="2834" spans="27:28" ht="21" customHeight="1" hidden="1">
      <c r="AA2834" s="286"/>
      <c r="AB2834" s="286"/>
    </row>
    <row r="2835" spans="27:28" ht="21" customHeight="1" hidden="1">
      <c r="AA2835" s="286"/>
      <c r="AB2835" s="286"/>
    </row>
    <row r="2836" spans="27:28" ht="21" customHeight="1" hidden="1">
      <c r="AA2836" s="286"/>
      <c r="AB2836" s="286"/>
    </row>
    <row r="2837" spans="27:28" ht="21" customHeight="1" hidden="1">
      <c r="AA2837" s="286"/>
      <c r="AB2837" s="286"/>
    </row>
    <row r="2838" spans="27:28" ht="21" customHeight="1" hidden="1">
      <c r="AA2838" s="286"/>
      <c r="AB2838" s="286"/>
    </row>
    <row r="2839" spans="27:28" ht="21" customHeight="1" hidden="1">
      <c r="AA2839" s="286"/>
      <c r="AB2839" s="286"/>
    </row>
    <row r="2840" spans="27:28" ht="21" customHeight="1" hidden="1">
      <c r="AA2840" s="286"/>
      <c r="AB2840" s="286"/>
    </row>
    <row r="2841" spans="27:28" ht="21" customHeight="1" hidden="1">
      <c r="AA2841" s="286"/>
      <c r="AB2841" s="286"/>
    </row>
    <row r="2842" spans="27:28" ht="21" customHeight="1" hidden="1">
      <c r="AA2842" s="286"/>
      <c r="AB2842" s="286"/>
    </row>
    <row r="2843" spans="27:28" ht="21" customHeight="1" hidden="1">
      <c r="AA2843" s="286"/>
      <c r="AB2843" s="286"/>
    </row>
    <row r="2844" spans="27:28" ht="21" customHeight="1" hidden="1">
      <c r="AA2844" s="286"/>
      <c r="AB2844" s="286"/>
    </row>
    <row r="2845" spans="27:28" ht="21" customHeight="1" hidden="1">
      <c r="AA2845" s="286"/>
      <c r="AB2845" s="286"/>
    </row>
    <row r="2846" spans="27:28" ht="21" customHeight="1" hidden="1">
      <c r="AA2846" s="286"/>
      <c r="AB2846" s="286"/>
    </row>
    <row r="2847" spans="27:28" ht="21" customHeight="1" hidden="1">
      <c r="AA2847" s="286"/>
      <c r="AB2847" s="286"/>
    </row>
    <row r="2848" spans="27:28" ht="21" customHeight="1" hidden="1">
      <c r="AA2848" s="286"/>
      <c r="AB2848" s="286"/>
    </row>
    <row r="2849" spans="27:28" ht="21" customHeight="1" hidden="1">
      <c r="AA2849" s="286"/>
      <c r="AB2849" s="286"/>
    </row>
    <row r="2850" spans="27:28" ht="21" customHeight="1" hidden="1">
      <c r="AA2850" s="286"/>
      <c r="AB2850" s="286"/>
    </row>
    <row r="2851" spans="27:28" ht="21" customHeight="1" hidden="1">
      <c r="AA2851" s="286"/>
      <c r="AB2851" s="286"/>
    </row>
    <row r="2852" spans="27:28" ht="21" customHeight="1" hidden="1">
      <c r="AA2852" s="286"/>
      <c r="AB2852" s="286"/>
    </row>
    <row r="2853" spans="27:28" ht="21" customHeight="1" hidden="1">
      <c r="AA2853" s="286"/>
      <c r="AB2853" s="286"/>
    </row>
    <row r="2854" spans="27:28" ht="21" customHeight="1" hidden="1">
      <c r="AA2854" s="286"/>
      <c r="AB2854" s="286"/>
    </row>
    <row r="2855" spans="27:28" ht="21" customHeight="1" hidden="1">
      <c r="AA2855" s="286"/>
      <c r="AB2855" s="286"/>
    </row>
    <row r="2856" spans="27:28" ht="21" customHeight="1" hidden="1">
      <c r="AA2856" s="286"/>
      <c r="AB2856" s="286"/>
    </row>
    <row r="2857" spans="27:28" ht="21" customHeight="1" hidden="1">
      <c r="AA2857" s="286"/>
      <c r="AB2857" s="286"/>
    </row>
    <row r="2858" spans="27:28" ht="21" customHeight="1" hidden="1">
      <c r="AA2858" s="286"/>
      <c r="AB2858" s="286"/>
    </row>
    <row r="2859" spans="27:28" ht="21" customHeight="1" hidden="1">
      <c r="AA2859" s="286"/>
      <c r="AB2859" s="286"/>
    </row>
    <row r="2860" spans="27:28" ht="21" customHeight="1" hidden="1">
      <c r="AA2860" s="286"/>
      <c r="AB2860" s="286"/>
    </row>
    <row r="2861" spans="27:28" ht="21" customHeight="1" hidden="1">
      <c r="AA2861" s="286"/>
      <c r="AB2861" s="286"/>
    </row>
    <row r="2862" spans="27:28" ht="21" customHeight="1" hidden="1">
      <c r="AA2862" s="286"/>
      <c r="AB2862" s="286"/>
    </row>
    <row r="2863" spans="27:28" ht="21" customHeight="1" hidden="1">
      <c r="AA2863" s="286"/>
      <c r="AB2863" s="286"/>
    </row>
    <row r="2864" spans="27:28" ht="21" customHeight="1" hidden="1">
      <c r="AA2864" s="286"/>
      <c r="AB2864" s="286"/>
    </row>
    <row r="2865" spans="27:28" ht="21" customHeight="1" hidden="1">
      <c r="AA2865" s="286"/>
      <c r="AB2865" s="286"/>
    </row>
    <row r="2866" spans="27:28" ht="21" customHeight="1" hidden="1">
      <c r="AA2866" s="286"/>
      <c r="AB2866" s="286"/>
    </row>
    <row r="2867" spans="27:28" ht="21" customHeight="1" hidden="1">
      <c r="AA2867" s="286"/>
      <c r="AB2867" s="286"/>
    </row>
    <row r="2868" spans="27:28" ht="21" customHeight="1" hidden="1">
      <c r="AA2868" s="286"/>
      <c r="AB2868" s="286"/>
    </row>
    <row r="2869" spans="27:28" ht="21" customHeight="1" hidden="1">
      <c r="AA2869" s="286"/>
      <c r="AB2869" s="286"/>
    </row>
    <row r="2870" spans="27:28" ht="21" customHeight="1" hidden="1">
      <c r="AA2870" s="286"/>
      <c r="AB2870" s="286"/>
    </row>
    <row r="2871" spans="27:28" ht="21" customHeight="1" hidden="1">
      <c r="AA2871" s="286"/>
      <c r="AB2871" s="286"/>
    </row>
    <row r="2872" spans="27:28" ht="21" customHeight="1" hidden="1">
      <c r="AA2872" s="286"/>
      <c r="AB2872" s="286"/>
    </row>
    <row r="2873" spans="27:28" ht="21" customHeight="1" hidden="1">
      <c r="AA2873" s="286"/>
      <c r="AB2873" s="286"/>
    </row>
    <row r="2874" spans="27:28" ht="21" customHeight="1" hidden="1">
      <c r="AA2874" s="286"/>
      <c r="AB2874" s="286"/>
    </row>
    <row r="2875" spans="27:28" ht="21" customHeight="1" hidden="1">
      <c r="AA2875" s="286"/>
      <c r="AB2875" s="286"/>
    </row>
    <row r="2876" spans="27:28" ht="21" customHeight="1" hidden="1">
      <c r="AA2876" s="286"/>
      <c r="AB2876" s="286"/>
    </row>
    <row r="2877" spans="27:28" ht="21" customHeight="1" hidden="1">
      <c r="AA2877" s="286"/>
      <c r="AB2877" s="286"/>
    </row>
    <row r="2878" spans="27:28" ht="21" customHeight="1" hidden="1">
      <c r="AA2878" s="286"/>
      <c r="AB2878" s="286"/>
    </row>
    <row r="2879" spans="27:28" ht="21" customHeight="1" hidden="1">
      <c r="AA2879" s="286"/>
      <c r="AB2879" s="286"/>
    </row>
    <row r="2880" spans="27:28" ht="21" customHeight="1" hidden="1">
      <c r="AA2880" s="286"/>
      <c r="AB2880" s="286"/>
    </row>
    <row r="2881" spans="27:28" ht="21" customHeight="1" hidden="1">
      <c r="AA2881" s="286"/>
      <c r="AB2881" s="286"/>
    </row>
    <row r="2882" spans="27:28" ht="21" customHeight="1" hidden="1">
      <c r="AA2882" s="286"/>
      <c r="AB2882" s="286"/>
    </row>
    <row r="2883" spans="27:28" ht="21" customHeight="1" hidden="1">
      <c r="AA2883" s="286"/>
      <c r="AB2883" s="286"/>
    </row>
    <row r="2884" spans="27:28" ht="21" customHeight="1" hidden="1">
      <c r="AA2884" s="286"/>
      <c r="AB2884" s="286"/>
    </row>
    <row r="2885" spans="27:28" ht="21" customHeight="1" hidden="1">
      <c r="AA2885" s="286"/>
      <c r="AB2885" s="286"/>
    </row>
    <row r="2886" spans="27:28" ht="21" customHeight="1" hidden="1">
      <c r="AA2886" s="286"/>
      <c r="AB2886" s="286"/>
    </row>
    <row r="2887" spans="27:28" ht="21" customHeight="1" hidden="1">
      <c r="AA2887" s="286"/>
      <c r="AB2887" s="286"/>
    </row>
    <row r="2888" spans="27:28" ht="21" customHeight="1" hidden="1">
      <c r="AA2888" s="286"/>
      <c r="AB2888" s="286"/>
    </row>
    <row r="2889" spans="27:28" ht="21" customHeight="1" hidden="1">
      <c r="AA2889" s="286"/>
      <c r="AB2889" s="286"/>
    </row>
    <row r="2890" spans="27:28" ht="21" customHeight="1" hidden="1">
      <c r="AA2890" s="286"/>
      <c r="AB2890" s="286"/>
    </row>
    <row r="2891" spans="27:28" ht="21" customHeight="1" hidden="1">
      <c r="AA2891" s="286"/>
      <c r="AB2891" s="286"/>
    </row>
    <row r="2892" spans="27:28" ht="21" customHeight="1" hidden="1">
      <c r="AA2892" s="286"/>
      <c r="AB2892" s="286"/>
    </row>
    <row r="2893" spans="27:28" ht="21" customHeight="1" hidden="1">
      <c r="AA2893" s="286"/>
      <c r="AB2893" s="286"/>
    </row>
    <row r="2894" spans="27:28" ht="21" customHeight="1" hidden="1">
      <c r="AA2894" s="286"/>
      <c r="AB2894" s="286"/>
    </row>
    <row r="2895" spans="27:28" ht="21" customHeight="1" hidden="1">
      <c r="AA2895" s="286"/>
      <c r="AB2895" s="286"/>
    </row>
    <row r="2896" spans="27:28" ht="21" customHeight="1" hidden="1">
      <c r="AA2896" s="286"/>
      <c r="AB2896" s="286"/>
    </row>
    <row r="2897" spans="27:28" ht="21" customHeight="1" hidden="1">
      <c r="AA2897" s="286"/>
      <c r="AB2897" s="286"/>
    </row>
    <row r="2898" spans="27:28" ht="21" customHeight="1" hidden="1">
      <c r="AA2898" s="286"/>
      <c r="AB2898" s="286"/>
    </row>
    <row r="2899" spans="27:28" ht="21" customHeight="1" hidden="1">
      <c r="AA2899" s="286"/>
      <c r="AB2899" s="286"/>
    </row>
    <row r="2900" spans="27:28" ht="21" customHeight="1" hidden="1">
      <c r="AA2900" s="286"/>
      <c r="AB2900" s="286"/>
    </row>
    <row r="2901" spans="27:28" ht="21" customHeight="1" hidden="1">
      <c r="AA2901" s="286"/>
      <c r="AB2901" s="286"/>
    </row>
    <row r="2902" spans="27:28" ht="21" customHeight="1" hidden="1">
      <c r="AA2902" s="286"/>
      <c r="AB2902" s="286"/>
    </row>
    <row r="2903" spans="27:28" ht="21" customHeight="1" hidden="1">
      <c r="AA2903" s="286"/>
      <c r="AB2903" s="286"/>
    </row>
    <row r="2904" spans="27:28" ht="21" customHeight="1" hidden="1">
      <c r="AA2904" s="286"/>
      <c r="AB2904" s="286"/>
    </row>
    <row r="2905" spans="27:28" ht="21" customHeight="1" hidden="1">
      <c r="AA2905" s="286"/>
      <c r="AB2905" s="286"/>
    </row>
    <row r="2906" spans="27:28" ht="21" customHeight="1" hidden="1">
      <c r="AA2906" s="286"/>
      <c r="AB2906" s="286"/>
    </row>
    <row r="2907" spans="27:28" ht="21" customHeight="1" hidden="1">
      <c r="AA2907" s="286"/>
      <c r="AB2907" s="286"/>
    </row>
    <row r="2908" spans="27:28" ht="21" customHeight="1" hidden="1">
      <c r="AA2908" s="286"/>
      <c r="AB2908" s="286"/>
    </row>
    <row r="2909" spans="27:28" ht="21" customHeight="1" hidden="1">
      <c r="AA2909" s="286"/>
      <c r="AB2909" s="286"/>
    </row>
    <row r="2910" spans="27:28" ht="21" customHeight="1" hidden="1">
      <c r="AA2910" s="286"/>
      <c r="AB2910" s="286"/>
    </row>
    <row r="2911" spans="27:28" ht="21" customHeight="1" hidden="1">
      <c r="AA2911" s="286"/>
      <c r="AB2911" s="286"/>
    </row>
    <row r="2912" spans="27:28" ht="21" customHeight="1" hidden="1">
      <c r="AA2912" s="286"/>
      <c r="AB2912" s="286"/>
    </row>
    <row r="2913" spans="27:28" ht="21" customHeight="1" hidden="1">
      <c r="AA2913" s="286"/>
      <c r="AB2913" s="286"/>
    </row>
    <row r="2914" spans="27:28" ht="21" customHeight="1" hidden="1">
      <c r="AA2914" s="286"/>
      <c r="AB2914" s="286"/>
    </row>
    <row r="2915" spans="27:28" ht="21" customHeight="1" hidden="1">
      <c r="AA2915" s="286"/>
      <c r="AB2915" s="286"/>
    </row>
    <row r="2916" spans="27:28" ht="21" customHeight="1" hidden="1">
      <c r="AA2916" s="286"/>
      <c r="AB2916" s="286"/>
    </row>
    <row r="2917" spans="27:28" ht="21" customHeight="1" hidden="1">
      <c r="AA2917" s="286"/>
      <c r="AB2917" s="286"/>
    </row>
    <row r="2918" spans="27:28" ht="21" customHeight="1" hidden="1">
      <c r="AA2918" s="286"/>
      <c r="AB2918" s="286"/>
    </row>
    <row r="2919" spans="27:28" ht="21" customHeight="1" hidden="1">
      <c r="AA2919" s="286"/>
      <c r="AB2919" s="286"/>
    </row>
    <row r="2920" spans="27:28" ht="21" customHeight="1" hidden="1">
      <c r="AA2920" s="286"/>
      <c r="AB2920" s="286"/>
    </row>
    <row r="2921" spans="27:28" ht="21" customHeight="1" hidden="1">
      <c r="AA2921" s="286"/>
      <c r="AB2921" s="286"/>
    </row>
    <row r="2922" spans="27:28" ht="21" customHeight="1" hidden="1">
      <c r="AA2922" s="286"/>
      <c r="AB2922" s="286"/>
    </row>
    <row r="2923" spans="27:28" ht="21" customHeight="1" hidden="1">
      <c r="AA2923" s="286"/>
      <c r="AB2923" s="286"/>
    </row>
    <row r="2924" spans="27:28" ht="21" customHeight="1" hidden="1">
      <c r="AA2924" s="286"/>
      <c r="AB2924" s="286"/>
    </row>
    <row r="2925" spans="27:28" ht="21" customHeight="1" hidden="1">
      <c r="AA2925" s="286"/>
      <c r="AB2925" s="286"/>
    </row>
    <row r="2926" spans="27:28" ht="21" customHeight="1" hidden="1">
      <c r="AA2926" s="286"/>
      <c r="AB2926" s="286"/>
    </row>
    <row r="2927" spans="27:28" ht="21" customHeight="1" hidden="1">
      <c r="AA2927" s="286"/>
      <c r="AB2927" s="286"/>
    </row>
    <row r="2928" spans="27:28" ht="21" customHeight="1" hidden="1">
      <c r="AA2928" s="286"/>
      <c r="AB2928" s="286"/>
    </row>
    <row r="2929" spans="27:28" ht="21" customHeight="1" hidden="1">
      <c r="AA2929" s="286"/>
      <c r="AB2929" s="286"/>
    </row>
    <row r="2930" spans="27:28" ht="21" customHeight="1" hidden="1">
      <c r="AA2930" s="286"/>
      <c r="AB2930" s="286"/>
    </row>
    <row r="2931" spans="27:28" ht="21" customHeight="1" hidden="1">
      <c r="AA2931" s="286"/>
      <c r="AB2931" s="286"/>
    </row>
    <row r="2932" spans="27:28" ht="21" customHeight="1" hidden="1">
      <c r="AA2932" s="286"/>
      <c r="AB2932" s="286"/>
    </row>
    <row r="2933" spans="27:28" ht="21" customHeight="1" hidden="1">
      <c r="AA2933" s="286"/>
      <c r="AB2933" s="286"/>
    </row>
    <row r="2934" spans="27:28" ht="21" customHeight="1" hidden="1">
      <c r="AA2934" s="286"/>
      <c r="AB2934" s="286"/>
    </row>
    <row r="2935" spans="27:28" ht="21" customHeight="1" hidden="1">
      <c r="AA2935" s="286"/>
      <c r="AB2935" s="286"/>
    </row>
    <row r="2936" spans="27:28" ht="21" customHeight="1" hidden="1">
      <c r="AA2936" s="286"/>
      <c r="AB2936" s="286"/>
    </row>
    <row r="2937" spans="27:28" ht="21" customHeight="1" hidden="1">
      <c r="AA2937" s="286"/>
      <c r="AB2937" s="286"/>
    </row>
    <row r="2938" spans="27:28" ht="21" customHeight="1" hidden="1">
      <c r="AA2938" s="286"/>
      <c r="AB2938" s="286"/>
    </row>
    <row r="2939" spans="27:28" ht="21" customHeight="1" hidden="1">
      <c r="AA2939" s="286"/>
      <c r="AB2939" s="286"/>
    </row>
    <row r="2940" spans="27:28" ht="21" customHeight="1" hidden="1">
      <c r="AA2940" s="286"/>
      <c r="AB2940" s="286"/>
    </row>
    <row r="2941" spans="27:28" ht="21" customHeight="1" hidden="1">
      <c r="AA2941" s="286"/>
      <c r="AB2941" s="286"/>
    </row>
    <row r="2942" spans="27:28" ht="21" customHeight="1" hidden="1">
      <c r="AA2942" s="286"/>
      <c r="AB2942" s="286"/>
    </row>
    <row r="2943" spans="27:28" ht="21" customHeight="1" hidden="1">
      <c r="AA2943" s="286"/>
      <c r="AB2943" s="286"/>
    </row>
    <row r="2944" spans="27:28" ht="21" customHeight="1" hidden="1">
      <c r="AA2944" s="286"/>
      <c r="AB2944" s="286"/>
    </row>
    <row r="2945" spans="27:28" ht="21" customHeight="1" hidden="1">
      <c r="AA2945" s="286"/>
      <c r="AB2945" s="286"/>
    </row>
    <row r="2946" spans="27:28" ht="21" customHeight="1" hidden="1">
      <c r="AA2946" s="286"/>
      <c r="AB2946" s="286"/>
    </row>
    <row r="2947" spans="27:28" ht="21" customHeight="1" hidden="1">
      <c r="AA2947" s="286"/>
      <c r="AB2947" s="286"/>
    </row>
    <row r="2948" spans="27:28" ht="21" customHeight="1" hidden="1">
      <c r="AA2948" s="286"/>
      <c r="AB2948" s="286"/>
    </row>
    <row r="2949" spans="27:28" ht="21" customHeight="1" hidden="1">
      <c r="AA2949" s="286"/>
      <c r="AB2949" s="286"/>
    </row>
    <row r="2950" spans="27:28" ht="21" customHeight="1" hidden="1">
      <c r="AA2950" s="286"/>
      <c r="AB2950" s="286"/>
    </row>
    <row r="2951" spans="27:28" ht="21" customHeight="1" hidden="1">
      <c r="AA2951" s="286"/>
      <c r="AB2951" s="286"/>
    </row>
    <row r="2952" spans="27:28" ht="21" customHeight="1" hidden="1">
      <c r="AA2952" s="286"/>
      <c r="AB2952" s="286"/>
    </row>
    <row r="2953" spans="27:28" ht="21" customHeight="1" hidden="1">
      <c r="AA2953" s="286"/>
      <c r="AB2953" s="286"/>
    </row>
    <row r="2954" spans="27:28" ht="21" customHeight="1" hidden="1">
      <c r="AA2954" s="286"/>
      <c r="AB2954" s="286"/>
    </row>
    <row r="2955" spans="27:28" ht="21" customHeight="1" hidden="1">
      <c r="AA2955" s="286"/>
      <c r="AB2955" s="286"/>
    </row>
    <row r="2956" spans="27:28" ht="21" customHeight="1" hidden="1">
      <c r="AA2956" s="286"/>
      <c r="AB2956" s="286"/>
    </row>
    <row r="2957" spans="27:28" ht="21" customHeight="1" hidden="1">
      <c r="AA2957" s="286"/>
      <c r="AB2957" s="286"/>
    </row>
    <row r="2958" spans="27:28" ht="21" customHeight="1" hidden="1">
      <c r="AA2958" s="286"/>
      <c r="AB2958" s="286"/>
    </row>
    <row r="2959" spans="27:28" ht="21" customHeight="1" hidden="1">
      <c r="AA2959" s="286"/>
      <c r="AB2959" s="286"/>
    </row>
    <row r="2960" spans="27:28" ht="21" customHeight="1" hidden="1">
      <c r="AA2960" s="286"/>
      <c r="AB2960" s="286"/>
    </row>
    <row r="2961" spans="27:28" ht="21" customHeight="1" hidden="1">
      <c r="AA2961" s="286"/>
      <c r="AB2961" s="286"/>
    </row>
    <row r="2962" spans="27:28" ht="21" customHeight="1" hidden="1">
      <c r="AA2962" s="286"/>
      <c r="AB2962" s="286"/>
    </row>
    <row r="2963" spans="27:28" ht="21" customHeight="1" hidden="1">
      <c r="AA2963" s="286"/>
      <c r="AB2963" s="286"/>
    </row>
    <row r="2964" spans="27:28" ht="21" customHeight="1" hidden="1">
      <c r="AA2964" s="286"/>
      <c r="AB2964" s="286"/>
    </row>
    <row r="2965" spans="27:28" ht="21" customHeight="1" hidden="1">
      <c r="AA2965" s="286"/>
      <c r="AB2965" s="286"/>
    </row>
    <row r="2966" spans="27:28" ht="21" customHeight="1" hidden="1">
      <c r="AA2966" s="286"/>
      <c r="AB2966" s="286"/>
    </row>
    <row r="2967" spans="27:28" ht="21" customHeight="1" hidden="1">
      <c r="AA2967" s="286"/>
      <c r="AB2967" s="286"/>
    </row>
    <row r="2968" spans="27:28" ht="21" customHeight="1" hidden="1">
      <c r="AA2968" s="286"/>
      <c r="AB2968" s="286"/>
    </row>
    <row r="2969" spans="27:28" ht="21" customHeight="1" hidden="1">
      <c r="AA2969" s="286"/>
      <c r="AB2969" s="286"/>
    </row>
    <row r="2970" spans="27:28" ht="21" customHeight="1" hidden="1">
      <c r="AA2970" s="286"/>
      <c r="AB2970" s="286"/>
    </row>
    <row r="2971" spans="27:28" ht="21" customHeight="1" hidden="1">
      <c r="AA2971" s="286"/>
      <c r="AB2971" s="286"/>
    </row>
    <row r="2972" spans="27:28" ht="21" customHeight="1" hidden="1">
      <c r="AA2972" s="286"/>
      <c r="AB2972" s="286"/>
    </row>
    <row r="2973" spans="27:28" ht="21" customHeight="1" hidden="1">
      <c r="AA2973" s="286"/>
      <c r="AB2973" s="286"/>
    </row>
    <row r="2974" spans="27:28" ht="21" customHeight="1" hidden="1">
      <c r="AA2974" s="286"/>
      <c r="AB2974" s="286"/>
    </row>
    <row r="2975" spans="27:28" ht="21" customHeight="1" hidden="1">
      <c r="AA2975" s="286"/>
      <c r="AB2975" s="286"/>
    </row>
    <row r="2976" spans="27:28" ht="21" customHeight="1" hidden="1">
      <c r="AA2976" s="286"/>
      <c r="AB2976" s="286"/>
    </row>
    <row r="2977" spans="27:28" ht="21" customHeight="1" hidden="1">
      <c r="AA2977" s="286"/>
      <c r="AB2977" s="286"/>
    </row>
    <row r="2978" spans="27:28" ht="21" customHeight="1" hidden="1">
      <c r="AA2978" s="286"/>
      <c r="AB2978" s="286"/>
    </row>
    <row r="2979" spans="27:28" ht="21" customHeight="1" hidden="1">
      <c r="AA2979" s="286"/>
      <c r="AB2979" s="286"/>
    </row>
    <row r="2980" spans="27:28" ht="21" customHeight="1" hidden="1">
      <c r="AA2980" s="286"/>
      <c r="AB2980" s="286"/>
    </row>
    <row r="2981" spans="27:28" ht="21" customHeight="1" hidden="1">
      <c r="AA2981" s="286"/>
      <c r="AB2981" s="286"/>
    </row>
    <row r="2982" spans="27:28" ht="21" customHeight="1" hidden="1">
      <c r="AA2982" s="286"/>
      <c r="AB2982" s="286"/>
    </row>
    <row r="2983" spans="27:28" ht="21" customHeight="1" hidden="1">
      <c r="AA2983" s="286"/>
      <c r="AB2983" s="286"/>
    </row>
    <row r="2984" spans="27:28" ht="21" customHeight="1" hidden="1">
      <c r="AA2984" s="286"/>
      <c r="AB2984" s="286"/>
    </row>
    <row r="2985" spans="27:28" ht="21" customHeight="1" hidden="1">
      <c r="AA2985" s="286"/>
      <c r="AB2985" s="286"/>
    </row>
    <row r="2986" spans="27:28" ht="21" customHeight="1" hidden="1">
      <c r="AA2986" s="286"/>
      <c r="AB2986" s="286"/>
    </row>
    <row r="2987" spans="27:28" ht="21" customHeight="1" hidden="1">
      <c r="AA2987" s="286"/>
      <c r="AB2987" s="286"/>
    </row>
    <row r="2988" spans="27:28" ht="21" customHeight="1" hidden="1">
      <c r="AA2988" s="286"/>
      <c r="AB2988" s="286"/>
    </row>
    <row r="2989" spans="27:28" ht="21" customHeight="1" hidden="1">
      <c r="AA2989" s="286"/>
      <c r="AB2989" s="286"/>
    </row>
    <row r="2990" spans="27:28" ht="21" customHeight="1" hidden="1">
      <c r="AA2990" s="286"/>
      <c r="AB2990" s="286"/>
    </row>
    <row r="2991" spans="27:28" ht="21" customHeight="1" hidden="1">
      <c r="AA2991" s="286"/>
      <c r="AB2991" s="286"/>
    </row>
    <row r="2992" spans="27:28" ht="21" customHeight="1" hidden="1">
      <c r="AA2992" s="286"/>
      <c r="AB2992" s="286"/>
    </row>
    <row r="2993" spans="27:28" ht="21" customHeight="1" hidden="1">
      <c r="AA2993" s="286"/>
      <c r="AB2993" s="286"/>
    </row>
    <row r="2994" spans="27:28" ht="21" customHeight="1" hidden="1">
      <c r="AA2994" s="286"/>
      <c r="AB2994" s="286"/>
    </row>
    <row r="2995" spans="27:28" ht="21" customHeight="1" hidden="1">
      <c r="AA2995" s="286"/>
      <c r="AB2995" s="286"/>
    </row>
    <row r="2996" spans="27:28" ht="21" customHeight="1" hidden="1">
      <c r="AA2996" s="286"/>
      <c r="AB2996" s="286"/>
    </row>
    <row r="2997" spans="27:28" ht="21" customHeight="1" hidden="1">
      <c r="AA2997" s="286"/>
      <c r="AB2997" s="286"/>
    </row>
    <row r="2998" spans="27:28" ht="21" customHeight="1" hidden="1">
      <c r="AA2998" s="286"/>
      <c r="AB2998" s="286"/>
    </row>
    <row r="2999" spans="27:28" ht="21" customHeight="1" hidden="1">
      <c r="AA2999" s="286"/>
      <c r="AB2999" s="286"/>
    </row>
    <row r="3000" spans="27:28" ht="21" customHeight="1" hidden="1">
      <c r="AA3000" s="286"/>
      <c r="AB3000" s="286"/>
    </row>
  </sheetData>
  <sheetProtection/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19" t="s">
        <v>563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3.5" customHeight="1">
      <c r="A2" s="420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="271" customFormat="1" ht="7.5" customHeight="1" thickBot="1">
      <c r="A3" s="270"/>
    </row>
    <row r="4" spans="1:16" s="71" customFormat="1" ht="21.75" customHeight="1">
      <c r="A4" s="420"/>
      <c r="B4" s="419"/>
      <c r="C4" s="419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9009</v>
      </c>
      <c r="H5" s="74"/>
      <c r="I5" s="75"/>
      <c r="L5" s="75"/>
      <c r="M5" s="75"/>
      <c r="O5" s="79" t="s">
        <v>182</v>
      </c>
      <c r="P5" s="80">
        <f ca="1">INDIRECT(B47&amp;"!N27")</f>
        <v>79675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60263</v>
      </c>
    </row>
    <row r="8" spans="1:13" s="71" customFormat="1" ht="21.75" customHeight="1" thickBot="1">
      <c r="A8" s="81"/>
      <c r="B8" s="421" t="s">
        <v>60</v>
      </c>
      <c r="C8" s="421"/>
      <c r="E8" s="79" t="s">
        <v>184</v>
      </c>
      <c r="F8" s="80">
        <f ca="1">INDIRECT(B47&amp;"!L7")</f>
        <v>1004535</v>
      </c>
      <c r="H8" s="79" t="s">
        <v>185</v>
      </c>
      <c r="I8" s="80">
        <f ca="1">INDIRECT(B47&amp;"!L15")</f>
        <v>1029253</v>
      </c>
      <c r="K8" s="86" t="s">
        <v>61</v>
      </c>
      <c r="L8" s="87" t="s">
        <v>186</v>
      </c>
      <c r="M8" s="88">
        <f ca="1">INDIRECT(B47&amp;"!O15")</f>
        <v>54948</v>
      </c>
    </row>
    <row r="9" spans="1:13" s="71" customFormat="1" ht="21.75" customHeight="1" thickBot="1">
      <c r="A9" s="81"/>
      <c r="C9" s="81"/>
      <c r="F9" s="81"/>
      <c r="H9" s="74"/>
      <c r="I9" s="81"/>
      <c r="K9" s="272"/>
      <c r="L9" s="273" t="s">
        <v>536</v>
      </c>
      <c r="M9" s="274">
        <f ca="1">INDIRECT(B47&amp;"!P7")</f>
        <v>1403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0</v>
      </c>
      <c r="F10" s="81"/>
      <c r="H10" s="74"/>
      <c r="K10" s="91" t="s">
        <v>62</v>
      </c>
      <c r="L10" s="92" t="s">
        <v>187</v>
      </c>
      <c r="M10" s="90">
        <f ca="1">INDIRECT(B47&amp;"!M23")</f>
        <v>24718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10403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959132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20088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42616</v>
      </c>
      <c r="K13" s="94" t="s">
        <v>63</v>
      </c>
      <c r="L13" s="95" t="s">
        <v>190</v>
      </c>
      <c r="M13" s="96">
        <f ca="1">INDIRECT(B47&amp;"!N16")</f>
        <v>7805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21424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12352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73" t="s">
        <v>536</v>
      </c>
      <c r="M15" s="274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108717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2279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67346</v>
      </c>
      <c r="K17" s="94" t="s">
        <v>63</v>
      </c>
      <c r="L17" s="95" t="s">
        <v>537</v>
      </c>
      <c r="M17" s="96">
        <f ca="1">INDIRECT(B47&amp;"!N21")</f>
        <v>1493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338</v>
      </c>
      <c r="H18" s="74"/>
      <c r="I18" s="81"/>
      <c r="K18" s="97" t="s">
        <v>61</v>
      </c>
      <c r="L18" s="98" t="s">
        <v>225</v>
      </c>
      <c r="M18" s="80">
        <f ca="1">INDIRECT(B47&amp;"!O21")</f>
        <v>63990</v>
      </c>
    </row>
    <row r="19" spans="1:13" s="71" customFormat="1" ht="21.75" customHeight="1" thickBot="1">
      <c r="A19" s="81"/>
      <c r="C19" s="93"/>
      <c r="H19" s="74"/>
      <c r="I19" s="81"/>
      <c r="K19" s="101"/>
      <c r="L19" s="273" t="s">
        <v>536</v>
      </c>
      <c r="M19" s="274">
        <f ca="1">INDIRECT(B47&amp;"!P21")</f>
        <v>0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7978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5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145314</v>
      </c>
      <c r="H21" s="79" t="s">
        <v>193</v>
      </c>
      <c r="I21" s="80">
        <f ca="1">INDIRECT(B47&amp;"!L17")</f>
        <v>1651</v>
      </c>
      <c r="K21" s="94" t="s">
        <v>63</v>
      </c>
      <c r="L21" s="95" t="s">
        <v>194</v>
      </c>
      <c r="M21" s="276">
        <f ca="1">INDIRECT(B47&amp;"!N17")</f>
        <v>0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113533</v>
      </c>
      <c r="F22" s="81"/>
      <c r="K22" s="97" t="s">
        <v>61</v>
      </c>
      <c r="L22" s="98" t="s">
        <v>195</v>
      </c>
      <c r="M22" s="88">
        <f ca="1">INDIRECT(B47&amp;"!O17")</f>
        <v>1513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73" t="s">
        <v>536</v>
      </c>
      <c r="M23" s="274">
        <f ca="1">INDIRECT(B47&amp;"!P17")</f>
        <v>0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42</v>
      </c>
      <c r="F24" s="81"/>
      <c r="H24" s="76" t="s">
        <v>49</v>
      </c>
      <c r="I24" s="77"/>
      <c r="K24" s="83" t="s">
        <v>62</v>
      </c>
      <c r="L24" s="277" t="s">
        <v>196</v>
      </c>
      <c r="M24" s="275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0</v>
      </c>
      <c r="K25" s="94" t="s">
        <v>63</v>
      </c>
      <c r="L25" s="278" t="s">
        <v>198</v>
      </c>
      <c r="M25" s="276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62755</v>
      </c>
      <c r="F26" s="81"/>
      <c r="K26" s="97" t="s">
        <v>61</v>
      </c>
      <c r="L26" s="279" t="s">
        <v>199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273" t="s">
        <v>538</v>
      </c>
      <c r="M27" s="274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7" t="s">
        <v>200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0</v>
      </c>
      <c r="K29" s="94" t="s">
        <v>63</v>
      </c>
      <c r="L29" s="278" t="s">
        <v>539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9" t="s">
        <v>202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273" t="s">
        <v>538</v>
      </c>
      <c r="M31" s="274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30245</v>
      </c>
      <c r="K33" s="94" t="s">
        <v>63</v>
      </c>
      <c r="L33" s="95" t="s">
        <v>205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18436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73" t="s">
        <v>538</v>
      </c>
      <c r="M35" s="274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2351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3456</v>
      </c>
      <c r="K37" s="97" t="s">
        <v>63</v>
      </c>
      <c r="L37" s="98" t="s">
        <v>209</v>
      </c>
      <c r="M37" s="88">
        <f ca="1">INDIRECT(B47&amp;"!N22")</f>
        <v>1105</v>
      </c>
      <c r="O37" s="422">
        <f ca="1">INDIRECT(B47&amp;"!O24")</f>
        <v>151239</v>
      </c>
      <c r="P37" s="422"/>
    </row>
    <row r="38" spans="2:16" s="71" customFormat="1" ht="21.75" customHeight="1" thickBot="1">
      <c r="B38" s="115" t="s">
        <v>71</v>
      </c>
      <c r="C38" s="116">
        <f ca="1">INDIRECT(B47&amp;"!E6")</f>
        <v>3807466</v>
      </c>
      <c r="F38" s="81"/>
      <c r="H38" s="74"/>
      <c r="I38" s="75"/>
      <c r="L38" s="273" t="s">
        <v>538</v>
      </c>
      <c r="M38" s="274">
        <f ca="1">INDIRECT(B47&amp;"!P22")</f>
        <v>0</v>
      </c>
      <c r="O38" s="423"/>
      <c r="P38" s="423"/>
    </row>
    <row r="39" spans="2:16" s="71" customFormat="1" ht="21.75" customHeight="1">
      <c r="B39" s="117" t="s">
        <v>72</v>
      </c>
      <c r="C39" s="118">
        <f ca="1">INDIRECT(B47&amp;"!E7")</f>
        <v>42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3807508</v>
      </c>
      <c r="E40" s="79" t="s">
        <v>544</v>
      </c>
      <c r="F40" s="80">
        <f ca="1">INDIRECT(B47&amp;"!L25")</f>
        <v>54042</v>
      </c>
      <c r="H40" s="74"/>
      <c r="I40" s="75"/>
      <c r="L40" s="75"/>
      <c r="M40" s="75"/>
      <c r="O40" s="79"/>
      <c r="P40" s="80">
        <f ca="1">INDIRECT(B47&amp;"!O27")</f>
        <v>205281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2015-02-05T06:41:18Z</cp:lastPrinted>
  <dcterms:created xsi:type="dcterms:W3CDTF">2008-01-06T09:11:49Z</dcterms:created>
  <dcterms:modified xsi:type="dcterms:W3CDTF">2015-10-14T08:23:11Z</dcterms:modified>
  <cp:category/>
  <cp:version/>
  <cp:contentType/>
  <cp:contentStatus/>
</cp:coreProperties>
</file>