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9260" windowHeight="595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'し尿処理状況'!$A$7:$BC$42</definedName>
    <definedName name="_xlnm.Print_Area" localSheetId="0">'水洗化人口等'!$A$7:$Z$42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<sst xmlns="http://schemas.openxmlformats.org/spreadsheetml/2006/main" count="766" uniqueCount="331">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</sst>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SUM(D8:D42)</f>
        <v>2327276</v>
      </c>
      <c r="E7" s="196">
        <f>SUM(E8:E42)</f>
        <v>348604</v>
      </c>
      <c r="F7" s="197">
        <f>IF(D7&gt;0,E7/D7*100,"-")</f>
        <v>14.97905706070101</v>
      </c>
      <c r="G7" s="196">
        <f>SUM(G8:G42)</f>
        <v>343584</v>
      </c>
      <c r="H7" s="196">
        <f>SUM(H8:H42)</f>
        <v>5020</v>
      </c>
      <c r="I7" s="196">
        <f>SUM(I8:I42)</f>
        <v>1978672</v>
      </c>
      <c r="J7" s="197">
        <f>IF($D7&gt;0,I7/$D7*100,"-")</f>
        <v>85.02094293929899</v>
      </c>
      <c r="K7" s="196">
        <f>SUM(K8:K42)</f>
        <v>1723124</v>
      </c>
      <c r="L7" s="197">
        <f>IF($D7&gt;0,K7/$D7*100,"-")</f>
        <v>74.04038025571526</v>
      </c>
      <c r="M7" s="196">
        <f>SUM(M8:M42)</f>
        <v>5935</v>
      </c>
      <c r="N7" s="197">
        <f>IF($D7&gt;0,M7/$D7*100,"-")</f>
        <v>0.2550191726292885</v>
      </c>
      <c r="O7" s="196">
        <f>SUM(O8:O42)</f>
        <v>249613</v>
      </c>
      <c r="P7" s="196">
        <f>SUM(P8:P42)</f>
        <v>167745</v>
      </c>
      <c r="Q7" s="197">
        <f>IF($D7&gt;0,O7/$D7*100,"-")</f>
        <v>10.725543510954438</v>
      </c>
      <c r="R7" s="196">
        <f>SUM(R8:R42)</f>
        <v>14335</v>
      </c>
      <c r="S7" s="198">
        <f aca="true" t="shared" si="0" ref="S7:Z7">COUNTIF(S8:S42,"○")</f>
        <v>31</v>
      </c>
      <c r="T7" s="198">
        <f t="shared" si="0"/>
        <v>0</v>
      </c>
      <c r="U7" s="198">
        <f t="shared" si="0"/>
        <v>0</v>
      </c>
      <c r="V7" s="198">
        <f t="shared" si="0"/>
        <v>4</v>
      </c>
      <c r="W7" s="198">
        <f t="shared" si="0"/>
        <v>24</v>
      </c>
      <c r="X7" s="198">
        <f t="shared" si="0"/>
        <v>2</v>
      </c>
      <c r="Y7" s="198">
        <f t="shared" si="0"/>
        <v>0</v>
      </c>
      <c r="Z7" s="198">
        <f t="shared" si="0"/>
        <v>9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42">+SUM(E8,+I8)</f>
        <v>1048094</v>
      </c>
      <c r="E8" s="94">
        <f aca="true" t="shared" si="2" ref="E8:E42">+SUM(G8,+H8)</f>
        <v>8976</v>
      </c>
      <c r="F8" s="95">
        <f aca="true" t="shared" si="3" ref="F8:F42">IF(D8&gt;0,E8/D8*100,"-")</f>
        <v>0.8564117340620212</v>
      </c>
      <c r="G8" s="94">
        <v>8976</v>
      </c>
      <c r="H8" s="94">
        <v>0</v>
      </c>
      <c r="I8" s="94">
        <f aca="true" t="shared" si="4" ref="I8:I42">+SUM(K8,+M8,+O8)</f>
        <v>1039118</v>
      </c>
      <c r="J8" s="95">
        <f aca="true" t="shared" si="5" ref="J8:J42">IF($D8&gt;0,I8/$D8*100,"-")</f>
        <v>99.14358826593798</v>
      </c>
      <c r="K8" s="94">
        <v>1020556</v>
      </c>
      <c r="L8" s="95">
        <f aca="true" t="shared" si="6" ref="L8:L42">IF($D8&gt;0,K8/$D8*100,"-")</f>
        <v>97.37256391125223</v>
      </c>
      <c r="M8" s="94">
        <v>4295</v>
      </c>
      <c r="N8" s="95">
        <f aca="true" t="shared" si="7" ref="N8:N42">IF($D8&gt;0,M8/$D8*100,"-")</f>
        <v>0.409791488168046</v>
      </c>
      <c r="O8" s="94">
        <v>14267</v>
      </c>
      <c r="P8" s="94">
        <v>6654</v>
      </c>
      <c r="Q8" s="95">
        <f aca="true" t="shared" si="8" ref="Q8:Q42">IF($D8&gt;0,O8/$D8*100,"-")</f>
        <v>1.3612328665176978</v>
      </c>
      <c r="R8" s="94">
        <v>9258</v>
      </c>
      <c r="S8" s="96" t="s">
        <v>257</v>
      </c>
      <c r="T8" s="96"/>
      <c r="U8" s="96"/>
      <c r="V8" s="96"/>
      <c r="W8" s="97"/>
      <c r="X8" s="97"/>
      <c r="Y8" s="97"/>
      <c r="Z8" s="97" t="s">
        <v>257</v>
      </c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151068</v>
      </c>
      <c r="E9" s="94">
        <f t="shared" si="2"/>
        <v>66851</v>
      </c>
      <c r="F9" s="95">
        <f t="shared" si="3"/>
        <v>44.252257261630525</v>
      </c>
      <c r="G9" s="94">
        <v>66851</v>
      </c>
      <c r="H9" s="94">
        <v>0</v>
      </c>
      <c r="I9" s="94">
        <f t="shared" si="4"/>
        <v>84217</v>
      </c>
      <c r="J9" s="95">
        <f t="shared" si="5"/>
        <v>55.747742738369475</v>
      </c>
      <c r="K9" s="94">
        <v>66210</v>
      </c>
      <c r="L9" s="95">
        <f t="shared" si="6"/>
        <v>43.8279450313766</v>
      </c>
      <c r="M9" s="94">
        <v>0</v>
      </c>
      <c r="N9" s="95">
        <f t="shared" si="7"/>
        <v>0</v>
      </c>
      <c r="O9" s="94">
        <v>18007</v>
      </c>
      <c r="P9" s="94">
        <v>6167</v>
      </c>
      <c r="Q9" s="95">
        <f t="shared" si="8"/>
        <v>11.919797706992878</v>
      </c>
      <c r="R9" s="94">
        <v>672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56322</v>
      </c>
      <c r="E10" s="94">
        <f t="shared" si="2"/>
        <v>815</v>
      </c>
      <c r="F10" s="95">
        <f t="shared" si="3"/>
        <v>1.4470366819360108</v>
      </c>
      <c r="G10" s="94">
        <v>720</v>
      </c>
      <c r="H10" s="94">
        <v>95</v>
      </c>
      <c r="I10" s="94">
        <f t="shared" si="4"/>
        <v>55507</v>
      </c>
      <c r="J10" s="95">
        <f t="shared" si="5"/>
        <v>98.55296331806399</v>
      </c>
      <c r="K10" s="94">
        <v>54477</v>
      </c>
      <c r="L10" s="95">
        <f t="shared" si="6"/>
        <v>96.72419303291787</v>
      </c>
      <c r="M10" s="94">
        <v>0</v>
      </c>
      <c r="N10" s="95">
        <f t="shared" si="7"/>
        <v>0</v>
      </c>
      <c r="O10" s="94">
        <v>1030</v>
      </c>
      <c r="P10" s="94">
        <v>304</v>
      </c>
      <c r="Q10" s="95">
        <f t="shared" si="8"/>
        <v>1.828770285146124</v>
      </c>
      <c r="R10" s="94">
        <v>333</v>
      </c>
      <c r="S10" s="96" t="s">
        <v>257</v>
      </c>
      <c r="T10" s="96"/>
      <c r="U10" s="96"/>
      <c r="V10" s="96"/>
      <c r="W10" s="97" t="s">
        <v>257</v>
      </c>
      <c r="X10" s="97"/>
      <c r="Y10" s="97"/>
      <c r="Z10" s="97"/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67951</v>
      </c>
      <c r="E11" s="94">
        <f t="shared" si="2"/>
        <v>36699</v>
      </c>
      <c r="F11" s="95">
        <f t="shared" si="3"/>
        <v>54.00803520183661</v>
      </c>
      <c r="G11" s="94">
        <v>36699</v>
      </c>
      <c r="H11" s="94">
        <v>0</v>
      </c>
      <c r="I11" s="94">
        <f t="shared" si="4"/>
        <v>31252</v>
      </c>
      <c r="J11" s="95">
        <f t="shared" si="5"/>
        <v>45.99196479816338</v>
      </c>
      <c r="K11" s="94">
        <v>7179</v>
      </c>
      <c r="L11" s="95">
        <f t="shared" si="6"/>
        <v>10.564965931332871</v>
      </c>
      <c r="M11" s="94">
        <v>0</v>
      </c>
      <c r="N11" s="95">
        <f t="shared" si="7"/>
        <v>0</v>
      </c>
      <c r="O11" s="94">
        <v>24073</v>
      </c>
      <c r="P11" s="94">
        <v>19717</v>
      </c>
      <c r="Q11" s="95">
        <f t="shared" si="8"/>
        <v>35.42699886683051</v>
      </c>
      <c r="R11" s="94">
        <v>265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36708</v>
      </c>
      <c r="E12" s="107">
        <f t="shared" si="2"/>
        <v>7826</v>
      </c>
      <c r="F12" s="108">
        <f t="shared" si="3"/>
        <v>21.31960335621663</v>
      </c>
      <c r="G12" s="107">
        <v>7826</v>
      </c>
      <c r="H12" s="107">
        <v>0</v>
      </c>
      <c r="I12" s="107">
        <f t="shared" si="4"/>
        <v>28882</v>
      </c>
      <c r="J12" s="108">
        <f t="shared" si="5"/>
        <v>78.68039664378337</v>
      </c>
      <c r="K12" s="107">
        <v>21770</v>
      </c>
      <c r="L12" s="108">
        <f t="shared" si="6"/>
        <v>59.30587337909993</v>
      </c>
      <c r="M12" s="107">
        <v>0</v>
      </c>
      <c r="N12" s="108">
        <f t="shared" si="7"/>
        <v>0</v>
      </c>
      <c r="O12" s="107">
        <v>7112</v>
      </c>
      <c r="P12" s="107">
        <v>6276</v>
      </c>
      <c r="Q12" s="108">
        <f t="shared" si="8"/>
        <v>19.374523264683447</v>
      </c>
      <c r="R12" s="107">
        <v>156</v>
      </c>
      <c r="S12" s="100"/>
      <c r="T12" s="100"/>
      <c r="U12" s="100"/>
      <c r="V12" s="100" t="s">
        <v>257</v>
      </c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74139</v>
      </c>
      <c r="E13" s="107">
        <f t="shared" si="2"/>
        <v>4201</v>
      </c>
      <c r="F13" s="108">
        <f t="shared" si="3"/>
        <v>5.666383414936807</v>
      </c>
      <c r="G13" s="107">
        <v>4201</v>
      </c>
      <c r="H13" s="107">
        <v>0</v>
      </c>
      <c r="I13" s="107">
        <f t="shared" si="4"/>
        <v>69938</v>
      </c>
      <c r="J13" s="108">
        <f t="shared" si="5"/>
        <v>94.3336165850632</v>
      </c>
      <c r="K13" s="107">
        <v>65291</v>
      </c>
      <c r="L13" s="108">
        <f t="shared" si="6"/>
        <v>88.0656604486168</v>
      </c>
      <c r="M13" s="107">
        <v>0</v>
      </c>
      <c r="N13" s="108">
        <f t="shared" si="7"/>
        <v>0</v>
      </c>
      <c r="O13" s="107">
        <v>4647</v>
      </c>
      <c r="P13" s="107">
        <v>3936</v>
      </c>
      <c r="Q13" s="108">
        <f t="shared" si="8"/>
        <v>6.267956136446405</v>
      </c>
      <c r="R13" s="107">
        <v>323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30976</v>
      </c>
      <c r="E14" s="107">
        <f t="shared" si="2"/>
        <v>7272</v>
      </c>
      <c r="F14" s="108">
        <f t="shared" si="3"/>
        <v>23.476239669421485</v>
      </c>
      <c r="G14" s="107">
        <v>7272</v>
      </c>
      <c r="H14" s="107">
        <v>0</v>
      </c>
      <c r="I14" s="107">
        <f t="shared" si="4"/>
        <v>23704</v>
      </c>
      <c r="J14" s="108">
        <f t="shared" si="5"/>
        <v>76.52376033057851</v>
      </c>
      <c r="K14" s="107">
        <v>12594</v>
      </c>
      <c r="L14" s="108">
        <f t="shared" si="6"/>
        <v>40.65728305785124</v>
      </c>
      <c r="M14" s="107">
        <v>0</v>
      </c>
      <c r="N14" s="108">
        <f t="shared" si="7"/>
        <v>0</v>
      </c>
      <c r="O14" s="107">
        <v>11110</v>
      </c>
      <c r="P14" s="107">
        <v>6116</v>
      </c>
      <c r="Q14" s="108">
        <f t="shared" si="8"/>
        <v>35.86647727272727</v>
      </c>
      <c r="R14" s="107">
        <v>158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62166</v>
      </c>
      <c r="E15" s="107">
        <f t="shared" si="2"/>
        <v>1300</v>
      </c>
      <c r="F15" s="108">
        <f t="shared" si="3"/>
        <v>2.0911752404851525</v>
      </c>
      <c r="G15" s="107">
        <v>1300</v>
      </c>
      <c r="H15" s="107">
        <v>0</v>
      </c>
      <c r="I15" s="107">
        <f t="shared" si="4"/>
        <v>60866</v>
      </c>
      <c r="J15" s="108">
        <f t="shared" si="5"/>
        <v>97.90882475951484</v>
      </c>
      <c r="K15" s="107">
        <v>60512</v>
      </c>
      <c r="L15" s="108">
        <f t="shared" si="6"/>
        <v>97.33938165556735</v>
      </c>
      <c r="M15" s="107">
        <v>0</v>
      </c>
      <c r="N15" s="108">
        <f t="shared" si="7"/>
        <v>0</v>
      </c>
      <c r="O15" s="107">
        <v>354</v>
      </c>
      <c r="P15" s="107">
        <v>70</v>
      </c>
      <c r="Q15" s="108">
        <f t="shared" si="8"/>
        <v>0.5694431039474954</v>
      </c>
      <c r="R15" s="107">
        <v>286</v>
      </c>
      <c r="S15" s="100"/>
      <c r="T15" s="100"/>
      <c r="U15" s="100"/>
      <c r="V15" s="100" t="s">
        <v>257</v>
      </c>
      <c r="W15" s="100"/>
      <c r="X15" s="100"/>
      <c r="Y15" s="100"/>
      <c r="Z15" s="100" t="s">
        <v>257</v>
      </c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43800</v>
      </c>
      <c r="E16" s="107">
        <f t="shared" si="2"/>
        <v>2484</v>
      </c>
      <c r="F16" s="108">
        <f t="shared" si="3"/>
        <v>5.671232876712329</v>
      </c>
      <c r="G16" s="107">
        <v>2484</v>
      </c>
      <c r="H16" s="107">
        <v>0</v>
      </c>
      <c r="I16" s="107">
        <f t="shared" si="4"/>
        <v>41316</v>
      </c>
      <c r="J16" s="108">
        <f t="shared" si="5"/>
        <v>94.32876712328768</v>
      </c>
      <c r="K16" s="107">
        <v>38539</v>
      </c>
      <c r="L16" s="108">
        <f t="shared" si="6"/>
        <v>87.98858447488584</v>
      </c>
      <c r="M16" s="107">
        <v>0</v>
      </c>
      <c r="N16" s="108">
        <f t="shared" si="7"/>
        <v>0</v>
      </c>
      <c r="O16" s="107">
        <v>2777</v>
      </c>
      <c r="P16" s="107">
        <v>1895</v>
      </c>
      <c r="Q16" s="108">
        <f t="shared" si="8"/>
        <v>6.340182648401827</v>
      </c>
      <c r="R16" s="107">
        <v>139</v>
      </c>
      <c r="S16" s="100" t="s">
        <v>257</v>
      </c>
      <c r="T16" s="100"/>
      <c r="U16" s="100"/>
      <c r="V16" s="100"/>
      <c r="W16" s="100" t="s">
        <v>257</v>
      </c>
      <c r="X16" s="100"/>
      <c r="Y16" s="100"/>
      <c r="Z16" s="100"/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84583</v>
      </c>
      <c r="E17" s="107">
        <f t="shared" si="2"/>
        <v>30777</v>
      </c>
      <c r="F17" s="108">
        <f t="shared" si="3"/>
        <v>36.386744381258644</v>
      </c>
      <c r="G17" s="107">
        <v>25852</v>
      </c>
      <c r="H17" s="107">
        <v>4925</v>
      </c>
      <c r="I17" s="107">
        <f t="shared" si="4"/>
        <v>53806</v>
      </c>
      <c r="J17" s="108">
        <f t="shared" si="5"/>
        <v>63.61325561874136</v>
      </c>
      <c r="K17" s="107">
        <v>25031</v>
      </c>
      <c r="L17" s="108">
        <f t="shared" si="6"/>
        <v>29.593417116914743</v>
      </c>
      <c r="M17" s="107">
        <v>0</v>
      </c>
      <c r="N17" s="108">
        <f t="shared" si="7"/>
        <v>0</v>
      </c>
      <c r="O17" s="107">
        <v>28775</v>
      </c>
      <c r="P17" s="107">
        <v>13972</v>
      </c>
      <c r="Q17" s="108">
        <f t="shared" si="8"/>
        <v>34.01983850182661</v>
      </c>
      <c r="R17" s="107">
        <v>300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74078</v>
      </c>
      <c r="E18" s="107">
        <f t="shared" si="2"/>
        <v>36692</v>
      </c>
      <c r="F18" s="108">
        <f t="shared" si="3"/>
        <v>49.53157482653419</v>
      </c>
      <c r="G18" s="107">
        <v>36692</v>
      </c>
      <c r="H18" s="107">
        <v>0</v>
      </c>
      <c r="I18" s="107">
        <f t="shared" si="4"/>
        <v>37386</v>
      </c>
      <c r="J18" s="108">
        <f t="shared" si="5"/>
        <v>50.4684251734658</v>
      </c>
      <c r="K18" s="107">
        <v>20687</v>
      </c>
      <c r="L18" s="108">
        <f t="shared" si="6"/>
        <v>27.925969923594053</v>
      </c>
      <c r="M18" s="107">
        <v>0</v>
      </c>
      <c r="N18" s="108">
        <f t="shared" si="7"/>
        <v>0</v>
      </c>
      <c r="O18" s="107">
        <v>16699</v>
      </c>
      <c r="P18" s="107">
        <v>11579</v>
      </c>
      <c r="Q18" s="108">
        <f t="shared" si="8"/>
        <v>22.542455249871757</v>
      </c>
      <c r="R18" s="107">
        <v>274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40330</v>
      </c>
      <c r="E19" s="107">
        <f t="shared" si="2"/>
        <v>9123</v>
      </c>
      <c r="F19" s="108">
        <f t="shared" si="3"/>
        <v>22.620877758492437</v>
      </c>
      <c r="G19" s="107">
        <v>9123</v>
      </c>
      <c r="H19" s="107">
        <v>0</v>
      </c>
      <c r="I19" s="107">
        <f t="shared" si="4"/>
        <v>31207</v>
      </c>
      <c r="J19" s="108">
        <f t="shared" si="5"/>
        <v>77.37912224150756</v>
      </c>
      <c r="K19" s="107">
        <v>24742</v>
      </c>
      <c r="L19" s="108">
        <f t="shared" si="6"/>
        <v>61.3488718075874</v>
      </c>
      <c r="M19" s="107">
        <v>0</v>
      </c>
      <c r="N19" s="108">
        <f t="shared" si="7"/>
        <v>0</v>
      </c>
      <c r="O19" s="107">
        <v>6465</v>
      </c>
      <c r="P19" s="107">
        <v>2441</v>
      </c>
      <c r="Q19" s="108">
        <f t="shared" si="8"/>
        <v>16.03025043392016</v>
      </c>
      <c r="R19" s="107">
        <v>87</v>
      </c>
      <c r="S19" s="100" t="s">
        <v>257</v>
      </c>
      <c r="T19" s="100"/>
      <c r="U19" s="100"/>
      <c r="V19" s="100"/>
      <c r="W19" s="100"/>
      <c r="X19" s="100" t="s">
        <v>257</v>
      </c>
      <c r="Y19" s="100"/>
      <c r="Z19" s="100"/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135656</v>
      </c>
      <c r="E20" s="107">
        <f t="shared" si="2"/>
        <v>58919</v>
      </c>
      <c r="F20" s="108">
        <f t="shared" si="3"/>
        <v>43.43265318157693</v>
      </c>
      <c r="G20" s="107">
        <v>58919</v>
      </c>
      <c r="H20" s="107">
        <v>0</v>
      </c>
      <c r="I20" s="107">
        <f t="shared" si="4"/>
        <v>76737</v>
      </c>
      <c r="J20" s="108">
        <f t="shared" si="5"/>
        <v>56.56734681842307</v>
      </c>
      <c r="K20" s="107">
        <v>40202</v>
      </c>
      <c r="L20" s="108">
        <f t="shared" si="6"/>
        <v>29.635253877454737</v>
      </c>
      <c r="M20" s="107">
        <v>270</v>
      </c>
      <c r="N20" s="108">
        <f t="shared" si="7"/>
        <v>0.19903284779147257</v>
      </c>
      <c r="O20" s="107">
        <v>36265</v>
      </c>
      <c r="P20" s="107">
        <v>27798</v>
      </c>
      <c r="Q20" s="108">
        <f t="shared" si="8"/>
        <v>26.733060093176856</v>
      </c>
      <c r="R20" s="107">
        <v>607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12948</v>
      </c>
      <c r="E21" s="107">
        <f t="shared" si="2"/>
        <v>1412</v>
      </c>
      <c r="F21" s="108">
        <f t="shared" si="3"/>
        <v>10.905159097930182</v>
      </c>
      <c r="G21" s="107">
        <v>1412</v>
      </c>
      <c r="H21" s="107">
        <v>0</v>
      </c>
      <c r="I21" s="107">
        <f t="shared" si="4"/>
        <v>11536</v>
      </c>
      <c r="J21" s="108">
        <f t="shared" si="5"/>
        <v>89.09484090206982</v>
      </c>
      <c r="K21" s="107">
        <v>5450</v>
      </c>
      <c r="L21" s="108">
        <f t="shared" si="6"/>
        <v>42.09144269385233</v>
      </c>
      <c r="M21" s="107">
        <v>0</v>
      </c>
      <c r="N21" s="108">
        <f t="shared" si="7"/>
        <v>0</v>
      </c>
      <c r="O21" s="107">
        <v>6086</v>
      </c>
      <c r="P21" s="107">
        <v>5960</v>
      </c>
      <c r="Q21" s="108">
        <f t="shared" si="8"/>
        <v>47.00339820821748</v>
      </c>
      <c r="R21" s="107">
        <v>44</v>
      </c>
      <c r="S21" s="100"/>
      <c r="T21" s="100"/>
      <c r="U21" s="100"/>
      <c r="V21" s="100" t="s">
        <v>257</v>
      </c>
      <c r="W21" s="100"/>
      <c r="X21" s="100"/>
      <c r="Y21" s="100"/>
      <c r="Z21" s="100" t="s">
        <v>257</v>
      </c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1588</v>
      </c>
      <c r="E22" s="107">
        <f t="shared" si="2"/>
        <v>225</v>
      </c>
      <c r="F22" s="108">
        <f t="shared" si="3"/>
        <v>14.168765743073047</v>
      </c>
      <c r="G22" s="107">
        <v>225</v>
      </c>
      <c r="H22" s="107">
        <v>0</v>
      </c>
      <c r="I22" s="107">
        <f t="shared" si="4"/>
        <v>1363</v>
      </c>
      <c r="J22" s="108">
        <f t="shared" si="5"/>
        <v>85.83123425692695</v>
      </c>
      <c r="K22" s="107">
        <v>1271</v>
      </c>
      <c r="L22" s="108">
        <f t="shared" si="6"/>
        <v>80.03778337531486</v>
      </c>
      <c r="M22" s="107">
        <v>0</v>
      </c>
      <c r="N22" s="108">
        <f t="shared" si="7"/>
        <v>0</v>
      </c>
      <c r="O22" s="107">
        <v>92</v>
      </c>
      <c r="P22" s="107">
        <v>91</v>
      </c>
      <c r="Q22" s="108">
        <f t="shared" si="8"/>
        <v>5.793450881612091</v>
      </c>
      <c r="R22" s="107">
        <v>11</v>
      </c>
      <c r="S22" s="100" t="s">
        <v>257</v>
      </c>
      <c r="T22" s="100"/>
      <c r="U22" s="100"/>
      <c r="V22" s="100"/>
      <c r="W22" s="100" t="s">
        <v>257</v>
      </c>
      <c r="X22" s="100"/>
      <c r="Y22" s="100"/>
      <c r="Z22" s="100"/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23724</v>
      </c>
      <c r="E23" s="107">
        <f t="shared" si="2"/>
        <v>1402</v>
      </c>
      <c r="F23" s="108">
        <f t="shared" si="3"/>
        <v>5.909627381554544</v>
      </c>
      <c r="G23" s="107">
        <v>1402</v>
      </c>
      <c r="H23" s="107">
        <v>0</v>
      </c>
      <c r="I23" s="107">
        <f t="shared" si="4"/>
        <v>22322</v>
      </c>
      <c r="J23" s="108">
        <f t="shared" si="5"/>
        <v>94.09037261844546</v>
      </c>
      <c r="K23" s="107">
        <v>20949</v>
      </c>
      <c r="L23" s="108">
        <f t="shared" si="6"/>
        <v>88.30298431967628</v>
      </c>
      <c r="M23" s="107">
        <v>0</v>
      </c>
      <c r="N23" s="108">
        <f t="shared" si="7"/>
        <v>0</v>
      </c>
      <c r="O23" s="107">
        <v>1373</v>
      </c>
      <c r="P23" s="107">
        <v>798</v>
      </c>
      <c r="Q23" s="108">
        <f t="shared" si="8"/>
        <v>5.787388298769179</v>
      </c>
      <c r="R23" s="107">
        <v>88</v>
      </c>
      <c r="S23" s="100" t="s">
        <v>257</v>
      </c>
      <c r="T23" s="100"/>
      <c r="U23" s="100"/>
      <c r="V23" s="100"/>
      <c r="W23" s="100"/>
      <c r="X23" s="100"/>
      <c r="Y23" s="100"/>
      <c r="Z23" s="100" t="s">
        <v>257</v>
      </c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11749</v>
      </c>
      <c r="E24" s="107">
        <f t="shared" si="2"/>
        <v>2873</v>
      </c>
      <c r="F24" s="108">
        <f t="shared" si="3"/>
        <v>24.453144948506257</v>
      </c>
      <c r="G24" s="107">
        <v>2873</v>
      </c>
      <c r="H24" s="107">
        <v>0</v>
      </c>
      <c r="I24" s="107">
        <f t="shared" si="4"/>
        <v>8876</v>
      </c>
      <c r="J24" s="108">
        <f t="shared" si="5"/>
        <v>75.54685505149375</v>
      </c>
      <c r="K24" s="107">
        <v>6373</v>
      </c>
      <c r="L24" s="108">
        <f t="shared" si="6"/>
        <v>54.24291429057793</v>
      </c>
      <c r="M24" s="107">
        <v>0</v>
      </c>
      <c r="N24" s="108">
        <f t="shared" si="7"/>
        <v>0</v>
      </c>
      <c r="O24" s="107">
        <v>2503</v>
      </c>
      <c r="P24" s="107">
        <v>1938</v>
      </c>
      <c r="Q24" s="108">
        <f t="shared" si="8"/>
        <v>21.303940760915825</v>
      </c>
      <c r="R24" s="107">
        <v>32</v>
      </c>
      <c r="S24" s="100" t="s">
        <v>257</v>
      </c>
      <c r="T24" s="100"/>
      <c r="U24" s="100"/>
      <c r="V24" s="100"/>
      <c r="W24" s="100"/>
      <c r="X24" s="100"/>
      <c r="Y24" s="100"/>
      <c r="Z24" s="100" t="s">
        <v>257</v>
      </c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38658</v>
      </c>
      <c r="E25" s="107">
        <f t="shared" si="2"/>
        <v>5754</v>
      </c>
      <c r="F25" s="108">
        <f t="shared" si="3"/>
        <v>14.884370634797456</v>
      </c>
      <c r="G25" s="107">
        <v>5754</v>
      </c>
      <c r="H25" s="107">
        <v>0</v>
      </c>
      <c r="I25" s="107">
        <f t="shared" si="4"/>
        <v>32904</v>
      </c>
      <c r="J25" s="108">
        <f t="shared" si="5"/>
        <v>85.11562936520255</v>
      </c>
      <c r="K25" s="107">
        <v>26305</v>
      </c>
      <c r="L25" s="108">
        <f t="shared" si="6"/>
        <v>68.04542397433909</v>
      </c>
      <c r="M25" s="107">
        <v>0</v>
      </c>
      <c r="N25" s="108">
        <f t="shared" si="7"/>
        <v>0</v>
      </c>
      <c r="O25" s="107">
        <v>6599</v>
      </c>
      <c r="P25" s="107">
        <v>5532</v>
      </c>
      <c r="Q25" s="108">
        <f t="shared" si="8"/>
        <v>17.070205390863467</v>
      </c>
      <c r="R25" s="107">
        <v>167</v>
      </c>
      <c r="S25" s="100" t="s">
        <v>257</v>
      </c>
      <c r="T25" s="100"/>
      <c r="U25" s="100"/>
      <c r="V25" s="100"/>
      <c r="W25" s="100"/>
      <c r="X25" s="100"/>
      <c r="Y25" s="100"/>
      <c r="Z25" s="100" t="s">
        <v>257</v>
      </c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9636</v>
      </c>
      <c r="E26" s="107">
        <f t="shared" si="2"/>
        <v>2034</v>
      </c>
      <c r="F26" s="108">
        <f t="shared" si="3"/>
        <v>21.10834371108344</v>
      </c>
      <c r="G26" s="107">
        <v>2034</v>
      </c>
      <c r="H26" s="107">
        <v>0</v>
      </c>
      <c r="I26" s="107">
        <f t="shared" si="4"/>
        <v>7602</v>
      </c>
      <c r="J26" s="108">
        <f t="shared" si="5"/>
        <v>78.89165628891656</v>
      </c>
      <c r="K26" s="107">
        <v>5718</v>
      </c>
      <c r="L26" s="108">
        <f t="shared" si="6"/>
        <v>59.33997509339976</v>
      </c>
      <c r="M26" s="107">
        <v>0</v>
      </c>
      <c r="N26" s="108">
        <f t="shared" si="7"/>
        <v>0</v>
      </c>
      <c r="O26" s="107">
        <v>1884</v>
      </c>
      <c r="P26" s="107">
        <v>1778</v>
      </c>
      <c r="Q26" s="108">
        <f t="shared" si="8"/>
        <v>19.551681195516814</v>
      </c>
      <c r="R26" s="107">
        <v>36</v>
      </c>
      <c r="S26" s="100" t="s">
        <v>257</v>
      </c>
      <c r="T26" s="100"/>
      <c r="U26" s="100"/>
      <c r="V26" s="100"/>
      <c r="W26" s="100"/>
      <c r="X26" s="100"/>
      <c r="Y26" s="100"/>
      <c r="Z26" s="100" t="s">
        <v>257</v>
      </c>
    </row>
    <row r="27" spans="1:26" s="104" customFormat="1" ht="12" customHeight="1">
      <c r="A27" s="105" t="s">
        <v>258</v>
      </c>
      <c r="B27" s="106" t="s">
        <v>298</v>
      </c>
      <c r="C27" s="105" t="s">
        <v>299</v>
      </c>
      <c r="D27" s="107">
        <f t="shared" si="1"/>
        <v>15147</v>
      </c>
      <c r="E27" s="107">
        <f t="shared" si="2"/>
        <v>5000</v>
      </c>
      <c r="F27" s="108">
        <f t="shared" si="3"/>
        <v>33.00983693140556</v>
      </c>
      <c r="G27" s="107">
        <v>5000</v>
      </c>
      <c r="H27" s="107">
        <v>0</v>
      </c>
      <c r="I27" s="107">
        <f t="shared" si="4"/>
        <v>10147</v>
      </c>
      <c r="J27" s="108">
        <f t="shared" si="5"/>
        <v>66.99016306859444</v>
      </c>
      <c r="K27" s="107">
        <v>3374</v>
      </c>
      <c r="L27" s="108">
        <f t="shared" si="6"/>
        <v>22.27503796131247</v>
      </c>
      <c r="M27" s="107">
        <v>0</v>
      </c>
      <c r="N27" s="108">
        <f t="shared" si="7"/>
        <v>0</v>
      </c>
      <c r="O27" s="107">
        <v>6773</v>
      </c>
      <c r="P27" s="107">
        <v>5362</v>
      </c>
      <c r="Q27" s="108">
        <f t="shared" si="8"/>
        <v>44.71512510728197</v>
      </c>
      <c r="R27" s="107">
        <v>107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258</v>
      </c>
      <c r="B28" s="106" t="s">
        <v>300</v>
      </c>
      <c r="C28" s="105" t="s">
        <v>301</v>
      </c>
      <c r="D28" s="107">
        <f t="shared" si="1"/>
        <v>33992</v>
      </c>
      <c r="E28" s="107">
        <f t="shared" si="2"/>
        <v>3240</v>
      </c>
      <c r="F28" s="108">
        <f t="shared" si="3"/>
        <v>9.531654506942811</v>
      </c>
      <c r="G28" s="107">
        <v>3240</v>
      </c>
      <c r="H28" s="107">
        <v>0</v>
      </c>
      <c r="I28" s="107">
        <f t="shared" si="4"/>
        <v>30752</v>
      </c>
      <c r="J28" s="108">
        <f t="shared" si="5"/>
        <v>90.46834549305719</v>
      </c>
      <c r="K28" s="107">
        <v>23864</v>
      </c>
      <c r="L28" s="108">
        <f t="shared" si="6"/>
        <v>70.20475405977878</v>
      </c>
      <c r="M28" s="107">
        <v>0</v>
      </c>
      <c r="N28" s="108">
        <f t="shared" si="7"/>
        <v>0</v>
      </c>
      <c r="O28" s="107">
        <v>6888</v>
      </c>
      <c r="P28" s="107">
        <v>4944</v>
      </c>
      <c r="Q28" s="108">
        <f t="shared" si="8"/>
        <v>20.263591433278417</v>
      </c>
      <c r="R28" s="107">
        <v>81</v>
      </c>
      <c r="S28" s="100" t="s">
        <v>257</v>
      </c>
      <c r="T28" s="100"/>
      <c r="U28" s="100"/>
      <c r="V28" s="100"/>
      <c r="W28" s="100" t="s">
        <v>257</v>
      </c>
      <c r="X28" s="100"/>
      <c r="Y28" s="100"/>
      <c r="Z28" s="100"/>
    </row>
    <row r="29" spans="1:26" s="104" customFormat="1" ht="12" customHeight="1">
      <c r="A29" s="105" t="s">
        <v>258</v>
      </c>
      <c r="B29" s="106" t="s">
        <v>302</v>
      </c>
      <c r="C29" s="105" t="s">
        <v>303</v>
      </c>
      <c r="D29" s="107">
        <f t="shared" si="1"/>
        <v>13339</v>
      </c>
      <c r="E29" s="107">
        <f t="shared" si="2"/>
        <v>3124</v>
      </c>
      <c r="F29" s="108">
        <f t="shared" si="3"/>
        <v>23.420046480245897</v>
      </c>
      <c r="G29" s="107">
        <v>3124</v>
      </c>
      <c r="H29" s="107">
        <v>0</v>
      </c>
      <c r="I29" s="107">
        <f t="shared" si="4"/>
        <v>10215</v>
      </c>
      <c r="J29" s="108">
        <f t="shared" si="5"/>
        <v>76.57995351975411</v>
      </c>
      <c r="K29" s="107">
        <v>4763</v>
      </c>
      <c r="L29" s="108">
        <f t="shared" si="6"/>
        <v>35.70732438713547</v>
      </c>
      <c r="M29" s="107">
        <v>0</v>
      </c>
      <c r="N29" s="108">
        <f t="shared" si="7"/>
        <v>0</v>
      </c>
      <c r="O29" s="107">
        <v>5452</v>
      </c>
      <c r="P29" s="107">
        <v>3979</v>
      </c>
      <c r="Q29" s="108">
        <f t="shared" si="8"/>
        <v>40.872629132618634</v>
      </c>
      <c r="R29" s="107">
        <v>47</v>
      </c>
      <c r="S29" s="100" t="s">
        <v>257</v>
      </c>
      <c r="T29" s="100"/>
      <c r="U29" s="100"/>
      <c r="V29" s="100"/>
      <c r="W29" s="100" t="s">
        <v>257</v>
      </c>
      <c r="X29" s="100"/>
      <c r="Y29" s="100"/>
      <c r="Z29" s="100"/>
    </row>
    <row r="30" spans="1:26" s="104" customFormat="1" ht="12" customHeight="1">
      <c r="A30" s="105" t="s">
        <v>258</v>
      </c>
      <c r="B30" s="106" t="s">
        <v>304</v>
      </c>
      <c r="C30" s="105" t="s">
        <v>305</v>
      </c>
      <c r="D30" s="107">
        <f t="shared" si="1"/>
        <v>15107</v>
      </c>
      <c r="E30" s="107">
        <f t="shared" si="2"/>
        <v>1013</v>
      </c>
      <c r="F30" s="108">
        <f t="shared" si="3"/>
        <v>6.705500761236513</v>
      </c>
      <c r="G30" s="107">
        <v>1013</v>
      </c>
      <c r="H30" s="107">
        <v>0</v>
      </c>
      <c r="I30" s="107">
        <f t="shared" si="4"/>
        <v>14094</v>
      </c>
      <c r="J30" s="108">
        <f t="shared" si="5"/>
        <v>93.29449923876348</v>
      </c>
      <c r="K30" s="107">
        <v>10075</v>
      </c>
      <c r="L30" s="108">
        <f t="shared" si="6"/>
        <v>66.69093797577283</v>
      </c>
      <c r="M30" s="107">
        <v>0</v>
      </c>
      <c r="N30" s="108">
        <f t="shared" si="7"/>
        <v>0</v>
      </c>
      <c r="O30" s="107">
        <v>4019</v>
      </c>
      <c r="P30" s="107">
        <v>2087</v>
      </c>
      <c r="Q30" s="108">
        <f t="shared" si="8"/>
        <v>26.603561262990667</v>
      </c>
      <c r="R30" s="107">
        <v>0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4" customFormat="1" ht="12" customHeight="1">
      <c r="A31" s="105" t="s">
        <v>258</v>
      </c>
      <c r="B31" s="106" t="s">
        <v>306</v>
      </c>
      <c r="C31" s="105" t="s">
        <v>307</v>
      </c>
      <c r="D31" s="107">
        <f t="shared" si="1"/>
        <v>19808</v>
      </c>
      <c r="E31" s="107">
        <f t="shared" si="2"/>
        <v>1072</v>
      </c>
      <c r="F31" s="108">
        <f t="shared" si="3"/>
        <v>5.4119547657512115</v>
      </c>
      <c r="G31" s="107">
        <v>1072</v>
      </c>
      <c r="H31" s="107">
        <v>0</v>
      </c>
      <c r="I31" s="107">
        <f t="shared" si="4"/>
        <v>18736</v>
      </c>
      <c r="J31" s="108">
        <f t="shared" si="5"/>
        <v>94.58804523424878</v>
      </c>
      <c r="K31" s="107">
        <v>18635</v>
      </c>
      <c r="L31" s="108">
        <f t="shared" si="6"/>
        <v>94.07815024232633</v>
      </c>
      <c r="M31" s="107">
        <v>0</v>
      </c>
      <c r="N31" s="108">
        <f t="shared" si="7"/>
        <v>0</v>
      </c>
      <c r="O31" s="107">
        <v>101</v>
      </c>
      <c r="P31" s="107">
        <v>45</v>
      </c>
      <c r="Q31" s="108">
        <f t="shared" si="8"/>
        <v>0.5098949919224556</v>
      </c>
      <c r="R31" s="107">
        <v>62</v>
      </c>
      <c r="S31" s="100" t="s">
        <v>257</v>
      </c>
      <c r="T31" s="100"/>
      <c r="U31" s="100"/>
      <c r="V31" s="100"/>
      <c r="W31" s="100"/>
      <c r="X31" s="100" t="s">
        <v>257</v>
      </c>
      <c r="Y31" s="100"/>
      <c r="Z31" s="100"/>
    </row>
    <row r="32" spans="1:26" s="104" customFormat="1" ht="12" customHeight="1">
      <c r="A32" s="105" t="s">
        <v>258</v>
      </c>
      <c r="B32" s="106" t="s">
        <v>308</v>
      </c>
      <c r="C32" s="105" t="s">
        <v>309</v>
      </c>
      <c r="D32" s="107">
        <f t="shared" si="1"/>
        <v>35899</v>
      </c>
      <c r="E32" s="107">
        <f t="shared" si="2"/>
        <v>1406</v>
      </c>
      <c r="F32" s="108">
        <f t="shared" si="3"/>
        <v>3.9165436363129893</v>
      </c>
      <c r="G32" s="107">
        <v>1406</v>
      </c>
      <c r="H32" s="107">
        <v>0</v>
      </c>
      <c r="I32" s="107">
        <f t="shared" si="4"/>
        <v>34493</v>
      </c>
      <c r="J32" s="108">
        <f t="shared" si="5"/>
        <v>96.08345636368702</v>
      </c>
      <c r="K32" s="107">
        <v>33473</v>
      </c>
      <c r="L32" s="108">
        <f t="shared" si="6"/>
        <v>93.24215159196635</v>
      </c>
      <c r="M32" s="107">
        <v>0</v>
      </c>
      <c r="N32" s="108">
        <f t="shared" si="7"/>
        <v>0</v>
      </c>
      <c r="O32" s="107">
        <v>1020</v>
      </c>
      <c r="P32" s="107">
        <v>733</v>
      </c>
      <c r="Q32" s="108">
        <f t="shared" si="8"/>
        <v>2.8413047717206608</v>
      </c>
      <c r="R32" s="107">
        <v>86</v>
      </c>
      <c r="S32" s="100" t="s">
        <v>257</v>
      </c>
      <c r="T32" s="100"/>
      <c r="U32" s="100"/>
      <c r="V32" s="100"/>
      <c r="W32" s="100" t="s">
        <v>257</v>
      </c>
      <c r="X32" s="100"/>
      <c r="Y32" s="100"/>
      <c r="Z32" s="100"/>
    </row>
    <row r="33" spans="1:26" s="104" customFormat="1" ht="12" customHeight="1">
      <c r="A33" s="105" t="s">
        <v>258</v>
      </c>
      <c r="B33" s="106" t="s">
        <v>310</v>
      </c>
      <c r="C33" s="105" t="s">
        <v>311</v>
      </c>
      <c r="D33" s="107">
        <f t="shared" si="1"/>
        <v>27061</v>
      </c>
      <c r="E33" s="107">
        <f t="shared" si="2"/>
        <v>4344</v>
      </c>
      <c r="F33" s="108">
        <f t="shared" si="3"/>
        <v>16.052621854329107</v>
      </c>
      <c r="G33" s="107">
        <v>4344</v>
      </c>
      <c r="H33" s="107">
        <v>0</v>
      </c>
      <c r="I33" s="107">
        <f t="shared" si="4"/>
        <v>22717</v>
      </c>
      <c r="J33" s="108">
        <f t="shared" si="5"/>
        <v>83.9473781456709</v>
      </c>
      <c r="K33" s="107">
        <v>19904</v>
      </c>
      <c r="L33" s="108">
        <f t="shared" si="6"/>
        <v>73.5523447027087</v>
      </c>
      <c r="M33" s="107">
        <v>0</v>
      </c>
      <c r="N33" s="108">
        <f t="shared" si="7"/>
        <v>0</v>
      </c>
      <c r="O33" s="107">
        <v>2813</v>
      </c>
      <c r="P33" s="107">
        <v>1404</v>
      </c>
      <c r="Q33" s="108">
        <f t="shared" si="8"/>
        <v>10.395033442962196</v>
      </c>
      <c r="R33" s="107">
        <v>109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4" customFormat="1" ht="12" customHeight="1">
      <c r="A34" s="105" t="s">
        <v>258</v>
      </c>
      <c r="B34" s="106" t="s">
        <v>312</v>
      </c>
      <c r="C34" s="105" t="s">
        <v>313</v>
      </c>
      <c r="D34" s="107">
        <f t="shared" si="1"/>
        <v>8698</v>
      </c>
      <c r="E34" s="107">
        <f t="shared" si="2"/>
        <v>3080</v>
      </c>
      <c r="F34" s="108">
        <f t="shared" si="3"/>
        <v>35.41043918142102</v>
      </c>
      <c r="G34" s="107">
        <v>3080</v>
      </c>
      <c r="H34" s="107">
        <v>0</v>
      </c>
      <c r="I34" s="107">
        <f t="shared" si="4"/>
        <v>5618</v>
      </c>
      <c r="J34" s="108">
        <f t="shared" si="5"/>
        <v>64.58956081857899</v>
      </c>
      <c r="K34" s="107">
        <v>3736</v>
      </c>
      <c r="L34" s="108">
        <f t="shared" si="6"/>
        <v>42.95240285123017</v>
      </c>
      <c r="M34" s="107">
        <v>0</v>
      </c>
      <c r="N34" s="108">
        <f t="shared" si="7"/>
        <v>0</v>
      </c>
      <c r="O34" s="107">
        <v>1882</v>
      </c>
      <c r="P34" s="107">
        <v>1882</v>
      </c>
      <c r="Q34" s="108">
        <f t="shared" si="8"/>
        <v>21.637157967348816</v>
      </c>
      <c r="R34" s="107">
        <v>39</v>
      </c>
      <c r="S34" s="100" t="s">
        <v>257</v>
      </c>
      <c r="T34" s="100"/>
      <c r="U34" s="100"/>
      <c r="V34" s="100"/>
      <c r="W34" s="100" t="s">
        <v>257</v>
      </c>
      <c r="X34" s="100"/>
      <c r="Y34" s="100"/>
      <c r="Z34" s="100"/>
    </row>
    <row r="35" spans="1:26" s="104" customFormat="1" ht="12" customHeight="1">
      <c r="A35" s="105" t="s">
        <v>258</v>
      </c>
      <c r="B35" s="106" t="s">
        <v>314</v>
      </c>
      <c r="C35" s="105" t="s">
        <v>315</v>
      </c>
      <c r="D35" s="107">
        <f t="shared" si="1"/>
        <v>50833</v>
      </c>
      <c r="E35" s="107">
        <f t="shared" si="2"/>
        <v>546</v>
      </c>
      <c r="F35" s="108">
        <f t="shared" si="3"/>
        <v>1.074105403969862</v>
      </c>
      <c r="G35" s="107">
        <v>546</v>
      </c>
      <c r="H35" s="107">
        <v>0</v>
      </c>
      <c r="I35" s="107">
        <f t="shared" si="4"/>
        <v>50287</v>
      </c>
      <c r="J35" s="108">
        <f t="shared" si="5"/>
        <v>98.92589459603013</v>
      </c>
      <c r="K35" s="107">
        <v>48749</v>
      </c>
      <c r="L35" s="108">
        <f t="shared" si="6"/>
        <v>95.90030098558023</v>
      </c>
      <c r="M35" s="107">
        <v>0</v>
      </c>
      <c r="N35" s="108">
        <f t="shared" si="7"/>
        <v>0</v>
      </c>
      <c r="O35" s="107">
        <v>1538</v>
      </c>
      <c r="P35" s="107">
        <v>1437</v>
      </c>
      <c r="Q35" s="108">
        <f t="shared" si="8"/>
        <v>3.0255936104499046</v>
      </c>
      <c r="R35" s="107">
        <v>129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4" customFormat="1" ht="12" customHeight="1">
      <c r="A36" s="105" t="s">
        <v>258</v>
      </c>
      <c r="B36" s="106" t="s">
        <v>316</v>
      </c>
      <c r="C36" s="105" t="s">
        <v>317</v>
      </c>
      <c r="D36" s="107">
        <f t="shared" si="1"/>
        <v>5654</v>
      </c>
      <c r="E36" s="107">
        <f t="shared" si="2"/>
        <v>1677</v>
      </c>
      <c r="F36" s="108">
        <f t="shared" si="3"/>
        <v>29.660417403608065</v>
      </c>
      <c r="G36" s="107">
        <v>1677</v>
      </c>
      <c r="H36" s="107">
        <v>0</v>
      </c>
      <c r="I36" s="107">
        <f t="shared" si="4"/>
        <v>3977</v>
      </c>
      <c r="J36" s="108">
        <f t="shared" si="5"/>
        <v>70.33958259639193</v>
      </c>
      <c r="K36" s="107">
        <v>2522</v>
      </c>
      <c r="L36" s="108">
        <f t="shared" si="6"/>
        <v>44.605588963565616</v>
      </c>
      <c r="M36" s="107">
        <v>0</v>
      </c>
      <c r="N36" s="108">
        <f t="shared" si="7"/>
        <v>0</v>
      </c>
      <c r="O36" s="107">
        <v>1455</v>
      </c>
      <c r="P36" s="107">
        <v>1455</v>
      </c>
      <c r="Q36" s="108">
        <f t="shared" si="8"/>
        <v>25.73399363282632</v>
      </c>
      <c r="R36" s="107">
        <v>42</v>
      </c>
      <c r="S36" s="100"/>
      <c r="T36" s="100"/>
      <c r="U36" s="100"/>
      <c r="V36" s="100" t="s">
        <v>257</v>
      </c>
      <c r="W36" s="100"/>
      <c r="X36" s="100"/>
      <c r="Y36" s="100"/>
      <c r="Z36" s="100" t="s">
        <v>257</v>
      </c>
    </row>
    <row r="37" spans="1:26" s="104" customFormat="1" ht="12" customHeight="1">
      <c r="A37" s="105" t="s">
        <v>258</v>
      </c>
      <c r="B37" s="106" t="s">
        <v>318</v>
      </c>
      <c r="C37" s="105" t="s">
        <v>319</v>
      </c>
      <c r="D37" s="107">
        <f t="shared" si="1"/>
        <v>7388</v>
      </c>
      <c r="E37" s="107">
        <f t="shared" si="2"/>
        <v>2531</v>
      </c>
      <c r="F37" s="108">
        <f t="shared" si="3"/>
        <v>34.25825663237683</v>
      </c>
      <c r="G37" s="107">
        <v>2531</v>
      </c>
      <c r="H37" s="107">
        <v>0</v>
      </c>
      <c r="I37" s="107">
        <f t="shared" si="4"/>
        <v>4857</v>
      </c>
      <c r="J37" s="108">
        <f t="shared" si="5"/>
        <v>65.74174336762317</v>
      </c>
      <c r="K37" s="107">
        <v>2534</v>
      </c>
      <c r="L37" s="108">
        <f t="shared" si="6"/>
        <v>34.298863021115324</v>
      </c>
      <c r="M37" s="107">
        <v>0</v>
      </c>
      <c r="N37" s="108">
        <f t="shared" si="7"/>
        <v>0</v>
      </c>
      <c r="O37" s="107">
        <v>2323</v>
      </c>
      <c r="P37" s="107">
        <v>1980</v>
      </c>
      <c r="Q37" s="108">
        <f t="shared" si="8"/>
        <v>31.442880346507852</v>
      </c>
      <c r="R37" s="107">
        <v>30</v>
      </c>
      <c r="S37" s="100" t="s">
        <v>257</v>
      </c>
      <c r="T37" s="100"/>
      <c r="U37" s="100"/>
      <c r="V37" s="100"/>
      <c r="W37" s="100" t="s">
        <v>257</v>
      </c>
      <c r="X37" s="100"/>
      <c r="Y37" s="100"/>
      <c r="Z37" s="100"/>
    </row>
    <row r="38" spans="1:26" s="104" customFormat="1" ht="12" customHeight="1">
      <c r="A38" s="105" t="s">
        <v>258</v>
      </c>
      <c r="B38" s="106" t="s">
        <v>320</v>
      </c>
      <c r="C38" s="105" t="s">
        <v>321</v>
      </c>
      <c r="D38" s="107">
        <f t="shared" si="1"/>
        <v>25447</v>
      </c>
      <c r="E38" s="107">
        <f t="shared" si="2"/>
        <v>8396</v>
      </c>
      <c r="F38" s="108">
        <f t="shared" si="3"/>
        <v>32.994066098164815</v>
      </c>
      <c r="G38" s="107">
        <v>8396</v>
      </c>
      <c r="H38" s="107">
        <v>0</v>
      </c>
      <c r="I38" s="107">
        <f t="shared" si="4"/>
        <v>17051</v>
      </c>
      <c r="J38" s="108">
        <f t="shared" si="5"/>
        <v>67.00593390183519</v>
      </c>
      <c r="K38" s="107">
        <v>13289</v>
      </c>
      <c r="L38" s="108">
        <f t="shared" si="6"/>
        <v>52.222265885959054</v>
      </c>
      <c r="M38" s="107">
        <v>0</v>
      </c>
      <c r="N38" s="108">
        <f t="shared" si="7"/>
        <v>0</v>
      </c>
      <c r="O38" s="107">
        <v>3762</v>
      </c>
      <c r="P38" s="107">
        <v>2558</v>
      </c>
      <c r="Q38" s="108">
        <f t="shared" si="8"/>
        <v>14.783668015876133</v>
      </c>
      <c r="R38" s="107">
        <v>105</v>
      </c>
      <c r="S38" s="100" t="s">
        <v>257</v>
      </c>
      <c r="T38" s="100"/>
      <c r="U38" s="100"/>
      <c r="V38" s="100"/>
      <c r="W38" s="100" t="s">
        <v>257</v>
      </c>
      <c r="X38" s="100"/>
      <c r="Y38" s="100"/>
      <c r="Z38" s="100"/>
    </row>
    <row r="39" spans="1:26" s="104" customFormat="1" ht="12" customHeight="1">
      <c r="A39" s="105" t="s">
        <v>258</v>
      </c>
      <c r="B39" s="106" t="s">
        <v>322</v>
      </c>
      <c r="C39" s="105" t="s">
        <v>323</v>
      </c>
      <c r="D39" s="107">
        <f t="shared" si="1"/>
        <v>17324</v>
      </c>
      <c r="E39" s="107">
        <f t="shared" si="2"/>
        <v>8844</v>
      </c>
      <c r="F39" s="108">
        <f t="shared" si="3"/>
        <v>51.05056568921727</v>
      </c>
      <c r="G39" s="107">
        <v>8844</v>
      </c>
      <c r="H39" s="107">
        <v>0</v>
      </c>
      <c r="I39" s="107">
        <f t="shared" si="4"/>
        <v>8480</v>
      </c>
      <c r="J39" s="108">
        <f t="shared" si="5"/>
        <v>48.94943431078273</v>
      </c>
      <c r="K39" s="107">
        <v>4289</v>
      </c>
      <c r="L39" s="108">
        <f t="shared" si="6"/>
        <v>24.757561764026782</v>
      </c>
      <c r="M39" s="107">
        <v>0</v>
      </c>
      <c r="N39" s="108">
        <f t="shared" si="7"/>
        <v>0</v>
      </c>
      <c r="O39" s="107">
        <v>4191</v>
      </c>
      <c r="P39" s="107">
        <v>1694</v>
      </c>
      <c r="Q39" s="108">
        <f t="shared" si="8"/>
        <v>24.191872546755945</v>
      </c>
      <c r="R39" s="107">
        <v>14</v>
      </c>
      <c r="S39" s="100" t="s">
        <v>257</v>
      </c>
      <c r="T39" s="100"/>
      <c r="U39" s="100"/>
      <c r="V39" s="100"/>
      <c r="W39" s="100" t="s">
        <v>257</v>
      </c>
      <c r="X39" s="100"/>
      <c r="Y39" s="100"/>
      <c r="Z39" s="100"/>
    </row>
    <row r="40" spans="1:26" s="104" customFormat="1" ht="12" customHeight="1">
      <c r="A40" s="105" t="s">
        <v>258</v>
      </c>
      <c r="B40" s="106" t="s">
        <v>324</v>
      </c>
      <c r="C40" s="105" t="s">
        <v>325</v>
      </c>
      <c r="D40" s="107">
        <f t="shared" si="1"/>
        <v>25253</v>
      </c>
      <c r="E40" s="107">
        <f t="shared" si="2"/>
        <v>7140</v>
      </c>
      <c r="F40" s="108">
        <f t="shared" si="3"/>
        <v>28.273868451273117</v>
      </c>
      <c r="G40" s="107">
        <v>7140</v>
      </c>
      <c r="H40" s="107">
        <v>0</v>
      </c>
      <c r="I40" s="107">
        <f t="shared" si="4"/>
        <v>18113</v>
      </c>
      <c r="J40" s="108">
        <f t="shared" si="5"/>
        <v>71.72613154872688</v>
      </c>
      <c r="K40" s="107">
        <v>6814</v>
      </c>
      <c r="L40" s="108">
        <f t="shared" si="6"/>
        <v>26.98293272086485</v>
      </c>
      <c r="M40" s="107">
        <v>1370</v>
      </c>
      <c r="N40" s="108">
        <f t="shared" si="7"/>
        <v>5.4250980081574465</v>
      </c>
      <c r="O40" s="107">
        <v>9929</v>
      </c>
      <c r="P40" s="107">
        <v>8613</v>
      </c>
      <c r="Q40" s="108">
        <f t="shared" si="8"/>
        <v>39.31810081970459</v>
      </c>
      <c r="R40" s="107">
        <v>78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  <row r="41" spans="1:26" s="104" customFormat="1" ht="12" customHeight="1">
      <c r="A41" s="105" t="s">
        <v>258</v>
      </c>
      <c r="B41" s="106" t="s">
        <v>326</v>
      </c>
      <c r="C41" s="105" t="s">
        <v>327</v>
      </c>
      <c r="D41" s="107">
        <f t="shared" si="1"/>
        <v>7647</v>
      </c>
      <c r="E41" s="107">
        <f t="shared" si="2"/>
        <v>2221</v>
      </c>
      <c r="F41" s="108">
        <f t="shared" si="3"/>
        <v>29.044069569765924</v>
      </c>
      <c r="G41" s="107">
        <v>2221</v>
      </c>
      <c r="H41" s="107">
        <v>0</v>
      </c>
      <c r="I41" s="107">
        <f t="shared" si="4"/>
        <v>5426</v>
      </c>
      <c r="J41" s="108">
        <f t="shared" si="5"/>
        <v>70.95593043023408</v>
      </c>
      <c r="K41" s="107">
        <v>2976</v>
      </c>
      <c r="L41" s="108">
        <f t="shared" si="6"/>
        <v>38.917222440172615</v>
      </c>
      <c r="M41" s="107">
        <v>0</v>
      </c>
      <c r="N41" s="108">
        <f t="shared" si="7"/>
        <v>0</v>
      </c>
      <c r="O41" s="107">
        <v>2450</v>
      </c>
      <c r="P41" s="107">
        <v>2250</v>
      </c>
      <c r="Q41" s="108">
        <f t="shared" si="8"/>
        <v>32.03870799006146</v>
      </c>
      <c r="R41" s="107">
        <v>81</v>
      </c>
      <c r="S41" s="100" t="s">
        <v>257</v>
      </c>
      <c r="T41" s="100"/>
      <c r="U41" s="100"/>
      <c r="V41" s="100"/>
      <c r="W41" s="100" t="s">
        <v>257</v>
      </c>
      <c r="X41" s="100"/>
      <c r="Y41" s="100"/>
      <c r="Z41" s="100"/>
    </row>
    <row r="42" spans="1:26" s="104" customFormat="1" ht="12" customHeight="1">
      <c r="A42" s="105" t="s">
        <v>258</v>
      </c>
      <c r="B42" s="106" t="s">
        <v>328</v>
      </c>
      <c r="C42" s="105" t="s">
        <v>329</v>
      </c>
      <c r="D42" s="107">
        <f t="shared" si="1"/>
        <v>14505</v>
      </c>
      <c r="E42" s="107">
        <f t="shared" si="2"/>
        <v>9335</v>
      </c>
      <c r="F42" s="108">
        <f t="shared" si="3"/>
        <v>64.35711823509135</v>
      </c>
      <c r="G42" s="107">
        <v>9335</v>
      </c>
      <c r="H42" s="107">
        <v>0</v>
      </c>
      <c r="I42" s="107">
        <f t="shared" si="4"/>
        <v>5170</v>
      </c>
      <c r="J42" s="108">
        <f t="shared" si="5"/>
        <v>35.64288176490865</v>
      </c>
      <c r="K42" s="107">
        <v>271</v>
      </c>
      <c r="L42" s="108">
        <f t="shared" si="6"/>
        <v>1.8683212685280937</v>
      </c>
      <c r="M42" s="107">
        <v>0</v>
      </c>
      <c r="N42" s="108">
        <f t="shared" si="7"/>
        <v>0</v>
      </c>
      <c r="O42" s="107">
        <v>4899</v>
      </c>
      <c r="P42" s="107">
        <v>4300</v>
      </c>
      <c r="Q42" s="108">
        <f t="shared" si="8"/>
        <v>33.77456049638056</v>
      </c>
      <c r="R42" s="107">
        <v>89</v>
      </c>
      <c r="S42" s="100" t="s">
        <v>257</v>
      </c>
      <c r="T42" s="100"/>
      <c r="U42" s="100"/>
      <c r="V42" s="100"/>
      <c r="W42" s="100" t="s">
        <v>257</v>
      </c>
      <c r="X42" s="100"/>
      <c r="Y42" s="100"/>
      <c r="Z42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SUM(D8:D42)</f>
        <v>462188</v>
      </c>
      <c r="E7" s="90">
        <f t="shared" si="0"/>
        <v>11680</v>
      </c>
      <c r="F7" s="90">
        <f t="shared" si="0"/>
        <v>8822</v>
      </c>
      <c r="G7" s="90">
        <f t="shared" si="0"/>
        <v>2858</v>
      </c>
      <c r="H7" s="90">
        <f t="shared" si="0"/>
        <v>117632</v>
      </c>
      <c r="I7" s="90">
        <f t="shared" si="0"/>
        <v>115483</v>
      </c>
      <c r="J7" s="90">
        <f t="shared" si="0"/>
        <v>2149</v>
      </c>
      <c r="K7" s="90">
        <f t="shared" si="0"/>
        <v>332876</v>
      </c>
      <c r="L7" s="90">
        <f t="shared" si="0"/>
        <v>152089</v>
      </c>
      <c r="M7" s="90">
        <f t="shared" si="0"/>
        <v>180787</v>
      </c>
      <c r="N7" s="90">
        <f t="shared" si="0"/>
        <v>467758</v>
      </c>
      <c r="O7" s="90">
        <f t="shared" si="0"/>
        <v>276394</v>
      </c>
      <c r="P7" s="90">
        <f t="shared" si="0"/>
        <v>276294</v>
      </c>
      <c r="Q7" s="90">
        <f t="shared" si="0"/>
        <v>0</v>
      </c>
      <c r="R7" s="90">
        <f t="shared" si="0"/>
        <v>0</v>
      </c>
      <c r="S7" s="90">
        <f t="shared" si="0"/>
        <v>0</v>
      </c>
      <c r="T7" s="90">
        <f t="shared" si="0"/>
        <v>100</v>
      </c>
      <c r="U7" s="90">
        <f t="shared" si="0"/>
        <v>0</v>
      </c>
      <c r="V7" s="90">
        <f t="shared" si="0"/>
        <v>185795</v>
      </c>
      <c r="W7" s="90">
        <f t="shared" si="0"/>
        <v>185792</v>
      </c>
      <c r="X7" s="90">
        <f t="shared" si="0"/>
        <v>0</v>
      </c>
      <c r="Y7" s="90">
        <f t="shared" si="0"/>
        <v>0</v>
      </c>
      <c r="Z7" s="90">
        <f t="shared" si="0"/>
        <v>0</v>
      </c>
      <c r="AA7" s="90">
        <f t="shared" si="0"/>
        <v>0</v>
      </c>
      <c r="AB7" s="90">
        <f t="shared" si="0"/>
        <v>3</v>
      </c>
      <c r="AC7" s="90">
        <f t="shared" si="0"/>
        <v>5569</v>
      </c>
      <c r="AD7" s="90">
        <f t="shared" si="0"/>
        <v>5569</v>
      </c>
      <c r="AE7" s="90">
        <f t="shared" si="0"/>
        <v>0</v>
      </c>
      <c r="AF7" s="90">
        <f t="shared" si="0"/>
        <v>5821</v>
      </c>
      <c r="AG7" s="90">
        <f t="shared" si="0"/>
        <v>5821</v>
      </c>
      <c r="AH7" s="90">
        <f t="shared" si="0"/>
        <v>0</v>
      </c>
      <c r="AI7" s="90">
        <f t="shared" si="0"/>
        <v>0</v>
      </c>
      <c r="AJ7" s="90">
        <f aca="true" t="shared" si="1" ref="AJ7:BC7">SUM(AJ8:AJ42)</f>
        <v>9705</v>
      </c>
      <c r="AK7" s="90">
        <f t="shared" si="1"/>
        <v>3590</v>
      </c>
      <c r="AL7" s="90">
        <f t="shared" si="1"/>
        <v>915</v>
      </c>
      <c r="AM7" s="90">
        <f t="shared" si="1"/>
        <v>1808</v>
      </c>
      <c r="AN7" s="90">
        <f t="shared" si="1"/>
        <v>0</v>
      </c>
      <c r="AO7" s="90">
        <f t="shared" si="1"/>
        <v>0</v>
      </c>
      <c r="AP7" s="90">
        <f t="shared" si="1"/>
        <v>0</v>
      </c>
      <c r="AQ7" s="90">
        <f t="shared" si="1"/>
        <v>0</v>
      </c>
      <c r="AR7" s="90">
        <f t="shared" si="1"/>
        <v>0</v>
      </c>
      <c r="AS7" s="90">
        <f t="shared" si="1"/>
        <v>3392</v>
      </c>
      <c r="AT7" s="90">
        <f t="shared" si="1"/>
        <v>622</v>
      </c>
      <c r="AU7" s="90">
        <f t="shared" si="1"/>
        <v>621</v>
      </c>
      <c r="AV7" s="90">
        <f t="shared" si="1"/>
        <v>0</v>
      </c>
      <c r="AW7" s="90">
        <f t="shared" si="1"/>
        <v>1</v>
      </c>
      <c r="AX7" s="90">
        <f t="shared" si="1"/>
        <v>0</v>
      </c>
      <c r="AY7" s="90">
        <f t="shared" si="1"/>
        <v>0</v>
      </c>
      <c r="AZ7" s="90">
        <f t="shared" si="1"/>
        <v>455</v>
      </c>
      <c r="BA7" s="90">
        <f t="shared" si="1"/>
        <v>455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42">SUM(E8,+H8,+K8)</f>
        <v>25659</v>
      </c>
      <c r="E8" s="94">
        <f aca="true" t="shared" si="3" ref="E8:E42">SUM(F8:G8)</f>
        <v>0</v>
      </c>
      <c r="F8" s="94">
        <v>0</v>
      </c>
      <c r="G8" s="94">
        <v>0</v>
      </c>
      <c r="H8" s="94">
        <f aca="true" t="shared" si="4" ref="H8:H42">SUM(I8:J8)</f>
        <v>10310</v>
      </c>
      <c r="I8" s="94">
        <v>10310</v>
      </c>
      <c r="J8" s="94">
        <v>0</v>
      </c>
      <c r="K8" s="94">
        <f aca="true" t="shared" si="5" ref="K8:K42">SUM(L8:M8)</f>
        <v>15349</v>
      </c>
      <c r="L8" s="94">
        <v>4582</v>
      </c>
      <c r="M8" s="94">
        <v>10767</v>
      </c>
      <c r="N8" s="94">
        <f aca="true" t="shared" si="6" ref="N8:N42">SUM(O8,+V8,+AC8)</f>
        <v>25659</v>
      </c>
      <c r="O8" s="94">
        <f aca="true" t="shared" si="7" ref="O8:O42">SUM(P8:U8)</f>
        <v>14892</v>
      </c>
      <c r="P8" s="94">
        <v>14892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f aca="true" t="shared" si="8" ref="V8:V42">SUM(W8:AB8)</f>
        <v>10767</v>
      </c>
      <c r="W8" s="94">
        <v>10767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f aca="true" t="shared" si="9" ref="AC8:AC42">SUM(AD8:AE8)</f>
        <v>0</v>
      </c>
      <c r="AD8" s="94">
        <v>0</v>
      </c>
      <c r="AE8" s="94">
        <v>0</v>
      </c>
      <c r="AF8" s="94">
        <f aca="true" t="shared" si="10" ref="AF8:AF42">SUM(AG8:AI8)</f>
        <v>529</v>
      </c>
      <c r="AG8" s="94">
        <v>529</v>
      </c>
      <c r="AH8" s="94">
        <v>0</v>
      </c>
      <c r="AI8" s="94">
        <v>0</v>
      </c>
      <c r="AJ8" s="94">
        <f aca="true" t="shared" si="11" ref="AJ8:AJ42">SUM(AK8:AS8)</f>
        <v>525</v>
      </c>
      <c r="AK8" s="94">
        <v>0</v>
      </c>
      <c r="AL8" s="94">
        <v>0</v>
      </c>
      <c r="AM8" s="94">
        <v>145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380</v>
      </c>
      <c r="AT8" s="94">
        <f aca="true" t="shared" si="12" ref="AT8:AT42">SUM(AU8:AY8)</f>
        <v>4</v>
      </c>
      <c r="AU8" s="94">
        <v>4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42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53703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53703</v>
      </c>
      <c r="L9" s="94">
        <v>23076</v>
      </c>
      <c r="M9" s="94">
        <v>30627</v>
      </c>
      <c r="N9" s="94">
        <f t="shared" si="6"/>
        <v>53703</v>
      </c>
      <c r="O9" s="94">
        <f t="shared" si="7"/>
        <v>23076</v>
      </c>
      <c r="P9" s="94">
        <v>23076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30627</v>
      </c>
      <c r="W9" s="94">
        <v>30627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170</v>
      </c>
      <c r="AG9" s="94">
        <v>170</v>
      </c>
      <c r="AH9" s="94">
        <v>0</v>
      </c>
      <c r="AI9" s="94">
        <v>0</v>
      </c>
      <c r="AJ9" s="94">
        <f t="shared" si="11"/>
        <v>1421</v>
      </c>
      <c r="AK9" s="94">
        <v>1421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170</v>
      </c>
      <c r="AU9" s="94">
        <v>170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71</v>
      </c>
      <c r="BA9" s="94">
        <v>71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2147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2147</v>
      </c>
      <c r="L10" s="94">
        <v>1631</v>
      </c>
      <c r="M10" s="94">
        <v>516</v>
      </c>
      <c r="N10" s="94">
        <f t="shared" si="6"/>
        <v>2362</v>
      </c>
      <c r="O10" s="94">
        <f t="shared" si="7"/>
        <v>1631</v>
      </c>
      <c r="P10" s="94">
        <v>1631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516</v>
      </c>
      <c r="W10" s="94">
        <v>516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215</v>
      </c>
      <c r="AD10" s="94">
        <v>215</v>
      </c>
      <c r="AE10" s="94">
        <v>0</v>
      </c>
      <c r="AF10" s="94">
        <f t="shared" si="10"/>
        <v>5</v>
      </c>
      <c r="AG10" s="94">
        <v>5</v>
      </c>
      <c r="AH10" s="94">
        <v>0</v>
      </c>
      <c r="AI10" s="94">
        <v>0</v>
      </c>
      <c r="AJ10" s="94">
        <f t="shared" si="11"/>
        <v>49</v>
      </c>
      <c r="AK10" s="94">
        <v>0</v>
      </c>
      <c r="AL10" s="94">
        <v>44</v>
      </c>
      <c r="AM10" s="94">
        <v>5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f t="shared" si="12"/>
        <v>1</v>
      </c>
      <c r="AU10" s="94">
        <v>0</v>
      </c>
      <c r="AV10" s="94">
        <v>0</v>
      </c>
      <c r="AW10" s="94">
        <v>1</v>
      </c>
      <c r="AX10" s="94">
        <v>0</v>
      </c>
      <c r="AY10" s="94">
        <v>0</v>
      </c>
      <c r="AZ10" s="94">
        <f t="shared" si="13"/>
        <v>39</v>
      </c>
      <c r="BA10" s="94">
        <v>39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39645</v>
      </c>
      <c r="E11" s="94">
        <f t="shared" si="3"/>
        <v>0</v>
      </c>
      <c r="F11" s="94">
        <v>0</v>
      </c>
      <c r="G11" s="94">
        <v>0</v>
      </c>
      <c r="H11" s="94">
        <f t="shared" si="4"/>
        <v>25953</v>
      </c>
      <c r="I11" s="94">
        <v>25953</v>
      </c>
      <c r="J11" s="94">
        <v>0</v>
      </c>
      <c r="K11" s="94">
        <f t="shared" si="5"/>
        <v>13692</v>
      </c>
      <c r="L11" s="94">
        <v>0</v>
      </c>
      <c r="M11" s="94">
        <v>13692</v>
      </c>
      <c r="N11" s="94">
        <f t="shared" si="6"/>
        <v>39645</v>
      </c>
      <c r="O11" s="94">
        <f t="shared" si="7"/>
        <v>25953</v>
      </c>
      <c r="P11" s="94">
        <v>25853</v>
      </c>
      <c r="Q11" s="94">
        <v>0</v>
      </c>
      <c r="R11" s="94">
        <v>0</v>
      </c>
      <c r="S11" s="94">
        <v>0</v>
      </c>
      <c r="T11" s="94">
        <v>100</v>
      </c>
      <c r="U11" s="94">
        <v>0</v>
      </c>
      <c r="V11" s="94">
        <f t="shared" si="8"/>
        <v>13692</v>
      </c>
      <c r="W11" s="94">
        <v>13692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f t="shared" si="9"/>
        <v>0</v>
      </c>
      <c r="AD11" s="94">
        <v>0</v>
      </c>
      <c r="AE11" s="94">
        <v>0</v>
      </c>
      <c r="AF11" s="94">
        <f t="shared" si="10"/>
        <v>2114</v>
      </c>
      <c r="AG11" s="94">
        <v>2114</v>
      </c>
      <c r="AH11" s="94">
        <v>0</v>
      </c>
      <c r="AI11" s="94">
        <v>0</v>
      </c>
      <c r="AJ11" s="94">
        <f t="shared" si="11"/>
        <v>2114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2114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11036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11036</v>
      </c>
      <c r="L12" s="107">
        <v>7219</v>
      </c>
      <c r="M12" s="107">
        <v>3817</v>
      </c>
      <c r="N12" s="107">
        <f t="shared" si="6"/>
        <v>11036</v>
      </c>
      <c r="O12" s="107">
        <f t="shared" si="7"/>
        <v>7219</v>
      </c>
      <c r="P12" s="107">
        <v>7219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3817</v>
      </c>
      <c r="W12" s="107">
        <v>3817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219</v>
      </c>
      <c r="AG12" s="107">
        <v>219</v>
      </c>
      <c r="AH12" s="107">
        <v>0</v>
      </c>
      <c r="AI12" s="107">
        <v>0</v>
      </c>
      <c r="AJ12" s="107">
        <f t="shared" si="11"/>
        <v>219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219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6730</v>
      </c>
      <c r="E13" s="107">
        <f t="shared" si="3"/>
        <v>0</v>
      </c>
      <c r="F13" s="107">
        <v>0</v>
      </c>
      <c r="G13" s="107">
        <v>0</v>
      </c>
      <c r="H13" s="107">
        <f t="shared" si="4"/>
        <v>2320</v>
      </c>
      <c r="I13" s="107">
        <v>2320</v>
      </c>
      <c r="J13" s="107">
        <v>0</v>
      </c>
      <c r="K13" s="107">
        <f t="shared" si="5"/>
        <v>4410</v>
      </c>
      <c r="L13" s="107">
        <v>0</v>
      </c>
      <c r="M13" s="107">
        <v>4410</v>
      </c>
      <c r="N13" s="107">
        <f t="shared" si="6"/>
        <v>6730</v>
      </c>
      <c r="O13" s="107">
        <f t="shared" si="7"/>
        <v>2320</v>
      </c>
      <c r="P13" s="107">
        <v>2320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4410</v>
      </c>
      <c r="W13" s="107">
        <v>4410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0</v>
      </c>
      <c r="AD13" s="107">
        <v>0</v>
      </c>
      <c r="AE13" s="107">
        <v>0</v>
      </c>
      <c r="AF13" s="107">
        <f t="shared" si="10"/>
        <v>20</v>
      </c>
      <c r="AG13" s="107">
        <v>20</v>
      </c>
      <c r="AH13" s="107">
        <v>0</v>
      </c>
      <c r="AI13" s="107">
        <v>0</v>
      </c>
      <c r="AJ13" s="107">
        <f t="shared" si="11"/>
        <v>80</v>
      </c>
      <c r="AK13" s="107">
        <v>80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20</v>
      </c>
      <c r="AU13" s="107">
        <v>20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12490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12490</v>
      </c>
      <c r="L14" s="107">
        <v>5696</v>
      </c>
      <c r="M14" s="107">
        <v>6794</v>
      </c>
      <c r="N14" s="107">
        <f t="shared" si="6"/>
        <v>12490</v>
      </c>
      <c r="O14" s="107">
        <f t="shared" si="7"/>
        <v>5696</v>
      </c>
      <c r="P14" s="107">
        <v>5696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6794</v>
      </c>
      <c r="W14" s="107">
        <v>6794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328</v>
      </c>
      <c r="AG14" s="107">
        <v>328</v>
      </c>
      <c r="AH14" s="107">
        <v>0</v>
      </c>
      <c r="AI14" s="107">
        <v>0</v>
      </c>
      <c r="AJ14" s="107">
        <f t="shared" si="11"/>
        <v>328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328</v>
      </c>
      <c r="AT14" s="107">
        <f t="shared" si="12"/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1310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1310</v>
      </c>
      <c r="L15" s="107">
        <v>1058</v>
      </c>
      <c r="M15" s="107">
        <v>252</v>
      </c>
      <c r="N15" s="107">
        <f t="shared" si="6"/>
        <v>1310</v>
      </c>
      <c r="O15" s="107">
        <f t="shared" si="7"/>
        <v>1058</v>
      </c>
      <c r="P15" s="107">
        <v>1058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252</v>
      </c>
      <c r="W15" s="107">
        <v>252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3</v>
      </c>
      <c r="AG15" s="107">
        <v>3</v>
      </c>
      <c r="AH15" s="107">
        <v>0</v>
      </c>
      <c r="AI15" s="107">
        <v>0</v>
      </c>
      <c r="AJ15" s="107">
        <f t="shared" si="11"/>
        <v>3</v>
      </c>
      <c r="AK15" s="107">
        <v>0</v>
      </c>
      <c r="AL15" s="107">
        <v>0</v>
      </c>
      <c r="AM15" s="107">
        <v>3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24</v>
      </c>
      <c r="BA15" s="107">
        <v>24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3949</v>
      </c>
      <c r="E16" s="107">
        <f t="shared" si="3"/>
        <v>0</v>
      </c>
      <c r="F16" s="107">
        <v>0</v>
      </c>
      <c r="G16" s="107">
        <v>0</v>
      </c>
      <c r="H16" s="107">
        <f t="shared" si="4"/>
        <v>1530</v>
      </c>
      <c r="I16" s="107">
        <v>1530</v>
      </c>
      <c r="J16" s="107">
        <v>0</v>
      </c>
      <c r="K16" s="107">
        <f t="shared" si="5"/>
        <v>2419</v>
      </c>
      <c r="L16" s="107">
        <v>0</v>
      </c>
      <c r="M16" s="107">
        <v>2419</v>
      </c>
      <c r="N16" s="107">
        <f t="shared" si="6"/>
        <v>3949</v>
      </c>
      <c r="O16" s="107">
        <f t="shared" si="7"/>
        <v>1530</v>
      </c>
      <c r="P16" s="107">
        <v>1530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f t="shared" si="8"/>
        <v>2419</v>
      </c>
      <c r="W16" s="107">
        <v>2419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12</v>
      </c>
      <c r="AG16" s="107">
        <v>12</v>
      </c>
      <c r="AH16" s="107">
        <v>0</v>
      </c>
      <c r="AI16" s="107">
        <v>0</v>
      </c>
      <c r="AJ16" s="107">
        <f t="shared" si="11"/>
        <v>37</v>
      </c>
      <c r="AK16" s="107">
        <v>37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12</v>
      </c>
      <c r="AU16" s="107">
        <v>12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38888</v>
      </c>
      <c r="E17" s="107">
        <f t="shared" si="3"/>
        <v>0</v>
      </c>
      <c r="F17" s="107">
        <v>0</v>
      </c>
      <c r="G17" s="107">
        <v>0</v>
      </c>
      <c r="H17" s="107">
        <f t="shared" si="4"/>
        <v>27741</v>
      </c>
      <c r="I17" s="107">
        <v>27741</v>
      </c>
      <c r="J17" s="107">
        <v>0</v>
      </c>
      <c r="K17" s="107">
        <f t="shared" si="5"/>
        <v>11147</v>
      </c>
      <c r="L17" s="107">
        <v>0</v>
      </c>
      <c r="M17" s="107">
        <v>11147</v>
      </c>
      <c r="N17" s="107">
        <f t="shared" si="6"/>
        <v>44242</v>
      </c>
      <c r="O17" s="107">
        <f t="shared" si="7"/>
        <v>27741</v>
      </c>
      <c r="P17" s="107">
        <v>27741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f t="shared" si="8"/>
        <v>11147</v>
      </c>
      <c r="W17" s="107">
        <v>11147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f t="shared" si="9"/>
        <v>5354</v>
      </c>
      <c r="AD17" s="107">
        <v>5354</v>
      </c>
      <c r="AE17" s="107">
        <v>0</v>
      </c>
      <c r="AF17" s="107">
        <f t="shared" si="10"/>
        <v>57</v>
      </c>
      <c r="AG17" s="107">
        <v>57</v>
      </c>
      <c r="AH17" s="107">
        <v>0</v>
      </c>
      <c r="AI17" s="107">
        <v>0</v>
      </c>
      <c r="AJ17" s="107">
        <f t="shared" si="11"/>
        <v>57</v>
      </c>
      <c r="AK17" s="107">
        <v>0</v>
      </c>
      <c r="AL17" s="107">
        <v>0</v>
      </c>
      <c r="AM17" s="107">
        <v>57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171</v>
      </c>
      <c r="BA17" s="107">
        <v>171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40106</v>
      </c>
      <c r="E18" s="107">
        <f t="shared" si="3"/>
        <v>0</v>
      </c>
      <c r="F18" s="107">
        <v>0</v>
      </c>
      <c r="G18" s="107">
        <v>0</v>
      </c>
      <c r="H18" s="107">
        <f t="shared" si="4"/>
        <v>28723</v>
      </c>
      <c r="I18" s="107">
        <v>28723</v>
      </c>
      <c r="J18" s="107">
        <v>0</v>
      </c>
      <c r="K18" s="107">
        <f t="shared" si="5"/>
        <v>11383</v>
      </c>
      <c r="L18" s="107">
        <v>0</v>
      </c>
      <c r="M18" s="107">
        <v>11383</v>
      </c>
      <c r="N18" s="107">
        <f t="shared" si="6"/>
        <v>40106</v>
      </c>
      <c r="O18" s="107">
        <f t="shared" si="7"/>
        <v>28723</v>
      </c>
      <c r="P18" s="107">
        <v>28723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11383</v>
      </c>
      <c r="W18" s="107">
        <v>11383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60</v>
      </c>
      <c r="AG18" s="107">
        <v>60</v>
      </c>
      <c r="AH18" s="107">
        <v>0</v>
      </c>
      <c r="AI18" s="107">
        <v>0</v>
      </c>
      <c r="AJ18" s="107">
        <f t="shared" si="11"/>
        <v>1646</v>
      </c>
      <c r="AK18" s="107">
        <v>920</v>
      </c>
      <c r="AL18" s="107">
        <v>726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60</v>
      </c>
      <c r="AU18" s="107">
        <v>60</v>
      </c>
      <c r="AV18" s="107">
        <v>0</v>
      </c>
      <c r="AW18" s="107">
        <v>0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11241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11241</v>
      </c>
      <c r="L19" s="107">
        <v>4257</v>
      </c>
      <c r="M19" s="107">
        <v>6984</v>
      </c>
      <c r="N19" s="107">
        <f t="shared" si="6"/>
        <v>11241</v>
      </c>
      <c r="O19" s="107">
        <f t="shared" si="7"/>
        <v>4257</v>
      </c>
      <c r="P19" s="107">
        <v>4257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6984</v>
      </c>
      <c r="W19" s="107">
        <v>6984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36</v>
      </c>
      <c r="AG19" s="107">
        <v>36</v>
      </c>
      <c r="AH19" s="107">
        <v>0</v>
      </c>
      <c r="AI19" s="107">
        <v>0</v>
      </c>
      <c r="AJ19" s="107">
        <f t="shared" si="11"/>
        <v>298</v>
      </c>
      <c r="AK19" s="107">
        <v>298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36</v>
      </c>
      <c r="AU19" s="107">
        <v>36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96212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96212</v>
      </c>
      <c r="L20" s="107">
        <v>67471</v>
      </c>
      <c r="M20" s="107">
        <v>28741</v>
      </c>
      <c r="N20" s="107">
        <f t="shared" si="6"/>
        <v>96213</v>
      </c>
      <c r="O20" s="107">
        <f t="shared" si="7"/>
        <v>67471</v>
      </c>
      <c r="P20" s="107">
        <v>67471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28742</v>
      </c>
      <c r="W20" s="107">
        <v>28742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790</v>
      </c>
      <c r="AG20" s="107">
        <v>790</v>
      </c>
      <c r="AH20" s="107">
        <v>0</v>
      </c>
      <c r="AI20" s="107">
        <v>0</v>
      </c>
      <c r="AJ20" s="107">
        <f t="shared" si="11"/>
        <v>602</v>
      </c>
      <c r="AK20" s="107">
        <v>0</v>
      </c>
      <c r="AL20" s="107">
        <v>0</v>
      </c>
      <c r="AM20" s="107">
        <v>602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188</v>
      </c>
      <c r="AU20" s="107">
        <v>188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4667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4667</v>
      </c>
      <c r="L21" s="107">
        <v>2263</v>
      </c>
      <c r="M21" s="107">
        <v>2404</v>
      </c>
      <c r="N21" s="107">
        <f t="shared" si="6"/>
        <v>4667</v>
      </c>
      <c r="O21" s="107">
        <f t="shared" si="7"/>
        <v>2263</v>
      </c>
      <c r="P21" s="107">
        <v>2263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2404</v>
      </c>
      <c r="W21" s="107">
        <v>2404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39</v>
      </c>
      <c r="AG21" s="107">
        <v>39</v>
      </c>
      <c r="AH21" s="107">
        <v>0</v>
      </c>
      <c r="AI21" s="107">
        <v>0</v>
      </c>
      <c r="AJ21" s="107">
        <f t="shared" si="11"/>
        <v>39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39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311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311</v>
      </c>
      <c r="L22" s="107">
        <v>161</v>
      </c>
      <c r="M22" s="107">
        <v>150</v>
      </c>
      <c r="N22" s="107">
        <f t="shared" si="6"/>
        <v>311</v>
      </c>
      <c r="O22" s="107">
        <f t="shared" si="7"/>
        <v>161</v>
      </c>
      <c r="P22" s="107">
        <v>161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150</v>
      </c>
      <c r="W22" s="107">
        <v>150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3</v>
      </c>
      <c r="AG22" s="107">
        <v>3</v>
      </c>
      <c r="AH22" s="107">
        <v>0</v>
      </c>
      <c r="AI22" s="107">
        <v>0</v>
      </c>
      <c r="AJ22" s="107">
        <f t="shared" si="11"/>
        <v>3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3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1939</v>
      </c>
      <c r="E23" s="107">
        <f t="shared" si="3"/>
        <v>0</v>
      </c>
      <c r="F23" s="107">
        <v>0</v>
      </c>
      <c r="G23" s="107">
        <v>0</v>
      </c>
      <c r="H23" s="107">
        <f t="shared" si="4"/>
        <v>1025</v>
      </c>
      <c r="I23" s="107">
        <v>1025</v>
      </c>
      <c r="J23" s="107">
        <v>0</v>
      </c>
      <c r="K23" s="107">
        <f t="shared" si="5"/>
        <v>914</v>
      </c>
      <c r="L23" s="107">
        <v>0</v>
      </c>
      <c r="M23" s="107">
        <v>914</v>
      </c>
      <c r="N23" s="107">
        <f t="shared" si="6"/>
        <v>1939</v>
      </c>
      <c r="O23" s="107">
        <f t="shared" si="7"/>
        <v>1025</v>
      </c>
      <c r="P23" s="107">
        <v>1025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914</v>
      </c>
      <c r="W23" s="107">
        <v>914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17</v>
      </c>
      <c r="AG23" s="107">
        <v>17</v>
      </c>
      <c r="AH23" s="107">
        <v>0</v>
      </c>
      <c r="AI23" s="107">
        <v>0</v>
      </c>
      <c r="AJ23" s="107">
        <f t="shared" si="11"/>
        <v>17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17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3427</v>
      </c>
      <c r="E24" s="107">
        <f t="shared" si="3"/>
        <v>0</v>
      </c>
      <c r="F24" s="107">
        <v>0</v>
      </c>
      <c r="G24" s="107">
        <v>0</v>
      </c>
      <c r="H24" s="107">
        <f t="shared" si="4"/>
        <v>1899</v>
      </c>
      <c r="I24" s="107">
        <v>1899</v>
      </c>
      <c r="J24" s="107">
        <v>0</v>
      </c>
      <c r="K24" s="107">
        <f t="shared" si="5"/>
        <v>1528</v>
      </c>
      <c r="L24" s="107">
        <v>0</v>
      </c>
      <c r="M24" s="107">
        <v>1528</v>
      </c>
      <c r="N24" s="107">
        <f t="shared" si="6"/>
        <v>3427</v>
      </c>
      <c r="O24" s="107">
        <f t="shared" si="7"/>
        <v>1899</v>
      </c>
      <c r="P24" s="107">
        <v>1899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f t="shared" si="8"/>
        <v>1528</v>
      </c>
      <c r="W24" s="107">
        <v>1528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31</v>
      </c>
      <c r="AG24" s="107">
        <v>31</v>
      </c>
      <c r="AH24" s="107">
        <v>0</v>
      </c>
      <c r="AI24" s="107">
        <v>0</v>
      </c>
      <c r="AJ24" s="107">
        <f t="shared" si="11"/>
        <v>31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31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10313</v>
      </c>
      <c r="E25" s="107">
        <f t="shared" si="3"/>
        <v>0</v>
      </c>
      <c r="F25" s="107">
        <v>0</v>
      </c>
      <c r="G25" s="107">
        <v>0</v>
      </c>
      <c r="H25" s="107">
        <f t="shared" si="4"/>
        <v>4773</v>
      </c>
      <c r="I25" s="107">
        <v>4773</v>
      </c>
      <c r="J25" s="107">
        <v>0</v>
      </c>
      <c r="K25" s="107">
        <f t="shared" si="5"/>
        <v>5540</v>
      </c>
      <c r="L25" s="107">
        <v>0</v>
      </c>
      <c r="M25" s="107">
        <v>5540</v>
      </c>
      <c r="N25" s="107">
        <f t="shared" si="6"/>
        <v>10313</v>
      </c>
      <c r="O25" s="107">
        <f t="shared" si="7"/>
        <v>4773</v>
      </c>
      <c r="P25" s="107">
        <v>4773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5540</v>
      </c>
      <c r="W25" s="107">
        <v>5540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79</v>
      </c>
      <c r="AG25" s="107">
        <v>79</v>
      </c>
      <c r="AH25" s="107">
        <v>0</v>
      </c>
      <c r="AI25" s="107">
        <v>0</v>
      </c>
      <c r="AJ25" s="107">
        <f t="shared" si="11"/>
        <v>79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79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2848</v>
      </c>
      <c r="E26" s="107">
        <f t="shared" si="3"/>
        <v>0</v>
      </c>
      <c r="F26" s="107">
        <v>0</v>
      </c>
      <c r="G26" s="107">
        <v>0</v>
      </c>
      <c r="H26" s="107">
        <f t="shared" si="4"/>
        <v>1885</v>
      </c>
      <c r="I26" s="107">
        <v>1885</v>
      </c>
      <c r="J26" s="107">
        <v>0</v>
      </c>
      <c r="K26" s="107">
        <f t="shared" si="5"/>
        <v>963</v>
      </c>
      <c r="L26" s="107">
        <v>0</v>
      </c>
      <c r="M26" s="107">
        <v>963</v>
      </c>
      <c r="N26" s="107">
        <f t="shared" si="6"/>
        <v>2848</v>
      </c>
      <c r="O26" s="107">
        <f t="shared" si="7"/>
        <v>1885</v>
      </c>
      <c r="P26" s="107">
        <v>1885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963</v>
      </c>
      <c r="W26" s="107">
        <v>960</v>
      </c>
      <c r="X26" s="107">
        <v>0</v>
      </c>
      <c r="Y26" s="107">
        <v>0</v>
      </c>
      <c r="Z26" s="107">
        <v>0</v>
      </c>
      <c r="AA26" s="107">
        <v>0</v>
      </c>
      <c r="AB26" s="107">
        <v>3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31</v>
      </c>
      <c r="AG26" s="107">
        <v>31</v>
      </c>
      <c r="AH26" s="107">
        <v>0</v>
      </c>
      <c r="AI26" s="107">
        <v>0</v>
      </c>
      <c r="AJ26" s="107">
        <f t="shared" si="11"/>
        <v>31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31</v>
      </c>
      <c r="AT26" s="107">
        <f t="shared" si="12"/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258</v>
      </c>
      <c r="B27" s="101" t="s">
        <v>298</v>
      </c>
      <c r="C27" s="100" t="s">
        <v>299</v>
      </c>
      <c r="D27" s="107">
        <f t="shared" si="2"/>
        <v>6159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6159</v>
      </c>
      <c r="L27" s="107">
        <v>2630</v>
      </c>
      <c r="M27" s="107">
        <v>3529</v>
      </c>
      <c r="N27" s="107">
        <f t="shared" si="6"/>
        <v>6159</v>
      </c>
      <c r="O27" s="107">
        <f t="shared" si="7"/>
        <v>2630</v>
      </c>
      <c r="P27" s="107">
        <v>2630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f t="shared" si="8"/>
        <v>3529</v>
      </c>
      <c r="W27" s="107">
        <v>3529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f t="shared" si="9"/>
        <v>0</v>
      </c>
      <c r="AD27" s="107">
        <v>0</v>
      </c>
      <c r="AE27" s="107">
        <v>0</v>
      </c>
      <c r="AF27" s="107">
        <f t="shared" si="10"/>
        <v>151</v>
      </c>
      <c r="AG27" s="107">
        <v>151</v>
      </c>
      <c r="AH27" s="107">
        <v>0</v>
      </c>
      <c r="AI27" s="107">
        <v>0</v>
      </c>
      <c r="AJ27" s="107">
        <f t="shared" si="11"/>
        <v>151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151</v>
      </c>
      <c r="AT27" s="107">
        <f t="shared" si="12"/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258</v>
      </c>
      <c r="B28" s="101" t="s">
        <v>300</v>
      </c>
      <c r="C28" s="100" t="s">
        <v>301</v>
      </c>
      <c r="D28" s="107">
        <f t="shared" si="2"/>
        <v>7231</v>
      </c>
      <c r="E28" s="107">
        <f t="shared" si="3"/>
        <v>0</v>
      </c>
      <c r="F28" s="107">
        <v>0</v>
      </c>
      <c r="G28" s="107">
        <v>0</v>
      </c>
      <c r="H28" s="107">
        <f t="shared" si="4"/>
        <v>2767</v>
      </c>
      <c r="I28" s="107">
        <v>2767</v>
      </c>
      <c r="J28" s="107">
        <v>0</v>
      </c>
      <c r="K28" s="107">
        <f t="shared" si="5"/>
        <v>4464</v>
      </c>
      <c r="L28" s="107">
        <v>0</v>
      </c>
      <c r="M28" s="107">
        <v>4464</v>
      </c>
      <c r="N28" s="107">
        <f t="shared" si="6"/>
        <v>7231</v>
      </c>
      <c r="O28" s="107">
        <f t="shared" si="7"/>
        <v>2767</v>
      </c>
      <c r="P28" s="107">
        <v>2767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4464</v>
      </c>
      <c r="W28" s="107">
        <v>4464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22</v>
      </c>
      <c r="AG28" s="107">
        <v>22</v>
      </c>
      <c r="AH28" s="107">
        <v>0</v>
      </c>
      <c r="AI28" s="107">
        <v>0</v>
      </c>
      <c r="AJ28" s="107">
        <f t="shared" si="11"/>
        <v>89</v>
      </c>
      <c r="AK28" s="107">
        <v>89</v>
      </c>
      <c r="AL28" s="107">
        <v>0</v>
      </c>
      <c r="AM28" s="107">
        <v>0</v>
      </c>
      <c r="AN28" s="107">
        <v>0</v>
      </c>
      <c r="AO28" s="107">
        <v>0</v>
      </c>
      <c r="AP28" s="107">
        <v>0</v>
      </c>
      <c r="AQ28" s="107">
        <v>0</v>
      </c>
      <c r="AR28" s="107">
        <v>0</v>
      </c>
      <c r="AS28" s="107">
        <v>0</v>
      </c>
      <c r="AT28" s="107">
        <f t="shared" si="12"/>
        <v>22</v>
      </c>
      <c r="AU28" s="107">
        <v>22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258</v>
      </c>
      <c r="B29" s="101" t="s">
        <v>302</v>
      </c>
      <c r="C29" s="100" t="s">
        <v>303</v>
      </c>
      <c r="D29" s="107">
        <f t="shared" si="2"/>
        <v>4004</v>
      </c>
      <c r="E29" s="107">
        <f t="shared" si="3"/>
        <v>0</v>
      </c>
      <c r="F29" s="107">
        <v>0</v>
      </c>
      <c r="G29" s="107">
        <v>0</v>
      </c>
      <c r="H29" s="107">
        <f t="shared" si="4"/>
        <v>4004</v>
      </c>
      <c r="I29" s="107">
        <v>1855</v>
      </c>
      <c r="J29" s="107">
        <v>2149</v>
      </c>
      <c r="K29" s="107">
        <f t="shared" si="5"/>
        <v>0</v>
      </c>
      <c r="L29" s="107">
        <v>0</v>
      </c>
      <c r="M29" s="107">
        <v>0</v>
      </c>
      <c r="N29" s="107">
        <f t="shared" si="6"/>
        <v>4004</v>
      </c>
      <c r="O29" s="107">
        <f t="shared" si="7"/>
        <v>1855</v>
      </c>
      <c r="P29" s="107">
        <v>1855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2149</v>
      </c>
      <c r="W29" s="107">
        <v>2149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12</v>
      </c>
      <c r="AG29" s="107">
        <v>12</v>
      </c>
      <c r="AH29" s="107">
        <v>0</v>
      </c>
      <c r="AI29" s="107">
        <v>0</v>
      </c>
      <c r="AJ29" s="107">
        <f t="shared" si="11"/>
        <v>21</v>
      </c>
      <c r="AK29" s="107">
        <v>21</v>
      </c>
      <c r="AL29" s="107">
        <v>0</v>
      </c>
      <c r="AM29" s="107">
        <v>0</v>
      </c>
      <c r="AN29" s="107">
        <v>0</v>
      </c>
      <c r="AO29" s="107">
        <v>0</v>
      </c>
      <c r="AP29" s="107">
        <v>0</v>
      </c>
      <c r="AQ29" s="107">
        <v>0</v>
      </c>
      <c r="AR29" s="107">
        <v>0</v>
      </c>
      <c r="AS29" s="107">
        <v>0</v>
      </c>
      <c r="AT29" s="107">
        <f t="shared" si="12"/>
        <v>12</v>
      </c>
      <c r="AU29" s="107">
        <v>12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258</v>
      </c>
      <c r="B30" s="101" t="s">
        <v>304</v>
      </c>
      <c r="C30" s="100" t="s">
        <v>305</v>
      </c>
      <c r="D30" s="107">
        <f t="shared" si="2"/>
        <v>4858</v>
      </c>
      <c r="E30" s="107">
        <f t="shared" si="3"/>
        <v>0</v>
      </c>
      <c r="F30" s="107">
        <v>0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4858</v>
      </c>
      <c r="L30" s="107">
        <v>3494</v>
      </c>
      <c r="M30" s="107">
        <v>1364</v>
      </c>
      <c r="N30" s="107">
        <f t="shared" si="6"/>
        <v>4858</v>
      </c>
      <c r="O30" s="107">
        <f t="shared" si="7"/>
        <v>3494</v>
      </c>
      <c r="P30" s="107">
        <v>3494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1364</v>
      </c>
      <c r="W30" s="107">
        <v>1364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13</v>
      </c>
      <c r="AG30" s="107">
        <v>13</v>
      </c>
      <c r="AH30" s="107">
        <v>0</v>
      </c>
      <c r="AI30" s="107">
        <v>0</v>
      </c>
      <c r="AJ30" s="107">
        <f t="shared" si="11"/>
        <v>101</v>
      </c>
      <c r="AK30" s="107">
        <v>0</v>
      </c>
      <c r="AL30" s="107">
        <v>88</v>
      </c>
      <c r="AM30" s="107">
        <v>13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88</v>
      </c>
      <c r="BA30" s="107">
        <v>88</v>
      </c>
      <c r="BB30" s="107">
        <v>0</v>
      </c>
      <c r="BC30" s="107">
        <v>0</v>
      </c>
    </row>
    <row r="31" spans="1:55" s="104" customFormat="1" ht="12" customHeight="1">
      <c r="A31" s="100" t="s">
        <v>258</v>
      </c>
      <c r="B31" s="101" t="s">
        <v>306</v>
      </c>
      <c r="C31" s="100" t="s">
        <v>307</v>
      </c>
      <c r="D31" s="107">
        <f t="shared" si="2"/>
        <v>928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928</v>
      </c>
      <c r="L31" s="107">
        <v>595</v>
      </c>
      <c r="M31" s="107">
        <v>333</v>
      </c>
      <c r="N31" s="107">
        <f t="shared" si="6"/>
        <v>928</v>
      </c>
      <c r="O31" s="107">
        <f t="shared" si="7"/>
        <v>595</v>
      </c>
      <c r="P31" s="107">
        <v>595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333</v>
      </c>
      <c r="W31" s="107">
        <v>333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19</v>
      </c>
      <c r="AG31" s="107">
        <v>19</v>
      </c>
      <c r="AH31" s="107">
        <v>0</v>
      </c>
      <c r="AI31" s="107">
        <v>0</v>
      </c>
      <c r="AJ31" s="107">
        <f t="shared" si="11"/>
        <v>36</v>
      </c>
      <c r="AK31" s="107">
        <v>0</v>
      </c>
      <c r="AL31" s="107">
        <v>17</v>
      </c>
      <c r="AM31" s="107">
        <v>19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17</v>
      </c>
      <c r="BA31" s="107">
        <v>17</v>
      </c>
      <c r="BB31" s="107">
        <v>0</v>
      </c>
      <c r="BC31" s="107">
        <v>0</v>
      </c>
    </row>
    <row r="32" spans="1:55" s="104" customFormat="1" ht="12" customHeight="1">
      <c r="A32" s="100" t="s">
        <v>258</v>
      </c>
      <c r="B32" s="101" t="s">
        <v>308</v>
      </c>
      <c r="C32" s="100" t="s">
        <v>309</v>
      </c>
      <c r="D32" s="107">
        <f t="shared" si="2"/>
        <v>2212</v>
      </c>
      <c r="E32" s="107">
        <f t="shared" si="3"/>
        <v>0</v>
      </c>
      <c r="F32" s="107">
        <v>0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2212</v>
      </c>
      <c r="L32" s="107">
        <v>1338</v>
      </c>
      <c r="M32" s="107">
        <v>874</v>
      </c>
      <c r="N32" s="107">
        <f t="shared" si="6"/>
        <v>2212</v>
      </c>
      <c r="O32" s="107">
        <f t="shared" si="7"/>
        <v>1338</v>
      </c>
      <c r="P32" s="107">
        <v>1338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874</v>
      </c>
      <c r="W32" s="107">
        <v>874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6</v>
      </c>
      <c r="AG32" s="107">
        <v>6</v>
      </c>
      <c r="AH32" s="107">
        <v>0</v>
      </c>
      <c r="AI32" s="107">
        <v>0</v>
      </c>
      <c r="AJ32" s="107">
        <f t="shared" si="11"/>
        <v>46</v>
      </c>
      <c r="AK32" s="107">
        <v>0</v>
      </c>
      <c r="AL32" s="107">
        <v>40</v>
      </c>
      <c r="AM32" s="107">
        <v>6</v>
      </c>
      <c r="AN32" s="107">
        <v>0</v>
      </c>
      <c r="AO32" s="107">
        <v>0</v>
      </c>
      <c r="AP32" s="107">
        <v>0</v>
      </c>
      <c r="AQ32" s="107">
        <v>0</v>
      </c>
      <c r="AR32" s="107">
        <v>0</v>
      </c>
      <c r="AS32" s="107">
        <v>0</v>
      </c>
      <c r="AT32" s="107">
        <f t="shared" si="12"/>
        <v>0</v>
      </c>
      <c r="AU32" s="107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40</v>
      </c>
      <c r="BA32" s="107">
        <v>40</v>
      </c>
      <c r="BB32" s="107">
        <v>0</v>
      </c>
      <c r="BC32" s="107">
        <v>0</v>
      </c>
    </row>
    <row r="33" spans="1:55" s="104" customFormat="1" ht="12" customHeight="1">
      <c r="A33" s="100" t="s">
        <v>258</v>
      </c>
      <c r="B33" s="101" t="s">
        <v>310</v>
      </c>
      <c r="C33" s="100" t="s">
        <v>311</v>
      </c>
      <c r="D33" s="107">
        <f t="shared" si="2"/>
        <v>5545</v>
      </c>
      <c r="E33" s="107">
        <f t="shared" si="3"/>
        <v>0</v>
      </c>
      <c r="F33" s="107">
        <v>0</v>
      </c>
      <c r="G33" s="107">
        <v>0</v>
      </c>
      <c r="H33" s="107">
        <f t="shared" si="4"/>
        <v>0</v>
      </c>
      <c r="I33" s="107">
        <v>0</v>
      </c>
      <c r="J33" s="107">
        <v>0</v>
      </c>
      <c r="K33" s="107">
        <f t="shared" si="5"/>
        <v>5545</v>
      </c>
      <c r="L33" s="107">
        <v>2469</v>
      </c>
      <c r="M33" s="107">
        <v>3076</v>
      </c>
      <c r="N33" s="107">
        <f t="shared" si="6"/>
        <v>5545</v>
      </c>
      <c r="O33" s="107">
        <f t="shared" si="7"/>
        <v>2469</v>
      </c>
      <c r="P33" s="107">
        <v>2469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3076</v>
      </c>
      <c r="W33" s="107">
        <v>3076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12</v>
      </c>
      <c r="AG33" s="107">
        <v>12</v>
      </c>
      <c r="AH33" s="107">
        <v>0</v>
      </c>
      <c r="AI33" s="107">
        <v>0</v>
      </c>
      <c r="AJ33" s="107">
        <f t="shared" si="11"/>
        <v>224</v>
      </c>
      <c r="AK33" s="107">
        <v>224</v>
      </c>
      <c r="AL33" s="107">
        <v>0</v>
      </c>
      <c r="AM33" s="107">
        <v>0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f t="shared" si="12"/>
        <v>12</v>
      </c>
      <c r="AU33" s="107">
        <v>12</v>
      </c>
      <c r="AV33" s="107">
        <v>0</v>
      </c>
      <c r="AW33" s="107">
        <v>0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258</v>
      </c>
      <c r="B34" s="101" t="s">
        <v>312</v>
      </c>
      <c r="C34" s="100" t="s">
        <v>313</v>
      </c>
      <c r="D34" s="107">
        <f t="shared" si="2"/>
        <v>4697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4697</v>
      </c>
      <c r="L34" s="107">
        <v>2163</v>
      </c>
      <c r="M34" s="107">
        <v>2534</v>
      </c>
      <c r="N34" s="107">
        <f t="shared" si="6"/>
        <v>4697</v>
      </c>
      <c r="O34" s="107">
        <f t="shared" si="7"/>
        <v>2163</v>
      </c>
      <c r="P34" s="107">
        <v>2163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2534</v>
      </c>
      <c r="W34" s="107">
        <v>2534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10</v>
      </c>
      <c r="AG34" s="107">
        <v>10</v>
      </c>
      <c r="AH34" s="107">
        <v>0</v>
      </c>
      <c r="AI34" s="107">
        <v>0</v>
      </c>
      <c r="AJ34" s="107">
        <f t="shared" si="11"/>
        <v>189</v>
      </c>
      <c r="AK34" s="107">
        <v>189</v>
      </c>
      <c r="AL34" s="107">
        <v>0</v>
      </c>
      <c r="AM34" s="107">
        <v>0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10</v>
      </c>
      <c r="AU34" s="107">
        <v>10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258</v>
      </c>
      <c r="B35" s="101" t="s">
        <v>314</v>
      </c>
      <c r="C35" s="100" t="s">
        <v>315</v>
      </c>
      <c r="D35" s="107">
        <f t="shared" si="2"/>
        <v>2329</v>
      </c>
      <c r="E35" s="107">
        <f t="shared" si="3"/>
        <v>0</v>
      </c>
      <c r="F35" s="107">
        <v>0</v>
      </c>
      <c r="G35" s="107">
        <v>0</v>
      </c>
      <c r="H35" s="107">
        <f t="shared" si="4"/>
        <v>0</v>
      </c>
      <c r="I35" s="107">
        <v>0</v>
      </c>
      <c r="J35" s="107">
        <v>0</v>
      </c>
      <c r="K35" s="107">
        <f t="shared" si="5"/>
        <v>2329</v>
      </c>
      <c r="L35" s="107">
        <v>664</v>
      </c>
      <c r="M35" s="107">
        <v>1665</v>
      </c>
      <c r="N35" s="107">
        <f t="shared" si="6"/>
        <v>2329</v>
      </c>
      <c r="O35" s="107">
        <f t="shared" si="7"/>
        <v>664</v>
      </c>
      <c r="P35" s="107">
        <v>664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1665</v>
      </c>
      <c r="W35" s="107">
        <v>1665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5</v>
      </c>
      <c r="AG35" s="107">
        <v>5</v>
      </c>
      <c r="AH35" s="107">
        <v>0</v>
      </c>
      <c r="AI35" s="107">
        <v>0</v>
      </c>
      <c r="AJ35" s="107">
        <f t="shared" si="11"/>
        <v>94</v>
      </c>
      <c r="AK35" s="107">
        <v>94</v>
      </c>
      <c r="AL35" s="107">
        <v>0</v>
      </c>
      <c r="AM35" s="107">
        <v>0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f t="shared" si="12"/>
        <v>5</v>
      </c>
      <c r="AU35" s="107">
        <v>5</v>
      </c>
      <c r="AV35" s="107">
        <v>0</v>
      </c>
      <c r="AW35" s="107">
        <v>0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258</v>
      </c>
      <c r="B36" s="101" t="s">
        <v>316</v>
      </c>
      <c r="C36" s="100" t="s">
        <v>317</v>
      </c>
      <c r="D36" s="107">
        <f t="shared" si="2"/>
        <v>2918</v>
      </c>
      <c r="E36" s="107">
        <f t="shared" si="3"/>
        <v>0</v>
      </c>
      <c r="F36" s="107">
        <v>0</v>
      </c>
      <c r="G36" s="107">
        <v>0</v>
      </c>
      <c r="H36" s="107">
        <f t="shared" si="4"/>
        <v>0</v>
      </c>
      <c r="I36" s="107">
        <v>0</v>
      </c>
      <c r="J36" s="107">
        <v>0</v>
      </c>
      <c r="K36" s="107">
        <f t="shared" si="5"/>
        <v>2918</v>
      </c>
      <c r="L36" s="107">
        <v>1019</v>
      </c>
      <c r="M36" s="107">
        <v>1899</v>
      </c>
      <c r="N36" s="107">
        <f t="shared" si="6"/>
        <v>2918</v>
      </c>
      <c r="O36" s="107">
        <f t="shared" si="7"/>
        <v>1019</v>
      </c>
      <c r="P36" s="107">
        <v>1019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f t="shared" si="8"/>
        <v>1899</v>
      </c>
      <c r="W36" s="107">
        <v>1899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7</v>
      </c>
      <c r="AG36" s="107">
        <v>7</v>
      </c>
      <c r="AH36" s="107">
        <v>0</v>
      </c>
      <c r="AI36" s="107">
        <v>0</v>
      </c>
      <c r="AJ36" s="107">
        <f t="shared" si="11"/>
        <v>118</v>
      </c>
      <c r="AK36" s="107">
        <v>118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f t="shared" si="12"/>
        <v>7</v>
      </c>
      <c r="AU36" s="107">
        <v>7</v>
      </c>
      <c r="AV36" s="107">
        <v>0</v>
      </c>
      <c r="AW36" s="107">
        <v>0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  <row r="37" spans="1:55" s="104" customFormat="1" ht="12" customHeight="1">
      <c r="A37" s="100" t="s">
        <v>258</v>
      </c>
      <c r="B37" s="101" t="s">
        <v>318</v>
      </c>
      <c r="C37" s="100" t="s">
        <v>319</v>
      </c>
      <c r="D37" s="107">
        <f t="shared" si="2"/>
        <v>4524</v>
      </c>
      <c r="E37" s="107">
        <f t="shared" si="3"/>
        <v>0</v>
      </c>
      <c r="F37" s="107">
        <v>0</v>
      </c>
      <c r="G37" s="107">
        <v>0</v>
      </c>
      <c r="H37" s="107">
        <f t="shared" si="4"/>
        <v>0</v>
      </c>
      <c r="I37" s="107">
        <v>0</v>
      </c>
      <c r="J37" s="107">
        <v>0</v>
      </c>
      <c r="K37" s="107">
        <f t="shared" si="5"/>
        <v>4524</v>
      </c>
      <c r="L37" s="107">
        <v>2966</v>
      </c>
      <c r="M37" s="107">
        <v>1558</v>
      </c>
      <c r="N37" s="107">
        <f t="shared" si="6"/>
        <v>4524</v>
      </c>
      <c r="O37" s="107">
        <f t="shared" si="7"/>
        <v>2966</v>
      </c>
      <c r="P37" s="107">
        <v>2966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f t="shared" si="8"/>
        <v>1558</v>
      </c>
      <c r="W37" s="107">
        <v>1558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14</v>
      </c>
      <c r="AG37" s="107">
        <v>14</v>
      </c>
      <c r="AH37" s="107">
        <v>0</v>
      </c>
      <c r="AI37" s="107">
        <v>0</v>
      </c>
      <c r="AJ37" s="107">
        <f t="shared" si="11"/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f t="shared" si="12"/>
        <v>14</v>
      </c>
      <c r="AU37" s="107">
        <v>14</v>
      </c>
      <c r="AV37" s="107">
        <v>0</v>
      </c>
      <c r="AW37" s="107">
        <v>0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258</v>
      </c>
      <c r="B38" s="101" t="s">
        <v>320</v>
      </c>
      <c r="C38" s="100" t="s">
        <v>321</v>
      </c>
      <c r="D38" s="107">
        <f t="shared" si="2"/>
        <v>11680</v>
      </c>
      <c r="E38" s="107">
        <f t="shared" si="3"/>
        <v>11680</v>
      </c>
      <c r="F38" s="107">
        <v>8822</v>
      </c>
      <c r="G38" s="107">
        <v>2858</v>
      </c>
      <c r="H38" s="107">
        <f t="shared" si="4"/>
        <v>0</v>
      </c>
      <c r="I38" s="107">
        <v>0</v>
      </c>
      <c r="J38" s="107">
        <v>0</v>
      </c>
      <c r="K38" s="107">
        <f t="shared" si="5"/>
        <v>0</v>
      </c>
      <c r="L38" s="107">
        <v>0</v>
      </c>
      <c r="M38" s="107">
        <v>0</v>
      </c>
      <c r="N38" s="107">
        <f t="shared" si="6"/>
        <v>11680</v>
      </c>
      <c r="O38" s="107">
        <f t="shared" si="7"/>
        <v>8822</v>
      </c>
      <c r="P38" s="107">
        <v>8822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f t="shared" si="8"/>
        <v>2858</v>
      </c>
      <c r="W38" s="107">
        <v>2858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37</v>
      </c>
      <c r="AG38" s="107">
        <v>37</v>
      </c>
      <c r="AH38" s="107">
        <v>0</v>
      </c>
      <c r="AI38" s="107">
        <v>0</v>
      </c>
      <c r="AJ38" s="107">
        <f t="shared" si="11"/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f t="shared" si="12"/>
        <v>37</v>
      </c>
      <c r="AU38" s="107">
        <v>37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0</v>
      </c>
      <c r="BA38" s="107">
        <v>0</v>
      </c>
      <c r="BB38" s="107">
        <v>0</v>
      </c>
      <c r="BC38" s="107">
        <v>0</v>
      </c>
    </row>
    <row r="39" spans="1:55" s="104" customFormat="1" ht="12" customHeight="1">
      <c r="A39" s="100" t="s">
        <v>258</v>
      </c>
      <c r="B39" s="101" t="s">
        <v>322</v>
      </c>
      <c r="C39" s="100" t="s">
        <v>323</v>
      </c>
      <c r="D39" s="107">
        <f t="shared" si="2"/>
        <v>10719</v>
      </c>
      <c r="E39" s="107">
        <f t="shared" si="3"/>
        <v>0</v>
      </c>
      <c r="F39" s="107">
        <v>0</v>
      </c>
      <c r="G39" s="107">
        <v>0</v>
      </c>
      <c r="H39" s="107">
        <f t="shared" si="4"/>
        <v>0</v>
      </c>
      <c r="I39" s="107">
        <v>0</v>
      </c>
      <c r="J39" s="107">
        <v>0</v>
      </c>
      <c r="K39" s="107">
        <f t="shared" si="5"/>
        <v>10719</v>
      </c>
      <c r="L39" s="107">
        <v>6982</v>
      </c>
      <c r="M39" s="107">
        <v>3737</v>
      </c>
      <c r="N39" s="107">
        <f t="shared" si="6"/>
        <v>10719</v>
      </c>
      <c r="O39" s="107">
        <f t="shared" si="7"/>
        <v>6982</v>
      </c>
      <c r="P39" s="107">
        <v>6982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f t="shared" si="8"/>
        <v>3737</v>
      </c>
      <c r="W39" s="107">
        <v>3737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399</v>
      </c>
      <c r="AG39" s="107">
        <v>399</v>
      </c>
      <c r="AH39" s="107">
        <v>0</v>
      </c>
      <c r="AI39" s="107">
        <v>0</v>
      </c>
      <c r="AJ39" s="107">
        <f t="shared" si="11"/>
        <v>399</v>
      </c>
      <c r="AK39" s="107">
        <v>0</v>
      </c>
      <c r="AL39" s="107">
        <v>0</v>
      </c>
      <c r="AM39" s="107">
        <v>399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0</v>
      </c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0</v>
      </c>
      <c r="BA39" s="107">
        <v>0</v>
      </c>
      <c r="BB39" s="107">
        <v>0</v>
      </c>
      <c r="BC39" s="107">
        <v>0</v>
      </c>
    </row>
    <row r="40" spans="1:55" s="104" customFormat="1" ht="12" customHeight="1">
      <c r="A40" s="100" t="s">
        <v>258</v>
      </c>
      <c r="B40" s="101" t="s">
        <v>324</v>
      </c>
      <c r="C40" s="100" t="s">
        <v>325</v>
      </c>
      <c r="D40" s="107">
        <f t="shared" si="2"/>
        <v>15003</v>
      </c>
      <c r="E40" s="107">
        <f t="shared" si="3"/>
        <v>0</v>
      </c>
      <c r="F40" s="107">
        <v>0</v>
      </c>
      <c r="G40" s="107">
        <v>0</v>
      </c>
      <c r="H40" s="107">
        <f t="shared" si="4"/>
        <v>0</v>
      </c>
      <c r="I40" s="107">
        <v>0</v>
      </c>
      <c r="J40" s="107">
        <v>0</v>
      </c>
      <c r="K40" s="107">
        <f t="shared" si="5"/>
        <v>15003</v>
      </c>
      <c r="L40" s="107">
        <v>8402</v>
      </c>
      <c r="M40" s="107">
        <v>6601</v>
      </c>
      <c r="N40" s="107">
        <f t="shared" si="6"/>
        <v>15003</v>
      </c>
      <c r="O40" s="107">
        <f t="shared" si="7"/>
        <v>8402</v>
      </c>
      <c r="P40" s="107">
        <v>8402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f t="shared" si="8"/>
        <v>6601</v>
      </c>
      <c r="W40" s="107">
        <v>6601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559</v>
      </c>
      <c r="AG40" s="107">
        <v>559</v>
      </c>
      <c r="AH40" s="107">
        <v>0</v>
      </c>
      <c r="AI40" s="107">
        <v>0</v>
      </c>
      <c r="AJ40" s="107">
        <f t="shared" si="11"/>
        <v>559</v>
      </c>
      <c r="AK40" s="107">
        <v>0</v>
      </c>
      <c r="AL40" s="107">
        <v>0</v>
      </c>
      <c r="AM40" s="107">
        <v>559</v>
      </c>
      <c r="AN40" s="107">
        <v>0</v>
      </c>
      <c r="AO40" s="107">
        <v>0</v>
      </c>
      <c r="AP40" s="107">
        <v>0</v>
      </c>
      <c r="AQ40" s="107">
        <v>0</v>
      </c>
      <c r="AR40" s="107">
        <v>0</v>
      </c>
      <c r="AS40" s="107">
        <v>0</v>
      </c>
      <c r="AT40" s="107">
        <f t="shared" si="12"/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f t="shared" si="13"/>
        <v>0</v>
      </c>
      <c r="BA40" s="107">
        <v>0</v>
      </c>
      <c r="BB40" s="107">
        <v>0</v>
      </c>
      <c r="BC40" s="107">
        <v>0</v>
      </c>
    </row>
    <row r="41" spans="1:55" s="104" customFormat="1" ht="12" customHeight="1">
      <c r="A41" s="100" t="s">
        <v>258</v>
      </c>
      <c r="B41" s="101" t="s">
        <v>326</v>
      </c>
      <c r="C41" s="100" t="s">
        <v>327</v>
      </c>
      <c r="D41" s="107">
        <f t="shared" si="2"/>
        <v>3755</v>
      </c>
      <c r="E41" s="107">
        <f t="shared" si="3"/>
        <v>0</v>
      </c>
      <c r="F41" s="107">
        <v>0</v>
      </c>
      <c r="G41" s="107">
        <v>0</v>
      </c>
      <c r="H41" s="107">
        <f t="shared" si="4"/>
        <v>0</v>
      </c>
      <c r="I41" s="107">
        <v>0</v>
      </c>
      <c r="J41" s="107">
        <v>0</v>
      </c>
      <c r="K41" s="107">
        <f t="shared" si="5"/>
        <v>3755</v>
      </c>
      <c r="L41" s="107">
        <v>1953</v>
      </c>
      <c r="M41" s="107">
        <v>1802</v>
      </c>
      <c r="N41" s="107">
        <f t="shared" si="6"/>
        <v>3755</v>
      </c>
      <c r="O41" s="107">
        <f t="shared" si="7"/>
        <v>1953</v>
      </c>
      <c r="P41" s="107">
        <v>1953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f t="shared" si="8"/>
        <v>1802</v>
      </c>
      <c r="W41" s="107">
        <v>1802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f t="shared" si="9"/>
        <v>0</v>
      </c>
      <c r="AD41" s="107">
        <v>0</v>
      </c>
      <c r="AE41" s="107">
        <v>0</v>
      </c>
      <c r="AF41" s="107">
        <f t="shared" si="10"/>
        <v>12</v>
      </c>
      <c r="AG41" s="107">
        <v>12</v>
      </c>
      <c r="AH41" s="107">
        <v>0</v>
      </c>
      <c r="AI41" s="107">
        <v>0</v>
      </c>
      <c r="AJ41" s="107">
        <f t="shared" si="11"/>
        <v>99</v>
      </c>
      <c r="AK41" s="107">
        <v>99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f t="shared" si="12"/>
        <v>12</v>
      </c>
      <c r="AU41" s="107">
        <v>12</v>
      </c>
      <c r="AV41" s="107">
        <v>0</v>
      </c>
      <c r="AW41" s="107">
        <v>0</v>
      </c>
      <c r="AX41" s="107">
        <v>0</v>
      </c>
      <c r="AY41" s="107">
        <v>0</v>
      </c>
      <c r="AZ41" s="107">
        <f t="shared" si="13"/>
        <v>5</v>
      </c>
      <c r="BA41" s="107">
        <v>5</v>
      </c>
      <c r="BB41" s="107">
        <v>0</v>
      </c>
      <c r="BC41" s="107">
        <v>0</v>
      </c>
    </row>
    <row r="42" spans="1:55" s="104" customFormat="1" ht="12" customHeight="1">
      <c r="A42" s="100" t="s">
        <v>258</v>
      </c>
      <c r="B42" s="101" t="s">
        <v>328</v>
      </c>
      <c r="C42" s="100" t="s">
        <v>329</v>
      </c>
      <c r="D42" s="107">
        <f t="shared" si="2"/>
        <v>9005</v>
      </c>
      <c r="E42" s="107">
        <f t="shared" si="3"/>
        <v>0</v>
      </c>
      <c r="F42" s="107">
        <v>0</v>
      </c>
      <c r="G42" s="107">
        <v>0</v>
      </c>
      <c r="H42" s="107">
        <f t="shared" si="4"/>
        <v>4702</v>
      </c>
      <c r="I42" s="107">
        <v>4702</v>
      </c>
      <c r="J42" s="107">
        <v>0</v>
      </c>
      <c r="K42" s="107">
        <f t="shared" si="5"/>
        <v>4303</v>
      </c>
      <c r="L42" s="107">
        <v>0</v>
      </c>
      <c r="M42" s="107">
        <v>4303</v>
      </c>
      <c r="N42" s="107">
        <f t="shared" si="6"/>
        <v>9005</v>
      </c>
      <c r="O42" s="107">
        <f t="shared" si="7"/>
        <v>4702</v>
      </c>
      <c r="P42" s="107">
        <v>4702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f t="shared" si="8"/>
        <v>4303</v>
      </c>
      <c r="W42" s="107">
        <v>4303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f t="shared" si="9"/>
        <v>0</v>
      </c>
      <c r="AD42" s="107">
        <v>0</v>
      </c>
      <c r="AE42" s="107">
        <v>0</v>
      </c>
      <c r="AF42" s="107">
        <f t="shared" si="10"/>
        <v>0</v>
      </c>
      <c r="AG42" s="107">
        <v>0</v>
      </c>
      <c r="AH42" s="107">
        <v>0</v>
      </c>
      <c r="AI42" s="107">
        <v>0</v>
      </c>
      <c r="AJ42" s="107">
        <f t="shared" si="11"/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f t="shared" si="12"/>
        <v>0</v>
      </c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f t="shared" si="13"/>
        <v>0</v>
      </c>
      <c r="BA42" s="107">
        <v>0</v>
      </c>
      <c r="BB42" s="107">
        <v>0</v>
      </c>
      <c r="BC42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330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04</v>
      </c>
      <c r="M2" s="2" t="str">
        <f>IF(L2&lt;&gt;"",VLOOKUP(L2,$AI$6:$AJ$52,2,FALSE),"-")</f>
        <v>宮城県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343584</v>
      </c>
      <c r="F7" s="187" t="s">
        <v>30</v>
      </c>
      <c r="G7" s="6" t="s">
        <v>31</v>
      </c>
      <c r="H7" s="19">
        <f aca="true" t="shared" si="1" ref="H7:H12">AD14</f>
        <v>276294</v>
      </c>
      <c r="I7" s="19">
        <f aca="true" t="shared" si="2" ref="I7:I12">AD24</f>
        <v>185792</v>
      </c>
      <c r="J7" s="19">
        <f aca="true" t="shared" si="3" ref="J7:J12">SUM(H7:I7)</f>
        <v>462086</v>
      </c>
      <c r="K7" s="20">
        <f aca="true" t="shared" si="4" ref="K7:K12">IF(J$13&gt;0,J7/J$13,0)</f>
        <v>0.999777147444011</v>
      </c>
      <c r="L7" s="21">
        <f>AD34</f>
        <v>5821</v>
      </c>
      <c r="M7" s="22">
        <f>AD37</f>
        <v>455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343584</v>
      </c>
      <c r="AF7" s="11" t="str">
        <f ca="1" t="shared" si="0"/>
        <v>04000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5020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5020</v>
      </c>
      <c r="AF8" s="11" t="str">
        <f ca="1" t="shared" si="0"/>
        <v>04100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348604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1723124</v>
      </c>
      <c r="AF9" s="11" t="str">
        <f ca="1" t="shared" si="0"/>
        <v>04202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1723124</v>
      </c>
      <c r="F10" s="188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5935</v>
      </c>
      <c r="AF10" s="11" t="str">
        <f ca="1" t="shared" si="0"/>
        <v>04203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5935</v>
      </c>
      <c r="F11" s="188"/>
      <c r="G11" s="6" t="s">
        <v>41</v>
      </c>
      <c r="H11" s="19">
        <f t="shared" si="1"/>
        <v>100</v>
      </c>
      <c r="I11" s="19">
        <f t="shared" si="2"/>
        <v>0</v>
      </c>
      <c r="J11" s="19">
        <f t="shared" si="3"/>
        <v>100</v>
      </c>
      <c r="K11" s="20">
        <f t="shared" si="4"/>
        <v>0.00021636170484368947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249613</v>
      </c>
      <c r="AF11" s="11" t="str">
        <f ca="1" t="shared" si="0"/>
        <v>04205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249613</v>
      </c>
      <c r="F12" s="188"/>
      <c r="G12" s="6" t="s">
        <v>42</v>
      </c>
      <c r="H12" s="19">
        <f t="shared" si="1"/>
        <v>0</v>
      </c>
      <c r="I12" s="19">
        <f t="shared" si="2"/>
        <v>3</v>
      </c>
      <c r="J12" s="19">
        <f t="shared" si="3"/>
        <v>3</v>
      </c>
      <c r="K12" s="20">
        <f t="shared" si="4"/>
        <v>6.490851145310685E-06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167745</v>
      </c>
      <c r="AF12" s="11" t="str">
        <f ca="1" t="shared" si="0"/>
        <v>04206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1978672</v>
      </c>
      <c r="F13" s="189"/>
      <c r="G13" s="6" t="s">
        <v>34</v>
      </c>
      <c r="H13" s="19">
        <f>SUM(H7:H12)</f>
        <v>276394</v>
      </c>
      <c r="I13" s="19">
        <f>SUM(I7:I12)</f>
        <v>185795</v>
      </c>
      <c r="J13" s="19">
        <f>SUM(J7:J12)</f>
        <v>462189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14335</v>
      </c>
      <c r="AF13" s="11" t="str">
        <f ca="1" t="shared" si="0"/>
        <v>04207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2327276</v>
      </c>
      <c r="F14" s="170" t="s">
        <v>44</v>
      </c>
      <c r="G14" s="171"/>
      <c r="H14" s="19">
        <f>AD20</f>
        <v>5569</v>
      </c>
      <c r="I14" s="19">
        <f>AD30</f>
        <v>0</v>
      </c>
      <c r="J14" s="19">
        <f>SUM(H14:I14)</f>
        <v>5569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276294</v>
      </c>
      <c r="AF14" s="11" t="str">
        <f ca="1" t="shared" si="0"/>
        <v>04208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14335</v>
      </c>
      <c r="F15" s="172" t="s">
        <v>3</v>
      </c>
      <c r="G15" s="173"/>
      <c r="H15" s="29">
        <f>SUM(H13:H14)</f>
        <v>281963</v>
      </c>
      <c r="I15" s="29">
        <f>SUM(I13:I14)</f>
        <v>185795</v>
      </c>
      <c r="J15" s="29">
        <f>SUM(J13:J14)</f>
        <v>467758</v>
      </c>
      <c r="K15" s="30" t="s">
        <v>126</v>
      </c>
      <c r="L15" s="31">
        <f>SUM(L7:L9)</f>
        <v>5821</v>
      </c>
      <c r="M15" s="32">
        <f>SUM(M7:M9)</f>
        <v>455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04209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04211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167745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0</v>
      </c>
      <c r="AF17" s="11" t="str">
        <f ca="1" t="shared" si="0"/>
        <v>04212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100</v>
      </c>
      <c r="AF18" s="11" t="str">
        <f ca="1" t="shared" si="0"/>
        <v>04213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0.8502094293929899</v>
      </c>
      <c r="F19" s="170" t="s">
        <v>50</v>
      </c>
      <c r="G19" s="171"/>
      <c r="H19" s="19">
        <f>AD21</f>
        <v>8822</v>
      </c>
      <c r="I19" s="19">
        <f>AD31</f>
        <v>2858</v>
      </c>
      <c r="J19" s="23">
        <f>SUM(H19:I19)</f>
        <v>11680</v>
      </c>
      <c r="AA19" s="3" t="s">
        <v>42</v>
      </c>
      <c r="AB19" s="48" t="s">
        <v>68</v>
      </c>
      <c r="AC19" s="48" t="s">
        <v>134</v>
      </c>
      <c r="AD19" s="11">
        <f ca="1" t="shared" si="5"/>
        <v>0</v>
      </c>
      <c r="AF19" s="11" t="str">
        <f ca="1" t="shared" si="0"/>
        <v>04214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0.1497905706070101</v>
      </c>
      <c r="F20" s="170" t="s">
        <v>52</v>
      </c>
      <c r="G20" s="171"/>
      <c r="H20" s="19">
        <f>AD22</f>
        <v>115483</v>
      </c>
      <c r="I20" s="19">
        <f>AD32</f>
        <v>2149</v>
      </c>
      <c r="J20" s="23">
        <f>SUM(H20:I20)</f>
        <v>117632</v>
      </c>
      <c r="AA20" s="3" t="s">
        <v>44</v>
      </c>
      <c r="AB20" s="48" t="s">
        <v>68</v>
      </c>
      <c r="AC20" s="48" t="s">
        <v>135</v>
      </c>
      <c r="AD20" s="11">
        <f ca="1" t="shared" si="5"/>
        <v>5569</v>
      </c>
      <c r="AF20" s="11" t="str">
        <f ca="1" t="shared" si="0"/>
        <v>04215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0.7404038025571527</v>
      </c>
      <c r="F21" s="170" t="s">
        <v>54</v>
      </c>
      <c r="G21" s="171"/>
      <c r="H21" s="19">
        <f>AD23</f>
        <v>152089</v>
      </c>
      <c r="I21" s="19">
        <f>AD33</f>
        <v>180787</v>
      </c>
      <c r="J21" s="23">
        <f>SUM(H21:I21)</f>
        <v>332876</v>
      </c>
      <c r="AA21" s="3" t="s">
        <v>50</v>
      </c>
      <c r="AB21" s="48" t="s">
        <v>68</v>
      </c>
      <c r="AC21" s="48" t="s">
        <v>136</v>
      </c>
      <c r="AD21" s="11">
        <f ca="1" t="shared" si="5"/>
        <v>8822</v>
      </c>
      <c r="AF21" s="11" t="str">
        <f ca="1" t="shared" si="0"/>
        <v>04301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0.10725543510954438</v>
      </c>
      <c r="F22" s="172" t="s">
        <v>3</v>
      </c>
      <c r="G22" s="173"/>
      <c r="H22" s="29">
        <f>SUM(H19:H21)</f>
        <v>276394</v>
      </c>
      <c r="I22" s="29">
        <f>SUM(I19:I21)</f>
        <v>185794</v>
      </c>
      <c r="J22" s="34">
        <f>SUM(J19:J21)</f>
        <v>462188</v>
      </c>
      <c r="AA22" s="3" t="s">
        <v>52</v>
      </c>
      <c r="AB22" s="48" t="s">
        <v>68</v>
      </c>
      <c r="AC22" s="48" t="s">
        <v>137</v>
      </c>
      <c r="AD22" s="11">
        <f ca="1" t="shared" si="5"/>
        <v>115483</v>
      </c>
      <c r="AF22" s="11" t="str">
        <f ca="1" t="shared" si="0"/>
        <v>04302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0.07207782832805391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152089</v>
      </c>
      <c r="AF23" s="11" t="str">
        <f ca="1" t="shared" si="0"/>
        <v>04321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0.9855997062569564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185792</v>
      </c>
      <c r="AF24" s="11" t="str">
        <f ca="1" t="shared" si="0"/>
        <v>04322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0.014400293743043684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04323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04324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3590</v>
      </c>
      <c r="J27" s="37">
        <f>AD49</f>
        <v>621</v>
      </c>
      <c r="AA27" s="3" t="s">
        <v>38</v>
      </c>
      <c r="AB27" s="48" t="s">
        <v>68</v>
      </c>
      <c r="AC27" s="48" t="s">
        <v>142</v>
      </c>
      <c r="AD27" s="11">
        <f ca="1" t="shared" si="5"/>
        <v>0</v>
      </c>
      <c r="AF27" s="11" t="str">
        <f ca="1" t="shared" si="0"/>
        <v>04341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915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0</v>
      </c>
      <c r="AF28" s="11" t="str">
        <f ca="1" t="shared" si="0"/>
        <v>04361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1808</v>
      </c>
      <c r="J29" s="37">
        <f>AD51</f>
        <v>1</v>
      </c>
      <c r="AA29" s="3" t="s">
        <v>42</v>
      </c>
      <c r="AB29" s="48" t="s">
        <v>68</v>
      </c>
      <c r="AC29" s="48" t="s">
        <v>144</v>
      </c>
      <c r="AD29" s="11">
        <f ca="1" t="shared" si="5"/>
        <v>3</v>
      </c>
      <c r="AF29" s="11" t="str">
        <f ca="1" t="shared" si="0"/>
        <v>04362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0</v>
      </c>
      <c r="AF30" s="11" t="str">
        <f ca="1" t="shared" si="0"/>
        <v>04401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2858</v>
      </c>
      <c r="AF31" s="11" t="str">
        <f ca="1" t="shared" si="0"/>
        <v>04404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2149</v>
      </c>
      <c r="AF32" s="11" t="str">
        <f ca="1" t="shared" si="0"/>
        <v>04406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0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180787</v>
      </c>
      <c r="AF33" s="11" t="str">
        <f ca="1" t="shared" si="0"/>
        <v>04421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5821</v>
      </c>
      <c r="AF34" s="11" t="str">
        <f ca="1" t="shared" si="0"/>
        <v>04422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3392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04423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9705</v>
      </c>
      <c r="J36" s="39">
        <f>SUM(J27:J31)</f>
        <v>622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04424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455</v>
      </c>
      <c r="AF37" s="11" t="str">
        <f ca="1" t="shared" si="0"/>
        <v>04444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04445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04501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3590</v>
      </c>
      <c r="AF40" s="11" t="str">
        <f ca="1" t="shared" si="0"/>
        <v>04505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915</v>
      </c>
      <c r="AF41" s="11" t="str">
        <f ca="1" t="shared" si="0"/>
        <v>04581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1808</v>
      </c>
      <c r="AF42" s="11" t="str">
        <f ca="1" t="shared" si="0"/>
        <v>04606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0</v>
      </c>
      <c r="AF43" s="11">
        <f ca="1" t="shared" si="0"/>
        <v>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>
        <f ca="1" t="shared" si="0"/>
        <v>0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>
        <f ca="1" t="shared" si="0"/>
        <v>0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0</v>
      </c>
      <c r="AF46" s="11">
        <f ca="1" t="shared" si="0"/>
        <v>0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0</v>
      </c>
      <c r="AF47" s="11">
        <f ca="1" t="shared" si="0"/>
        <v>0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3392</v>
      </c>
      <c r="AF48" s="11">
        <f ca="1" t="shared" si="0"/>
        <v>0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621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2015-02-25T06:51:50Z</dcterms:modified>
  <cp:category/>
  <cp:version/>
  <cp:contentType/>
  <cp:contentStatus/>
</cp:coreProperties>
</file>