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'災害廃棄物事業経費（歳出）'!$A$7:$CI$18</definedName>
    <definedName name="_xlnm.Print_Area" localSheetId="2">'災害廃棄物事業経費（歳入）'!$A$7:$AD$18</definedName>
    <definedName name="_xlnm.Print_Area" localSheetId="0">'災害廃棄物事業経費（市町村）'!$A$7:$DJ$18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<sst xmlns="http://schemas.openxmlformats.org/spreadsheetml/2006/main" count="1407" uniqueCount="227">
  <si>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</si>
  <si>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</si>
  <si>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</si>
  <si>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</si>
  <si>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</si>
  <si>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</si>
  <si>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</si>
  <si>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</si>
  <si>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</si>
  <si>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</si>
  <si>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</si>
  <si>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</si>
  <si>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</si>
  <si>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</si>
  <si>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</si>
  <si>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</si>
  <si>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</si>
  <si>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</si>
  <si>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</si>
  <si>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</si>
  <si>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</si>
  <si>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</si>
  <si>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</si>
  <si>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</si>
  <si>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</si>
  <si>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</si>
  <si>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</si>
  <si>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</si>
  <si>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</si>
  <si>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</si>
  <si>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</si>
  <si>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</si>
  <si>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</si>
  <si>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</si>
  <si>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</si>
  <si>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</si>
  <si>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</si>
  <si>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</si>
  <si>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</si>
  <si>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</si>
  <si>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</si>
  <si>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</si>
  <si>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</si>
  <si>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</si>
  <si>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</si>
  <si>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</si>
  <si>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</si>
  <si>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</si>
  <si>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</si>
  <si>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</si>
  <si>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</si>
  <si>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</si>
  <si>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</si>
  <si>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</si>
  <si>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</si>
  <si>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</si>
  <si>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</si>
  <si>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</si>
  <si>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</si>
  <si>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</si>
  <si>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</si>
  <si>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</si>
  <si>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</si>
  <si>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</si>
  <si>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</si>
  <si>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</si>
  <si>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</si>
  <si>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</si>
  <si>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</si>
  <si>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</si>
  <si>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</si>
  <si>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</si>
  <si>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</si>
  <si>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</si>
  <si>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</si>
  <si>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</si>
  <si>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</si>
  <si>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</si>
  <si>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</si>
  <si>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</si>
  <si>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</si>
  <si>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</si>
  <si>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</si>
  <si>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</si>
  <si>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</si>
  <si>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</si>
  <si>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</si>
  <si>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</si>
  <si>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</si>
  <si>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</si>
  <si>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</si>
  <si>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</si>
  <si>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</si>
  <si>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</si>
  <si>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</si>
  <si>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</si>
  <si>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</si>
  <si>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</si>
  <si>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</si>
  <si>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</si>
  <si>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</si>
  <si>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</si>
  <si>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</si>
  <si>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</si>
  <si>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</si>
  <si>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</si>
  <si>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</si>
  <si>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</si>
  <si>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</si>
  <si>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</si>
  <si>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</si>
  <si>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</si>
  <si>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</si>
  <si>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</si>
  <si>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</si>
  <si>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</si>
  <si>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</si>
  <si>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</si>
  <si>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</si>
  <si>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</si>
  <si>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</si>
  <si>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</si>
  <si>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</si>
  <si>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</si>
  <si>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</si>
  <si>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</si>
  <si>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</si>
  <si>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</si>
  <si>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</si>
  <si>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</si>
  <si>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</si>
  <si>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</si>
  <si>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</si>
  <si>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</si>
  <si>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</si>
  <si>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</si>
  <si>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</si>
  <si>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</si>
  <si>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</si>
  <si>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</si>
  <si>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</si>
  <si>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</si>
  <si>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</si>
  <si>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</si>
  <si>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</si>
  <si>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</si>
  <si>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</si>
  <si>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</si>
  <si>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</si>
  <si>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</si>
  <si>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</si>
  <si>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</si>
  <si>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</si>
  <si>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</si>
  <si>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</si>
  <si>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</si>
  <si>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</si>
  <si>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</si>
  <si>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</si>
  <si>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</si>
  <si>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</si>
  <si>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</si>
  <si>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</si>
  <si>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</si>
  <si>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</si>
  <si>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</si>
  <si>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</si>
  <si>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</si>
  <si>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</si>
  <si>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</si>
  <si>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</si>
  <si>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</si>
  <si>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</si>
  <si>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</si>
  <si>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</si>
  <si>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</si>
  <si>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</si>
  <si>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</si>
  <si>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</si>
  <si>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</si>
  <si>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</si>
  <si>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</si>
  <si>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</si>
  <si>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</si>
  <si>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</si>
  <si>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</si>
  <si>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</si>
  <si>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</si>
  <si>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</si>
  <si>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</si>
  <si>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</si>
  <si>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</si>
  <si>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</si>
  <si>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</si>
  <si>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</si>
  <si>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</si>
  <si>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</si>
  <si>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</si>
  <si>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</si>
  <si>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</si>
  <si>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</si>
  <si>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福岡県</t>
  </si>
  <si>
    <t>40000</t>
  </si>
  <si>
    <t>40203</t>
  </si>
  <si>
    <t>久留米市</t>
  </si>
  <si>
    <t>40204</t>
  </si>
  <si>
    <t>直方市</t>
  </si>
  <si>
    <t>40207</t>
  </si>
  <si>
    <t>柳川市</t>
  </si>
  <si>
    <t>40210</t>
  </si>
  <si>
    <t>八女市</t>
  </si>
  <si>
    <t>40225</t>
  </si>
  <si>
    <t>うきは市</t>
  </si>
  <si>
    <t>40227</t>
  </si>
  <si>
    <t>嘉麻市</t>
  </si>
  <si>
    <t>40228</t>
  </si>
  <si>
    <t>朝倉市</t>
  </si>
  <si>
    <t>40229</t>
  </si>
  <si>
    <t>みやま市</t>
  </si>
  <si>
    <t>40381</t>
  </si>
  <si>
    <t>芦屋町</t>
  </si>
  <si>
    <t>40382</t>
  </si>
  <si>
    <t>水巻町</t>
  </si>
  <si>
    <t>40602</t>
  </si>
  <si>
    <t>添田町</t>
  </si>
  <si>
    <t>40902</t>
  </si>
  <si>
    <t>八女西部広域事務組合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</si>
</sst>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4" t="s">
        <v>3</v>
      </c>
      <c r="B2" s="94" t="s">
        <v>4</v>
      </c>
      <c r="C2" s="96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5"/>
      <c r="B3" s="95"/>
      <c r="C3" s="97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5"/>
      <c r="B4" s="95"/>
      <c r="C4" s="97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2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2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2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5"/>
      <c r="B5" s="95"/>
      <c r="C5" s="97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3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3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3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5"/>
      <c r="B6" s="95"/>
      <c r="C6" s="97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I7">SUM(D8:D18)</f>
        <v>413156</v>
      </c>
      <c r="E7" s="87">
        <f t="shared" si="0"/>
        <v>190475</v>
      </c>
      <c r="F7" s="87">
        <f t="shared" si="0"/>
        <v>188132</v>
      </c>
      <c r="G7" s="87">
        <f t="shared" si="0"/>
        <v>718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SUM(K8:K18)</f>
        <v>1625</v>
      </c>
      <c r="L7" s="87">
        <f t="shared" si="1"/>
        <v>222681</v>
      </c>
      <c r="M7" s="87">
        <f t="shared" si="1"/>
        <v>4598</v>
      </c>
      <c r="N7" s="87">
        <f t="shared" si="1"/>
        <v>1057</v>
      </c>
      <c r="O7" s="87">
        <f t="shared" si="1"/>
        <v>1057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SUM(T8:T18)</f>
        <v>0</v>
      </c>
      <c r="U7" s="87">
        <f t="shared" si="2"/>
        <v>3541</v>
      </c>
      <c r="V7" s="87">
        <f t="shared" si="2"/>
        <v>417754</v>
      </c>
      <c r="W7" s="87">
        <f t="shared" si="2"/>
        <v>191532</v>
      </c>
      <c r="X7" s="87">
        <f t="shared" si="2"/>
        <v>189189</v>
      </c>
      <c r="Y7" s="87">
        <f t="shared" si="2"/>
        <v>718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SUM(AC8:AC18)</f>
        <v>1625</v>
      </c>
      <c r="AD7" s="87">
        <f t="shared" si="3"/>
        <v>226222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413370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130473</v>
      </c>
      <c r="AT7" s="87">
        <f t="shared" si="3"/>
        <v>636</v>
      </c>
      <c r="AU7" s="87">
        <f t="shared" si="3"/>
        <v>129837</v>
      </c>
      <c r="AV7" s="87">
        <f t="shared" si="3"/>
        <v>0</v>
      </c>
      <c r="AW7" s="87">
        <f t="shared" si="3"/>
        <v>0</v>
      </c>
      <c r="AX7" s="87">
        <f t="shared" si="3"/>
        <v>282897</v>
      </c>
      <c r="AY7" s="87">
        <f t="shared" si="3"/>
        <v>182616</v>
      </c>
      <c r="AZ7" s="87">
        <f t="shared" si="3"/>
        <v>89460</v>
      </c>
      <c r="BA7" s="87">
        <f t="shared" si="3"/>
        <v>5933</v>
      </c>
      <c r="BB7" s="87">
        <f t="shared" si="3"/>
        <v>4888</v>
      </c>
      <c r="BC7" s="87">
        <f t="shared" si="3"/>
        <v>147</v>
      </c>
      <c r="BD7" s="87">
        <f t="shared" si="3"/>
        <v>0</v>
      </c>
      <c r="BE7" s="87">
        <f t="shared" si="3"/>
        <v>0</v>
      </c>
      <c r="BF7" s="87">
        <f t="shared" si="3"/>
        <v>413370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4598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4598</v>
      </c>
      <c r="CA7" s="87">
        <f t="shared" si="3"/>
        <v>4495</v>
      </c>
      <c r="CB7" s="87">
        <f t="shared" si="3"/>
        <v>103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4598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SUM(CO8:CO18)</f>
        <v>0</v>
      </c>
      <c r="CP7" s="87">
        <f t="shared" si="4"/>
        <v>0</v>
      </c>
      <c r="CQ7" s="87">
        <f t="shared" si="4"/>
        <v>417968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130473</v>
      </c>
      <c r="CX7" s="87">
        <f t="shared" si="4"/>
        <v>636</v>
      </c>
      <c r="CY7" s="87">
        <f t="shared" si="4"/>
        <v>129837</v>
      </c>
      <c r="CZ7" s="87">
        <f t="shared" si="4"/>
        <v>0</v>
      </c>
      <c r="DA7" s="87">
        <f t="shared" si="4"/>
        <v>0</v>
      </c>
      <c r="DB7" s="87">
        <f t="shared" si="4"/>
        <v>287495</v>
      </c>
      <c r="DC7" s="87">
        <f t="shared" si="4"/>
        <v>187111</v>
      </c>
      <c r="DD7" s="87">
        <f t="shared" si="4"/>
        <v>89563</v>
      </c>
      <c r="DE7" s="87">
        <f t="shared" si="4"/>
        <v>5933</v>
      </c>
      <c r="DF7" s="87">
        <f t="shared" si="4"/>
        <v>4888</v>
      </c>
      <c r="DG7" s="87">
        <f t="shared" si="4"/>
        <v>147</v>
      </c>
      <c r="DH7" s="87">
        <f t="shared" si="4"/>
        <v>0</v>
      </c>
      <c r="DI7" s="87">
        <f t="shared" si="4"/>
        <v>0</v>
      </c>
      <c r="DJ7" s="87">
        <f t="shared" si="4"/>
        <v>417968</v>
      </c>
    </row>
    <row r="8" spans="1:114" s="6" customFormat="1" ht="12" customHeight="1">
      <c r="A8" s="85" t="s">
        <v>201</v>
      </c>
      <c r="B8" s="86" t="s">
        <v>203</v>
      </c>
      <c r="C8" s="85" t="s">
        <v>204</v>
      </c>
      <c r="D8" s="87">
        <f aca="true" t="shared" si="5" ref="D8:D18">SUM(E8,+L8)</f>
        <v>19381</v>
      </c>
      <c r="E8" s="87">
        <f aca="true" t="shared" si="6" ref="E8:E18">SUM(F8:I8)+K8</f>
        <v>5615</v>
      </c>
      <c r="F8" s="87">
        <v>5615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13766</v>
      </c>
      <c r="M8" s="87">
        <f aca="true" t="shared" si="7" ref="M8:M18">SUM(N8,+U8)</f>
        <v>0</v>
      </c>
      <c r="N8" s="87">
        <f aca="true" t="shared" si="8" ref="N8:N18"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19381</v>
      </c>
      <c r="W8" s="87">
        <v>5615</v>
      </c>
      <c r="X8" s="87">
        <v>5615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13766</v>
      </c>
      <c r="AE8" s="87">
        <f aca="true" t="shared" si="9" ref="AE8:AE18">SUM(AF8,+AK8)</f>
        <v>0</v>
      </c>
      <c r="AF8" s="87">
        <f aca="true" t="shared" si="10" ref="AF8:AF18"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 aca="true" t="shared" si="11" ref="AM8:AM18">SUM(AN8,AS8,AW8,AX8,BD8)</f>
        <v>19381</v>
      </c>
      <c r="AN8" s="87">
        <f aca="true" t="shared" si="12" ref="AN8:AN18"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 aca="true" t="shared" si="13" ref="AS8:AS18"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 aca="true" t="shared" si="14" ref="AX8:AX18">SUM(AY8:BB8)</f>
        <v>19381</v>
      </c>
      <c r="AY8" s="87">
        <v>18945</v>
      </c>
      <c r="AZ8" s="87">
        <v>436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f aca="true" t="shared" si="15" ref="BF8:BF18">SUM(AE8,+AM8,+BE8)</f>
        <v>19381</v>
      </c>
      <c r="BG8" s="87">
        <f aca="true" t="shared" si="16" ref="BG8:BG18">SUM(BH8,+BM8)</f>
        <v>0</v>
      </c>
      <c r="BH8" s="87">
        <f aca="true" t="shared" si="17" ref="BH8:BH18"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 aca="true" t="shared" si="18" ref="BO8:BO18">SUM(BP8,BU8,BY8,BZ8,CF8)</f>
        <v>0</v>
      </c>
      <c r="BP8" s="87">
        <f aca="true" t="shared" si="19" ref="BP8:BP18"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 aca="true" t="shared" si="20" ref="BU8:BU18"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 aca="true" t="shared" si="21" ref="BZ8:BZ18"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 aca="true" t="shared" si="22" ref="CH8:CH18">SUM(BG8,+BO8,+CG8)</f>
        <v>0</v>
      </c>
      <c r="CI8" s="87">
        <f aca="true" t="shared" si="23" ref="CI8:CI18">SUM(AE8,+BG8)</f>
        <v>0</v>
      </c>
      <c r="CJ8" s="87">
        <f aca="true" t="shared" si="24" ref="CJ8:CJ18">SUM(AF8,+BH8)</f>
        <v>0</v>
      </c>
      <c r="CK8" s="87">
        <f aca="true" t="shared" si="25" ref="CK8:CK18">SUM(AG8,+BI8)</f>
        <v>0</v>
      </c>
      <c r="CL8" s="87">
        <f aca="true" t="shared" si="26" ref="CL8:CL18">SUM(AH8,+BJ8)</f>
        <v>0</v>
      </c>
      <c r="CM8" s="87">
        <f aca="true" t="shared" si="27" ref="CM8:CM18">SUM(AI8,+BK8)</f>
        <v>0</v>
      </c>
      <c r="CN8" s="87">
        <f aca="true" t="shared" si="28" ref="CN8:CN18">SUM(AJ8,+BL8)</f>
        <v>0</v>
      </c>
      <c r="CO8" s="87">
        <f aca="true" t="shared" si="29" ref="CO8:CO18">SUM(AK8,+BM8)</f>
        <v>0</v>
      </c>
      <c r="CP8" s="87">
        <f aca="true" t="shared" si="30" ref="CP8:CP18">SUM(AL8,+BN8)</f>
        <v>0</v>
      </c>
      <c r="CQ8" s="87">
        <f aca="true" t="shared" si="31" ref="CQ8:CQ18">SUM(AM8,+BO8)</f>
        <v>19381</v>
      </c>
      <c r="CR8" s="87">
        <f aca="true" t="shared" si="32" ref="CR8:CR18">SUM(AN8,+BP8)</f>
        <v>0</v>
      </c>
      <c r="CS8" s="87">
        <f aca="true" t="shared" si="33" ref="CS8:CS18">SUM(AO8,+BQ8)</f>
        <v>0</v>
      </c>
      <c r="CT8" s="87">
        <f aca="true" t="shared" si="34" ref="CT8:CT18">SUM(AP8,+BR8)</f>
        <v>0</v>
      </c>
      <c r="CU8" s="87">
        <f aca="true" t="shared" si="35" ref="CU8:CU18">SUM(AQ8,+BS8)</f>
        <v>0</v>
      </c>
      <c r="CV8" s="87">
        <f aca="true" t="shared" si="36" ref="CV8:CV18">SUM(AR8,+BT8)</f>
        <v>0</v>
      </c>
      <c r="CW8" s="87">
        <f aca="true" t="shared" si="37" ref="CW8:CW18">SUM(AS8,+BU8)</f>
        <v>0</v>
      </c>
      <c r="CX8" s="87">
        <f aca="true" t="shared" si="38" ref="CX8:CX18">SUM(AT8,+BV8)</f>
        <v>0</v>
      </c>
      <c r="CY8" s="87">
        <f aca="true" t="shared" si="39" ref="CY8:CY18">SUM(AU8,+BW8)</f>
        <v>0</v>
      </c>
      <c r="CZ8" s="87">
        <f aca="true" t="shared" si="40" ref="CZ8:CZ18">SUM(AV8,+BX8)</f>
        <v>0</v>
      </c>
      <c r="DA8" s="87">
        <f aca="true" t="shared" si="41" ref="DA8:DA18">SUM(AW8,+BY8)</f>
        <v>0</v>
      </c>
      <c r="DB8" s="87">
        <f aca="true" t="shared" si="42" ref="DB8:DB18">SUM(AX8,+BZ8)</f>
        <v>19381</v>
      </c>
      <c r="DC8" s="87">
        <f aca="true" t="shared" si="43" ref="DC8:DC18">SUM(AY8,+CA8)</f>
        <v>18945</v>
      </c>
      <c r="DD8" s="87">
        <f aca="true" t="shared" si="44" ref="DD8:DD18">SUM(AZ8,+CB8)</f>
        <v>436</v>
      </c>
      <c r="DE8" s="87">
        <f aca="true" t="shared" si="45" ref="DE8:DE18">SUM(BA8,+CC8)</f>
        <v>0</v>
      </c>
      <c r="DF8" s="87">
        <f aca="true" t="shared" si="46" ref="DF8:DF18">SUM(BB8,+CD8)</f>
        <v>0</v>
      </c>
      <c r="DG8" s="87">
        <f aca="true" t="shared" si="47" ref="DG8:DG18">SUM(BC8,+CE8)</f>
        <v>0</v>
      </c>
      <c r="DH8" s="87">
        <f aca="true" t="shared" si="48" ref="DH8:DH18">SUM(BD8,+CF8)</f>
        <v>0</v>
      </c>
      <c r="DI8" s="87">
        <f aca="true" t="shared" si="49" ref="DI8:DI18">SUM(BE8,+CG8)</f>
        <v>0</v>
      </c>
      <c r="DJ8" s="87">
        <f aca="true" t="shared" si="50" ref="DJ8:DJ18">SUM(BF8,+CH8)</f>
        <v>19381</v>
      </c>
    </row>
    <row r="9" spans="1:114" s="6" customFormat="1" ht="12" customHeight="1">
      <c r="A9" s="85" t="s">
        <v>201</v>
      </c>
      <c r="B9" s="86" t="s">
        <v>205</v>
      </c>
      <c r="C9" s="85" t="s">
        <v>206</v>
      </c>
      <c r="D9" s="87">
        <f t="shared" si="5"/>
        <v>488</v>
      </c>
      <c r="E9" s="87">
        <f t="shared" si="6"/>
        <v>244</v>
      </c>
      <c r="F9" s="87">
        <v>244</v>
      </c>
      <c r="G9" s="87">
        <v>0</v>
      </c>
      <c r="H9" s="87">
        <v>0</v>
      </c>
      <c r="I9" s="87">
        <v>0</v>
      </c>
      <c r="J9" s="88" t="s">
        <v>193</v>
      </c>
      <c r="K9" s="87">
        <v>0</v>
      </c>
      <c r="L9" s="87">
        <v>244</v>
      </c>
      <c r="M9" s="87">
        <f t="shared" si="7"/>
        <v>569</v>
      </c>
      <c r="N9" s="87">
        <f t="shared" si="8"/>
        <v>142</v>
      </c>
      <c r="O9" s="87">
        <v>142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427</v>
      </c>
      <c r="V9" s="87">
        <v>1057</v>
      </c>
      <c r="W9" s="87">
        <v>386</v>
      </c>
      <c r="X9" s="87">
        <v>386</v>
      </c>
      <c r="Y9" s="87">
        <v>0</v>
      </c>
      <c r="Z9" s="87">
        <v>0</v>
      </c>
      <c r="AA9" s="87">
        <v>0</v>
      </c>
      <c r="AB9" s="88" t="s">
        <v>193</v>
      </c>
      <c r="AC9" s="87">
        <v>0</v>
      </c>
      <c r="AD9" s="87">
        <v>671</v>
      </c>
      <c r="AE9" s="87">
        <f t="shared" si="9"/>
        <v>0</v>
      </c>
      <c r="AF9" s="87">
        <f t="shared" si="10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 t="shared" si="11"/>
        <v>488</v>
      </c>
      <c r="AN9" s="87">
        <f t="shared" si="12"/>
        <v>0</v>
      </c>
      <c r="AO9" s="87">
        <v>0</v>
      </c>
      <c r="AP9" s="87">
        <v>0</v>
      </c>
      <c r="AQ9" s="87">
        <v>0</v>
      </c>
      <c r="AR9" s="87">
        <v>0</v>
      </c>
      <c r="AS9" s="87">
        <f t="shared" si="13"/>
        <v>450</v>
      </c>
      <c r="AT9" s="87">
        <v>0</v>
      </c>
      <c r="AU9" s="87">
        <v>450</v>
      </c>
      <c r="AV9" s="87">
        <v>0</v>
      </c>
      <c r="AW9" s="87">
        <v>0</v>
      </c>
      <c r="AX9" s="87">
        <f t="shared" si="14"/>
        <v>38</v>
      </c>
      <c r="AY9" s="87">
        <v>38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f t="shared" si="15"/>
        <v>488</v>
      </c>
      <c r="BG9" s="87">
        <f t="shared" si="16"/>
        <v>0</v>
      </c>
      <c r="BH9" s="87">
        <f t="shared" si="17"/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 t="shared" si="18"/>
        <v>569</v>
      </c>
      <c r="BP9" s="87">
        <f t="shared" si="19"/>
        <v>0</v>
      </c>
      <c r="BQ9" s="87">
        <v>0</v>
      </c>
      <c r="BR9" s="87">
        <v>0</v>
      </c>
      <c r="BS9" s="87">
        <v>0</v>
      </c>
      <c r="BT9" s="87">
        <v>0</v>
      </c>
      <c r="BU9" s="87">
        <f t="shared" si="20"/>
        <v>0</v>
      </c>
      <c r="BV9" s="87">
        <v>0</v>
      </c>
      <c r="BW9" s="87">
        <v>0</v>
      </c>
      <c r="BX9" s="87">
        <v>0</v>
      </c>
      <c r="BY9" s="87">
        <v>0</v>
      </c>
      <c r="BZ9" s="87">
        <f t="shared" si="21"/>
        <v>569</v>
      </c>
      <c r="CA9" s="87">
        <v>569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 t="shared" si="22"/>
        <v>569</v>
      </c>
      <c r="CI9" s="87">
        <f t="shared" si="23"/>
        <v>0</v>
      </c>
      <c r="CJ9" s="87">
        <f t="shared" si="24"/>
        <v>0</v>
      </c>
      <c r="CK9" s="87">
        <f t="shared" si="25"/>
        <v>0</v>
      </c>
      <c r="CL9" s="87">
        <f t="shared" si="26"/>
        <v>0</v>
      </c>
      <c r="CM9" s="87">
        <f t="shared" si="27"/>
        <v>0</v>
      </c>
      <c r="CN9" s="87">
        <f t="shared" si="28"/>
        <v>0</v>
      </c>
      <c r="CO9" s="87">
        <f t="shared" si="29"/>
        <v>0</v>
      </c>
      <c r="CP9" s="87">
        <f t="shared" si="30"/>
        <v>0</v>
      </c>
      <c r="CQ9" s="87">
        <f t="shared" si="31"/>
        <v>1057</v>
      </c>
      <c r="CR9" s="87">
        <f t="shared" si="32"/>
        <v>0</v>
      </c>
      <c r="CS9" s="87">
        <f t="shared" si="33"/>
        <v>0</v>
      </c>
      <c r="CT9" s="87">
        <f t="shared" si="34"/>
        <v>0</v>
      </c>
      <c r="CU9" s="87">
        <f t="shared" si="35"/>
        <v>0</v>
      </c>
      <c r="CV9" s="87">
        <f t="shared" si="36"/>
        <v>0</v>
      </c>
      <c r="CW9" s="87">
        <f t="shared" si="37"/>
        <v>450</v>
      </c>
      <c r="CX9" s="87">
        <f t="shared" si="38"/>
        <v>0</v>
      </c>
      <c r="CY9" s="87">
        <f t="shared" si="39"/>
        <v>450</v>
      </c>
      <c r="CZ9" s="87">
        <f t="shared" si="40"/>
        <v>0</v>
      </c>
      <c r="DA9" s="87">
        <f t="shared" si="41"/>
        <v>0</v>
      </c>
      <c r="DB9" s="87">
        <f t="shared" si="42"/>
        <v>607</v>
      </c>
      <c r="DC9" s="87">
        <f t="shared" si="43"/>
        <v>607</v>
      </c>
      <c r="DD9" s="87">
        <f t="shared" si="44"/>
        <v>0</v>
      </c>
      <c r="DE9" s="87">
        <f t="shared" si="45"/>
        <v>0</v>
      </c>
      <c r="DF9" s="87">
        <f t="shared" si="46"/>
        <v>0</v>
      </c>
      <c r="DG9" s="87">
        <f t="shared" si="47"/>
        <v>0</v>
      </c>
      <c r="DH9" s="87">
        <f t="shared" si="48"/>
        <v>0</v>
      </c>
      <c r="DI9" s="87">
        <f t="shared" si="49"/>
        <v>0</v>
      </c>
      <c r="DJ9" s="87">
        <f t="shared" si="50"/>
        <v>1057</v>
      </c>
    </row>
    <row r="10" spans="1:114" s="6" customFormat="1" ht="12" customHeight="1">
      <c r="A10" s="85" t="s">
        <v>201</v>
      </c>
      <c r="B10" s="86" t="s">
        <v>207</v>
      </c>
      <c r="C10" s="85" t="s">
        <v>208</v>
      </c>
      <c r="D10" s="87">
        <f t="shared" si="5"/>
        <v>129387</v>
      </c>
      <c r="E10" s="87">
        <f t="shared" si="6"/>
        <v>65406</v>
      </c>
      <c r="F10" s="87">
        <v>63982</v>
      </c>
      <c r="G10" s="87">
        <v>0</v>
      </c>
      <c r="H10" s="87">
        <v>0</v>
      </c>
      <c r="I10" s="87">
        <v>0</v>
      </c>
      <c r="J10" s="88" t="s">
        <v>193</v>
      </c>
      <c r="K10" s="87">
        <v>1424</v>
      </c>
      <c r="L10" s="87">
        <v>63981</v>
      </c>
      <c r="M10" s="87">
        <f t="shared" si="7"/>
        <v>0</v>
      </c>
      <c r="N10" s="87">
        <f t="shared" si="8"/>
        <v>0</v>
      </c>
      <c r="O10" s="87">
        <v>0</v>
      </c>
      <c r="P10" s="87">
        <v>0</v>
      </c>
      <c r="Q10" s="87">
        <v>0</v>
      </c>
      <c r="R10" s="87">
        <v>0</v>
      </c>
      <c r="S10" s="88" t="s">
        <v>193</v>
      </c>
      <c r="T10" s="87">
        <v>0</v>
      </c>
      <c r="U10" s="87">
        <v>0</v>
      </c>
      <c r="V10" s="87">
        <v>129387</v>
      </c>
      <c r="W10" s="87">
        <v>65406</v>
      </c>
      <c r="X10" s="87">
        <v>63982</v>
      </c>
      <c r="Y10" s="87">
        <v>0</v>
      </c>
      <c r="Z10" s="87">
        <v>0</v>
      </c>
      <c r="AA10" s="87">
        <v>0</v>
      </c>
      <c r="AB10" s="88" t="s">
        <v>193</v>
      </c>
      <c r="AC10" s="87">
        <v>1424</v>
      </c>
      <c r="AD10" s="87">
        <v>63981</v>
      </c>
      <c r="AE10" s="87">
        <f t="shared" si="9"/>
        <v>0</v>
      </c>
      <c r="AF10" s="87">
        <f t="shared" si="10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f t="shared" si="11"/>
        <v>129387</v>
      </c>
      <c r="AN10" s="87">
        <f t="shared" si="12"/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f t="shared" si="13"/>
        <v>129387</v>
      </c>
      <c r="AT10" s="87">
        <v>0</v>
      </c>
      <c r="AU10" s="87">
        <v>129387</v>
      </c>
      <c r="AV10" s="87">
        <v>0</v>
      </c>
      <c r="AW10" s="87">
        <v>0</v>
      </c>
      <c r="AX10" s="87">
        <f t="shared" si="14"/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f t="shared" si="15"/>
        <v>129387</v>
      </c>
      <c r="BG10" s="87">
        <f t="shared" si="16"/>
        <v>0</v>
      </c>
      <c r="BH10" s="87">
        <f t="shared" si="17"/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f t="shared" si="18"/>
        <v>0</v>
      </c>
      <c r="BP10" s="87">
        <f t="shared" si="19"/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 t="shared" si="20"/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 t="shared" si="21"/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f t="shared" si="22"/>
        <v>0</v>
      </c>
      <c r="CI10" s="87">
        <f t="shared" si="23"/>
        <v>0</v>
      </c>
      <c r="CJ10" s="87">
        <f t="shared" si="24"/>
        <v>0</v>
      </c>
      <c r="CK10" s="87">
        <f t="shared" si="25"/>
        <v>0</v>
      </c>
      <c r="CL10" s="87">
        <f t="shared" si="26"/>
        <v>0</v>
      </c>
      <c r="CM10" s="87">
        <f t="shared" si="27"/>
        <v>0</v>
      </c>
      <c r="CN10" s="87">
        <f t="shared" si="28"/>
        <v>0</v>
      </c>
      <c r="CO10" s="87">
        <f t="shared" si="29"/>
        <v>0</v>
      </c>
      <c r="CP10" s="87">
        <f t="shared" si="30"/>
        <v>0</v>
      </c>
      <c r="CQ10" s="87">
        <f t="shared" si="31"/>
        <v>129387</v>
      </c>
      <c r="CR10" s="87">
        <f t="shared" si="32"/>
        <v>0</v>
      </c>
      <c r="CS10" s="87">
        <f t="shared" si="33"/>
        <v>0</v>
      </c>
      <c r="CT10" s="87">
        <f t="shared" si="34"/>
        <v>0</v>
      </c>
      <c r="CU10" s="87">
        <f t="shared" si="35"/>
        <v>0</v>
      </c>
      <c r="CV10" s="87">
        <f t="shared" si="36"/>
        <v>0</v>
      </c>
      <c r="CW10" s="87">
        <f t="shared" si="37"/>
        <v>129387</v>
      </c>
      <c r="CX10" s="87">
        <f t="shared" si="38"/>
        <v>0</v>
      </c>
      <c r="CY10" s="87">
        <f t="shared" si="39"/>
        <v>129387</v>
      </c>
      <c r="CZ10" s="87">
        <f t="shared" si="40"/>
        <v>0</v>
      </c>
      <c r="DA10" s="87">
        <f t="shared" si="41"/>
        <v>0</v>
      </c>
      <c r="DB10" s="87">
        <f t="shared" si="42"/>
        <v>0</v>
      </c>
      <c r="DC10" s="87">
        <f t="shared" si="43"/>
        <v>0</v>
      </c>
      <c r="DD10" s="87">
        <f t="shared" si="44"/>
        <v>0</v>
      </c>
      <c r="DE10" s="87">
        <f t="shared" si="45"/>
        <v>0</v>
      </c>
      <c r="DF10" s="87">
        <f t="shared" si="46"/>
        <v>0</v>
      </c>
      <c r="DG10" s="87">
        <f t="shared" si="47"/>
        <v>0</v>
      </c>
      <c r="DH10" s="87">
        <f t="shared" si="48"/>
        <v>0</v>
      </c>
      <c r="DI10" s="87">
        <f t="shared" si="49"/>
        <v>0</v>
      </c>
      <c r="DJ10" s="87">
        <f t="shared" si="50"/>
        <v>129387</v>
      </c>
    </row>
    <row r="11" spans="1:114" s="6" customFormat="1" ht="12" customHeight="1">
      <c r="A11" s="85" t="s">
        <v>201</v>
      </c>
      <c r="B11" s="86" t="s">
        <v>209</v>
      </c>
      <c r="C11" s="85" t="s">
        <v>210</v>
      </c>
      <c r="D11" s="87">
        <f t="shared" si="5"/>
        <v>184635</v>
      </c>
      <c r="E11" s="87">
        <f t="shared" si="6"/>
        <v>80920</v>
      </c>
      <c r="F11" s="87">
        <v>80920</v>
      </c>
      <c r="G11" s="87">
        <v>0</v>
      </c>
      <c r="H11" s="87">
        <v>0</v>
      </c>
      <c r="I11" s="87">
        <v>0</v>
      </c>
      <c r="J11" s="88" t="s">
        <v>193</v>
      </c>
      <c r="K11" s="87">
        <v>0</v>
      </c>
      <c r="L11" s="87">
        <v>103715</v>
      </c>
      <c r="M11" s="87">
        <f t="shared" si="7"/>
        <v>0</v>
      </c>
      <c r="N11" s="87">
        <f t="shared" si="8"/>
        <v>0</v>
      </c>
      <c r="O11" s="87">
        <v>0</v>
      </c>
      <c r="P11" s="87">
        <v>0</v>
      </c>
      <c r="Q11" s="87">
        <v>0</v>
      </c>
      <c r="R11" s="87">
        <v>0</v>
      </c>
      <c r="S11" s="88" t="s">
        <v>193</v>
      </c>
      <c r="T11" s="87">
        <v>0</v>
      </c>
      <c r="U11" s="87">
        <v>0</v>
      </c>
      <c r="V11" s="87">
        <v>184635</v>
      </c>
      <c r="W11" s="87">
        <v>80920</v>
      </c>
      <c r="X11" s="87">
        <v>80920</v>
      </c>
      <c r="Y11" s="87">
        <v>0</v>
      </c>
      <c r="Z11" s="87">
        <v>0</v>
      </c>
      <c r="AA11" s="87">
        <v>0</v>
      </c>
      <c r="AB11" s="88" t="s">
        <v>193</v>
      </c>
      <c r="AC11" s="87">
        <v>0</v>
      </c>
      <c r="AD11" s="87">
        <v>103715</v>
      </c>
      <c r="AE11" s="87">
        <f t="shared" si="9"/>
        <v>0</v>
      </c>
      <c r="AF11" s="87">
        <f t="shared" si="10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f t="shared" si="11"/>
        <v>184488</v>
      </c>
      <c r="AN11" s="87">
        <f t="shared" si="12"/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 t="shared" si="13"/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f t="shared" si="14"/>
        <v>184488</v>
      </c>
      <c r="AY11" s="87">
        <v>133400</v>
      </c>
      <c r="AZ11" s="87">
        <v>46608</v>
      </c>
      <c r="BA11" s="87">
        <v>4480</v>
      </c>
      <c r="BB11" s="87">
        <v>0</v>
      </c>
      <c r="BC11" s="87">
        <v>147</v>
      </c>
      <c r="BD11" s="87">
        <v>0</v>
      </c>
      <c r="BE11" s="87">
        <v>0</v>
      </c>
      <c r="BF11" s="87">
        <f t="shared" si="15"/>
        <v>184488</v>
      </c>
      <c r="BG11" s="87">
        <f t="shared" si="16"/>
        <v>0</v>
      </c>
      <c r="BH11" s="87">
        <f t="shared" si="17"/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f t="shared" si="18"/>
        <v>0</v>
      </c>
      <c r="BP11" s="87">
        <f t="shared" si="19"/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 t="shared" si="20"/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 t="shared" si="21"/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f t="shared" si="22"/>
        <v>0</v>
      </c>
      <c r="CI11" s="87">
        <f t="shared" si="23"/>
        <v>0</v>
      </c>
      <c r="CJ11" s="87">
        <f t="shared" si="24"/>
        <v>0</v>
      </c>
      <c r="CK11" s="87">
        <f t="shared" si="25"/>
        <v>0</v>
      </c>
      <c r="CL11" s="87">
        <f t="shared" si="26"/>
        <v>0</v>
      </c>
      <c r="CM11" s="87">
        <f t="shared" si="27"/>
        <v>0</v>
      </c>
      <c r="CN11" s="87">
        <f t="shared" si="28"/>
        <v>0</v>
      </c>
      <c r="CO11" s="87">
        <f t="shared" si="29"/>
        <v>0</v>
      </c>
      <c r="CP11" s="87">
        <f t="shared" si="30"/>
        <v>0</v>
      </c>
      <c r="CQ11" s="87">
        <f t="shared" si="31"/>
        <v>184488</v>
      </c>
      <c r="CR11" s="87">
        <f t="shared" si="32"/>
        <v>0</v>
      </c>
      <c r="CS11" s="87">
        <f t="shared" si="33"/>
        <v>0</v>
      </c>
      <c r="CT11" s="87">
        <f t="shared" si="34"/>
        <v>0</v>
      </c>
      <c r="CU11" s="87">
        <f t="shared" si="35"/>
        <v>0</v>
      </c>
      <c r="CV11" s="87">
        <f t="shared" si="36"/>
        <v>0</v>
      </c>
      <c r="CW11" s="87">
        <f t="shared" si="37"/>
        <v>0</v>
      </c>
      <c r="CX11" s="87">
        <f t="shared" si="38"/>
        <v>0</v>
      </c>
      <c r="CY11" s="87">
        <f t="shared" si="39"/>
        <v>0</v>
      </c>
      <c r="CZ11" s="87">
        <f t="shared" si="40"/>
        <v>0</v>
      </c>
      <c r="DA11" s="87">
        <f t="shared" si="41"/>
        <v>0</v>
      </c>
      <c r="DB11" s="87">
        <f t="shared" si="42"/>
        <v>184488</v>
      </c>
      <c r="DC11" s="87">
        <f t="shared" si="43"/>
        <v>133400</v>
      </c>
      <c r="DD11" s="87">
        <f t="shared" si="44"/>
        <v>46608</v>
      </c>
      <c r="DE11" s="87">
        <f t="shared" si="45"/>
        <v>4480</v>
      </c>
      <c r="DF11" s="87">
        <f t="shared" si="46"/>
        <v>0</v>
      </c>
      <c r="DG11" s="87">
        <f t="shared" si="47"/>
        <v>147</v>
      </c>
      <c r="DH11" s="87">
        <f t="shared" si="48"/>
        <v>0</v>
      </c>
      <c r="DI11" s="87">
        <f t="shared" si="49"/>
        <v>0</v>
      </c>
      <c r="DJ11" s="87">
        <f t="shared" si="50"/>
        <v>184488</v>
      </c>
    </row>
    <row r="12" spans="1:114" s="6" customFormat="1" ht="12" customHeight="1">
      <c r="A12" s="85" t="s">
        <v>201</v>
      </c>
      <c r="B12" s="86" t="s">
        <v>211</v>
      </c>
      <c r="C12" s="85" t="s">
        <v>212</v>
      </c>
      <c r="D12" s="87">
        <f t="shared" si="5"/>
        <v>13376</v>
      </c>
      <c r="E12" s="87">
        <f t="shared" si="6"/>
        <v>7598</v>
      </c>
      <c r="F12" s="87">
        <v>7598</v>
      </c>
      <c r="G12" s="87">
        <v>0</v>
      </c>
      <c r="H12" s="87">
        <v>0</v>
      </c>
      <c r="I12" s="87">
        <v>0</v>
      </c>
      <c r="J12" s="88" t="s">
        <v>193</v>
      </c>
      <c r="K12" s="87">
        <v>0</v>
      </c>
      <c r="L12" s="87">
        <v>5778</v>
      </c>
      <c r="M12" s="87">
        <f t="shared" si="7"/>
        <v>0</v>
      </c>
      <c r="N12" s="87">
        <f t="shared" si="8"/>
        <v>0</v>
      </c>
      <c r="O12" s="87">
        <v>0</v>
      </c>
      <c r="P12" s="87">
        <v>0</v>
      </c>
      <c r="Q12" s="87">
        <v>0</v>
      </c>
      <c r="R12" s="87">
        <v>0</v>
      </c>
      <c r="S12" s="88" t="s">
        <v>193</v>
      </c>
      <c r="T12" s="87">
        <v>0</v>
      </c>
      <c r="U12" s="87">
        <v>0</v>
      </c>
      <c r="V12" s="87">
        <v>13376</v>
      </c>
      <c r="W12" s="87">
        <v>7598</v>
      </c>
      <c r="X12" s="87">
        <v>7598</v>
      </c>
      <c r="Y12" s="87">
        <v>0</v>
      </c>
      <c r="Z12" s="87">
        <v>0</v>
      </c>
      <c r="AA12" s="87">
        <v>0</v>
      </c>
      <c r="AB12" s="88" t="s">
        <v>193</v>
      </c>
      <c r="AC12" s="87">
        <v>0</v>
      </c>
      <c r="AD12" s="87">
        <v>5778</v>
      </c>
      <c r="AE12" s="87">
        <f t="shared" si="9"/>
        <v>0</v>
      </c>
      <c r="AF12" s="87">
        <f t="shared" si="10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f t="shared" si="11"/>
        <v>13376</v>
      </c>
      <c r="AN12" s="87">
        <f t="shared" si="12"/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f t="shared" si="13"/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f t="shared" si="14"/>
        <v>13376</v>
      </c>
      <c r="AY12" s="87">
        <v>6451</v>
      </c>
      <c r="AZ12" s="87">
        <v>6565</v>
      </c>
      <c r="BA12" s="87">
        <v>360</v>
      </c>
      <c r="BB12" s="87">
        <v>0</v>
      </c>
      <c r="BC12" s="87">
        <v>0</v>
      </c>
      <c r="BD12" s="87">
        <v>0</v>
      </c>
      <c r="BE12" s="87">
        <v>0</v>
      </c>
      <c r="BF12" s="87">
        <f t="shared" si="15"/>
        <v>13376</v>
      </c>
      <c r="BG12" s="87">
        <f t="shared" si="16"/>
        <v>0</v>
      </c>
      <c r="BH12" s="87">
        <f t="shared" si="17"/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f t="shared" si="18"/>
        <v>0</v>
      </c>
      <c r="BP12" s="87">
        <f t="shared" si="19"/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f t="shared" si="20"/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f t="shared" si="21"/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f t="shared" si="22"/>
        <v>0</v>
      </c>
      <c r="CI12" s="87">
        <f t="shared" si="23"/>
        <v>0</v>
      </c>
      <c r="CJ12" s="87">
        <f t="shared" si="24"/>
        <v>0</v>
      </c>
      <c r="CK12" s="87">
        <f t="shared" si="25"/>
        <v>0</v>
      </c>
      <c r="CL12" s="87">
        <f t="shared" si="26"/>
        <v>0</v>
      </c>
      <c r="CM12" s="87">
        <f t="shared" si="27"/>
        <v>0</v>
      </c>
      <c r="CN12" s="87">
        <f t="shared" si="28"/>
        <v>0</v>
      </c>
      <c r="CO12" s="87">
        <f t="shared" si="29"/>
        <v>0</v>
      </c>
      <c r="CP12" s="87">
        <f t="shared" si="30"/>
        <v>0</v>
      </c>
      <c r="CQ12" s="87">
        <f t="shared" si="31"/>
        <v>13376</v>
      </c>
      <c r="CR12" s="87">
        <f t="shared" si="32"/>
        <v>0</v>
      </c>
      <c r="CS12" s="87">
        <f t="shared" si="33"/>
        <v>0</v>
      </c>
      <c r="CT12" s="87">
        <f t="shared" si="34"/>
        <v>0</v>
      </c>
      <c r="CU12" s="87">
        <f t="shared" si="35"/>
        <v>0</v>
      </c>
      <c r="CV12" s="87">
        <f t="shared" si="36"/>
        <v>0</v>
      </c>
      <c r="CW12" s="87">
        <f t="shared" si="37"/>
        <v>0</v>
      </c>
      <c r="CX12" s="87">
        <f t="shared" si="38"/>
        <v>0</v>
      </c>
      <c r="CY12" s="87">
        <f t="shared" si="39"/>
        <v>0</v>
      </c>
      <c r="CZ12" s="87">
        <f t="shared" si="40"/>
        <v>0</v>
      </c>
      <c r="DA12" s="87">
        <f t="shared" si="41"/>
        <v>0</v>
      </c>
      <c r="DB12" s="87">
        <f t="shared" si="42"/>
        <v>13376</v>
      </c>
      <c r="DC12" s="87">
        <f t="shared" si="43"/>
        <v>6451</v>
      </c>
      <c r="DD12" s="87">
        <f t="shared" si="44"/>
        <v>6565</v>
      </c>
      <c r="DE12" s="87">
        <f t="shared" si="45"/>
        <v>360</v>
      </c>
      <c r="DF12" s="87">
        <f t="shared" si="46"/>
        <v>0</v>
      </c>
      <c r="DG12" s="87">
        <f t="shared" si="47"/>
        <v>0</v>
      </c>
      <c r="DH12" s="87">
        <f t="shared" si="48"/>
        <v>0</v>
      </c>
      <c r="DI12" s="87">
        <f t="shared" si="49"/>
        <v>0</v>
      </c>
      <c r="DJ12" s="87">
        <f t="shared" si="50"/>
        <v>13376</v>
      </c>
    </row>
    <row r="13" spans="1:114" s="6" customFormat="1" ht="12" customHeight="1">
      <c r="A13" s="85" t="s">
        <v>201</v>
      </c>
      <c r="B13" s="86" t="s">
        <v>213</v>
      </c>
      <c r="C13" s="85" t="s">
        <v>214</v>
      </c>
      <c r="D13" s="87">
        <f t="shared" si="5"/>
        <v>0</v>
      </c>
      <c r="E13" s="87">
        <f t="shared" si="6"/>
        <v>0</v>
      </c>
      <c r="F13" s="87">
        <v>0</v>
      </c>
      <c r="G13" s="87">
        <v>0</v>
      </c>
      <c r="H13" s="87">
        <v>0</v>
      </c>
      <c r="I13" s="87">
        <v>0</v>
      </c>
      <c r="J13" s="88" t="s">
        <v>193</v>
      </c>
      <c r="K13" s="87">
        <v>0</v>
      </c>
      <c r="L13" s="87">
        <v>0</v>
      </c>
      <c r="M13" s="87">
        <f t="shared" si="7"/>
        <v>3578</v>
      </c>
      <c r="N13" s="87">
        <f t="shared" si="8"/>
        <v>836</v>
      </c>
      <c r="O13" s="87">
        <v>836</v>
      </c>
      <c r="P13" s="87">
        <v>0</v>
      </c>
      <c r="Q13" s="87">
        <v>0</v>
      </c>
      <c r="R13" s="87">
        <v>0</v>
      </c>
      <c r="S13" s="88" t="s">
        <v>193</v>
      </c>
      <c r="T13" s="87">
        <v>0</v>
      </c>
      <c r="U13" s="87">
        <v>2742</v>
      </c>
      <c r="V13" s="87">
        <v>3578</v>
      </c>
      <c r="W13" s="87">
        <v>836</v>
      </c>
      <c r="X13" s="87">
        <v>836</v>
      </c>
      <c r="Y13" s="87">
        <v>0</v>
      </c>
      <c r="Z13" s="87">
        <v>0</v>
      </c>
      <c r="AA13" s="87">
        <v>0</v>
      </c>
      <c r="AB13" s="88" t="s">
        <v>193</v>
      </c>
      <c r="AC13" s="87">
        <v>0</v>
      </c>
      <c r="AD13" s="87">
        <v>2742</v>
      </c>
      <c r="AE13" s="87">
        <f t="shared" si="9"/>
        <v>0</v>
      </c>
      <c r="AF13" s="87">
        <f t="shared" si="10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f t="shared" si="11"/>
        <v>0</v>
      </c>
      <c r="AN13" s="87">
        <f t="shared" si="12"/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f t="shared" si="13"/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f t="shared" si="14"/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f t="shared" si="15"/>
        <v>0</v>
      </c>
      <c r="BG13" s="87">
        <f t="shared" si="16"/>
        <v>0</v>
      </c>
      <c r="BH13" s="87">
        <f t="shared" si="17"/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f t="shared" si="18"/>
        <v>3578</v>
      </c>
      <c r="BP13" s="87">
        <f t="shared" si="19"/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f t="shared" si="20"/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f t="shared" si="21"/>
        <v>3578</v>
      </c>
      <c r="CA13" s="87">
        <v>3578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f t="shared" si="22"/>
        <v>3578</v>
      </c>
      <c r="CI13" s="87">
        <f t="shared" si="23"/>
        <v>0</v>
      </c>
      <c r="CJ13" s="87">
        <f t="shared" si="24"/>
        <v>0</v>
      </c>
      <c r="CK13" s="87">
        <f t="shared" si="25"/>
        <v>0</v>
      </c>
      <c r="CL13" s="87">
        <f t="shared" si="26"/>
        <v>0</v>
      </c>
      <c r="CM13" s="87">
        <f t="shared" si="27"/>
        <v>0</v>
      </c>
      <c r="CN13" s="87">
        <f t="shared" si="28"/>
        <v>0</v>
      </c>
      <c r="CO13" s="87">
        <f t="shared" si="29"/>
        <v>0</v>
      </c>
      <c r="CP13" s="87">
        <f t="shared" si="30"/>
        <v>0</v>
      </c>
      <c r="CQ13" s="87">
        <f t="shared" si="31"/>
        <v>3578</v>
      </c>
      <c r="CR13" s="87">
        <f t="shared" si="32"/>
        <v>0</v>
      </c>
      <c r="CS13" s="87">
        <f t="shared" si="33"/>
        <v>0</v>
      </c>
      <c r="CT13" s="87">
        <f t="shared" si="34"/>
        <v>0</v>
      </c>
      <c r="CU13" s="87">
        <f t="shared" si="35"/>
        <v>0</v>
      </c>
      <c r="CV13" s="87">
        <f t="shared" si="36"/>
        <v>0</v>
      </c>
      <c r="CW13" s="87">
        <f t="shared" si="37"/>
        <v>0</v>
      </c>
      <c r="CX13" s="87">
        <f t="shared" si="38"/>
        <v>0</v>
      </c>
      <c r="CY13" s="87">
        <f t="shared" si="39"/>
        <v>0</v>
      </c>
      <c r="CZ13" s="87">
        <f t="shared" si="40"/>
        <v>0</v>
      </c>
      <c r="DA13" s="87">
        <f t="shared" si="41"/>
        <v>0</v>
      </c>
      <c r="DB13" s="87">
        <f t="shared" si="42"/>
        <v>3578</v>
      </c>
      <c r="DC13" s="87">
        <f t="shared" si="43"/>
        <v>3578</v>
      </c>
      <c r="DD13" s="87">
        <f t="shared" si="44"/>
        <v>0</v>
      </c>
      <c r="DE13" s="87">
        <f t="shared" si="45"/>
        <v>0</v>
      </c>
      <c r="DF13" s="87">
        <f t="shared" si="46"/>
        <v>0</v>
      </c>
      <c r="DG13" s="87">
        <f t="shared" si="47"/>
        <v>0</v>
      </c>
      <c r="DH13" s="87">
        <f t="shared" si="48"/>
        <v>0</v>
      </c>
      <c r="DI13" s="87">
        <f t="shared" si="49"/>
        <v>0</v>
      </c>
      <c r="DJ13" s="87">
        <f t="shared" si="50"/>
        <v>3578</v>
      </c>
    </row>
    <row r="14" spans="1:114" s="6" customFormat="1" ht="12" customHeight="1">
      <c r="A14" s="85" t="s">
        <v>201</v>
      </c>
      <c r="B14" s="86" t="s">
        <v>215</v>
      </c>
      <c r="C14" s="85" t="s">
        <v>216</v>
      </c>
      <c r="D14" s="87">
        <f t="shared" si="5"/>
        <v>832</v>
      </c>
      <c r="E14" s="87">
        <f t="shared" si="6"/>
        <v>516</v>
      </c>
      <c r="F14" s="87">
        <v>315</v>
      </c>
      <c r="G14" s="87">
        <v>0</v>
      </c>
      <c r="H14" s="87">
        <v>0</v>
      </c>
      <c r="I14" s="87">
        <v>0</v>
      </c>
      <c r="J14" s="88" t="s">
        <v>193</v>
      </c>
      <c r="K14" s="87">
        <v>201</v>
      </c>
      <c r="L14" s="87">
        <v>316</v>
      </c>
      <c r="M14" s="87">
        <f t="shared" si="7"/>
        <v>0</v>
      </c>
      <c r="N14" s="87">
        <f t="shared" si="8"/>
        <v>0</v>
      </c>
      <c r="O14" s="87">
        <v>0</v>
      </c>
      <c r="P14" s="87">
        <v>0</v>
      </c>
      <c r="Q14" s="87">
        <v>0</v>
      </c>
      <c r="R14" s="87">
        <v>0</v>
      </c>
      <c r="S14" s="88" t="s">
        <v>193</v>
      </c>
      <c r="T14" s="87">
        <v>0</v>
      </c>
      <c r="U14" s="87">
        <v>0</v>
      </c>
      <c r="V14" s="87">
        <v>832</v>
      </c>
      <c r="W14" s="87">
        <v>516</v>
      </c>
      <c r="X14" s="87">
        <v>315</v>
      </c>
      <c r="Y14" s="87">
        <v>0</v>
      </c>
      <c r="Z14" s="87">
        <v>0</v>
      </c>
      <c r="AA14" s="87">
        <v>0</v>
      </c>
      <c r="AB14" s="88" t="s">
        <v>193</v>
      </c>
      <c r="AC14" s="87">
        <v>201</v>
      </c>
      <c r="AD14" s="87">
        <v>316</v>
      </c>
      <c r="AE14" s="87">
        <f t="shared" si="9"/>
        <v>0</v>
      </c>
      <c r="AF14" s="87">
        <f t="shared" si="10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f t="shared" si="11"/>
        <v>832</v>
      </c>
      <c r="AN14" s="87">
        <f t="shared" si="12"/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f t="shared" si="13"/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f t="shared" si="14"/>
        <v>832</v>
      </c>
      <c r="AY14" s="87">
        <v>168</v>
      </c>
      <c r="AZ14" s="87">
        <v>442</v>
      </c>
      <c r="BA14" s="87">
        <v>36</v>
      </c>
      <c r="BB14" s="87">
        <v>186</v>
      </c>
      <c r="BC14" s="87">
        <v>0</v>
      </c>
      <c r="BD14" s="87">
        <v>0</v>
      </c>
      <c r="BE14" s="87">
        <v>0</v>
      </c>
      <c r="BF14" s="87">
        <f t="shared" si="15"/>
        <v>832</v>
      </c>
      <c r="BG14" s="87">
        <f t="shared" si="16"/>
        <v>0</v>
      </c>
      <c r="BH14" s="87">
        <f t="shared" si="17"/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f t="shared" si="18"/>
        <v>0</v>
      </c>
      <c r="BP14" s="87">
        <f t="shared" si="19"/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f t="shared" si="20"/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f t="shared" si="21"/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f t="shared" si="22"/>
        <v>0</v>
      </c>
      <c r="CI14" s="87">
        <f t="shared" si="23"/>
        <v>0</v>
      </c>
      <c r="CJ14" s="87">
        <f t="shared" si="24"/>
        <v>0</v>
      </c>
      <c r="CK14" s="87">
        <f t="shared" si="25"/>
        <v>0</v>
      </c>
      <c r="CL14" s="87">
        <f t="shared" si="26"/>
        <v>0</v>
      </c>
      <c r="CM14" s="87">
        <f t="shared" si="27"/>
        <v>0</v>
      </c>
      <c r="CN14" s="87">
        <f t="shared" si="28"/>
        <v>0</v>
      </c>
      <c r="CO14" s="87">
        <f t="shared" si="29"/>
        <v>0</v>
      </c>
      <c r="CP14" s="87">
        <f t="shared" si="30"/>
        <v>0</v>
      </c>
      <c r="CQ14" s="87">
        <f t="shared" si="31"/>
        <v>832</v>
      </c>
      <c r="CR14" s="87">
        <f t="shared" si="32"/>
        <v>0</v>
      </c>
      <c r="CS14" s="87">
        <f t="shared" si="33"/>
        <v>0</v>
      </c>
      <c r="CT14" s="87">
        <f t="shared" si="34"/>
        <v>0</v>
      </c>
      <c r="CU14" s="87">
        <f t="shared" si="35"/>
        <v>0</v>
      </c>
      <c r="CV14" s="87">
        <f t="shared" si="36"/>
        <v>0</v>
      </c>
      <c r="CW14" s="87">
        <f t="shared" si="37"/>
        <v>0</v>
      </c>
      <c r="CX14" s="87">
        <f t="shared" si="38"/>
        <v>0</v>
      </c>
      <c r="CY14" s="87">
        <f t="shared" si="39"/>
        <v>0</v>
      </c>
      <c r="CZ14" s="87">
        <f t="shared" si="40"/>
        <v>0</v>
      </c>
      <c r="DA14" s="87">
        <f t="shared" si="41"/>
        <v>0</v>
      </c>
      <c r="DB14" s="87">
        <f t="shared" si="42"/>
        <v>832</v>
      </c>
      <c r="DC14" s="87">
        <f t="shared" si="43"/>
        <v>168</v>
      </c>
      <c r="DD14" s="87">
        <f t="shared" si="44"/>
        <v>442</v>
      </c>
      <c r="DE14" s="87">
        <f t="shared" si="45"/>
        <v>36</v>
      </c>
      <c r="DF14" s="87">
        <f t="shared" si="46"/>
        <v>186</v>
      </c>
      <c r="DG14" s="87">
        <f t="shared" si="47"/>
        <v>0</v>
      </c>
      <c r="DH14" s="87">
        <f t="shared" si="48"/>
        <v>0</v>
      </c>
      <c r="DI14" s="87">
        <f t="shared" si="49"/>
        <v>0</v>
      </c>
      <c r="DJ14" s="87">
        <f t="shared" si="50"/>
        <v>832</v>
      </c>
    </row>
    <row r="15" spans="1:114" s="6" customFormat="1" ht="12" customHeight="1">
      <c r="A15" s="85" t="s">
        <v>201</v>
      </c>
      <c r="B15" s="86" t="s">
        <v>217</v>
      </c>
      <c r="C15" s="85" t="s">
        <v>218</v>
      </c>
      <c r="D15" s="87">
        <f t="shared" si="5"/>
        <v>59449</v>
      </c>
      <c r="E15" s="87">
        <f t="shared" si="6"/>
        <v>26482</v>
      </c>
      <c r="F15" s="87">
        <v>26482</v>
      </c>
      <c r="G15" s="87">
        <v>0</v>
      </c>
      <c r="H15" s="87">
        <v>0</v>
      </c>
      <c r="I15" s="87">
        <v>0</v>
      </c>
      <c r="J15" s="88" t="s">
        <v>193</v>
      </c>
      <c r="K15" s="87">
        <v>0</v>
      </c>
      <c r="L15" s="87">
        <v>32967</v>
      </c>
      <c r="M15" s="87">
        <f t="shared" si="7"/>
        <v>451</v>
      </c>
      <c r="N15" s="87">
        <f t="shared" si="8"/>
        <v>79</v>
      </c>
      <c r="O15" s="87">
        <v>79</v>
      </c>
      <c r="P15" s="87">
        <v>0</v>
      </c>
      <c r="Q15" s="87">
        <v>0</v>
      </c>
      <c r="R15" s="87">
        <v>0</v>
      </c>
      <c r="S15" s="88" t="s">
        <v>193</v>
      </c>
      <c r="T15" s="87">
        <v>0</v>
      </c>
      <c r="U15" s="87">
        <v>372</v>
      </c>
      <c r="V15" s="87">
        <v>59900</v>
      </c>
      <c r="W15" s="87">
        <v>26561</v>
      </c>
      <c r="X15" s="87">
        <v>26561</v>
      </c>
      <c r="Y15" s="87">
        <v>0</v>
      </c>
      <c r="Z15" s="87">
        <v>0</v>
      </c>
      <c r="AA15" s="87">
        <v>0</v>
      </c>
      <c r="AB15" s="88" t="s">
        <v>193</v>
      </c>
      <c r="AC15" s="87">
        <v>0</v>
      </c>
      <c r="AD15" s="87">
        <v>33339</v>
      </c>
      <c r="AE15" s="87">
        <f t="shared" si="9"/>
        <v>0</v>
      </c>
      <c r="AF15" s="87">
        <f t="shared" si="10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f t="shared" si="11"/>
        <v>59449</v>
      </c>
      <c r="AN15" s="87">
        <f t="shared" si="12"/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f t="shared" si="13"/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f t="shared" si="14"/>
        <v>59449</v>
      </c>
      <c r="AY15" s="87">
        <v>21022</v>
      </c>
      <c r="AZ15" s="87">
        <v>34579</v>
      </c>
      <c r="BA15" s="87">
        <v>0</v>
      </c>
      <c r="BB15" s="87">
        <v>3848</v>
      </c>
      <c r="BC15" s="87">
        <v>0</v>
      </c>
      <c r="BD15" s="87">
        <v>0</v>
      </c>
      <c r="BE15" s="87">
        <v>0</v>
      </c>
      <c r="BF15" s="87">
        <f t="shared" si="15"/>
        <v>59449</v>
      </c>
      <c r="BG15" s="87">
        <f t="shared" si="16"/>
        <v>0</v>
      </c>
      <c r="BH15" s="87">
        <f t="shared" si="17"/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f t="shared" si="18"/>
        <v>451</v>
      </c>
      <c r="BP15" s="87">
        <f t="shared" si="19"/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f t="shared" si="20"/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f t="shared" si="21"/>
        <v>451</v>
      </c>
      <c r="CA15" s="87">
        <v>348</v>
      </c>
      <c r="CB15" s="87">
        <v>103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f t="shared" si="22"/>
        <v>451</v>
      </c>
      <c r="CI15" s="87">
        <f t="shared" si="23"/>
        <v>0</v>
      </c>
      <c r="CJ15" s="87">
        <f t="shared" si="24"/>
        <v>0</v>
      </c>
      <c r="CK15" s="87">
        <f t="shared" si="25"/>
        <v>0</v>
      </c>
      <c r="CL15" s="87">
        <f t="shared" si="26"/>
        <v>0</v>
      </c>
      <c r="CM15" s="87">
        <f t="shared" si="27"/>
        <v>0</v>
      </c>
      <c r="CN15" s="87">
        <f t="shared" si="28"/>
        <v>0</v>
      </c>
      <c r="CO15" s="87">
        <f t="shared" si="29"/>
        <v>0</v>
      </c>
      <c r="CP15" s="87">
        <f t="shared" si="30"/>
        <v>0</v>
      </c>
      <c r="CQ15" s="87">
        <f t="shared" si="31"/>
        <v>59900</v>
      </c>
      <c r="CR15" s="87">
        <f t="shared" si="32"/>
        <v>0</v>
      </c>
      <c r="CS15" s="87">
        <f t="shared" si="33"/>
        <v>0</v>
      </c>
      <c r="CT15" s="87">
        <f t="shared" si="34"/>
        <v>0</v>
      </c>
      <c r="CU15" s="87">
        <f t="shared" si="35"/>
        <v>0</v>
      </c>
      <c r="CV15" s="87">
        <f t="shared" si="36"/>
        <v>0</v>
      </c>
      <c r="CW15" s="87">
        <f t="shared" si="37"/>
        <v>0</v>
      </c>
      <c r="CX15" s="87">
        <f t="shared" si="38"/>
        <v>0</v>
      </c>
      <c r="CY15" s="87">
        <f t="shared" si="39"/>
        <v>0</v>
      </c>
      <c r="CZ15" s="87">
        <f t="shared" si="40"/>
        <v>0</v>
      </c>
      <c r="DA15" s="87">
        <f t="shared" si="41"/>
        <v>0</v>
      </c>
      <c r="DB15" s="87">
        <f t="shared" si="42"/>
        <v>59900</v>
      </c>
      <c r="DC15" s="87">
        <f t="shared" si="43"/>
        <v>21370</v>
      </c>
      <c r="DD15" s="87">
        <f t="shared" si="44"/>
        <v>34682</v>
      </c>
      <c r="DE15" s="87">
        <f t="shared" si="45"/>
        <v>0</v>
      </c>
      <c r="DF15" s="87">
        <f t="shared" si="46"/>
        <v>3848</v>
      </c>
      <c r="DG15" s="87">
        <f t="shared" si="47"/>
        <v>0</v>
      </c>
      <c r="DH15" s="87">
        <f t="shared" si="48"/>
        <v>0</v>
      </c>
      <c r="DI15" s="87">
        <f t="shared" si="49"/>
        <v>0</v>
      </c>
      <c r="DJ15" s="87">
        <f t="shared" si="50"/>
        <v>59900</v>
      </c>
    </row>
    <row r="16" spans="1:114" s="6" customFormat="1" ht="12" customHeight="1">
      <c r="A16" s="85" t="s">
        <v>201</v>
      </c>
      <c r="B16" s="86" t="s">
        <v>219</v>
      </c>
      <c r="C16" s="85" t="s">
        <v>220</v>
      </c>
      <c r="D16" s="87">
        <f t="shared" si="5"/>
        <v>4669</v>
      </c>
      <c r="E16" s="87">
        <f t="shared" si="6"/>
        <v>2755</v>
      </c>
      <c r="F16" s="87">
        <v>2037</v>
      </c>
      <c r="G16" s="87">
        <v>718</v>
      </c>
      <c r="H16" s="87">
        <v>0</v>
      </c>
      <c r="I16" s="87">
        <v>0</v>
      </c>
      <c r="J16" s="88" t="s">
        <v>193</v>
      </c>
      <c r="K16" s="87">
        <v>0</v>
      </c>
      <c r="L16" s="87">
        <v>1914</v>
      </c>
      <c r="M16" s="87">
        <f t="shared" si="7"/>
        <v>0</v>
      </c>
      <c r="N16" s="87">
        <f t="shared" si="8"/>
        <v>0</v>
      </c>
      <c r="O16" s="87">
        <v>0</v>
      </c>
      <c r="P16" s="87">
        <v>0</v>
      </c>
      <c r="Q16" s="87">
        <v>0</v>
      </c>
      <c r="R16" s="87">
        <v>0</v>
      </c>
      <c r="S16" s="88" t="s">
        <v>193</v>
      </c>
      <c r="T16" s="87">
        <v>0</v>
      </c>
      <c r="U16" s="87">
        <v>0</v>
      </c>
      <c r="V16" s="87">
        <v>4669</v>
      </c>
      <c r="W16" s="87">
        <v>2755</v>
      </c>
      <c r="X16" s="87">
        <v>2037</v>
      </c>
      <c r="Y16" s="87">
        <v>718</v>
      </c>
      <c r="Z16" s="87">
        <v>0</v>
      </c>
      <c r="AA16" s="87">
        <v>0</v>
      </c>
      <c r="AB16" s="88" t="s">
        <v>193</v>
      </c>
      <c r="AC16" s="87">
        <v>0</v>
      </c>
      <c r="AD16" s="87">
        <v>1914</v>
      </c>
      <c r="AE16" s="87">
        <f t="shared" si="9"/>
        <v>0</v>
      </c>
      <c r="AF16" s="87">
        <f t="shared" si="10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f t="shared" si="11"/>
        <v>4669</v>
      </c>
      <c r="AN16" s="87">
        <f t="shared" si="12"/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f t="shared" si="13"/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f t="shared" si="14"/>
        <v>4669</v>
      </c>
      <c r="AY16" s="87">
        <v>1928</v>
      </c>
      <c r="AZ16" s="87">
        <v>830</v>
      </c>
      <c r="BA16" s="87">
        <v>1057</v>
      </c>
      <c r="BB16" s="87">
        <v>854</v>
      </c>
      <c r="BC16" s="87">
        <v>0</v>
      </c>
      <c r="BD16" s="87">
        <v>0</v>
      </c>
      <c r="BE16" s="87">
        <v>0</v>
      </c>
      <c r="BF16" s="87">
        <f t="shared" si="15"/>
        <v>4669</v>
      </c>
      <c r="BG16" s="87">
        <f t="shared" si="16"/>
        <v>0</v>
      </c>
      <c r="BH16" s="87">
        <f t="shared" si="17"/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f t="shared" si="18"/>
        <v>0</v>
      </c>
      <c r="BP16" s="87">
        <f t="shared" si="19"/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f t="shared" si="20"/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f t="shared" si="21"/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f t="shared" si="22"/>
        <v>0</v>
      </c>
      <c r="CI16" s="87">
        <f t="shared" si="23"/>
        <v>0</v>
      </c>
      <c r="CJ16" s="87">
        <f t="shared" si="24"/>
        <v>0</v>
      </c>
      <c r="CK16" s="87">
        <f t="shared" si="25"/>
        <v>0</v>
      </c>
      <c r="CL16" s="87">
        <f t="shared" si="26"/>
        <v>0</v>
      </c>
      <c r="CM16" s="87">
        <f t="shared" si="27"/>
        <v>0</v>
      </c>
      <c r="CN16" s="87">
        <f t="shared" si="28"/>
        <v>0</v>
      </c>
      <c r="CO16" s="87">
        <f t="shared" si="29"/>
        <v>0</v>
      </c>
      <c r="CP16" s="87">
        <f t="shared" si="30"/>
        <v>0</v>
      </c>
      <c r="CQ16" s="87">
        <f t="shared" si="31"/>
        <v>4669</v>
      </c>
      <c r="CR16" s="87">
        <f t="shared" si="32"/>
        <v>0</v>
      </c>
      <c r="CS16" s="87">
        <f t="shared" si="33"/>
        <v>0</v>
      </c>
      <c r="CT16" s="87">
        <f t="shared" si="34"/>
        <v>0</v>
      </c>
      <c r="CU16" s="87">
        <f t="shared" si="35"/>
        <v>0</v>
      </c>
      <c r="CV16" s="87">
        <f t="shared" si="36"/>
        <v>0</v>
      </c>
      <c r="CW16" s="87">
        <f t="shared" si="37"/>
        <v>0</v>
      </c>
      <c r="CX16" s="87">
        <f t="shared" si="38"/>
        <v>0</v>
      </c>
      <c r="CY16" s="87">
        <f t="shared" si="39"/>
        <v>0</v>
      </c>
      <c r="CZ16" s="87">
        <f t="shared" si="40"/>
        <v>0</v>
      </c>
      <c r="DA16" s="87">
        <f t="shared" si="41"/>
        <v>0</v>
      </c>
      <c r="DB16" s="87">
        <f t="shared" si="42"/>
        <v>4669</v>
      </c>
      <c r="DC16" s="87">
        <f t="shared" si="43"/>
        <v>1928</v>
      </c>
      <c r="DD16" s="87">
        <f t="shared" si="44"/>
        <v>830</v>
      </c>
      <c r="DE16" s="87">
        <f t="shared" si="45"/>
        <v>1057</v>
      </c>
      <c r="DF16" s="87">
        <f t="shared" si="46"/>
        <v>854</v>
      </c>
      <c r="DG16" s="87">
        <f t="shared" si="47"/>
        <v>0</v>
      </c>
      <c r="DH16" s="87">
        <f t="shared" si="48"/>
        <v>0</v>
      </c>
      <c r="DI16" s="87">
        <f t="shared" si="49"/>
        <v>0</v>
      </c>
      <c r="DJ16" s="87">
        <f t="shared" si="50"/>
        <v>4669</v>
      </c>
    </row>
    <row r="17" spans="1:114" s="6" customFormat="1" ht="12" customHeight="1">
      <c r="A17" s="85" t="s">
        <v>201</v>
      </c>
      <c r="B17" s="86" t="s">
        <v>221</v>
      </c>
      <c r="C17" s="85" t="s">
        <v>222</v>
      </c>
      <c r="D17" s="87">
        <f t="shared" si="5"/>
        <v>275</v>
      </c>
      <c r="E17" s="87">
        <f t="shared" si="6"/>
        <v>275</v>
      </c>
      <c r="F17" s="87">
        <v>275</v>
      </c>
      <c r="G17" s="87">
        <v>0</v>
      </c>
      <c r="H17" s="87">
        <v>0</v>
      </c>
      <c r="I17" s="87">
        <v>0</v>
      </c>
      <c r="J17" s="88" t="s">
        <v>193</v>
      </c>
      <c r="K17" s="87">
        <v>0</v>
      </c>
      <c r="L17" s="87">
        <v>0</v>
      </c>
      <c r="M17" s="87">
        <f t="shared" si="7"/>
        <v>0</v>
      </c>
      <c r="N17" s="87">
        <f t="shared" si="8"/>
        <v>0</v>
      </c>
      <c r="O17" s="87">
        <v>0</v>
      </c>
      <c r="P17" s="87">
        <v>0</v>
      </c>
      <c r="Q17" s="87">
        <v>0</v>
      </c>
      <c r="R17" s="87">
        <v>0</v>
      </c>
      <c r="S17" s="88" t="s">
        <v>193</v>
      </c>
      <c r="T17" s="87">
        <v>0</v>
      </c>
      <c r="U17" s="87">
        <v>0</v>
      </c>
      <c r="V17" s="87">
        <v>275</v>
      </c>
      <c r="W17" s="87">
        <v>275</v>
      </c>
      <c r="X17" s="87">
        <v>275</v>
      </c>
      <c r="Y17" s="87">
        <v>0</v>
      </c>
      <c r="Z17" s="87">
        <v>0</v>
      </c>
      <c r="AA17" s="87">
        <v>0</v>
      </c>
      <c r="AB17" s="88" t="s">
        <v>193</v>
      </c>
      <c r="AC17" s="87">
        <v>0</v>
      </c>
      <c r="AD17" s="87">
        <v>0</v>
      </c>
      <c r="AE17" s="87">
        <f t="shared" si="9"/>
        <v>0</v>
      </c>
      <c r="AF17" s="87">
        <f t="shared" si="10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f t="shared" si="11"/>
        <v>636</v>
      </c>
      <c r="AN17" s="87">
        <f t="shared" si="12"/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f t="shared" si="13"/>
        <v>636</v>
      </c>
      <c r="AT17" s="87">
        <v>636</v>
      </c>
      <c r="AU17" s="87">
        <v>0</v>
      </c>
      <c r="AV17" s="87">
        <v>0</v>
      </c>
      <c r="AW17" s="87">
        <v>0</v>
      </c>
      <c r="AX17" s="87">
        <f t="shared" si="14"/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f t="shared" si="15"/>
        <v>636</v>
      </c>
      <c r="BG17" s="87">
        <f t="shared" si="16"/>
        <v>0</v>
      </c>
      <c r="BH17" s="87">
        <f t="shared" si="17"/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f t="shared" si="18"/>
        <v>0</v>
      </c>
      <c r="BP17" s="87">
        <f t="shared" si="19"/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f t="shared" si="20"/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f t="shared" si="21"/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f t="shared" si="22"/>
        <v>0</v>
      </c>
      <c r="CI17" s="87">
        <f t="shared" si="23"/>
        <v>0</v>
      </c>
      <c r="CJ17" s="87">
        <f t="shared" si="24"/>
        <v>0</v>
      </c>
      <c r="CK17" s="87">
        <f t="shared" si="25"/>
        <v>0</v>
      </c>
      <c r="CL17" s="87">
        <f t="shared" si="26"/>
        <v>0</v>
      </c>
      <c r="CM17" s="87">
        <f t="shared" si="27"/>
        <v>0</v>
      </c>
      <c r="CN17" s="87">
        <f t="shared" si="28"/>
        <v>0</v>
      </c>
      <c r="CO17" s="87">
        <f t="shared" si="29"/>
        <v>0</v>
      </c>
      <c r="CP17" s="87">
        <f t="shared" si="30"/>
        <v>0</v>
      </c>
      <c r="CQ17" s="87">
        <f t="shared" si="31"/>
        <v>636</v>
      </c>
      <c r="CR17" s="87">
        <f t="shared" si="32"/>
        <v>0</v>
      </c>
      <c r="CS17" s="87">
        <f t="shared" si="33"/>
        <v>0</v>
      </c>
      <c r="CT17" s="87">
        <f t="shared" si="34"/>
        <v>0</v>
      </c>
      <c r="CU17" s="87">
        <f t="shared" si="35"/>
        <v>0</v>
      </c>
      <c r="CV17" s="87">
        <f t="shared" si="36"/>
        <v>0</v>
      </c>
      <c r="CW17" s="87">
        <f t="shared" si="37"/>
        <v>636</v>
      </c>
      <c r="CX17" s="87">
        <f t="shared" si="38"/>
        <v>636</v>
      </c>
      <c r="CY17" s="87">
        <f t="shared" si="39"/>
        <v>0</v>
      </c>
      <c r="CZ17" s="87">
        <f t="shared" si="40"/>
        <v>0</v>
      </c>
      <c r="DA17" s="87">
        <f t="shared" si="41"/>
        <v>0</v>
      </c>
      <c r="DB17" s="87">
        <f t="shared" si="42"/>
        <v>0</v>
      </c>
      <c r="DC17" s="87">
        <f t="shared" si="43"/>
        <v>0</v>
      </c>
      <c r="DD17" s="87">
        <f t="shared" si="44"/>
        <v>0</v>
      </c>
      <c r="DE17" s="87">
        <f t="shared" si="45"/>
        <v>0</v>
      </c>
      <c r="DF17" s="87">
        <f t="shared" si="46"/>
        <v>0</v>
      </c>
      <c r="DG17" s="87">
        <f t="shared" si="47"/>
        <v>0</v>
      </c>
      <c r="DH17" s="87">
        <f t="shared" si="48"/>
        <v>0</v>
      </c>
      <c r="DI17" s="87">
        <f t="shared" si="49"/>
        <v>0</v>
      </c>
      <c r="DJ17" s="87">
        <f t="shared" si="50"/>
        <v>636</v>
      </c>
    </row>
    <row r="18" spans="1:114" s="6" customFormat="1" ht="12" customHeight="1">
      <c r="A18" s="85" t="s">
        <v>201</v>
      </c>
      <c r="B18" s="86" t="s">
        <v>223</v>
      </c>
      <c r="C18" s="85" t="s">
        <v>224</v>
      </c>
      <c r="D18" s="87">
        <f t="shared" si="5"/>
        <v>664</v>
      </c>
      <c r="E18" s="87">
        <f t="shared" si="6"/>
        <v>664</v>
      </c>
      <c r="F18" s="87">
        <v>664</v>
      </c>
      <c r="G18" s="87">
        <v>0</v>
      </c>
      <c r="H18" s="87">
        <v>0</v>
      </c>
      <c r="I18" s="87">
        <v>0</v>
      </c>
      <c r="J18" s="88" t="s">
        <v>193</v>
      </c>
      <c r="K18" s="87">
        <v>0</v>
      </c>
      <c r="L18" s="87">
        <v>0</v>
      </c>
      <c r="M18" s="87">
        <f t="shared" si="7"/>
        <v>0</v>
      </c>
      <c r="N18" s="87">
        <f t="shared" si="8"/>
        <v>0</v>
      </c>
      <c r="O18" s="87">
        <v>0</v>
      </c>
      <c r="P18" s="87">
        <v>0</v>
      </c>
      <c r="Q18" s="87">
        <v>0</v>
      </c>
      <c r="R18" s="87">
        <v>0</v>
      </c>
      <c r="S18" s="88" t="s">
        <v>193</v>
      </c>
      <c r="T18" s="87">
        <v>0</v>
      </c>
      <c r="U18" s="87">
        <v>0</v>
      </c>
      <c r="V18" s="87">
        <v>664</v>
      </c>
      <c r="W18" s="87">
        <v>664</v>
      </c>
      <c r="X18" s="87">
        <v>664</v>
      </c>
      <c r="Y18" s="87">
        <v>0</v>
      </c>
      <c r="Z18" s="87">
        <v>0</v>
      </c>
      <c r="AA18" s="87">
        <v>0</v>
      </c>
      <c r="AB18" s="88" t="s">
        <v>193</v>
      </c>
      <c r="AC18" s="87">
        <v>0</v>
      </c>
      <c r="AD18" s="87">
        <v>0</v>
      </c>
      <c r="AE18" s="87">
        <f t="shared" si="9"/>
        <v>0</v>
      </c>
      <c r="AF18" s="87">
        <f t="shared" si="10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f t="shared" si="11"/>
        <v>664</v>
      </c>
      <c r="AN18" s="87">
        <f t="shared" si="12"/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f t="shared" si="13"/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f t="shared" si="14"/>
        <v>664</v>
      </c>
      <c r="AY18" s="87">
        <v>664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f t="shared" si="15"/>
        <v>664</v>
      </c>
      <c r="BG18" s="87">
        <f t="shared" si="16"/>
        <v>0</v>
      </c>
      <c r="BH18" s="87">
        <f t="shared" si="17"/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f t="shared" si="18"/>
        <v>0</v>
      </c>
      <c r="BP18" s="87">
        <f t="shared" si="19"/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f t="shared" si="20"/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f t="shared" si="21"/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f t="shared" si="22"/>
        <v>0</v>
      </c>
      <c r="CI18" s="87">
        <f t="shared" si="23"/>
        <v>0</v>
      </c>
      <c r="CJ18" s="87">
        <f t="shared" si="24"/>
        <v>0</v>
      </c>
      <c r="CK18" s="87">
        <f t="shared" si="25"/>
        <v>0</v>
      </c>
      <c r="CL18" s="87">
        <f t="shared" si="26"/>
        <v>0</v>
      </c>
      <c r="CM18" s="87">
        <f t="shared" si="27"/>
        <v>0</v>
      </c>
      <c r="CN18" s="87">
        <f t="shared" si="28"/>
        <v>0</v>
      </c>
      <c r="CO18" s="87">
        <f t="shared" si="29"/>
        <v>0</v>
      </c>
      <c r="CP18" s="87">
        <f t="shared" si="30"/>
        <v>0</v>
      </c>
      <c r="CQ18" s="87">
        <f t="shared" si="31"/>
        <v>664</v>
      </c>
      <c r="CR18" s="87">
        <f t="shared" si="32"/>
        <v>0</v>
      </c>
      <c r="CS18" s="87">
        <f t="shared" si="33"/>
        <v>0</v>
      </c>
      <c r="CT18" s="87">
        <f t="shared" si="34"/>
        <v>0</v>
      </c>
      <c r="CU18" s="87">
        <f t="shared" si="35"/>
        <v>0</v>
      </c>
      <c r="CV18" s="87">
        <f t="shared" si="36"/>
        <v>0</v>
      </c>
      <c r="CW18" s="87">
        <f t="shared" si="37"/>
        <v>0</v>
      </c>
      <c r="CX18" s="87">
        <f t="shared" si="38"/>
        <v>0</v>
      </c>
      <c r="CY18" s="87">
        <f t="shared" si="39"/>
        <v>0</v>
      </c>
      <c r="CZ18" s="87">
        <f t="shared" si="40"/>
        <v>0</v>
      </c>
      <c r="DA18" s="87">
        <f t="shared" si="41"/>
        <v>0</v>
      </c>
      <c r="DB18" s="87">
        <f t="shared" si="42"/>
        <v>664</v>
      </c>
      <c r="DC18" s="87">
        <f t="shared" si="43"/>
        <v>664</v>
      </c>
      <c r="DD18" s="87">
        <f t="shared" si="44"/>
        <v>0</v>
      </c>
      <c r="DE18" s="87">
        <f t="shared" si="45"/>
        <v>0</v>
      </c>
      <c r="DF18" s="87">
        <f t="shared" si="46"/>
        <v>0</v>
      </c>
      <c r="DG18" s="87">
        <f t="shared" si="47"/>
        <v>0</v>
      </c>
      <c r="DH18" s="87">
        <f t="shared" si="48"/>
        <v>0</v>
      </c>
      <c r="DI18" s="87">
        <f t="shared" si="49"/>
        <v>0</v>
      </c>
      <c r="DJ18" s="87">
        <f t="shared" si="50"/>
        <v>664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13 A17:DJ18">
    <cfRule type="expression" priority="30" dxfId="16" stopIfTrue="1">
      <formula>$A7&lt;&gt;""</formula>
    </cfRule>
  </conditionalFormatting>
  <conditionalFormatting sqref="A14:DJ16">
    <cfRule type="expression" priority="29" dxfId="16" stopIfTrue="1">
      <formula>$A14&lt;&gt;""</formula>
    </cfRule>
  </conditionalFormatting>
  <conditionalFormatting sqref="A7:DJ18">
    <cfRule type="expression" priority="1" dxfId="1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25.3984375" style="112" customWidth="1"/>
    <col min="4" max="114" width="14.69921875" style="11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4" t="s">
        <v>43</v>
      </c>
      <c r="B2" s="94" t="s">
        <v>44</v>
      </c>
      <c r="C2" s="96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5"/>
      <c r="B3" s="95"/>
      <c r="C3" s="97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5"/>
      <c r="B4" s="95"/>
      <c r="C4" s="97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2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2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2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5"/>
      <c r="B5" s="95"/>
      <c r="C5" s="97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3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3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3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5"/>
      <c r="B6" s="95"/>
      <c r="C6" s="97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8" t="s">
        <v>193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8" t="s">
        <v>193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8" t="s">
        <v>193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8" t="s">
        <v>193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8" t="s">
        <v>193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8" t="s">
        <v>193</v>
      </c>
      <c r="DH7" s="87">
        <v>0</v>
      </c>
      <c r="DI7" s="87">
        <v>0</v>
      </c>
      <c r="DJ7" s="87"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30" dxfId="16" stopIfTrue="1">
      <formula>$A7&lt;&gt;""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98" t="s">
        <v>83</v>
      </c>
      <c r="B2" s="94" t="s">
        <v>84</v>
      </c>
      <c r="C2" s="98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99"/>
      <c r="B3" s="95"/>
      <c r="C3" s="99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99"/>
      <c r="B4" s="95"/>
      <c r="C4" s="99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99"/>
      <c r="B5" s="95"/>
      <c r="C5" s="99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99"/>
      <c r="B6" s="95"/>
      <c r="C6" s="99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D7">SUM(D8:D18)</f>
        <v>413156</v>
      </c>
      <c r="E7" s="87">
        <f t="shared" si="0"/>
        <v>190475</v>
      </c>
      <c r="F7" s="87">
        <f t="shared" si="0"/>
        <v>188132</v>
      </c>
      <c r="G7" s="87">
        <f t="shared" si="0"/>
        <v>718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1625</v>
      </c>
      <c r="L7" s="87">
        <f t="shared" si="0"/>
        <v>222681</v>
      </c>
      <c r="M7" s="87">
        <f t="shared" si="0"/>
        <v>4598</v>
      </c>
      <c r="N7" s="87">
        <f t="shared" si="0"/>
        <v>1057</v>
      </c>
      <c r="O7" s="87">
        <f t="shared" si="0"/>
        <v>1057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3541</v>
      </c>
      <c r="V7" s="87">
        <f t="shared" si="0"/>
        <v>417754</v>
      </c>
      <c r="W7" s="87">
        <f t="shared" si="0"/>
        <v>191532</v>
      </c>
      <c r="X7" s="87">
        <f t="shared" si="0"/>
        <v>189189</v>
      </c>
      <c r="Y7" s="87">
        <f t="shared" si="0"/>
        <v>718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1625</v>
      </c>
      <c r="AD7" s="87">
        <f t="shared" si="0"/>
        <v>226222</v>
      </c>
    </row>
    <row r="8" spans="1:30" s="6" customFormat="1" ht="12" customHeight="1">
      <c r="A8" s="85" t="s">
        <v>201</v>
      </c>
      <c r="B8" s="86" t="s">
        <v>203</v>
      </c>
      <c r="C8" s="85" t="s">
        <v>204</v>
      </c>
      <c r="D8" s="87">
        <f aca="true" t="shared" si="1" ref="D8:D18">SUM(E8,+L8)</f>
        <v>19381</v>
      </c>
      <c r="E8" s="87">
        <v>5615</v>
      </c>
      <c r="F8" s="87">
        <v>5615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13766</v>
      </c>
      <c r="M8" s="87">
        <f aca="true" t="shared" si="2" ref="M8:M18"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19381</v>
      </c>
      <c r="W8" s="87">
        <v>5615</v>
      </c>
      <c r="X8" s="87">
        <v>5615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13766</v>
      </c>
    </row>
    <row r="9" spans="1:30" s="6" customFormat="1" ht="12" customHeight="1">
      <c r="A9" s="85" t="s">
        <v>201</v>
      </c>
      <c r="B9" s="86" t="s">
        <v>205</v>
      </c>
      <c r="C9" s="85" t="s">
        <v>206</v>
      </c>
      <c r="D9" s="87">
        <f t="shared" si="1"/>
        <v>488</v>
      </c>
      <c r="E9" s="87">
        <v>244</v>
      </c>
      <c r="F9" s="87">
        <v>244</v>
      </c>
      <c r="G9" s="87">
        <v>0</v>
      </c>
      <c r="H9" s="87">
        <v>0</v>
      </c>
      <c r="I9" s="87">
        <v>0</v>
      </c>
      <c r="J9" s="88">
        <v>0</v>
      </c>
      <c r="K9" s="87">
        <v>0</v>
      </c>
      <c r="L9" s="87">
        <v>244</v>
      </c>
      <c r="M9" s="87">
        <f t="shared" si="2"/>
        <v>569</v>
      </c>
      <c r="N9" s="87">
        <v>142</v>
      </c>
      <c r="O9" s="87">
        <v>142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427</v>
      </c>
      <c r="V9" s="87">
        <v>1057</v>
      </c>
      <c r="W9" s="87">
        <v>386</v>
      </c>
      <c r="X9" s="87">
        <v>386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671</v>
      </c>
    </row>
    <row r="10" spans="1:30" s="6" customFormat="1" ht="12" customHeight="1">
      <c r="A10" s="85" t="s">
        <v>201</v>
      </c>
      <c r="B10" s="86" t="s">
        <v>207</v>
      </c>
      <c r="C10" s="85" t="s">
        <v>208</v>
      </c>
      <c r="D10" s="87">
        <f t="shared" si="1"/>
        <v>129387</v>
      </c>
      <c r="E10" s="87">
        <v>65406</v>
      </c>
      <c r="F10" s="87">
        <v>63982</v>
      </c>
      <c r="G10" s="87">
        <v>0</v>
      </c>
      <c r="H10" s="87">
        <v>0</v>
      </c>
      <c r="I10" s="87">
        <v>0</v>
      </c>
      <c r="J10" s="88">
        <v>0</v>
      </c>
      <c r="K10" s="87">
        <v>1424</v>
      </c>
      <c r="L10" s="87">
        <v>63981</v>
      </c>
      <c r="M10" s="87">
        <f t="shared" si="2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8">
        <v>0</v>
      </c>
      <c r="T10" s="87">
        <v>0</v>
      </c>
      <c r="U10" s="87">
        <v>0</v>
      </c>
      <c r="V10" s="87">
        <v>129387</v>
      </c>
      <c r="W10" s="87">
        <v>65406</v>
      </c>
      <c r="X10" s="87">
        <v>63982</v>
      </c>
      <c r="Y10" s="87">
        <v>0</v>
      </c>
      <c r="Z10" s="87">
        <v>0</v>
      </c>
      <c r="AA10" s="87">
        <v>0</v>
      </c>
      <c r="AB10" s="88">
        <v>0</v>
      </c>
      <c r="AC10" s="87">
        <v>1424</v>
      </c>
      <c r="AD10" s="87">
        <v>63981</v>
      </c>
    </row>
    <row r="11" spans="1:30" s="6" customFormat="1" ht="12" customHeight="1">
      <c r="A11" s="85" t="s">
        <v>201</v>
      </c>
      <c r="B11" s="86" t="s">
        <v>209</v>
      </c>
      <c r="C11" s="85" t="s">
        <v>210</v>
      </c>
      <c r="D11" s="87">
        <f t="shared" si="1"/>
        <v>184635</v>
      </c>
      <c r="E11" s="87">
        <v>80920</v>
      </c>
      <c r="F11" s="87">
        <v>80920</v>
      </c>
      <c r="G11" s="87">
        <v>0</v>
      </c>
      <c r="H11" s="87">
        <v>0</v>
      </c>
      <c r="I11" s="87">
        <v>0</v>
      </c>
      <c r="J11" s="88">
        <v>0</v>
      </c>
      <c r="K11" s="87">
        <v>0</v>
      </c>
      <c r="L11" s="87">
        <v>103715</v>
      </c>
      <c r="M11" s="87">
        <f t="shared" si="2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8">
        <v>0</v>
      </c>
      <c r="T11" s="87">
        <v>0</v>
      </c>
      <c r="U11" s="87">
        <v>0</v>
      </c>
      <c r="V11" s="87">
        <v>184635</v>
      </c>
      <c r="W11" s="87">
        <v>80920</v>
      </c>
      <c r="X11" s="87">
        <v>80920</v>
      </c>
      <c r="Y11" s="87">
        <v>0</v>
      </c>
      <c r="Z11" s="87">
        <v>0</v>
      </c>
      <c r="AA11" s="87">
        <v>0</v>
      </c>
      <c r="AB11" s="88">
        <v>0</v>
      </c>
      <c r="AC11" s="87">
        <v>0</v>
      </c>
      <c r="AD11" s="87">
        <v>103715</v>
      </c>
    </row>
    <row r="12" spans="1:30" s="6" customFormat="1" ht="12" customHeight="1">
      <c r="A12" s="85" t="s">
        <v>201</v>
      </c>
      <c r="B12" s="86" t="s">
        <v>211</v>
      </c>
      <c r="C12" s="85" t="s">
        <v>212</v>
      </c>
      <c r="D12" s="87">
        <f t="shared" si="1"/>
        <v>13376</v>
      </c>
      <c r="E12" s="87">
        <v>7598</v>
      </c>
      <c r="F12" s="87">
        <v>7598</v>
      </c>
      <c r="G12" s="87">
        <v>0</v>
      </c>
      <c r="H12" s="87">
        <v>0</v>
      </c>
      <c r="I12" s="87">
        <v>0</v>
      </c>
      <c r="J12" s="88">
        <v>0</v>
      </c>
      <c r="K12" s="87">
        <v>0</v>
      </c>
      <c r="L12" s="87">
        <v>5778</v>
      </c>
      <c r="M12" s="87">
        <f t="shared" si="2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8">
        <v>0</v>
      </c>
      <c r="T12" s="87">
        <v>0</v>
      </c>
      <c r="U12" s="87">
        <v>0</v>
      </c>
      <c r="V12" s="87">
        <v>13376</v>
      </c>
      <c r="W12" s="87">
        <v>7598</v>
      </c>
      <c r="X12" s="87">
        <v>7598</v>
      </c>
      <c r="Y12" s="87">
        <v>0</v>
      </c>
      <c r="Z12" s="87">
        <v>0</v>
      </c>
      <c r="AA12" s="87">
        <v>0</v>
      </c>
      <c r="AB12" s="88">
        <v>0</v>
      </c>
      <c r="AC12" s="87">
        <v>0</v>
      </c>
      <c r="AD12" s="87">
        <v>5778</v>
      </c>
    </row>
    <row r="13" spans="1:30" s="6" customFormat="1" ht="12" customHeight="1">
      <c r="A13" s="85" t="s">
        <v>201</v>
      </c>
      <c r="B13" s="86" t="s">
        <v>213</v>
      </c>
      <c r="C13" s="85" t="s">
        <v>214</v>
      </c>
      <c r="D13" s="87">
        <f t="shared" si="1"/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8">
        <v>0</v>
      </c>
      <c r="K13" s="87">
        <v>0</v>
      </c>
      <c r="L13" s="87">
        <v>0</v>
      </c>
      <c r="M13" s="87">
        <f t="shared" si="2"/>
        <v>3578</v>
      </c>
      <c r="N13" s="87">
        <v>836</v>
      </c>
      <c r="O13" s="87">
        <v>836</v>
      </c>
      <c r="P13" s="87">
        <v>0</v>
      </c>
      <c r="Q13" s="87">
        <v>0</v>
      </c>
      <c r="R13" s="87">
        <v>0</v>
      </c>
      <c r="S13" s="88">
        <v>0</v>
      </c>
      <c r="T13" s="87">
        <v>0</v>
      </c>
      <c r="U13" s="87">
        <v>2742</v>
      </c>
      <c r="V13" s="87">
        <v>3578</v>
      </c>
      <c r="W13" s="87">
        <v>836</v>
      </c>
      <c r="X13" s="87">
        <v>836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2742</v>
      </c>
    </row>
    <row r="14" spans="1:30" s="6" customFormat="1" ht="12" customHeight="1">
      <c r="A14" s="85" t="s">
        <v>201</v>
      </c>
      <c r="B14" s="86" t="s">
        <v>215</v>
      </c>
      <c r="C14" s="85" t="s">
        <v>216</v>
      </c>
      <c r="D14" s="87">
        <f t="shared" si="1"/>
        <v>832</v>
      </c>
      <c r="E14" s="87">
        <v>516</v>
      </c>
      <c r="F14" s="87">
        <v>315</v>
      </c>
      <c r="G14" s="87">
        <v>0</v>
      </c>
      <c r="H14" s="87">
        <v>0</v>
      </c>
      <c r="I14" s="87">
        <v>0</v>
      </c>
      <c r="J14" s="88">
        <v>0</v>
      </c>
      <c r="K14" s="87">
        <v>201</v>
      </c>
      <c r="L14" s="87">
        <v>316</v>
      </c>
      <c r="M14" s="87">
        <f t="shared" si="2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87">
        <v>0</v>
      </c>
      <c r="U14" s="87">
        <v>0</v>
      </c>
      <c r="V14" s="87">
        <v>832</v>
      </c>
      <c r="W14" s="87">
        <v>516</v>
      </c>
      <c r="X14" s="87">
        <v>315</v>
      </c>
      <c r="Y14" s="87">
        <v>0</v>
      </c>
      <c r="Z14" s="87">
        <v>0</v>
      </c>
      <c r="AA14" s="87">
        <v>0</v>
      </c>
      <c r="AB14" s="88">
        <v>0</v>
      </c>
      <c r="AC14" s="87">
        <v>201</v>
      </c>
      <c r="AD14" s="87">
        <v>316</v>
      </c>
    </row>
    <row r="15" spans="1:30" s="6" customFormat="1" ht="12" customHeight="1">
      <c r="A15" s="85" t="s">
        <v>201</v>
      </c>
      <c r="B15" s="86" t="s">
        <v>217</v>
      </c>
      <c r="C15" s="85" t="s">
        <v>218</v>
      </c>
      <c r="D15" s="87">
        <f t="shared" si="1"/>
        <v>59449</v>
      </c>
      <c r="E15" s="87">
        <v>26482</v>
      </c>
      <c r="F15" s="87">
        <v>26482</v>
      </c>
      <c r="G15" s="87">
        <v>0</v>
      </c>
      <c r="H15" s="87">
        <v>0</v>
      </c>
      <c r="I15" s="87">
        <v>0</v>
      </c>
      <c r="J15" s="88">
        <v>0</v>
      </c>
      <c r="K15" s="87">
        <v>0</v>
      </c>
      <c r="L15" s="87">
        <v>32967</v>
      </c>
      <c r="M15" s="87">
        <f t="shared" si="2"/>
        <v>451</v>
      </c>
      <c r="N15" s="87">
        <v>79</v>
      </c>
      <c r="O15" s="87">
        <v>79</v>
      </c>
      <c r="P15" s="87">
        <v>0</v>
      </c>
      <c r="Q15" s="87">
        <v>0</v>
      </c>
      <c r="R15" s="87">
        <v>0</v>
      </c>
      <c r="S15" s="88">
        <v>0</v>
      </c>
      <c r="T15" s="87">
        <v>0</v>
      </c>
      <c r="U15" s="87">
        <v>372</v>
      </c>
      <c r="V15" s="87">
        <v>59900</v>
      </c>
      <c r="W15" s="87">
        <v>26561</v>
      </c>
      <c r="X15" s="87">
        <v>26561</v>
      </c>
      <c r="Y15" s="87">
        <v>0</v>
      </c>
      <c r="Z15" s="87">
        <v>0</v>
      </c>
      <c r="AA15" s="87">
        <v>0</v>
      </c>
      <c r="AB15" s="88">
        <v>0</v>
      </c>
      <c r="AC15" s="87">
        <v>0</v>
      </c>
      <c r="AD15" s="87">
        <v>33339</v>
      </c>
    </row>
    <row r="16" spans="1:30" s="6" customFormat="1" ht="12" customHeight="1">
      <c r="A16" s="85" t="s">
        <v>201</v>
      </c>
      <c r="B16" s="86" t="s">
        <v>219</v>
      </c>
      <c r="C16" s="85" t="s">
        <v>220</v>
      </c>
      <c r="D16" s="87">
        <f t="shared" si="1"/>
        <v>4669</v>
      </c>
      <c r="E16" s="87">
        <v>2755</v>
      </c>
      <c r="F16" s="87">
        <v>2037</v>
      </c>
      <c r="G16" s="87">
        <v>718</v>
      </c>
      <c r="H16" s="87">
        <v>0</v>
      </c>
      <c r="I16" s="87">
        <v>0</v>
      </c>
      <c r="J16" s="88">
        <v>0</v>
      </c>
      <c r="K16" s="87">
        <v>0</v>
      </c>
      <c r="L16" s="87">
        <v>1914</v>
      </c>
      <c r="M16" s="87">
        <f t="shared" si="2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8">
        <v>0</v>
      </c>
      <c r="T16" s="87">
        <v>0</v>
      </c>
      <c r="U16" s="87">
        <v>0</v>
      </c>
      <c r="V16" s="87">
        <v>4669</v>
      </c>
      <c r="W16" s="87">
        <v>2755</v>
      </c>
      <c r="X16" s="87">
        <v>2037</v>
      </c>
      <c r="Y16" s="87">
        <v>718</v>
      </c>
      <c r="Z16" s="87">
        <v>0</v>
      </c>
      <c r="AA16" s="87">
        <v>0</v>
      </c>
      <c r="AB16" s="88">
        <v>0</v>
      </c>
      <c r="AC16" s="87">
        <v>0</v>
      </c>
      <c r="AD16" s="87">
        <v>1914</v>
      </c>
    </row>
    <row r="17" spans="1:30" s="6" customFormat="1" ht="12" customHeight="1">
      <c r="A17" s="85" t="s">
        <v>201</v>
      </c>
      <c r="B17" s="86" t="s">
        <v>221</v>
      </c>
      <c r="C17" s="85" t="s">
        <v>222</v>
      </c>
      <c r="D17" s="87">
        <f t="shared" si="1"/>
        <v>275</v>
      </c>
      <c r="E17" s="87">
        <v>275</v>
      </c>
      <c r="F17" s="87">
        <v>275</v>
      </c>
      <c r="G17" s="87">
        <v>0</v>
      </c>
      <c r="H17" s="87">
        <v>0</v>
      </c>
      <c r="I17" s="87">
        <v>0</v>
      </c>
      <c r="J17" s="88">
        <v>0</v>
      </c>
      <c r="K17" s="87">
        <v>0</v>
      </c>
      <c r="L17" s="87">
        <v>0</v>
      </c>
      <c r="M17" s="87">
        <f t="shared" si="2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8">
        <v>0</v>
      </c>
      <c r="T17" s="87">
        <v>0</v>
      </c>
      <c r="U17" s="87">
        <v>0</v>
      </c>
      <c r="V17" s="87">
        <v>275</v>
      </c>
      <c r="W17" s="87">
        <v>275</v>
      </c>
      <c r="X17" s="87">
        <v>275</v>
      </c>
      <c r="Y17" s="87">
        <v>0</v>
      </c>
      <c r="Z17" s="87">
        <v>0</v>
      </c>
      <c r="AA17" s="87">
        <v>0</v>
      </c>
      <c r="AB17" s="88">
        <v>0</v>
      </c>
      <c r="AC17" s="87">
        <v>0</v>
      </c>
      <c r="AD17" s="87">
        <v>0</v>
      </c>
    </row>
    <row r="18" spans="1:30" s="6" customFormat="1" ht="12" customHeight="1">
      <c r="A18" s="85" t="s">
        <v>201</v>
      </c>
      <c r="B18" s="86" t="s">
        <v>223</v>
      </c>
      <c r="C18" s="85" t="s">
        <v>224</v>
      </c>
      <c r="D18" s="87">
        <f t="shared" si="1"/>
        <v>664</v>
      </c>
      <c r="E18" s="87">
        <v>664</v>
      </c>
      <c r="F18" s="87">
        <v>664</v>
      </c>
      <c r="G18" s="87">
        <v>0</v>
      </c>
      <c r="H18" s="87">
        <v>0</v>
      </c>
      <c r="I18" s="87">
        <v>0</v>
      </c>
      <c r="J18" s="88">
        <v>0</v>
      </c>
      <c r="K18" s="87">
        <v>0</v>
      </c>
      <c r="L18" s="87">
        <v>0</v>
      </c>
      <c r="M18" s="87">
        <f t="shared" si="2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8">
        <v>0</v>
      </c>
      <c r="T18" s="87">
        <v>0</v>
      </c>
      <c r="U18" s="87">
        <v>0</v>
      </c>
      <c r="V18" s="87">
        <v>664</v>
      </c>
      <c r="W18" s="87">
        <v>664</v>
      </c>
      <c r="X18" s="87">
        <v>664</v>
      </c>
      <c r="Y18" s="87">
        <v>0</v>
      </c>
      <c r="Z18" s="87">
        <v>0</v>
      </c>
      <c r="AA18" s="87">
        <v>0</v>
      </c>
      <c r="AB18" s="88">
        <v>0</v>
      </c>
      <c r="AC18" s="87">
        <v>0</v>
      </c>
      <c r="AD18" s="87">
        <v>0</v>
      </c>
    </row>
  </sheetData>
  <sheetProtection/>
  <mergeCells count="3">
    <mergeCell ref="A2:A6"/>
    <mergeCell ref="B2:B6"/>
    <mergeCell ref="C2:C6"/>
  </mergeCells>
  <conditionalFormatting sqref="A7:AD13 A18:AD18">
    <cfRule type="expression" priority="30" dxfId="16" stopIfTrue="1">
      <formula>$A7&lt;&gt;""</formula>
    </cfRule>
  </conditionalFormatting>
  <conditionalFormatting sqref="A14:AD17">
    <cfRule type="expression" priority="29" dxfId="16" stopIfTrue="1">
      <formula>$A14&lt;&gt;""</formula>
    </cfRule>
  </conditionalFormatting>
  <conditionalFormatting sqref="A7:AD18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4" t="s">
        <v>108</v>
      </c>
      <c r="B2" s="94" t="s">
        <v>109</v>
      </c>
      <c r="C2" s="98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5"/>
      <c r="B3" s="95"/>
      <c r="C3" s="99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5"/>
      <c r="B4" s="95"/>
      <c r="C4" s="99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2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2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2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5"/>
      <c r="B5" s="95"/>
      <c r="C5" s="99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3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3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3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5"/>
      <c r="B6" s="95"/>
      <c r="C6" s="99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BO7">SUM(D8:D18)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413370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130473</v>
      </c>
      <c r="S7" s="87">
        <f t="shared" si="0"/>
        <v>636</v>
      </c>
      <c r="T7" s="87">
        <f t="shared" si="0"/>
        <v>129837</v>
      </c>
      <c r="U7" s="87">
        <f t="shared" si="0"/>
        <v>0</v>
      </c>
      <c r="V7" s="87">
        <f t="shared" si="0"/>
        <v>0</v>
      </c>
      <c r="W7" s="87">
        <f t="shared" si="0"/>
        <v>282897</v>
      </c>
      <c r="X7" s="87">
        <f t="shared" si="0"/>
        <v>182616</v>
      </c>
      <c r="Y7" s="87">
        <f t="shared" si="0"/>
        <v>89460</v>
      </c>
      <c r="Z7" s="87">
        <f t="shared" si="0"/>
        <v>5933</v>
      </c>
      <c r="AA7" s="87">
        <f t="shared" si="0"/>
        <v>4888</v>
      </c>
      <c r="AB7" s="87">
        <f t="shared" si="0"/>
        <v>147</v>
      </c>
      <c r="AC7" s="87">
        <f t="shared" si="0"/>
        <v>0</v>
      </c>
      <c r="AD7" s="87">
        <f t="shared" si="0"/>
        <v>0</v>
      </c>
      <c r="AE7" s="87">
        <f t="shared" si="0"/>
        <v>413370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4598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4598</v>
      </c>
      <c r="AZ7" s="87">
        <f t="shared" si="0"/>
        <v>4495</v>
      </c>
      <c r="BA7" s="87">
        <f t="shared" si="0"/>
        <v>103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4598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SUM(BP8:BP18)</f>
        <v>417968</v>
      </c>
      <c r="BQ7" s="87">
        <f t="shared" si="1"/>
        <v>0</v>
      </c>
      <c r="BR7" s="87">
        <f t="shared" si="1"/>
        <v>0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130473</v>
      </c>
      <c r="BW7" s="87">
        <f t="shared" si="1"/>
        <v>636</v>
      </c>
      <c r="BX7" s="87">
        <f t="shared" si="1"/>
        <v>129837</v>
      </c>
      <c r="BY7" s="87">
        <f t="shared" si="1"/>
        <v>0</v>
      </c>
      <c r="BZ7" s="87">
        <f t="shared" si="1"/>
        <v>0</v>
      </c>
      <c r="CA7" s="87">
        <f t="shared" si="1"/>
        <v>287495</v>
      </c>
      <c r="CB7" s="87">
        <f t="shared" si="1"/>
        <v>187111</v>
      </c>
      <c r="CC7" s="87">
        <f t="shared" si="1"/>
        <v>89563</v>
      </c>
      <c r="CD7" s="87">
        <f t="shared" si="1"/>
        <v>5933</v>
      </c>
      <c r="CE7" s="87">
        <f t="shared" si="1"/>
        <v>4888</v>
      </c>
      <c r="CF7" s="87">
        <f t="shared" si="1"/>
        <v>147</v>
      </c>
      <c r="CG7" s="87">
        <f t="shared" si="1"/>
        <v>0</v>
      </c>
      <c r="CH7" s="87">
        <f t="shared" si="1"/>
        <v>0</v>
      </c>
      <c r="CI7" s="87">
        <f t="shared" si="1"/>
        <v>417968</v>
      </c>
    </row>
    <row r="8" spans="1:87" s="6" customFormat="1" ht="12" customHeight="1">
      <c r="A8" s="85" t="s">
        <v>201</v>
      </c>
      <c r="B8" s="86" t="s">
        <v>203</v>
      </c>
      <c r="C8" s="85" t="s">
        <v>204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19381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19381</v>
      </c>
      <c r="X8" s="87">
        <v>18945</v>
      </c>
      <c r="Y8" s="87">
        <v>436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  <c r="AE8" s="87">
        <v>19381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H18">SUM(D8,AF8)</f>
        <v>0</v>
      </c>
      <c r="BI8" s="87">
        <f aca="true" t="shared" si="3" ref="BI8:BI18">SUM(E8,AG8)</f>
        <v>0</v>
      </c>
      <c r="BJ8" s="87">
        <f aca="true" t="shared" si="4" ref="BJ8:BJ18">SUM(F8,AH8)</f>
        <v>0</v>
      </c>
      <c r="BK8" s="87">
        <f aca="true" t="shared" si="5" ref="BK8:BK18">SUM(G8,AI8)</f>
        <v>0</v>
      </c>
      <c r="BL8" s="87">
        <f aca="true" t="shared" si="6" ref="BL8:BL18">SUM(H8,AJ8)</f>
        <v>0</v>
      </c>
      <c r="BM8" s="87">
        <f aca="true" t="shared" si="7" ref="BM8:BM18">SUM(I8,AK8)</f>
        <v>0</v>
      </c>
      <c r="BN8" s="87">
        <f aca="true" t="shared" si="8" ref="BN8:BN18">SUM(J8,AL8)</f>
        <v>0</v>
      </c>
      <c r="BO8" s="88">
        <f aca="true" t="shared" si="9" ref="BO8:BO18">SUM(K8,AM8)</f>
        <v>0</v>
      </c>
      <c r="BP8" s="87">
        <f aca="true" t="shared" si="10" ref="BP8:BP18">SUM(L8,AN8)</f>
        <v>19381</v>
      </c>
      <c r="BQ8" s="87">
        <f aca="true" t="shared" si="11" ref="BQ8:BQ18">SUM(M8,AO8)</f>
        <v>0</v>
      </c>
      <c r="BR8" s="87">
        <f aca="true" t="shared" si="12" ref="BR8:BR18">SUM(N8,AP8)</f>
        <v>0</v>
      </c>
      <c r="BS8" s="87">
        <f aca="true" t="shared" si="13" ref="BS8:BS18">SUM(O8,AQ8)</f>
        <v>0</v>
      </c>
      <c r="BT8" s="87">
        <f aca="true" t="shared" si="14" ref="BT8:BT18">SUM(P8,AR8)</f>
        <v>0</v>
      </c>
      <c r="BU8" s="87">
        <f aca="true" t="shared" si="15" ref="BU8:BU18">SUM(Q8,AS8)</f>
        <v>0</v>
      </c>
      <c r="BV8" s="87">
        <f aca="true" t="shared" si="16" ref="BV8:BV18">SUM(R8,AT8)</f>
        <v>0</v>
      </c>
      <c r="BW8" s="87">
        <f aca="true" t="shared" si="17" ref="BW8:BW18">SUM(S8,AU8)</f>
        <v>0</v>
      </c>
      <c r="BX8" s="87">
        <f aca="true" t="shared" si="18" ref="BX8:BX18">SUM(T8,AV8)</f>
        <v>0</v>
      </c>
      <c r="BY8" s="87">
        <f aca="true" t="shared" si="19" ref="BY8:BY18">SUM(U8,AW8)</f>
        <v>0</v>
      </c>
      <c r="BZ8" s="87">
        <f aca="true" t="shared" si="20" ref="BZ8:BZ18">SUM(V8,AX8)</f>
        <v>0</v>
      </c>
      <c r="CA8" s="87">
        <f aca="true" t="shared" si="21" ref="CA8:CA18">SUM(W8,AY8)</f>
        <v>19381</v>
      </c>
      <c r="CB8" s="87">
        <f aca="true" t="shared" si="22" ref="CB8:CB18">SUM(X8,AZ8)</f>
        <v>18945</v>
      </c>
      <c r="CC8" s="87">
        <f aca="true" t="shared" si="23" ref="CC8:CC18">SUM(Y8,BA8)</f>
        <v>436</v>
      </c>
      <c r="CD8" s="87">
        <f aca="true" t="shared" si="24" ref="CD8:CD18">SUM(Z8,BB8)</f>
        <v>0</v>
      </c>
      <c r="CE8" s="87">
        <f aca="true" t="shared" si="25" ref="CE8:CE18">SUM(AA8,BC8)</f>
        <v>0</v>
      </c>
      <c r="CF8" s="88">
        <f aca="true" t="shared" si="26" ref="CF8:CF18">SUM(AB8,BD8)</f>
        <v>0</v>
      </c>
      <c r="CG8" s="87">
        <f aca="true" t="shared" si="27" ref="CG8:CG18">SUM(AC8,BE8)</f>
        <v>0</v>
      </c>
      <c r="CH8" s="87">
        <f aca="true" t="shared" si="28" ref="CH8:CH18">SUM(AD8,BF8)</f>
        <v>0</v>
      </c>
      <c r="CI8" s="87">
        <f aca="true" t="shared" si="29" ref="CI8:CI18">SUM(AE8,BG8)</f>
        <v>19381</v>
      </c>
    </row>
    <row r="9" spans="1:87" s="6" customFormat="1" ht="12" customHeight="1">
      <c r="A9" s="85" t="s">
        <v>201</v>
      </c>
      <c r="B9" s="86" t="s">
        <v>205</v>
      </c>
      <c r="C9" s="85" t="s">
        <v>206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488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450</v>
      </c>
      <c r="S9" s="87">
        <v>0</v>
      </c>
      <c r="T9" s="87">
        <v>450</v>
      </c>
      <c r="U9" s="87">
        <v>0</v>
      </c>
      <c r="V9" s="87">
        <v>0</v>
      </c>
      <c r="W9" s="87">
        <v>38</v>
      </c>
      <c r="X9" s="87">
        <v>38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  <c r="AE9" s="87">
        <v>488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569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569</v>
      </c>
      <c r="AZ9" s="87">
        <v>569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569</v>
      </c>
      <c r="BH9" s="87">
        <f t="shared" si="2"/>
        <v>0</v>
      </c>
      <c r="BI9" s="87">
        <f t="shared" si="3"/>
        <v>0</v>
      </c>
      <c r="BJ9" s="87">
        <f t="shared" si="4"/>
        <v>0</v>
      </c>
      <c r="BK9" s="87">
        <f t="shared" si="5"/>
        <v>0</v>
      </c>
      <c r="BL9" s="87">
        <f t="shared" si="6"/>
        <v>0</v>
      </c>
      <c r="BM9" s="87">
        <f t="shared" si="7"/>
        <v>0</v>
      </c>
      <c r="BN9" s="87">
        <f t="shared" si="8"/>
        <v>0</v>
      </c>
      <c r="BO9" s="88">
        <f t="shared" si="9"/>
        <v>0</v>
      </c>
      <c r="BP9" s="87">
        <f t="shared" si="10"/>
        <v>1057</v>
      </c>
      <c r="BQ9" s="87">
        <f t="shared" si="11"/>
        <v>0</v>
      </c>
      <c r="BR9" s="87">
        <f t="shared" si="12"/>
        <v>0</v>
      </c>
      <c r="BS9" s="87">
        <f t="shared" si="13"/>
        <v>0</v>
      </c>
      <c r="BT9" s="87">
        <f t="shared" si="14"/>
        <v>0</v>
      </c>
      <c r="BU9" s="87">
        <f t="shared" si="15"/>
        <v>0</v>
      </c>
      <c r="BV9" s="87">
        <f t="shared" si="16"/>
        <v>450</v>
      </c>
      <c r="BW9" s="87">
        <f t="shared" si="17"/>
        <v>0</v>
      </c>
      <c r="BX9" s="87">
        <f t="shared" si="18"/>
        <v>450</v>
      </c>
      <c r="BY9" s="87">
        <f t="shared" si="19"/>
        <v>0</v>
      </c>
      <c r="BZ9" s="87">
        <f t="shared" si="20"/>
        <v>0</v>
      </c>
      <c r="CA9" s="87">
        <f t="shared" si="21"/>
        <v>607</v>
      </c>
      <c r="CB9" s="87">
        <f t="shared" si="22"/>
        <v>607</v>
      </c>
      <c r="CC9" s="87">
        <f t="shared" si="23"/>
        <v>0</v>
      </c>
      <c r="CD9" s="87">
        <f t="shared" si="24"/>
        <v>0</v>
      </c>
      <c r="CE9" s="87">
        <f t="shared" si="25"/>
        <v>0</v>
      </c>
      <c r="CF9" s="88">
        <f t="shared" si="26"/>
        <v>0</v>
      </c>
      <c r="CG9" s="87">
        <f t="shared" si="27"/>
        <v>0</v>
      </c>
      <c r="CH9" s="87">
        <f t="shared" si="28"/>
        <v>0</v>
      </c>
      <c r="CI9" s="87">
        <f t="shared" si="29"/>
        <v>1057</v>
      </c>
    </row>
    <row r="10" spans="1:87" s="6" customFormat="1" ht="12" customHeight="1">
      <c r="A10" s="85" t="s">
        <v>201</v>
      </c>
      <c r="B10" s="86" t="s">
        <v>207</v>
      </c>
      <c r="C10" s="85" t="s">
        <v>208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7">
        <v>129387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129387</v>
      </c>
      <c r="S10" s="87">
        <v>0</v>
      </c>
      <c r="T10" s="87">
        <v>129387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8">
        <v>0</v>
      </c>
      <c r="AC10" s="87">
        <v>0</v>
      </c>
      <c r="AD10" s="87">
        <v>0</v>
      </c>
      <c r="AE10" s="87">
        <v>129387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8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8">
        <v>0</v>
      </c>
      <c r="BE10" s="87">
        <v>0</v>
      </c>
      <c r="BF10" s="87">
        <v>0</v>
      </c>
      <c r="BG10" s="87">
        <v>0</v>
      </c>
      <c r="BH10" s="87">
        <f t="shared" si="2"/>
        <v>0</v>
      </c>
      <c r="BI10" s="87">
        <f t="shared" si="3"/>
        <v>0</v>
      </c>
      <c r="BJ10" s="87">
        <f t="shared" si="4"/>
        <v>0</v>
      </c>
      <c r="BK10" s="87">
        <f t="shared" si="5"/>
        <v>0</v>
      </c>
      <c r="BL10" s="87">
        <f t="shared" si="6"/>
        <v>0</v>
      </c>
      <c r="BM10" s="87">
        <f t="shared" si="7"/>
        <v>0</v>
      </c>
      <c r="BN10" s="87">
        <f t="shared" si="8"/>
        <v>0</v>
      </c>
      <c r="BO10" s="88">
        <f t="shared" si="9"/>
        <v>0</v>
      </c>
      <c r="BP10" s="87">
        <f t="shared" si="10"/>
        <v>129387</v>
      </c>
      <c r="BQ10" s="87">
        <f t="shared" si="11"/>
        <v>0</v>
      </c>
      <c r="BR10" s="87">
        <f t="shared" si="12"/>
        <v>0</v>
      </c>
      <c r="BS10" s="87">
        <f t="shared" si="13"/>
        <v>0</v>
      </c>
      <c r="BT10" s="87">
        <f t="shared" si="14"/>
        <v>0</v>
      </c>
      <c r="BU10" s="87">
        <f t="shared" si="15"/>
        <v>0</v>
      </c>
      <c r="BV10" s="87">
        <f t="shared" si="16"/>
        <v>129387</v>
      </c>
      <c r="BW10" s="87">
        <f t="shared" si="17"/>
        <v>0</v>
      </c>
      <c r="BX10" s="87">
        <f t="shared" si="18"/>
        <v>129387</v>
      </c>
      <c r="BY10" s="87">
        <f t="shared" si="19"/>
        <v>0</v>
      </c>
      <c r="BZ10" s="87">
        <f t="shared" si="20"/>
        <v>0</v>
      </c>
      <c r="CA10" s="87">
        <f t="shared" si="21"/>
        <v>0</v>
      </c>
      <c r="CB10" s="87">
        <f t="shared" si="22"/>
        <v>0</v>
      </c>
      <c r="CC10" s="87">
        <f t="shared" si="23"/>
        <v>0</v>
      </c>
      <c r="CD10" s="87">
        <f t="shared" si="24"/>
        <v>0</v>
      </c>
      <c r="CE10" s="87">
        <f t="shared" si="25"/>
        <v>0</v>
      </c>
      <c r="CF10" s="88">
        <f t="shared" si="26"/>
        <v>0</v>
      </c>
      <c r="CG10" s="87">
        <f t="shared" si="27"/>
        <v>0</v>
      </c>
      <c r="CH10" s="87">
        <f t="shared" si="28"/>
        <v>0</v>
      </c>
      <c r="CI10" s="87">
        <f t="shared" si="29"/>
        <v>129387</v>
      </c>
    </row>
    <row r="11" spans="1:87" s="6" customFormat="1" ht="12" customHeight="1">
      <c r="A11" s="85" t="s">
        <v>201</v>
      </c>
      <c r="B11" s="86" t="s">
        <v>209</v>
      </c>
      <c r="C11" s="85" t="s">
        <v>210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7">
        <v>184488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184488</v>
      </c>
      <c r="X11" s="87">
        <v>133400</v>
      </c>
      <c r="Y11" s="87">
        <v>46608</v>
      </c>
      <c r="Z11" s="87">
        <v>4480</v>
      </c>
      <c r="AA11" s="87">
        <v>0</v>
      </c>
      <c r="AB11" s="88">
        <v>147</v>
      </c>
      <c r="AC11" s="87">
        <v>0</v>
      </c>
      <c r="AD11" s="87">
        <v>0</v>
      </c>
      <c r="AE11" s="87">
        <v>184488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8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0</v>
      </c>
      <c r="BH11" s="87">
        <f t="shared" si="2"/>
        <v>0</v>
      </c>
      <c r="BI11" s="87">
        <f t="shared" si="3"/>
        <v>0</v>
      </c>
      <c r="BJ11" s="87">
        <f t="shared" si="4"/>
        <v>0</v>
      </c>
      <c r="BK11" s="87">
        <f t="shared" si="5"/>
        <v>0</v>
      </c>
      <c r="BL11" s="87">
        <f t="shared" si="6"/>
        <v>0</v>
      </c>
      <c r="BM11" s="87">
        <f t="shared" si="7"/>
        <v>0</v>
      </c>
      <c r="BN11" s="87">
        <f t="shared" si="8"/>
        <v>0</v>
      </c>
      <c r="BO11" s="88">
        <f t="shared" si="9"/>
        <v>0</v>
      </c>
      <c r="BP11" s="87">
        <f t="shared" si="10"/>
        <v>184488</v>
      </c>
      <c r="BQ11" s="87">
        <f t="shared" si="11"/>
        <v>0</v>
      </c>
      <c r="BR11" s="87">
        <f t="shared" si="12"/>
        <v>0</v>
      </c>
      <c r="BS11" s="87">
        <f t="shared" si="13"/>
        <v>0</v>
      </c>
      <c r="BT11" s="87">
        <f t="shared" si="14"/>
        <v>0</v>
      </c>
      <c r="BU11" s="87">
        <f t="shared" si="15"/>
        <v>0</v>
      </c>
      <c r="BV11" s="87">
        <f t="shared" si="16"/>
        <v>0</v>
      </c>
      <c r="BW11" s="87">
        <f t="shared" si="17"/>
        <v>0</v>
      </c>
      <c r="BX11" s="87">
        <f t="shared" si="18"/>
        <v>0</v>
      </c>
      <c r="BY11" s="87">
        <f t="shared" si="19"/>
        <v>0</v>
      </c>
      <c r="BZ11" s="87">
        <f t="shared" si="20"/>
        <v>0</v>
      </c>
      <c r="CA11" s="87">
        <f t="shared" si="21"/>
        <v>184488</v>
      </c>
      <c r="CB11" s="87">
        <f t="shared" si="22"/>
        <v>133400</v>
      </c>
      <c r="CC11" s="87">
        <f t="shared" si="23"/>
        <v>46608</v>
      </c>
      <c r="CD11" s="87">
        <f t="shared" si="24"/>
        <v>4480</v>
      </c>
      <c r="CE11" s="87">
        <f t="shared" si="25"/>
        <v>0</v>
      </c>
      <c r="CF11" s="88">
        <f t="shared" si="26"/>
        <v>147</v>
      </c>
      <c r="CG11" s="87">
        <f t="shared" si="27"/>
        <v>0</v>
      </c>
      <c r="CH11" s="87">
        <f t="shared" si="28"/>
        <v>0</v>
      </c>
      <c r="CI11" s="87">
        <f t="shared" si="29"/>
        <v>184488</v>
      </c>
    </row>
    <row r="12" spans="1:87" s="6" customFormat="1" ht="12" customHeight="1">
      <c r="A12" s="85" t="s">
        <v>201</v>
      </c>
      <c r="B12" s="86" t="s">
        <v>211</v>
      </c>
      <c r="C12" s="85" t="s">
        <v>212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7">
        <v>13376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13376</v>
      </c>
      <c r="X12" s="87">
        <v>6451</v>
      </c>
      <c r="Y12" s="87">
        <v>6565</v>
      </c>
      <c r="Z12" s="87">
        <v>360</v>
      </c>
      <c r="AA12" s="87">
        <v>0</v>
      </c>
      <c r="AB12" s="88">
        <v>0</v>
      </c>
      <c r="AC12" s="87">
        <v>0</v>
      </c>
      <c r="AD12" s="87">
        <v>0</v>
      </c>
      <c r="AE12" s="87">
        <v>13376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8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8">
        <v>0</v>
      </c>
      <c r="BE12" s="87">
        <v>0</v>
      </c>
      <c r="BF12" s="87">
        <v>0</v>
      </c>
      <c r="BG12" s="87">
        <v>0</v>
      </c>
      <c r="BH12" s="87">
        <f t="shared" si="2"/>
        <v>0</v>
      </c>
      <c r="BI12" s="87">
        <f t="shared" si="3"/>
        <v>0</v>
      </c>
      <c r="BJ12" s="87">
        <f t="shared" si="4"/>
        <v>0</v>
      </c>
      <c r="BK12" s="87">
        <f t="shared" si="5"/>
        <v>0</v>
      </c>
      <c r="BL12" s="87">
        <f t="shared" si="6"/>
        <v>0</v>
      </c>
      <c r="BM12" s="87">
        <f t="shared" si="7"/>
        <v>0</v>
      </c>
      <c r="BN12" s="87">
        <f t="shared" si="8"/>
        <v>0</v>
      </c>
      <c r="BO12" s="88">
        <f t="shared" si="9"/>
        <v>0</v>
      </c>
      <c r="BP12" s="87">
        <f t="shared" si="10"/>
        <v>13376</v>
      </c>
      <c r="BQ12" s="87">
        <f t="shared" si="11"/>
        <v>0</v>
      </c>
      <c r="BR12" s="87">
        <f t="shared" si="12"/>
        <v>0</v>
      </c>
      <c r="BS12" s="87">
        <f t="shared" si="13"/>
        <v>0</v>
      </c>
      <c r="BT12" s="87">
        <f t="shared" si="14"/>
        <v>0</v>
      </c>
      <c r="BU12" s="87">
        <f t="shared" si="15"/>
        <v>0</v>
      </c>
      <c r="BV12" s="87">
        <f t="shared" si="16"/>
        <v>0</v>
      </c>
      <c r="BW12" s="87">
        <f t="shared" si="17"/>
        <v>0</v>
      </c>
      <c r="BX12" s="87">
        <f t="shared" si="18"/>
        <v>0</v>
      </c>
      <c r="BY12" s="87">
        <f t="shared" si="19"/>
        <v>0</v>
      </c>
      <c r="BZ12" s="87">
        <f t="shared" si="20"/>
        <v>0</v>
      </c>
      <c r="CA12" s="87">
        <f t="shared" si="21"/>
        <v>13376</v>
      </c>
      <c r="CB12" s="87">
        <f t="shared" si="22"/>
        <v>6451</v>
      </c>
      <c r="CC12" s="87">
        <f t="shared" si="23"/>
        <v>6565</v>
      </c>
      <c r="CD12" s="87">
        <f t="shared" si="24"/>
        <v>360</v>
      </c>
      <c r="CE12" s="87">
        <f t="shared" si="25"/>
        <v>0</v>
      </c>
      <c r="CF12" s="88">
        <f t="shared" si="26"/>
        <v>0</v>
      </c>
      <c r="CG12" s="87">
        <f t="shared" si="27"/>
        <v>0</v>
      </c>
      <c r="CH12" s="87">
        <f t="shared" si="28"/>
        <v>0</v>
      </c>
      <c r="CI12" s="87">
        <f t="shared" si="29"/>
        <v>13376</v>
      </c>
    </row>
    <row r="13" spans="1:87" s="6" customFormat="1" ht="12" customHeight="1">
      <c r="A13" s="85" t="s">
        <v>201</v>
      </c>
      <c r="B13" s="86" t="s">
        <v>213</v>
      </c>
      <c r="C13" s="85" t="s">
        <v>214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8">
        <v>0</v>
      </c>
      <c r="AN13" s="87">
        <v>3578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3578</v>
      </c>
      <c r="AZ13" s="87">
        <v>3578</v>
      </c>
      <c r="BA13" s="87">
        <v>0</v>
      </c>
      <c r="BB13" s="87">
        <v>0</v>
      </c>
      <c r="BC13" s="87">
        <v>0</v>
      </c>
      <c r="BD13" s="88">
        <v>0</v>
      </c>
      <c r="BE13" s="87">
        <v>0</v>
      </c>
      <c r="BF13" s="87">
        <v>0</v>
      </c>
      <c r="BG13" s="87">
        <v>3578</v>
      </c>
      <c r="BH13" s="87">
        <f t="shared" si="2"/>
        <v>0</v>
      </c>
      <c r="BI13" s="87">
        <f t="shared" si="3"/>
        <v>0</v>
      </c>
      <c r="BJ13" s="87">
        <f t="shared" si="4"/>
        <v>0</v>
      </c>
      <c r="BK13" s="87">
        <f t="shared" si="5"/>
        <v>0</v>
      </c>
      <c r="BL13" s="87">
        <f t="shared" si="6"/>
        <v>0</v>
      </c>
      <c r="BM13" s="87">
        <f t="shared" si="7"/>
        <v>0</v>
      </c>
      <c r="BN13" s="87">
        <f t="shared" si="8"/>
        <v>0</v>
      </c>
      <c r="BO13" s="88">
        <f t="shared" si="9"/>
        <v>0</v>
      </c>
      <c r="BP13" s="87">
        <f t="shared" si="10"/>
        <v>3578</v>
      </c>
      <c r="BQ13" s="87">
        <f t="shared" si="11"/>
        <v>0</v>
      </c>
      <c r="BR13" s="87">
        <f t="shared" si="12"/>
        <v>0</v>
      </c>
      <c r="BS13" s="87">
        <f t="shared" si="13"/>
        <v>0</v>
      </c>
      <c r="BT13" s="87">
        <f t="shared" si="14"/>
        <v>0</v>
      </c>
      <c r="BU13" s="87">
        <f t="shared" si="15"/>
        <v>0</v>
      </c>
      <c r="BV13" s="87">
        <f t="shared" si="16"/>
        <v>0</v>
      </c>
      <c r="BW13" s="87">
        <f t="shared" si="17"/>
        <v>0</v>
      </c>
      <c r="BX13" s="87">
        <f t="shared" si="18"/>
        <v>0</v>
      </c>
      <c r="BY13" s="87">
        <f t="shared" si="19"/>
        <v>0</v>
      </c>
      <c r="BZ13" s="87">
        <f t="shared" si="20"/>
        <v>0</v>
      </c>
      <c r="CA13" s="87">
        <f t="shared" si="21"/>
        <v>3578</v>
      </c>
      <c r="CB13" s="87">
        <f t="shared" si="22"/>
        <v>3578</v>
      </c>
      <c r="CC13" s="87">
        <f t="shared" si="23"/>
        <v>0</v>
      </c>
      <c r="CD13" s="87">
        <f t="shared" si="24"/>
        <v>0</v>
      </c>
      <c r="CE13" s="87">
        <f t="shared" si="25"/>
        <v>0</v>
      </c>
      <c r="CF13" s="88">
        <f t="shared" si="26"/>
        <v>0</v>
      </c>
      <c r="CG13" s="87">
        <f t="shared" si="27"/>
        <v>0</v>
      </c>
      <c r="CH13" s="87">
        <f t="shared" si="28"/>
        <v>0</v>
      </c>
      <c r="CI13" s="87">
        <f t="shared" si="29"/>
        <v>3578</v>
      </c>
    </row>
    <row r="14" spans="1:87" s="6" customFormat="1" ht="12" customHeight="1">
      <c r="A14" s="85" t="s">
        <v>201</v>
      </c>
      <c r="B14" s="86" t="s">
        <v>215</v>
      </c>
      <c r="C14" s="85" t="s">
        <v>216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7">
        <v>832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832</v>
      </c>
      <c r="X14" s="87">
        <v>168</v>
      </c>
      <c r="Y14" s="87">
        <v>442</v>
      </c>
      <c r="Z14" s="87">
        <v>36</v>
      </c>
      <c r="AA14" s="87">
        <v>186</v>
      </c>
      <c r="AB14" s="88">
        <v>0</v>
      </c>
      <c r="AC14" s="87">
        <v>0</v>
      </c>
      <c r="AD14" s="87">
        <v>0</v>
      </c>
      <c r="AE14" s="87">
        <v>832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8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8">
        <v>0</v>
      </c>
      <c r="BE14" s="87">
        <v>0</v>
      </c>
      <c r="BF14" s="87">
        <v>0</v>
      </c>
      <c r="BG14" s="87">
        <v>0</v>
      </c>
      <c r="BH14" s="87">
        <f t="shared" si="2"/>
        <v>0</v>
      </c>
      <c r="BI14" s="87">
        <f t="shared" si="3"/>
        <v>0</v>
      </c>
      <c r="BJ14" s="87">
        <f t="shared" si="4"/>
        <v>0</v>
      </c>
      <c r="BK14" s="87">
        <f t="shared" si="5"/>
        <v>0</v>
      </c>
      <c r="BL14" s="87">
        <f t="shared" si="6"/>
        <v>0</v>
      </c>
      <c r="BM14" s="87">
        <f t="shared" si="7"/>
        <v>0</v>
      </c>
      <c r="BN14" s="87">
        <f t="shared" si="8"/>
        <v>0</v>
      </c>
      <c r="BO14" s="88">
        <f t="shared" si="9"/>
        <v>0</v>
      </c>
      <c r="BP14" s="87">
        <f t="shared" si="10"/>
        <v>832</v>
      </c>
      <c r="BQ14" s="87">
        <f t="shared" si="11"/>
        <v>0</v>
      </c>
      <c r="BR14" s="87">
        <f t="shared" si="12"/>
        <v>0</v>
      </c>
      <c r="BS14" s="87">
        <f t="shared" si="13"/>
        <v>0</v>
      </c>
      <c r="BT14" s="87">
        <f t="shared" si="14"/>
        <v>0</v>
      </c>
      <c r="BU14" s="87">
        <f t="shared" si="15"/>
        <v>0</v>
      </c>
      <c r="BV14" s="87">
        <f t="shared" si="16"/>
        <v>0</v>
      </c>
      <c r="BW14" s="87">
        <f t="shared" si="17"/>
        <v>0</v>
      </c>
      <c r="BX14" s="87">
        <f t="shared" si="18"/>
        <v>0</v>
      </c>
      <c r="BY14" s="87">
        <f t="shared" si="19"/>
        <v>0</v>
      </c>
      <c r="BZ14" s="87">
        <f t="shared" si="20"/>
        <v>0</v>
      </c>
      <c r="CA14" s="87">
        <f t="shared" si="21"/>
        <v>832</v>
      </c>
      <c r="CB14" s="87">
        <f t="shared" si="22"/>
        <v>168</v>
      </c>
      <c r="CC14" s="87">
        <f t="shared" si="23"/>
        <v>442</v>
      </c>
      <c r="CD14" s="87">
        <f t="shared" si="24"/>
        <v>36</v>
      </c>
      <c r="CE14" s="87">
        <f t="shared" si="25"/>
        <v>186</v>
      </c>
      <c r="CF14" s="88">
        <f t="shared" si="26"/>
        <v>0</v>
      </c>
      <c r="CG14" s="87">
        <f t="shared" si="27"/>
        <v>0</v>
      </c>
      <c r="CH14" s="87">
        <f t="shared" si="28"/>
        <v>0</v>
      </c>
      <c r="CI14" s="87">
        <f t="shared" si="29"/>
        <v>832</v>
      </c>
    </row>
    <row r="15" spans="1:87" s="6" customFormat="1" ht="12" customHeight="1">
      <c r="A15" s="85" t="s">
        <v>201</v>
      </c>
      <c r="B15" s="86" t="s">
        <v>217</v>
      </c>
      <c r="C15" s="85" t="s">
        <v>218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8">
        <v>0</v>
      </c>
      <c r="L15" s="87">
        <v>59449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59449</v>
      </c>
      <c r="X15" s="87">
        <v>21022</v>
      </c>
      <c r="Y15" s="87">
        <v>34579</v>
      </c>
      <c r="Z15" s="87">
        <v>0</v>
      </c>
      <c r="AA15" s="87">
        <v>3848</v>
      </c>
      <c r="AB15" s="88">
        <v>0</v>
      </c>
      <c r="AC15" s="87">
        <v>0</v>
      </c>
      <c r="AD15" s="87">
        <v>0</v>
      </c>
      <c r="AE15" s="87">
        <v>59449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8">
        <v>0</v>
      </c>
      <c r="AN15" s="87">
        <v>451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451</v>
      </c>
      <c r="AZ15" s="87">
        <v>348</v>
      </c>
      <c r="BA15" s="87">
        <v>103</v>
      </c>
      <c r="BB15" s="87">
        <v>0</v>
      </c>
      <c r="BC15" s="87">
        <v>0</v>
      </c>
      <c r="BD15" s="88">
        <v>0</v>
      </c>
      <c r="BE15" s="87">
        <v>0</v>
      </c>
      <c r="BF15" s="87">
        <v>0</v>
      </c>
      <c r="BG15" s="87">
        <v>451</v>
      </c>
      <c r="BH15" s="87">
        <f t="shared" si="2"/>
        <v>0</v>
      </c>
      <c r="BI15" s="87">
        <f t="shared" si="3"/>
        <v>0</v>
      </c>
      <c r="BJ15" s="87">
        <f t="shared" si="4"/>
        <v>0</v>
      </c>
      <c r="BK15" s="87">
        <f t="shared" si="5"/>
        <v>0</v>
      </c>
      <c r="BL15" s="87">
        <f t="shared" si="6"/>
        <v>0</v>
      </c>
      <c r="BM15" s="87">
        <f t="shared" si="7"/>
        <v>0</v>
      </c>
      <c r="BN15" s="87">
        <f t="shared" si="8"/>
        <v>0</v>
      </c>
      <c r="BO15" s="88">
        <f t="shared" si="9"/>
        <v>0</v>
      </c>
      <c r="BP15" s="87">
        <f t="shared" si="10"/>
        <v>59900</v>
      </c>
      <c r="BQ15" s="87">
        <f t="shared" si="11"/>
        <v>0</v>
      </c>
      <c r="BR15" s="87">
        <f t="shared" si="12"/>
        <v>0</v>
      </c>
      <c r="BS15" s="87">
        <f t="shared" si="13"/>
        <v>0</v>
      </c>
      <c r="BT15" s="87">
        <f t="shared" si="14"/>
        <v>0</v>
      </c>
      <c r="BU15" s="87">
        <f t="shared" si="15"/>
        <v>0</v>
      </c>
      <c r="BV15" s="87">
        <f t="shared" si="16"/>
        <v>0</v>
      </c>
      <c r="BW15" s="87">
        <f t="shared" si="17"/>
        <v>0</v>
      </c>
      <c r="BX15" s="87">
        <f t="shared" si="18"/>
        <v>0</v>
      </c>
      <c r="BY15" s="87">
        <f t="shared" si="19"/>
        <v>0</v>
      </c>
      <c r="BZ15" s="87">
        <f t="shared" si="20"/>
        <v>0</v>
      </c>
      <c r="CA15" s="87">
        <f t="shared" si="21"/>
        <v>59900</v>
      </c>
      <c r="CB15" s="87">
        <f t="shared" si="22"/>
        <v>21370</v>
      </c>
      <c r="CC15" s="87">
        <f t="shared" si="23"/>
        <v>34682</v>
      </c>
      <c r="CD15" s="87">
        <f t="shared" si="24"/>
        <v>0</v>
      </c>
      <c r="CE15" s="87">
        <f t="shared" si="25"/>
        <v>3848</v>
      </c>
      <c r="CF15" s="88">
        <f t="shared" si="26"/>
        <v>0</v>
      </c>
      <c r="CG15" s="87">
        <f t="shared" si="27"/>
        <v>0</v>
      </c>
      <c r="CH15" s="87">
        <f t="shared" si="28"/>
        <v>0</v>
      </c>
      <c r="CI15" s="87">
        <f t="shared" si="29"/>
        <v>59900</v>
      </c>
    </row>
    <row r="16" spans="1:87" s="6" customFormat="1" ht="12" customHeight="1">
      <c r="A16" s="85" t="s">
        <v>201</v>
      </c>
      <c r="B16" s="86" t="s">
        <v>219</v>
      </c>
      <c r="C16" s="85" t="s">
        <v>220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8">
        <v>0</v>
      </c>
      <c r="L16" s="87">
        <v>4669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4669</v>
      </c>
      <c r="X16" s="87">
        <v>1928</v>
      </c>
      <c r="Y16" s="87">
        <v>830</v>
      </c>
      <c r="Z16" s="87">
        <v>1057</v>
      </c>
      <c r="AA16" s="87">
        <v>854</v>
      </c>
      <c r="AB16" s="88">
        <v>0</v>
      </c>
      <c r="AC16" s="87">
        <v>0</v>
      </c>
      <c r="AD16" s="87">
        <v>0</v>
      </c>
      <c r="AE16" s="87">
        <v>4669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8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8">
        <v>0</v>
      </c>
      <c r="BE16" s="87">
        <v>0</v>
      </c>
      <c r="BF16" s="87">
        <v>0</v>
      </c>
      <c r="BG16" s="87">
        <v>0</v>
      </c>
      <c r="BH16" s="87">
        <f t="shared" si="2"/>
        <v>0</v>
      </c>
      <c r="BI16" s="87">
        <f t="shared" si="3"/>
        <v>0</v>
      </c>
      <c r="BJ16" s="87">
        <f t="shared" si="4"/>
        <v>0</v>
      </c>
      <c r="BK16" s="87">
        <f t="shared" si="5"/>
        <v>0</v>
      </c>
      <c r="BL16" s="87">
        <f t="shared" si="6"/>
        <v>0</v>
      </c>
      <c r="BM16" s="87">
        <f t="shared" si="7"/>
        <v>0</v>
      </c>
      <c r="BN16" s="87">
        <f t="shared" si="8"/>
        <v>0</v>
      </c>
      <c r="BO16" s="88">
        <f t="shared" si="9"/>
        <v>0</v>
      </c>
      <c r="BP16" s="87">
        <f t="shared" si="10"/>
        <v>4669</v>
      </c>
      <c r="BQ16" s="87">
        <f t="shared" si="11"/>
        <v>0</v>
      </c>
      <c r="BR16" s="87">
        <f t="shared" si="12"/>
        <v>0</v>
      </c>
      <c r="BS16" s="87">
        <f t="shared" si="13"/>
        <v>0</v>
      </c>
      <c r="BT16" s="87">
        <f t="shared" si="14"/>
        <v>0</v>
      </c>
      <c r="BU16" s="87">
        <f t="shared" si="15"/>
        <v>0</v>
      </c>
      <c r="BV16" s="87">
        <f t="shared" si="16"/>
        <v>0</v>
      </c>
      <c r="BW16" s="87">
        <f t="shared" si="17"/>
        <v>0</v>
      </c>
      <c r="BX16" s="87">
        <f t="shared" si="18"/>
        <v>0</v>
      </c>
      <c r="BY16" s="87">
        <f t="shared" si="19"/>
        <v>0</v>
      </c>
      <c r="BZ16" s="87">
        <f t="shared" si="20"/>
        <v>0</v>
      </c>
      <c r="CA16" s="87">
        <f t="shared" si="21"/>
        <v>4669</v>
      </c>
      <c r="CB16" s="87">
        <f t="shared" si="22"/>
        <v>1928</v>
      </c>
      <c r="CC16" s="87">
        <f t="shared" si="23"/>
        <v>830</v>
      </c>
      <c r="CD16" s="87">
        <f t="shared" si="24"/>
        <v>1057</v>
      </c>
      <c r="CE16" s="87">
        <f t="shared" si="25"/>
        <v>854</v>
      </c>
      <c r="CF16" s="88">
        <f t="shared" si="26"/>
        <v>0</v>
      </c>
      <c r="CG16" s="87">
        <f t="shared" si="27"/>
        <v>0</v>
      </c>
      <c r="CH16" s="87">
        <f t="shared" si="28"/>
        <v>0</v>
      </c>
      <c r="CI16" s="87">
        <f t="shared" si="29"/>
        <v>4669</v>
      </c>
    </row>
    <row r="17" spans="1:87" s="6" customFormat="1" ht="12" customHeight="1">
      <c r="A17" s="85" t="s">
        <v>201</v>
      </c>
      <c r="B17" s="86" t="s">
        <v>221</v>
      </c>
      <c r="C17" s="85" t="s">
        <v>222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7">
        <v>636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636</v>
      </c>
      <c r="S17" s="87">
        <v>636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8">
        <v>0</v>
      </c>
      <c r="AC17" s="87">
        <v>0</v>
      </c>
      <c r="AD17" s="87">
        <v>0</v>
      </c>
      <c r="AE17" s="87">
        <v>636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8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8">
        <v>0</v>
      </c>
      <c r="BE17" s="87">
        <v>0</v>
      </c>
      <c r="BF17" s="87">
        <v>0</v>
      </c>
      <c r="BG17" s="87">
        <v>0</v>
      </c>
      <c r="BH17" s="87">
        <f t="shared" si="2"/>
        <v>0</v>
      </c>
      <c r="BI17" s="87">
        <f t="shared" si="3"/>
        <v>0</v>
      </c>
      <c r="BJ17" s="87">
        <f t="shared" si="4"/>
        <v>0</v>
      </c>
      <c r="BK17" s="87">
        <f t="shared" si="5"/>
        <v>0</v>
      </c>
      <c r="BL17" s="87">
        <f t="shared" si="6"/>
        <v>0</v>
      </c>
      <c r="BM17" s="87">
        <f t="shared" si="7"/>
        <v>0</v>
      </c>
      <c r="BN17" s="87">
        <f t="shared" si="8"/>
        <v>0</v>
      </c>
      <c r="BO17" s="88">
        <f t="shared" si="9"/>
        <v>0</v>
      </c>
      <c r="BP17" s="87">
        <f t="shared" si="10"/>
        <v>636</v>
      </c>
      <c r="BQ17" s="87">
        <f t="shared" si="11"/>
        <v>0</v>
      </c>
      <c r="BR17" s="87">
        <f t="shared" si="12"/>
        <v>0</v>
      </c>
      <c r="BS17" s="87">
        <f t="shared" si="13"/>
        <v>0</v>
      </c>
      <c r="BT17" s="87">
        <f t="shared" si="14"/>
        <v>0</v>
      </c>
      <c r="BU17" s="87">
        <f t="shared" si="15"/>
        <v>0</v>
      </c>
      <c r="BV17" s="87">
        <f t="shared" si="16"/>
        <v>636</v>
      </c>
      <c r="BW17" s="87">
        <f t="shared" si="17"/>
        <v>636</v>
      </c>
      <c r="BX17" s="87">
        <f t="shared" si="18"/>
        <v>0</v>
      </c>
      <c r="BY17" s="87">
        <f t="shared" si="19"/>
        <v>0</v>
      </c>
      <c r="BZ17" s="87">
        <f t="shared" si="20"/>
        <v>0</v>
      </c>
      <c r="CA17" s="87">
        <f t="shared" si="21"/>
        <v>0</v>
      </c>
      <c r="CB17" s="87">
        <f t="shared" si="22"/>
        <v>0</v>
      </c>
      <c r="CC17" s="87">
        <f t="shared" si="23"/>
        <v>0</v>
      </c>
      <c r="CD17" s="87">
        <f t="shared" si="24"/>
        <v>0</v>
      </c>
      <c r="CE17" s="87">
        <f t="shared" si="25"/>
        <v>0</v>
      </c>
      <c r="CF17" s="88">
        <f t="shared" si="26"/>
        <v>0</v>
      </c>
      <c r="CG17" s="87">
        <f t="shared" si="27"/>
        <v>0</v>
      </c>
      <c r="CH17" s="87">
        <f t="shared" si="28"/>
        <v>0</v>
      </c>
      <c r="CI17" s="87">
        <f t="shared" si="29"/>
        <v>636</v>
      </c>
    </row>
    <row r="18" spans="1:87" s="6" customFormat="1" ht="12" customHeight="1">
      <c r="A18" s="85" t="s">
        <v>201</v>
      </c>
      <c r="B18" s="86" t="s">
        <v>223</v>
      </c>
      <c r="C18" s="85" t="s">
        <v>224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8">
        <v>0</v>
      </c>
      <c r="L18" s="87">
        <v>664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664</v>
      </c>
      <c r="X18" s="87">
        <v>664</v>
      </c>
      <c r="Y18" s="87">
        <v>0</v>
      </c>
      <c r="Z18" s="87">
        <v>0</v>
      </c>
      <c r="AA18" s="87">
        <v>0</v>
      </c>
      <c r="AB18" s="88">
        <v>0</v>
      </c>
      <c r="AC18" s="87">
        <v>0</v>
      </c>
      <c r="AD18" s="87">
        <v>0</v>
      </c>
      <c r="AE18" s="87">
        <v>664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8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8">
        <v>0</v>
      </c>
      <c r="BE18" s="87">
        <v>0</v>
      </c>
      <c r="BF18" s="87">
        <v>0</v>
      </c>
      <c r="BG18" s="87">
        <v>0</v>
      </c>
      <c r="BH18" s="87">
        <f t="shared" si="2"/>
        <v>0</v>
      </c>
      <c r="BI18" s="87">
        <f t="shared" si="3"/>
        <v>0</v>
      </c>
      <c r="BJ18" s="87">
        <f t="shared" si="4"/>
        <v>0</v>
      </c>
      <c r="BK18" s="87">
        <f t="shared" si="5"/>
        <v>0</v>
      </c>
      <c r="BL18" s="87">
        <f t="shared" si="6"/>
        <v>0</v>
      </c>
      <c r="BM18" s="87">
        <f t="shared" si="7"/>
        <v>0</v>
      </c>
      <c r="BN18" s="87">
        <f t="shared" si="8"/>
        <v>0</v>
      </c>
      <c r="BO18" s="88">
        <f t="shared" si="9"/>
        <v>0</v>
      </c>
      <c r="BP18" s="87">
        <f t="shared" si="10"/>
        <v>664</v>
      </c>
      <c r="BQ18" s="87">
        <f t="shared" si="11"/>
        <v>0</v>
      </c>
      <c r="BR18" s="87">
        <f t="shared" si="12"/>
        <v>0</v>
      </c>
      <c r="BS18" s="87">
        <f t="shared" si="13"/>
        <v>0</v>
      </c>
      <c r="BT18" s="87">
        <f t="shared" si="14"/>
        <v>0</v>
      </c>
      <c r="BU18" s="87">
        <f t="shared" si="15"/>
        <v>0</v>
      </c>
      <c r="BV18" s="87">
        <f t="shared" si="16"/>
        <v>0</v>
      </c>
      <c r="BW18" s="87">
        <f t="shared" si="17"/>
        <v>0</v>
      </c>
      <c r="BX18" s="87">
        <f t="shared" si="18"/>
        <v>0</v>
      </c>
      <c r="BY18" s="87">
        <f t="shared" si="19"/>
        <v>0</v>
      </c>
      <c r="BZ18" s="87">
        <f t="shared" si="20"/>
        <v>0</v>
      </c>
      <c r="CA18" s="87">
        <f t="shared" si="21"/>
        <v>664</v>
      </c>
      <c r="CB18" s="87">
        <f t="shared" si="22"/>
        <v>664</v>
      </c>
      <c r="CC18" s="87">
        <f t="shared" si="23"/>
        <v>0</v>
      </c>
      <c r="CD18" s="87">
        <f t="shared" si="24"/>
        <v>0</v>
      </c>
      <c r="CE18" s="87">
        <f t="shared" si="25"/>
        <v>0</v>
      </c>
      <c r="CF18" s="88">
        <f t="shared" si="26"/>
        <v>0</v>
      </c>
      <c r="CG18" s="87">
        <f t="shared" si="27"/>
        <v>0</v>
      </c>
      <c r="CH18" s="87">
        <f t="shared" si="28"/>
        <v>0</v>
      </c>
      <c r="CI18" s="87">
        <f t="shared" si="29"/>
        <v>664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13 A18:CI18">
    <cfRule type="expression" priority="30" dxfId="16" stopIfTrue="1">
      <formula>$A7&lt;&gt;""</formula>
    </cfRule>
  </conditionalFormatting>
  <conditionalFormatting sqref="A14:CI17">
    <cfRule type="expression" priority="29" dxfId="16" stopIfTrue="1">
      <formula>$A14&lt;&gt;""</formula>
    </cfRule>
  </conditionalFormatting>
  <conditionalFormatting sqref="A7:CI18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2" t="s">
        <v>138</v>
      </c>
      <c r="B2" s="104" t="s">
        <v>139</v>
      </c>
      <c r="C2" s="100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3"/>
      <c r="B3" s="105"/>
      <c r="C3" s="106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3"/>
      <c r="B4" s="105"/>
      <c r="C4" s="101"/>
      <c r="D4" s="54" t="s">
        <v>148</v>
      </c>
      <c r="E4" s="11"/>
      <c r="F4" s="53"/>
      <c r="G4" s="54" t="s">
        <v>149</v>
      </c>
      <c r="H4" s="11"/>
      <c r="I4" s="53"/>
      <c r="J4" s="102" t="s">
        <v>150</v>
      </c>
      <c r="K4" s="100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2" t="s">
        <v>150</v>
      </c>
      <c r="S4" s="100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2" t="s">
        <v>150</v>
      </c>
      <c r="AA4" s="100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2" t="s">
        <v>150</v>
      </c>
      <c r="AI4" s="100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2" t="s">
        <v>150</v>
      </c>
      <c r="AQ4" s="100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2" t="s">
        <v>150</v>
      </c>
      <c r="AY4" s="100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3"/>
      <c r="B5" s="105"/>
      <c r="C5" s="101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3"/>
      <c r="K5" s="101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3"/>
      <c r="S5" s="101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3"/>
      <c r="AA5" s="101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3"/>
      <c r="AI5" s="101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3"/>
      <c r="AQ5" s="101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3"/>
      <c r="AY5" s="101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3"/>
      <c r="B6" s="105"/>
      <c r="C6" s="101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3"/>
      <c r="K6" s="101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3"/>
      <c r="S6" s="101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3"/>
      <c r="AA6" s="101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3"/>
      <c r="AI6" s="101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3"/>
      <c r="AQ6" s="101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3"/>
      <c r="AY6" s="101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201</v>
      </c>
      <c r="B7" s="86" t="s">
        <v>202</v>
      </c>
      <c r="C7" s="85" t="s">
        <v>0</v>
      </c>
      <c r="D7" s="91">
        <f aca="true" t="shared" si="0" ref="D7:I7">SUM(D8:D18)</f>
        <v>0</v>
      </c>
      <c r="E7" s="91">
        <f t="shared" si="0"/>
        <v>147</v>
      </c>
      <c r="F7" s="91">
        <f t="shared" si="0"/>
        <v>147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>COUNTIF(J8:J18,"&lt;&gt;")-COUNTIF(J8:J18,"&lt; &gt;")</f>
        <v>1</v>
      </c>
      <c r="K7" s="91">
        <f>COUNTIF(K8:K18,"&lt;&gt;")-COUNTIF(K8:K18,"&lt; &gt;")</f>
        <v>1</v>
      </c>
      <c r="L7" s="91">
        <f aca="true" t="shared" si="1" ref="L7:Q7">SUM(L8:L18)</f>
        <v>0</v>
      </c>
      <c r="M7" s="91">
        <f t="shared" si="1"/>
        <v>147</v>
      </c>
      <c r="N7" s="91">
        <f t="shared" si="1"/>
        <v>147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SUM(T8:T18)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COUNTIF(AA8:AA18,"&lt;&gt;")-COUNTIF(AA8:AA18,"&lt; &gt;")</f>
        <v>11</v>
      </c>
      <c r="AB7" s="91">
        <f aca="true" t="shared" si="3" ref="AB7:AG7">SUM(AB8:AB18)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SUM(AJ8:AJ18)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SUM(AR8:AR18)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SUM(AZ8:AZ18)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201</v>
      </c>
      <c r="B8" s="86" t="s">
        <v>203</v>
      </c>
      <c r="C8" s="85" t="s">
        <v>204</v>
      </c>
      <c r="D8" s="89">
        <f aca="true" t="shared" si="7" ref="D8:D18">SUM(L8,T8,AB8,AJ8,AR8,AZ8)</f>
        <v>0</v>
      </c>
      <c r="E8" s="89">
        <f aca="true" t="shared" si="8" ref="E8:E18">SUM(M8,U8,AC8,AK8,AS8,BA8)</f>
        <v>0</v>
      </c>
      <c r="F8" s="89">
        <f aca="true" t="shared" si="9" ref="F8:F18">SUM(D8:E8)</f>
        <v>0</v>
      </c>
      <c r="G8" s="89">
        <f aca="true" t="shared" si="10" ref="G8:G18">SUM(O8,W8,AE8,AM8,AU8,BC8)</f>
        <v>0</v>
      </c>
      <c r="H8" s="89">
        <f aca="true" t="shared" si="11" ref="H8:H18">SUM(P8,X8,AF8,AN8,AV8,BD8)</f>
        <v>0</v>
      </c>
      <c r="I8" s="89">
        <f aca="true" t="shared" si="12" ref="I8:I18"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 aca="true" t="shared" si="13" ref="N8:N18">SUM(L8,+M8)</f>
        <v>0</v>
      </c>
      <c r="O8" s="89">
        <v>0</v>
      </c>
      <c r="P8" s="89">
        <v>0</v>
      </c>
      <c r="Q8" s="89">
        <f aca="true" t="shared" si="14" ref="Q8:Q18"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aca="true" t="shared" si="15" ref="AG8:AG18"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 aca="true" t="shared" si="16" ref="AL8:AL18">SUM(AJ8,+AK8)</f>
        <v>0</v>
      </c>
      <c r="AM8" s="89">
        <v>0</v>
      </c>
      <c r="AN8" s="89">
        <v>0</v>
      </c>
      <c r="AO8" s="89">
        <f aca="true" t="shared" si="17" ref="AO8:AO18"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 aca="true" t="shared" si="18" ref="AT8:AT18">SUM(AR8,+AS8)</f>
        <v>0</v>
      </c>
      <c r="AU8" s="89">
        <v>0</v>
      </c>
      <c r="AV8" s="89">
        <v>0</v>
      </c>
      <c r="AW8" s="89">
        <f aca="true" t="shared" si="19" ref="AW8:AW18"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 aca="true" t="shared" si="20" ref="BB8:BB18">SUM(AZ8,BA8)</f>
        <v>0</v>
      </c>
      <c r="BC8" s="89">
        <v>0</v>
      </c>
      <c r="BD8" s="89">
        <v>0</v>
      </c>
      <c r="BE8" s="89">
        <f aca="true" t="shared" si="21" ref="BE8:BE18">SUM(BC8,+BD8)</f>
        <v>0</v>
      </c>
    </row>
    <row r="9" spans="1:57" s="6" customFormat="1" ht="12" customHeight="1">
      <c r="A9" s="85" t="s">
        <v>201</v>
      </c>
      <c r="B9" s="86" t="s">
        <v>205</v>
      </c>
      <c r="C9" s="85" t="s">
        <v>206</v>
      </c>
      <c r="D9" s="89">
        <f t="shared" si="7"/>
        <v>0</v>
      </c>
      <c r="E9" s="89">
        <f t="shared" si="8"/>
        <v>0</v>
      </c>
      <c r="F9" s="89">
        <f t="shared" si="9"/>
        <v>0</v>
      </c>
      <c r="G9" s="89">
        <f t="shared" si="10"/>
        <v>0</v>
      </c>
      <c r="H9" s="89">
        <f t="shared" si="11"/>
        <v>0</v>
      </c>
      <c r="I9" s="89">
        <f t="shared" si="12"/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 t="shared" si="13"/>
        <v>0</v>
      </c>
      <c r="O9" s="89">
        <v>0</v>
      </c>
      <c r="P9" s="89">
        <v>0</v>
      </c>
      <c r="Q9" s="89">
        <f t="shared" si="14"/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 t="shared" si="15"/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 t="shared" si="16"/>
        <v>0</v>
      </c>
      <c r="AM9" s="89">
        <v>0</v>
      </c>
      <c r="AN9" s="89">
        <v>0</v>
      </c>
      <c r="AO9" s="89">
        <f t="shared" si="17"/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 t="shared" si="18"/>
        <v>0</v>
      </c>
      <c r="AU9" s="89">
        <v>0</v>
      </c>
      <c r="AV9" s="89">
        <v>0</v>
      </c>
      <c r="AW9" s="89">
        <f t="shared" si="19"/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 t="shared" si="20"/>
        <v>0</v>
      </c>
      <c r="BC9" s="89">
        <v>0</v>
      </c>
      <c r="BD9" s="89">
        <v>0</v>
      </c>
      <c r="BE9" s="89">
        <f t="shared" si="21"/>
        <v>0</v>
      </c>
    </row>
    <row r="10" spans="1:57" s="6" customFormat="1" ht="12" customHeight="1">
      <c r="A10" s="85" t="s">
        <v>201</v>
      </c>
      <c r="B10" s="86" t="s">
        <v>207</v>
      </c>
      <c r="C10" s="85" t="s">
        <v>208</v>
      </c>
      <c r="D10" s="89">
        <f t="shared" si="7"/>
        <v>0</v>
      </c>
      <c r="E10" s="89">
        <f t="shared" si="8"/>
        <v>0</v>
      </c>
      <c r="F10" s="89">
        <f t="shared" si="9"/>
        <v>0</v>
      </c>
      <c r="G10" s="89">
        <f t="shared" si="10"/>
        <v>0</v>
      </c>
      <c r="H10" s="89">
        <f t="shared" si="11"/>
        <v>0</v>
      </c>
      <c r="I10" s="89">
        <f t="shared" si="12"/>
        <v>0</v>
      </c>
      <c r="J10" s="90" t="s">
        <v>200</v>
      </c>
      <c r="K10" s="90" t="s">
        <v>200</v>
      </c>
      <c r="L10" s="89">
        <v>0</v>
      </c>
      <c r="M10" s="89">
        <v>0</v>
      </c>
      <c r="N10" s="89">
        <f t="shared" si="13"/>
        <v>0</v>
      </c>
      <c r="O10" s="89">
        <v>0</v>
      </c>
      <c r="P10" s="89">
        <v>0</v>
      </c>
      <c r="Q10" s="89">
        <f t="shared" si="14"/>
        <v>0</v>
      </c>
      <c r="R10" s="90" t="s">
        <v>200</v>
      </c>
      <c r="S10" s="90" t="s">
        <v>200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90" t="s">
        <v>200</v>
      </c>
      <c r="AA10" s="90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f t="shared" si="15"/>
        <v>0</v>
      </c>
      <c r="AH10" s="90" t="s">
        <v>200</v>
      </c>
      <c r="AI10" s="90" t="s">
        <v>200</v>
      </c>
      <c r="AJ10" s="89">
        <v>0</v>
      </c>
      <c r="AK10" s="89">
        <v>0</v>
      </c>
      <c r="AL10" s="89">
        <f t="shared" si="16"/>
        <v>0</v>
      </c>
      <c r="AM10" s="89">
        <v>0</v>
      </c>
      <c r="AN10" s="89">
        <v>0</v>
      </c>
      <c r="AO10" s="89">
        <f t="shared" si="17"/>
        <v>0</v>
      </c>
      <c r="AP10" s="90" t="s">
        <v>200</v>
      </c>
      <c r="AQ10" s="90" t="s">
        <v>200</v>
      </c>
      <c r="AR10" s="89">
        <v>0</v>
      </c>
      <c r="AS10" s="89">
        <v>0</v>
      </c>
      <c r="AT10" s="89">
        <f t="shared" si="18"/>
        <v>0</v>
      </c>
      <c r="AU10" s="89">
        <v>0</v>
      </c>
      <c r="AV10" s="89">
        <v>0</v>
      </c>
      <c r="AW10" s="89">
        <f t="shared" si="19"/>
        <v>0</v>
      </c>
      <c r="AX10" s="90" t="s">
        <v>200</v>
      </c>
      <c r="AY10" s="90" t="s">
        <v>200</v>
      </c>
      <c r="AZ10" s="89">
        <v>0</v>
      </c>
      <c r="BA10" s="89">
        <v>0</v>
      </c>
      <c r="BB10" s="89">
        <f t="shared" si="20"/>
        <v>0</v>
      </c>
      <c r="BC10" s="89">
        <v>0</v>
      </c>
      <c r="BD10" s="89">
        <v>0</v>
      </c>
      <c r="BE10" s="89">
        <f t="shared" si="21"/>
        <v>0</v>
      </c>
    </row>
    <row r="11" spans="1:57" s="6" customFormat="1" ht="12" customHeight="1">
      <c r="A11" s="85" t="s">
        <v>201</v>
      </c>
      <c r="B11" s="86" t="s">
        <v>209</v>
      </c>
      <c r="C11" s="85" t="s">
        <v>210</v>
      </c>
      <c r="D11" s="89">
        <f t="shared" si="7"/>
        <v>0</v>
      </c>
      <c r="E11" s="89">
        <f t="shared" si="8"/>
        <v>147</v>
      </c>
      <c r="F11" s="89">
        <f t="shared" si="9"/>
        <v>147</v>
      </c>
      <c r="G11" s="89">
        <f t="shared" si="10"/>
        <v>0</v>
      </c>
      <c r="H11" s="89">
        <f t="shared" si="11"/>
        <v>0</v>
      </c>
      <c r="I11" s="89">
        <f t="shared" si="12"/>
        <v>0</v>
      </c>
      <c r="J11" s="90" t="s">
        <v>225</v>
      </c>
      <c r="K11" s="90" t="s">
        <v>226</v>
      </c>
      <c r="L11" s="89">
        <v>0</v>
      </c>
      <c r="M11" s="89">
        <v>147</v>
      </c>
      <c r="N11" s="89">
        <f t="shared" si="13"/>
        <v>147</v>
      </c>
      <c r="O11" s="89">
        <v>0</v>
      </c>
      <c r="P11" s="89">
        <v>0</v>
      </c>
      <c r="Q11" s="89">
        <f t="shared" si="14"/>
        <v>0</v>
      </c>
      <c r="R11" s="90" t="s">
        <v>200</v>
      </c>
      <c r="S11" s="90" t="s">
        <v>200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90" t="s">
        <v>200</v>
      </c>
      <c r="AA11" s="90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15"/>
        <v>0</v>
      </c>
      <c r="AH11" s="90" t="s">
        <v>200</v>
      </c>
      <c r="AI11" s="90" t="s">
        <v>200</v>
      </c>
      <c r="AJ11" s="89">
        <v>0</v>
      </c>
      <c r="AK11" s="89">
        <v>0</v>
      </c>
      <c r="AL11" s="89">
        <f t="shared" si="16"/>
        <v>0</v>
      </c>
      <c r="AM11" s="89">
        <v>0</v>
      </c>
      <c r="AN11" s="89">
        <v>0</v>
      </c>
      <c r="AO11" s="89">
        <f t="shared" si="17"/>
        <v>0</v>
      </c>
      <c r="AP11" s="90" t="s">
        <v>200</v>
      </c>
      <c r="AQ11" s="90" t="s">
        <v>200</v>
      </c>
      <c r="AR11" s="89">
        <v>0</v>
      </c>
      <c r="AS11" s="89">
        <v>0</v>
      </c>
      <c r="AT11" s="89">
        <f t="shared" si="18"/>
        <v>0</v>
      </c>
      <c r="AU11" s="89">
        <v>0</v>
      </c>
      <c r="AV11" s="89">
        <v>0</v>
      </c>
      <c r="AW11" s="89">
        <f t="shared" si="19"/>
        <v>0</v>
      </c>
      <c r="AX11" s="90" t="s">
        <v>200</v>
      </c>
      <c r="AY11" s="90" t="s">
        <v>200</v>
      </c>
      <c r="AZ11" s="89">
        <v>0</v>
      </c>
      <c r="BA11" s="89">
        <v>0</v>
      </c>
      <c r="BB11" s="89">
        <f t="shared" si="20"/>
        <v>0</v>
      </c>
      <c r="BC11" s="89">
        <v>0</v>
      </c>
      <c r="BD11" s="89">
        <v>0</v>
      </c>
      <c r="BE11" s="89">
        <f t="shared" si="21"/>
        <v>0</v>
      </c>
    </row>
    <row r="12" spans="1:57" s="6" customFormat="1" ht="12" customHeight="1">
      <c r="A12" s="85" t="s">
        <v>201</v>
      </c>
      <c r="B12" s="86" t="s">
        <v>211</v>
      </c>
      <c r="C12" s="85" t="s">
        <v>212</v>
      </c>
      <c r="D12" s="89">
        <f t="shared" si="7"/>
        <v>0</v>
      </c>
      <c r="E12" s="89">
        <f t="shared" si="8"/>
        <v>0</v>
      </c>
      <c r="F12" s="89">
        <f t="shared" si="9"/>
        <v>0</v>
      </c>
      <c r="G12" s="89">
        <f t="shared" si="10"/>
        <v>0</v>
      </c>
      <c r="H12" s="89">
        <f t="shared" si="11"/>
        <v>0</v>
      </c>
      <c r="I12" s="89">
        <f t="shared" si="12"/>
        <v>0</v>
      </c>
      <c r="J12" s="90" t="s">
        <v>200</v>
      </c>
      <c r="K12" s="90" t="s">
        <v>200</v>
      </c>
      <c r="L12" s="89">
        <v>0</v>
      </c>
      <c r="M12" s="89">
        <v>0</v>
      </c>
      <c r="N12" s="89">
        <f t="shared" si="13"/>
        <v>0</v>
      </c>
      <c r="O12" s="89">
        <v>0</v>
      </c>
      <c r="P12" s="89">
        <v>0</v>
      </c>
      <c r="Q12" s="89">
        <f t="shared" si="14"/>
        <v>0</v>
      </c>
      <c r="R12" s="90" t="s">
        <v>200</v>
      </c>
      <c r="S12" s="90" t="s">
        <v>200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90" t="s">
        <v>200</v>
      </c>
      <c r="AA12" s="90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f t="shared" si="15"/>
        <v>0</v>
      </c>
      <c r="AH12" s="90" t="s">
        <v>200</v>
      </c>
      <c r="AI12" s="90" t="s">
        <v>200</v>
      </c>
      <c r="AJ12" s="89">
        <v>0</v>
      </c>
      <c r="AK12" s="89">
        <v>0</v>
      </c>
      <c r="AL12" s="89">
        <f t="shared" si="16"/>
        <v>0</v>
      </c>
      <c r="AM12" s="89">
        <v>0</v>
      </c>
      <c r="AN12" s="89">
        <v>0</v>
      </c>
      <c r="AO12" s="89">
        <f t="shared" si="17"/>
        <v>0</v>
      </c>
      <c r="AP12" s="90" t="s">
        <v>200</v>
      </c>
      <c r="AQ12" s="90" t="s">
        <v>200</v>
      </c>
      <c r="AR12" s="89">
        <v>0</v>
      </c>
      <c r="AS12" s="89">
        <v>0</v>
      </c>
      <c r="AT12" s="89">
        <f t="shared" si="18"/>
        <v>0</v>
      </c>
      <c r="AU12" s="89">
        <v>0</v>
      </c>
      <c r="AV12" s="89">
        <v>0</v>
      </c>
      <c r="AW12" s="89">
        <f t="shared" si="19"/>
        <v>0</v>
      </c>
      <c r="AX12" s="90" t="s">
        <v>200</v>
      </c>
      <c r="AY12" s="90" t="s">
        <v>200</v>
      </c>
      <c r="AZ12" s="89">
        <v>0</v>
      </c>
      <c r="BA12" s="89">
        <v>0</v>
      </c>
      <c r="BB12" s="89">
        <f t="shared" si="20"/>
        <v>0</v>
      </c>
      <c r="BC12" s="89">
        <v>0</v>
      </c>
      <c r="BD12" s="89">
        <v>0</v>
      </c>
      <c r="BE12" s="89">
        <f t="shared" si="21"/>
        <v>0</v>
      </c>
    </row>
    <row r="13" spans="1:57" s="6" customFormat="1" ht="12" customHeight="1">
      <c r="A13" s="85" t="s">
        <v>201</v>
      </c>
      <c r="B13" s="86" t="s">
        <v>213</v>
      </c>
      <c r="C13" s="85" t="s">
        <v>214</v>
      </c>
      <c r="D13" s="89">
        <f t="shared" si="7"/>
        <v>0</v>
      </c>
      <c r="E13" s="89">
        <f t="shared" si="8"/>
        <v>0</v>
      </c>
      <c r="F13" s="89">
        <f t="shared" si="9"/>
        <v>0</v>
      </c>
      <c r="G13" s="89">
        <f t="shared" si="10"/>
        <v>0</v>
      </c>
      <c r="H13" s="89">
        <f t="shared" si="11"/>
        <v>0</v>
      </c>
      <c r="I13" s="89">
        <f t="shared" si="12"/>
        <v>0</v>
      </c>
      <c r="J13" s="90" t="s">
        <v>200</v>
      </c>
      <c r="K13" s="90" t="s">
        <v>200</v>
      </c>
      <c r="L13" s="89">
        <v>0</v>
      </c>
      <c r="M13" s="89">
        <v>0</v>
      </c>
      <c r="N13" s="89">
        <f t="shared" si="13"/>
        <v>0</v>
      </c>
      <c r="O13" s="89">
        <v>0</v>
      </c>
      <c r="P13" s="89">
        <v>0</v>
      </c>
      <c r="Q13" s="89">
        <f t="shared" si="14"/>
        <v>0</v>
      </c>
      <c r="R13" s="90" t="s">
        <v>200</v>
      </c>
      <c r="S13" s="90" t="s">
        <v>200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90" t="s">
        <v>200</v>
      </c>
      <c r="AA13" s="90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f t="shared" si="15"/>
        <v>0</v>
      </c>
      <c r="AH13" s="90" t="s">
        <v>200</v>
      </c>
      <c r="AI13" s="90" t="s">
        <v>200</v>
      </c>
      <c r="AJ13" s="89">
        <v>0</v>
      </c>
      <c r="AK13" s="89">
        <v>0</v>
      </c>
      <c r="AL13" s="89">
        <f t="shared" si="16"/>
        <v>0</v>
      </c>
      <c r="AM13" s="89">
        <v>0</v>
      </c>
      <c r="AN13" s="89">
        <v>0</v>
      </c>
      <c r="AO13" s="89">
        <f t="shared" si="17"/>
        <v>0</v>
      </c>
      <c r="AP13" s="90" t="s">
        <v>200</v>
      </c>
      <c r="AQ13" s="90" t="s">
        <v>200</v>
      </c>
      <c r="AR13" s="89">
        <v>0</v>
      </c>
      <c r="AS13" s="89">
        <v>0</v>
      </c>
      <c r="AT13" s="89">
        <f t="shared" si="18"/>
        <v>0</v>
      </c>
      <c r="AU13" s="89">
        <v>0</v>
      </c>
      <c r="AV13" s="89">
        <v>0</v>
      </c>
      <c r="AW13" s="89">
        <f t="shared" si="19"/>
        <v>0</v>
      </c>
      <c r="AX13" s="90" t="s">
        <v>200</v>
      </c>
      <c r="AY13" s="90" t="s">
        <v>200</v>
      </c>
      <c r="AZ13" s="89">
        <v>0</v>
      </c>
      <c r="BA13" s="89">
        <v>0</v>
      </c>
      <c r="BB13" s="89">
        <f t="shared" si="20"/>
        <v>0</v>
      </c>
      <c r="BC13" s="89">
        <v>0</v>
      </c>
      <c r="BD13" s="89">
        <v>0</v>
      </c>
      <c r="BE13" s="89">
        <f t="shared" si="21"/>
        <v>0</v>
      </c>
    </row>
    <row r="14" spans="1:57" s="6" customFormat="1" ht="12" customHeight="1">
      <c r="A14" s="85" t="s">
        <v>201</v>
      </c>
      <c r="B14" s="86" t="s">
        <v>215</v>
      </c>
      <c r="C14" s="85" t="s">
        <v>216</v>
      </c>
      <c r="D14" s="89">
        <f t="shared" si="7"/>
        <v>0</v>
      </c>
      <c r="E14" s="89">
        <f t="shared" si="8"/>
        <v>0</v>
      </c>
      <c r="F14" s="89">
        <f t="shared" si="9"/>
        <v>0</v>
      </c>
      <c r="G14" s="89">
        <f t="shared" si="10"/>
        <v>0</v>
      </c>
      <c r="H14" s="89">
        <f t="shared" si="11"/>
        <v>0</v>
      </c>
      <c r="I14" s="89">
        <f t="shared" si="12"/>
        <v>0</v>
      </c>
      <c r="J14" s="90" t="s">
        <v>200</v>
      </c>
      <c r="K14" s="90" t="s">
        <v>200</v>
      </c>
      <c r="L14" s="89">
        <v>0</v>
      </c>
      <c r="M14" s="89">
        <v>0</v>
      </c>
      <c r="N14" s="89">
        <f t="shared" si="13"/>
        <v>0</v>
      </c>
      <c r="O14" s="89">
        <v>0</v>
      </c>
      <c r="P14" s="89">
        <v>0</v>
      </c>
      <c r="Q14" s="89">
        <f t="shared" si="14"/>
        <v>0</v>
      </c>
      <c r="R14" s="90" t="s">
        <v>200</v>
      </c>
      <c r="S14" s="90" t="s">
        <v>200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90" t="s">
        <v>200</v>
      </c>
      <c r="AA14" s="90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f t="shared" si="15"/>
        <v>0</v>
      </c>
      <c r="AH14" s="90" t="s">
        <v>200</v>
      </c>
      <c r="AI14" s="90" t="s">
        <v>200</v>
      </c>
      <c r="AJ14" s="89">
        <v>0</v>
      </c>
      <c r="AK14" s="89">
        <v>0</v>
      </c>
      <c r="AL14" s="89">
        <f t="shared" si="16"/>
        <v>0</v>
      </c>
      <c r="AM14" s="89">
        <v>0</v>
      </c>
      <c r="AN14" s="89">
        <v>0</v>
      </c>
      <c r="AO14" s="89">
        <f t="shared" si="17"/>
        <v>0</v>
      </c>
      <c r="AP14" s="90" t="s">
        <v>200</v>
      </c>
      <c r="AQ14" s="90" t="s">
        <v>200</v>
      </c>
      <c r="AR14" s="89">
        <v>0</v>
      </c>
      <c r="AS14" s="89">
        <v>0</v>
      </c>
      <c r="AT14" s="89">
        <f t="shared" si="18"/>
        <v>0</v>
      </c>
      <c r="AU14" s="89">
        <v>0</v>
      </c>
      <c r="AV14" s="89">
        <v>0</v>
      </c>
      <c r="AW14" s="89">
        <f t="shared" si="19"/>
        <v>0</v>
      </c>
      <c r="AX14" s="90" t="s">
        <v>200</v>
      </c>
      <c r="AY14" s="90" t="s">
        <v>200</v>
      </c>
      <c r="AZ14" s="89">
        <v>0</v>
      </c>
      <c r="BA14" s="89">
        <v>0</v>
      </c>
      <c r="BB14" s="89">
        <f t="shared" si="20"/>
        <v>0</v>
      </c>
      <c r="BC14" s="89">
        <v>0</v>
      </c>
      <c r="BD14" s="89">
        <v>0</v>
      </c>
      <c r="BE14" s="89">
        <f t="shared" si="21"/>
        <v>0</v>
      </c>
    </row>
    <row r="15" spans="1:57" s="6" customFormat="1" ht="12" customHeight="1">
      <c r="A15" s="85" t="s">
        <v>201</v>
      </c>
      <c r="B15" s="86" t="s">
        <v>217</v>
      </c>
      <c r="C15" s="85" t="s">
        <v>218</v>
      </c>
      <c r="D15" s="89">
        <f t="shared" si="7"/>
        <v>0</v>
      </c>
      <c r="E15" s="89">
        <f t="shared" si="8"/>
        <v>0</v>
      </c>
      <c r="F15" s="89">
        <f t="shared" si="9"/>
        <v>0</v>
      </c>
      <c r="G15" s="89">
        <f t="shared" si="10"/>
        <v>0</v>
      </c>
      <c r="H15" s="89">
        <f t="shared" si="11"/>
        <v>0</v>
      </c>
      <c r="I15" s="89">
        <f t="shared" si="12"/>
        <v>0</v>
      </c>
      <c r="J15" s="90" t="s">
        <v>200</v>
      </c>
      <c r="K15" s="90" t="s">
        <v>200</v>
      </c>
      <c r="L15" s="89">
        <v>0</v>
      </c>
      <c r="M15" s="89">
        <v>0</v>
      </c>
      <c r="N15" s="89">
        <f t="shared" si="13"/>
        <v>0</v>
      </c>
      <c r="O15" s="89">
        <v>0</v>
      </c>
      <c r="P15" s="89">
        <v>0</v>
      </c>
      <c r="Q15" s="89">
        <f t="shared" si="14"/>
        <v>0</v>
      </c>
      <c r="R15" s="90" t="s">
        <v>200</v>
      </c>
      <c r="S15" s="90" t="s">
        <v>200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90" t="s">
        <v>200</v>
      </c>
      <c r="AA15" s="90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f t="shared" si="15"/>
        <v>0</v>
      </c>
      <c r="AH15" s="90" t="s">
        <v>200</v>
      </c>
      <c r="AI15" s="90" t="s">
        <v>200</v>
      </c>
      <c r="AJ15" s="89">
        <v>0</v>
      </c>
      <c r="AK15" s="89">
        <v>0</v>
      </c>
      <c r="AL15" s="89">
        <f t="shared" si="16"/>
        <v>0</v>
      </c>
      <c r="AM15" s="89">
        <v>0</v>
      </c>
      <c r="AN15" s="89">
        <v>0</v>
      </c>
      <c r="AO15" s="89">
        <f t="shared" si="17"/>
        <v>0</v>
      </c>
      <c r="AP15" s="90" t="s">
        <v>200</v>
      </c>
      <c r="AQ15" s="90" t="s">
        <v>200</v>
      </c>
      <c r="AR15" s="89">
        <v>0</v>
      </c>
      <c r="AS15" s="89">
        <v>0</v>
      </c>
      <c r="AT15" s="89">
        <f t="shared" si="18"/>
        <v>0</v>
      </c>
      <c r="AU15" s="89">
        <v>0</v>
      </c>
      <c r="AV15" s="89">
        <v>0</v>
      </c>
      <c r="AW15" s="89">
        <f t="shared" si="19"/>
        <v>0</v>
      </c>
      <c r="AX15" s="90" t="s">
        <v>200</v>
      </c>
      <c r="AY15" s="90" t="s">
        <v>200</v>
      </c>
      <c r="AZ15" s="89">
        <v>0</v>
      </c>
      <c r="BA15" s="89">
        <v>0</v>
      </c>
      <c r="BB15" s="89">
        <f t="shared" si="20"/>
        <v>0</v>
      </c>
      <c r="BC15" s="89">
        <v>0</v>
      </c>
      <c r="BD15" s="89">
        <v>0</v>
      </c>
      <c r="BE15" s="89">
        <f t="shared" si="21"/>
        <v>0</v>
      </c>
    </row>
    <row r="16" spans="1:57" s="6" customFormat="1" ht="12" customHeight="1">
      <c r="A16" s="85" t="s">
        <v>201</v>
      </c>
      <c r="B16" s="86" t="s">
        <v>219</v>
      </c>
      <c r="C16" s="85" t="s">
        <v>220</v>
      </c>
      <c r="D16" s="89">
        <f t="shared" si="7"/>
        <v>0</v>
      </c>
      <c r="E16" s="89">
        <f t="shared" si="8"/>
        <v>0</v>
      </c>
      <c r="F16" s="89">
        <f t="shared" si="9"/>
        <v>0</v>
      </c>
      <c r="G16" s="89">
        <f t="shared" si="10"/>
        <v>0</v>
      </c>
      <c r="H16" s="89">
        <f t="shared" si="11"/>
        <v>0</v>
      </c>
      <c r="I16" s="89">
        <f t="shared" si="12"/>
        <v>0</v>
      </c>
      <c r="J16" s="90" t="s">
        <v>200</v>
      </c>
      <c r="K16" s="90" t="s">
        <v>200</v>
      </c>
      <c r="L16" s="89">
        <v>0</v>
      </c>
      <c r="M16" s="89">
        <v>0</v>
      </c>
      <c r="N16" s="89">
        <f t="shared" si="13"/>
        <v>0</v>
      </c>
      <c r="O16" s="89">
        <v>0</v>
      </c>
      <c r="P16" s="89">
        <v>0</v>
      </c>
      <c r="Q16" s="89">
        <f t="shared" si="14"/>
        <v>0</v>
      </c>
      <c r="R16" s="90" t="s">
        <v>200</v>
      </c>
      <c r="S16" s="90" t="s">
        <v>200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90" t="s">
        <v>200</v>
      </c>
      <c r="AA16" s="90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f t="shared" si="15"/>
        <v>0</v>
      </c>
      <c r="AH16" s="90" t="s">
        <v>200</v>
      </c>
      <c r="AI16" s="90" t="s">
        <v>200</v>
      </c>
      <c r="AJ16" s="89">
        <v>0</v>
      </c>
      <c r="AK16" s="89">
        <v>0</v>
      </c>
      <c r="AL16" s="89">
        <f t="shared" si="16"/>
        <v>0</v>
      </c>
      <c r="AM16" s="89">
        <v>0</v>
      </c>
      <c r="AN16" s="89">
        <v>0</v>
      </c>
      <c r="AO16" s="89">
        <f t="shared" si="17"/>
        <v>0</v>
      </c>
      <c r="AP16" s="90" t="s">
        <v>200</v>
      </c>
      <c r="AQ16" s="90" t="s">
        <v>200</v>
      </c>
      <c r="AR16" s="89">
        <v>0</v>
      </c>
      <c r="AS16" s="89">
        <v>0</v>
      </c>
      <c r="AT16" s="89">
        <f t="shared" si="18"/>
        <v>0</v>
      </c>
      <c r="AU16" s="89">
        <v>0</v>
      </c>
      <c r="AV16" s="89">
        <v>0</v>
      </c>
      <c r="AW16" s="89">
        <f t="shared" si="19"/>
        <v>0</v>
      </c>
      <c r="AX16" s="90" t="s">
        <v>200</v>
      </c>
      <c r="AY16" s="90" t="s">
        <v>200</v>
      </c>
      <c r="AZ16" s="89">
        <v>0</v>
      </c>
      <c r="BA16" s="89">
        <v>0</v>
      </c>
      <c r="BB16" s="89">
        <f t="shared" si="20"/>
        <v>0</v>
      </c>
      <c r="BC16" s="89">
        <v>0</v>
      </c>
      <c r="BD16" s="89">
        <v>0</v>
      </c>
      <c r="BE16" s="89">
        <f t="shared" si="21"/>
        <v>0</v>
      </c>
    </row>
    <row r="17" spans="1:57" s="6" customFormat="1" ht="12" customHeight="1">
      <c r="A17" s="85" t="s">
        <v>201</v>
      </c>
      <c r="B17" s="86" t="s">
        <v>221</v>
      </c>
      <c r="C17" s="85" t="s">
        <v>222</v>
      </c>
      <c r="D17" s="89">
        <f t="shared" si="7"/>
        <v>0</v>
      </c>
      <c r="E17" s="89">
        <f t="shared" si="8"/>
        <v>0</v>
      </c>
      <c r="F17" s="89">
        <f t="shared" si="9"/>
        <v>0</v>
      </c>
      <c r="G17" s="89">
        <f t="shared" si="10"/>
        <v>0</v>
      </c>
      <c r="H17" s="89">
        <f t="shared" si="11"/>
        <v>0</v>
      </c>
      <c r="I17" s="89">
        <f t="shared" si="12"/>
        <v>0</v>
      </c>
      <c r="J17" s="90" t="s">
        <v>200</v>
      </c>
      <c r="K17" s="90" t="s">
        <v>200</v>
      </c>
      <c r="L17" s="89">
        <v>0</v>
      </c>
      <c r="M17" s="89">
        <v>0</v>
      </c>
      <c r="N17" s="89">
        <f t="shared" si="13"/>
        <v>0</v>
      </c>
      <c r="O17" s="89">
        <v>0</v>
      </c>
      <c r="P17" s="89">
        <v>0</v>
      </c>
      <c r="Q17" s="89">
        <f t="shared" si="14"/>
        <v>0</v>
      </c>
      <c r="R17" s="90" t="s">
        <v>200</v>
      </c>
      <c r="S17" s="90" t="s">
        <v>200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90" t="s">
        <v>200</v>
      </c>
      <c r="AA17" s="90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f t="shared" si="15"/>
        <v>0</v>
      </c>
      <c r="AH17" s="90" t="s">
        <v>200</v>
      </c>
      <c r="AI17" s="90" t="s">
        <v>200</v>
      </c>
      <c r="AJ17" s="89">
        <v>0</v>
      </c>
      <c r="AK17" s="89">
        <v>0</v>
      </c>
      <c r="AL17" s="89">
        <f t="shared" si="16"/>
        <v>0</v>
      </c>
      <c r="AM17" s="89">
        <v>0</v>
      </c>
      <c r="AN17" s="89">
        <v>0</v>
      </c>
      <c r="AO17" s="89">
        <f t="shared" si="17"/>
        <v>0</v>
      </c>
      <c r="AP17" s="90" t="s">
        <v>200</v>
      </c>
      <c r="AQ17" s="90" t="s">
        <v>200</v>
      </c>
      <c r="AR17" s="89">
        <v>0</v>
      </c>
      <c r="AS17" s="89">
        <v>0</v>
      </c>
      <c r="AT17" s="89">
        <f t="shared" si="18"/>
        <v>0</v>
      </c>
      <c r="AU17" s="89">
        <v>0</v>
      </c>
      <c r="AV17" s="89">
        <v>0</v>
      </c>
      <c r="AW17" s="89">
        <f t="shared" si="19"/>
        <v>0</v>
      </c>
      <c r="AX17" s="90" t="s">
        <v>200</v>
      </c>
      <c r="AY17" s="90" t="s">
        <v>200</v>
      </c>
      <c r="AZ17" s="89">
        <v>0</v>
      </c>
      <c r="BA17" s="89">
        <v>0</v>
      </c>
      <c r="BB17" s="89">
        <f t="shared" si="20"/>
        <v>0</v>
      </c>
      <c r="BC17" s="89">
        <v>0</v>
      </c>
      <c r="BD17" s="89">
        <v>0</v>
      </c>
      <c r="BE17" s="89">
        <f t="shared" si="21"/>
        <v>0</v>
      </c>
    </row>
    <row r="18" spans="1:57" s="6" customFormat="1" ht="12" customHeight="1">
      <c r="A18" s="85" t="s">
        <v>201</v>
      </c>
      <c r="B18" s="86" t="s">
        <v>223</v>
      </c>
      <c r="C18" s="85" t="s">
        <v>224</v>
      </c>
      <c r="D18" s="89">
        <f t="shared" si="7"/>
        <v>0</v>
      </c>
      <c r="E18" s="89">
        <f t="shared" si="8"/>
        <v>0</v>
      </c>
      <c r="F18" s="89">
        <f t="shared" si="9"/>
        <v>0</v>
      </c>
      <c r="G18" s="89">
        <f t="shared" si="10"/>
        <v>0</v>
      </c>
      <c r="H18" s="89">
        <f t="shared" si="11"/>
        <v>0</v>
      </c>
      <c r="I18" s="89">
        <f t="shared" si="12"/>
        <v>0</v>
      </c>
      <c r="J18" s="90" t="s">
        <v>200</v>
      </c>
      <c r="K18" s="90" t="s">
        <v>200</v>
      </c>
      <c r="L18" s="89">
        <v>0</v>
      </c>
      <c r="M18" s="89">
        <v>0</v>
      </c>
      <c r="N18" s="89">
        <f t="shared" si="13"/>
        <v>0</v>
      </c>
      <c r="O18" s="89">
        <v>0</v>
      </c>
      <c r="P18" s="89">
        <v>0</v>
      </c>
      <c r="Q18" s="89">
        <f t="shared" si="14"/>
        <v>0</v>
      </c>
      <c r="R18" s="90" t="s">
        <v>200</v>
      </c>
      <c r="S18" s="90" t="s">
        <v>200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90" t="s">
        <v>200</v>
      </c>
      <c r="AA18" s="90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f t="shared" si="15"/>
        <v>0</v>
      </c>
      <c r="AH18" s="90" t="s">
        <v>200</v>
      </c>
      <c r="AI18" s="90" t="s">
        <v>200</v>
      </c>
      <c r="AJ18" s="89">
        <v>0</v>
      </c>
      <c r="AK18" s="89">
        <v>0</v>
      </c>
      <c r="AL18" s="89">
        <f t="shared" si="16"/>
        <v>0</v>
      </c>
      <c r="AM18" s="89">
        <v>0</v>
      </c>
      <c r="AN18" s="89">
        <v>0</v>
      </c>
      <c r="AO18" s="89">
        <f t="shared" si="17"/>
        <v>0</v>
      </c>
      <c r="AP18" s="90" t="s">
        <v>200</v>
      </c>
      <c r="AQ18" s="90" t="s">
        <v>200</v>
      </c>
      <c r="AR18" s="89">
        <v>0</v>
      </c>
      <c r="AS18" s="89">
        <v>0</v>
      </c>
      <c r="AT18" s="89">
        <f t="shared" si="18"/>
        <v>0</v>
      </c>
      <c r="AU18" s="89">
        <v>0</v>
      </c>
      <c r="AV18" s="89">
        <v>0</v>
      </c>
      <c r="AW18" s="89">
        <f t="shared" si="19"/>
        <v>0</v>
      </c>
      <c r="AX18" s="90" t="s">
        <v>200</v>
      </c>
      <c r="AY18" s="90" t="s">
        <v>200</v>
      </c>
      <c r="AZ18" s="89">
        <v>0</v>
      </c>
      <c r="BA18" s="89">
        <v>0</v>
      </c>
      <c r="BB18" s="89">
        <f t="shared" si="20"/>
        <v>0</v>
      </c>
      <c r="BC18" s="89">
        <v>0</v>
      </c>
      <c r="BD18" s="89">
        <v>0</v>
      </c>
      <c r="BE18" s="89">
        <f t="shared" si="21"/>
        <v>0</v>
      </c>
    </row>
  </sheetData>
  <sheetProtection/>
  <mergeCells count="15">
    <mergeCell ref="K4:K6"/>
    <mergeCell ref="R4:R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  <mergeCell ref="AQ4:AQ6"/>
    <mergeCell ref="AX4:AX6"/>
  </mergeCells>
  <conditionalFormatting sqref="A7:BE13 A17:BE18">
    <cfRule type="expression" priority="30" dxfId="16" stopIfTrue="1">
      <formula>$A7&lt;&gt;""</formula>
    </cfRule>
  </conditionalFormatting>
  <conditionalFormatting sqref="A14:BE16">
    <cfRule type="expression" priority="29" dxfId="16" stopIfTrue="1">
      <formula>$A14&lt;&gt;""</formula>
    </cfRule>
  </conditionalFormatting>
  <conditionalFormatting sqref="A7:BE18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35.59765625" style="112" customWidth="1"/>
    <col min="4" max="5" width="14.69921875" style="114" customWidth="1"/>
    <col min="6" max="6" width="6.59765625" style="113" customWidth="1"/>
    <col min="7" max="7" width="12.59765625" style="112" customWidth="1"/>
    <col min="8" max="9" width="14.69921875" style="114" customWidth="1"/>
    <col min="10" max="10" width="6.59765625" style="113" customWidth="1"/>
    <col min="11" max="11" width="12.59765625" style="112" customWidth="1"/>
    <col min="12" max="13" width="14.69921875" style="114" customWidth="1"/>
    <col min="14" max="14" width="6.59765625" style="113" customWidth="1"/>
    <col min="15" max="15" width="12.59765625" style="112" customWidth="1"/>
    <col min="16" max="17" width="14.69921875" style="114" customWidth="1"/>
    <col min="18" max="18" width="6.59765625" style="113" customWidth="1"/>
    <col min="19" max="19" width="12.59765625" style="112" customWidth="1"/>
    <col min="20" max="21" width="14.69921875" style="114" customWidth="1"/>
    <col min="22" max="22" width="6.59765625" style="113" customWidth="1"/>
    <col min="23" max="23" width="12.59765625" style="112" customWidth="1"/>
    <col min="24" max="25" width="14.69921875" style="114" customWidth="1"/>
    <col min="26" max="26" width="6.59765625" style="113" customWidth="1"/>
    <col min="27" max="27" width="12.59765625" style="112" customWidth="1"/>
    <col min="28" max="29" width="14.69921875" style="114" customWidth="1"/>
    <col min="30" max="30" width="6.59765625" style="113" customWidth="1"/>
    <col min="31" max="31" width="12.59765625" style="112" customWidth="1"/>
    <col min="32" max="33" width="14.69921875" style="114" customWidth="1"/>
    <col min="34" max="34" width="6.59765625" style="113" customWidth="1"/>
    <col min="35" max="35" width="12.59765625" style="112" customWidth="1"/>
    <col min="36" max="37" width="14.69921875" style="114" customWidth="1"/>
    <col min="38" max="38" width="6.59765625" style="113" customWidth="1"/>
    <col min="39" max="39" width="12.59765625" style="112" customWidth="1"/>
    <col min="40" max="41" width="14.69921875" style="114" customWidth="1"/>
    <col min="42" max="42" width="6.59765625" style="113" customWidth="1"/>
    <col min="43" max="43" width="12.59765625" style="112" customWidth="1"/>
    <col min="44" max="45" width="14.69921875" style="114" customWidth="1"/>
    <col min="46" max="46" width="6.59765625" style="113" customWidth="1"/>
    <col min="47" max="47" width="12.59765625" style="112" customWidth="1"/>
    <col min="48" max="49" width="14.69921875" style="114" customWidth="1"/>
    <col min="50" max="50" width="6.59765625" style="113" customWidth="1"/>
    <col min="51" max="51" width="12.59765625" style="112" customWidth="1"/>
    <col min="52" max="53" width="14.69921875" style="114" customWidth="1"/>
    <col min="54" max="54" width="6.59765625" style="113" customWidth="1"/>
    <col min="55" max="55" width="12.59765625" style="112" customWidth="1"/>
    <col min="56" max="57" width="14.69921875" style="114" customWidth="1"/>
    <col min="58" max="58" width="6.59765625" style="113" customWidth="1"/>
    <col min="59" max="59" width="12.59765625" style="112" customWidth="1"/>
    <col min="60" max="61" width="14.69921875" style="114" customWidth="1"/>
    <col min="62" max="62" width="6.59765625" style="113" customWidth="1"/>
    <col min="63" max="63" width="12.59765625" style="112" customWidth="1"/>
    <col min="64" max="65" width="14.69921875" style="114" customWidth="1"/>
    <col min="66" max="66" width="6.59765625" style="113" customWidth="1"/>
    <col min="67" max="67" width="12.59765625" style="112" customWidth="1"/>
    <col min="68" max="69" width="14.69921875" style="114" customWidth="1"/>
    <col min="70" max="70" width="6.59765625" style="113" customWidth="1"/>
    <col min="71" max="71" width="12.59765625" style="112" customWidth="1"/>
    <col min="72" max="73" width="14.69921875" style="114" customWidth="1"/>
    <col min="74" max="74" width="6.59765625" style="113" customWidth="1"/>
    <col min="75" max="75" width="12.59765625" style="112" customWidth="1"/>
    <col min="76" max="77" width="14.69921875" style="114" customWidth="1"/>
    <col min="78" max="78" width="6.59765625" style="113" customWidth="1"/>
    <col min="79" max="79" width="12.59765625" style="112" customWidth="1"/>
    <col min="80" max="81" width="14.69921875" style="114" customWidth="1"/>
    <col min="82" max="82" width="6.59765625" style="113" customWidth="1"/>
    <col min="83" max="83" width="12.59765625" style="112" customWidth="1"/>
    <col min="84" max="85" width="14.69921875" style="114" customWidth="1"/>
    <col min="86" max="86" width="6.59765625" style="113" customWidth="1"/>
    <col min="87" max="87" width="12.59765625" style="112" customWidth="1"/>
    <col min="88" max="89" width="14.69921875" style="114" customWidth="1"/>
    <col min="90" max="90" width="6.59765625" style="113" customWidth="1"/>
    <col min="91" max="91" width="12.59765625" style="112" customWidth="1"/>
    <col min="92" max="93" width="14.69921875" style="114" customWidth="1"/>
    <col min="94" max="94" width="6.59765625" style="113" customWidth="1"/>
    <col min="95" max="95" width="12.59765625" style="112" customWidth="1"/>
    <col min="96" max="97" width="14.69921875" style="114" customWidth="1"/>
    <col min="98" max="98" width="6.59765625" style="113" customWidth="1"/>
    <col min="99" max="99" width="12.59765625" style="112" customWidth="1"/>
    <col min="100" max="101" width="14.69921875" style="114" customWidth="1"/>
    <col min="102" max="102" width="6.59765625" style="113" customWidth="1"/>
    <col min="103" max="103" width="12.59765625" style="112" customWidth="1"/>
    <col min="104" max="105" width="14.69921875" style="114" customWidth="1"/>
    <col min="106" max="106" width="6.59765625" style="113" customWidth="1"/>
    <col min="107" max="107" width="12.59765625" style="112" customWidth="1"/>
    <col min="108" max="109" width="14.69921875" style="114" customWidth="1"/>
    <col min="110" max="110" width="6.59765625" style="113" customWidth="1"/>
    <col min="111" max="111" width="12.59765625" style="112" customWidth="1"/>
    <col min="112" max="113" width="14.69921875" style="114" customWidth="1"/>
    <col min="114" max="114" width="6.59765625" style="113" customWidth="1"/>
    <col min="115" max="115" width="12.59765625" style="112" customWidth="1"/>
    <col min="116" max="117" width="14.69921875" style="114" customWidth="1"/>
    <col min="118" max="118" width="6.59765625" style="113" customWidth="1"/>
    <col min="119" max="119" width="12.59765625" style="112" customWidth="1"/>
    <col min="120" max="121" width="14.69921875" style="114" customWidth="1"/>
    <col min="122" max="122" width="6.59765625" style="113" customWidth="1"/>
    <col min="123" max="123" width="12.59765625" style="112" customWidth="1"/>
    <col min="124" max="125" width="14.69921875" style="11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2" t="s">
        <v>157</v>
      </c>
      <c r="B2" s="104" t="s">
        <v>158</v>
      </c>
      <c r="C2" s="100" t="s">
        <v>159</v>
      </c>
      <c r="D2" s="108" t="s">
        <v>160</v>
      </c>
      <c r="E2" s="109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3"/>
      <c r="B3" s="105"/>
      <c r="C3" s="106"/>
      <c r="D3" s="110"/>
      <c r="E3" s="111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3"/>
      <c r="B4" s="105"/>
      <c r="C4" s="101"/>
      <c r="D4" s="102" t="s">
        <v>148</v>
      </c>
      <c r="E4" s="102" t="s">
        <v>149</v>
      </c>
      <c r="F4" s="102" t="s">
        <v>191</v>
      </c>
      <c r="G4" s="102" t="s">
        <v>192</v>
      </c>
      <c r="H4" s="102" t="s">
        <v>148</v>
      </c>
      <c r="I4" s="102" t="s">
        <v>149</v>
      </c>
      <c r="J4" s="102" t="s">
        <v>191</v>
      </c>
      <c r="K4" s="102" t="s">
        <v>192</v>
      </c>
      <c r="L4" s="102" t="s">
        <v>148</v>
      </c>
      <c r="M4" s="102" t="s">
        <v>149</v>
      </c>
      <c r="N4" s="102" t="s">
        <v>191</v>
      </c>
      <c r="O4" s="102" t="s">
        <v>192</v>
      </c>
      <c r="P4" s="102" t="s">
        <v>148</v>
      </c>
      <c r="Q4" s="102" t="s">
        <v>149</v>
      </c>
      <c r="R4" s="102" t="s">
        <v>191</v>
      </c>
      <c r="S4" s="102" t="s">
        <v>192</v>
      </c>
      <c r="T4" s="102" t="s">
        <v>148</v>
      </c>
      <c r="U4" s="102" t="s">
        <v>149</v>
      </c>
      <c r="V4" s="102" t="s">
        <v>191</v>
      </c>
      <c r="W4" s="102" t="s">
        <v>192</v>
      </c>
      <c r="X4" s="102" t="s">
        <v>148</v>
      </c>
      <c r="Y4" s="102" t="s">
        <v>149</v>
      </c>
      <c r="Z4" s="102" t="s">
        <v>191</v>
      </c>
      <c r="AA4" s="102" t="s">
        <v>192</v>
      </c>
      <c r="AB4" s="102" t="s">
        <v>148</v>
      </c>
      <c r="AC4" s="102" t="s">
        <v>149</v>
      </c>
      <c r="AD4" s="102" t="s">
        <v>191</v>
      </c>
      <c r="AE4" s="102" t="s">
        <v>192</v>
      </c>
      <c r="AF4" s="102" t="s">
        <v>148</v>
      </c>
      <c r="AG4" s="102" t="s">
        <v>149</v>
      </c>
      <c r="AH4" s="102" t="s">
        <v>191</v>
      </c>
      <c r="AI4" s="102" t="s">
        <v>192</v>
      </c>
      <c r="AJ4" s="102" t="s">
        <v>148</v>
      </c>
      <c r="AK4" s="102" t="s">
        <v>149</v>
      </c>
      <c r="AL4" s="102" t="s">
        <v>191</v>
      </c>
      <c r="AM4" s="102" t="s">
        <v>192</v>
      </c>
      <c r="AN4" s="102" t="s">
        <v>148</v>
      </c>
      <c r="AO4" s="102" t="s">
        <v>149</v>
      </c>
      <c r="AP4" s="102" t="s">
        <v>191</v>
      </c>
      <c r="AQ4" s="102" t="s">
        <v>192</v>
      </c>
      <c r="AR4" s="102" t="s">
        <v>148</v>
      </c>
      <c r="AS4" s="102" t="s">
        <v>149</v>
      </c>
      <c r="AT4" s="102" t="s">
        <v>191</v>
      </c>
      <c r="AU4" s="102" t="s">
        <v>192</v>
      </c>
      <c r="AV4" s="102" t="s">
        <v>148</v>
      </c>
      <c r="AW4" s="102" t="s">
        <v>149</v>
      </c>
      <c r="AX4" s="102" t="s">
        <v>191</v>
      </c>
      <c r="AY4" s="102" t="s">
        <v>192</v>
      </c>
      <c r="AZ4" s="102" t="s">
        <v>148</v>
      </c>
      <c r="BA4" s="102" t="s">
        <v>149</v>
      </c>
      <c r="BB4" s="102" t="s">
        <v>191</v>
      </c>
      <c r="BC4" s="102" t="s">
        <v>192</v>
      </c>
      <c r="BD4" s="102" t="s">
        <v>148</v>
      </c>
      <c r="BE4" s="102" t="s">
        <v>149</v>
      </c>
      <c r="BF4" s="102" t="s">
        <v>191</v>
      </c>
      <c r="BG4" s="102" t="s">
        <v>192</v>
      </c>
      <c r="BH4" s="102" t="s">
        <v>148</v>
      </c>
      <c r="BI4" s="102" t="s">
        <v>149</v>
      </c>
      <c r="BJ4" s="102" t="s">
        <v>191</v>
      </c>
      <c r="BK4" s="102" t="s">
        <v>192</v>
      </c>
      <c r="BL4" s="102" t="s">
        <v>148</v>
      </c>
      <c r="BM4" s="102" t="s">
        <v>149</v>
      </c>
      <c r="BN4" s="102" t="s">
        <v>191</v>
      </c>
      <c r="BO4" s="102" t="s">
        <v>192</v>
      </c>
      <c r="BP4" s="102" t="s">
        <v>148</v>
      </c>
      <c r="BQ4" s="102" t="s">
        <v>149</v>
      </c>
      <c r="BR4" s="102" t="s">
        <v>191</v>
      </c>
      <c r="BS4" s="102" t="s">
        <v>192</v>
      </c>
      <c r="BT4" s="102" t="s">
        <v>148</v>
      </c>
      <c r="BU4" s="102" t="s">
        <v>149</v>
      </c>
      <c r="BV4" s="102" t="s">
        <v>191</v>
      </c>
      <c r="BW4" s="102" t="s">
        <v>192</v>
      </c>
      <c r="BX4" s="102" t="s">
        <v>148</v>
      </c>
      <c r="BY4" s="102" t="s">
        <v>149</v>
      </c>
      <c r="BZ4" s="102" t="s">
        <v>191</v>
      </c>
      <c r="CA4" s="102" t="s">
        <v>192</v>
      </c>
      <c r="CB4" s="102" t="s">
        <v>148</v>
      </c>
      <c r="CC4" s="102" t="s">
        <v>149</v>
      </c>
      <c r="CD4" s="102" t="s">
        <v>191</v>
      </c>
      <c r="CE4" s="102" t="s">
        <v>192</v>
      </c>
      <c r="CF4" s="102" t="s">
        <v>148</v>
      </c>
      <c r="CG4" s="102" t="s">
        <v>149</v>
      </c>
      <c r="CH4" s="102" t="s">
        <v>191</v>
      </c>
      <c r="CI4" s="102" t="s">
        <v>192</v>
      </c>
      <c r="CJ4" s="102" t="s">
        <v>148</v>
      </c>
      <c r="CK4" s="102" t="s">
        <v>149</v>
      </c>
      <c r="CL4" s="102" t="s">
        <v>191</v>
      </c>
      <c r="CM4" s="102" t="s">
        <v>192</v>
      </c>
      <c r="CN4" s="102" t="s">
        <v>148</v>
      </c>
      <c r="CO4" s="102" t="s">
        <v>149</v>
      </c>
      <c r="CP4" s="102" t="s">
        <v>191</v>
      </c>
      <c r="CQ4" s="102" t="s">
        <v>192</v>
      </c>
      <c r="CR4" s="102" t="s">
        <v>148</v>
      </c>
      <c r="CS4" s="102" t="s">
        <v>149</v>
      </c>
      <c r="CT4" s="102" t="s">
        <v>191</v>
      </c>
      <c r="CU4" s="102" t="s">
        <v>192</v>
      </c>
      <c r="CV4" s="102" t="s">
        <v>148</v>
      </c>
      <c r="CW4" s="102" t="s">
        <v>149</v>
      </c>
      <c r="CX4" s="102" t="s">
        <v>191</v>
      </c>
      <c r="CY4" s="102" t="s">
        <v>192</v>
      </c>
      <c r="CZ4" s="102" t="s">
        <v>148</v>
      </c>
      <c r="DA4" s="102" t="s">
        <v>149</v>
      </c>
      <c r="DB4" s="102" t="s">
        <v>191</v>
      </c>
      <c r="DC4" s="102" t="s">
        <v>192</v>
      </c>
      <c r="DD4" s="102" t="s">
        <v>148</v>
      </c>
      <c r="DE4" s="102" t="s">
        <v>149</v>
      </c>
      <c r="DF4" s="102" t="s">
        <v>191</v>
      </c>
      <c r="DG4" s="102" t="s">
        <v>192</v>
      </c>
      <c r="DH4" s="102" t="s">
        <v>148</v>
      </c>
      <c r="DI4" s="102" t="s">
        <v>149</v>
      </c>
      <c r="DJ4" s="102" t="s">
        <v>191</v>
      </c>
      <c r="DK4" s="102" t="s">
        <v>192</v>
      </c>
      <c r="DL4" s="102" t="s">
        <v>148</v>
      </c>
      <c r="DM4" s="102" t="s">
        <v>149</v>
      </c>
      <c r="DN4" s="102" t="s">
        <v>191</v>
      </c>
      <c r="DO4" s="102" t="s">
        <v>192</v>
      </c>
      <c r="DP4" s="102" t="s">
        <v>148</v>
      </c>
      <c r="DQ4" s="102" t="s">
        <v>149</v>
      </c>
      <c r="DR4" s="102" t="s">
        <v>191</v>
      </c>
      <c r="DS4" s="102" t="s">
        <v>192</v>
      </c>
      <c r="DT4" s="102" t="s">
        <v>148</v>
      </c>
      <c r="DU4" s="102" t="s">
        <v>149</v>
      </c>
    </row>
    <row r="5" spans="1:125" s="4" customFormat="1" ht="13.5">
      <c r="A5" s="103"/>
      <c r="B5" s="105"/>
      <c r="C5" s="101"/>
      <c r="D5" s="103"/>
      <c r="E5" s="103"/>
      <c r="F5" s="107"/>
      <c r="G5" s="103"/>
      <c r="H5" s="103"/>
      <c r="I5" s="103"/>
      <c r="J5" s="107"/>
      <c r="K5" s="103"/>
      <c r="L5" s="103"/>
      <c r="M5" s="103"/>
      <c r="N5" s="107"/>
      <c r="O5" s="103"/>
      <c r="P5" s="103"/>
      <c r="Q5" s="103"/>
      <c r="R5" s="107"/>
      <c r="S5" s="103"/>
      <c r="T5" s="103"/>
      <c r="U5" s="103"/>
      <c r="V5" s="107"/>
      <c r="W5" s="103"/>
      <c r="X5" s="103"/>
      <c r="Y5" s="103"/>
      <c r="Z5" s="107"/>
      <c r="AA5" s="103"/>
      <c r="AB5" s="103"/>
      <c r="AC5" s="103"/>
      <c r="AD5" s="107"/>
      <c r="AE5" s="103"/>
      <c r="AF5" s="103"/>
      <c r="AG5" s="103"/>
      <c r="AH5" s="107"/>
      <c r="AI5" s="103"/>
      <c r="AJ5" s="103"/>
      <c r="AK5" s="103"/>
      <c r="AL5" s="107"/>
      <c r="AM5" s="103"/>
      <c r="AN5" s="103"/>
      <c r="AO5" s="103"/>
      <c r="AP5" s="107"/>
      <c r="AQ5" s="103"/>
      <c r="AR5" s="103"/>
      <c r="AS5" s="103"/>
      <c r="AT5" s="107"/>
      <c r="AU5" s="103"/>
      <c r="AV5" s="103"/>
      <c r="AW5" s="103"/>
      <c r="AX5" s="107"/>
      <c r="AY5" s="103"/>
      <c r="AZ5" s="103"/>
      <c r="BA5" s="103"/>
      <c r="BB5" s="107"/>
      <c r="BC5" s="103"/>
      <c r="BD5" s="103"/>
      <c r="BE5" s="103"/>
      <c r="BF5" s="107"/>
      <c r="BG5" s="103"/>
      <c r="BH5" s="103"/>
      <c r="BI5" s="103"/>
      <c r="BJ5" s="107"/>
      <c r="BK5" s="103"/>
      <c r="BL5" s="103"/>
      <c r="BM5" s="103"/>
      <c r="BN5" s="107"/>
      <c r="BO5" s="103"/>
      <c r="BP5" s="103"/>
      <c r="BQ5" s="103"/>
      <c r="BR5" s="107"/>
      <c r="BS5" s="103"/>
      <c r="BT5" s="103"/>
      <c r="BU5" s="103"/>
      <c r="BV5" s="107"/>
      <c r="BW5" s="103"/>
      <c r="BX5" s="103"/>
      <c r="BY5" s="103"/>
      <c r="BZ5" s="107"/>
      <c r="CA5" s="103"/>
      <c r="CB5" s="103"/>
      <c r="CC5" s="103"/>
      <c r="CD5" s="107"/>
      <c r="CE5" s="103"/>
      <c r="CF5" s="103"/>
      <c r="CG5" s="103"/>
      <c r="CH5" s="107"/>
      <c r="CI5" s="103"/>
      <c r="CJ5" s="103"/>
      <c r="CK5" s="103"/>
      <c r="CL5" s="107"/>
      <c r="CM5" s="103"/>
      <c r="CN5" s="103"/>
      <c r="CO5" s="103"/>
      <c r="CP5" s="107"/>
      <c r="CQ5" s="103"/>
      <c r="CR5" s="103"/>
      <c r="CS5" s="103"/>
      <c r="CT5" s="107"/>
      <c r="CU5" s="103"/>
      <c r="CV5" s="103"/>
      <c r="CW5" s="103"/>
      <c r="CX5" s="107"/>
      <c r="CY5" s="103"/>
      <c r="CZ5" s="103"/>
      <c r="DA5" s="103"/>
      <c r="DB5" s="107"/>
      <c r="DC5" s="103"/>
      <c r="DD5" s="103"/>
      <c r="DE5" s="103"/>
      <c r="DF5" s="107"/>
      <c r="DG5" s="103"/>
      <c r="DH5" s="103"/>
      <c r="DI5" s="103"/>
      <c r="DJ5" s="107"/>
      <c r="DK5" s="103"/>
      <c r="DL5" s="103"/>
      <c r="DM5" s="103"/>
      <c r="DN5" s="107"/>
      <c r="DO5" s="103"/>
      <c r="DP5" s="103"/>
      <c r="DQ5" s="103"/>
      <c r="DR5" s="107"/>
      <c r="DS5" s="103"/>
      <c r="DT5" s="103"/>
      <c r="DU5" s="103"/>
    </row>
    <row r="6" spans="1:125" s="5" customFormat="1" ht="13.5">
      <c r="A6" s="103"/>
      <c r="B6" s="105"/>
      <c r="C6" s="101"/>
      <c r="D6" s="74" t="s">
        <v>156</v>
      </c>
      <c r="E6" s="74" t="s">
        <v>156</v>
      </c>
      <c r="F6" s="107"/>
      <c r="G6" s="103"/>
      <c r="H6" s="74" t="s">
        <v>156</v>
      </c>
      <c r="I6" s="74" t="s">
        <v>156</v>
      </c>
      <c r="J6" s="107"/>
      <c r="K6" s="103"/>
      <c r="L6" s="74" t="s">
        <v>156</v>
      </c>
      <c r="M6" s="74" t="s">
        <v>156</v>
      </c>
      <c r="N6" s="107"/>
      <c r="O6" s="103"/>
      <c r="P6" s="74" t="s">
        <v>156</v>
      </c>
      <c r="Q6" s="74" t="s">
        <v>156</v>
      </c>
      <c r="R6" s="107"/>
      <c r="S6" s="103"/>
      <c r="T6" s="74" t="s">
        <v>156</v>
      </c>
      <c r="U6" s="74" t="s">
        <v>156</v>
      </c>
      <c r="V6" s="107"/>
      <c r="W6" s="103"/>
      <c r="X6" s="74" t="s">
        <v>156</v>
      </c>
      <c r="Y6" s="74" t="s">
        <v>156</v>
      </c>
      <c r="Z6" s="107"/>
      <c r="AA6" s="103"/>
      <c r="AB6" s="74" t="s">
        <v>156</v>
      </c>
      <c r="AC6" s="74" t="s">
        <v>156</v>
      </c>
      <c r="AD6" s="107"/>
      <c r="AE6" s="103"/>
      <c r="AF6" s="74" t="s">
        <v>156</v>
      </c>
      <c r="AG6" s="74" t="s">
        <v>156</v>
      </c>
      <c r="AH6" s="107"/>
      <c r="AI6" s="103"/>
      <c r="AJ6" s="74" t="s">
        <v>156</v>
      </c>
      <c r="AK6" s="74" t="s">
        <v>156</v>
      </c>
      <c r="AL6" s="107"/>
      <c r="AM6" s="103"/>
      <c r="AN6" s="74" t="s">
        <v>156</v>
      </c>
      <c r="AO6" s="74" t="s">
        <v>156</v>
      </c>
      <c r="AP6" s="107"/>
      <c r="AQ6" s="103"/>
      <c r="AR6" s="74" t="s">
        <v>156</v>
      </c>
      <c r="AS6" s="74" t="s">
        <v>156</v>
      </c>
      <c r="AT6" s="107"/>
      <c r="AU6" s="103"/>
      <c r="AV6" s="74" t="s">
        <v>156</v>
      </c>
      <c r="AW6" s="74" t="s">
        <v>156</v>
      </c>
      <c r="AX6" s="107"/>
      <c r="AY6" s="103"/>
      <c r="AZ6" s="74" t="s">
        <v>156</v>
      </c>
      <c r="BA6" s="74" t="s">
        <v>156</v>
      </c>
      <c r="BB6" s="107"/>
      <c r="BC6" s="103"/>
      <c r="BD6" s="74" t="s">
        <v>156</v>
      </c>
      <c r="BE6" s="74" t="s">
        <v>156</v>
      </c>
      <c r="BF6" s="107"/>
      <c r="BG6" s="103"/>
      <c r="BH6" s="74" t="s">
        <v>156</v>
      </c>
      <c r="BI6" s="74" t="s">
        <v>156</v>
      </c>
      <c r="BJ6" s="107"/>
      <c r="BK6" s="103"/>
      <c r="BL6" s="74" t="s">
        <v>156</v>
      </c>
      <c r="BM6" s="74" t="s">
        <v>156</v>
      </c>
      <c r="BN6" s="107"/>
      <c r="BO6" s="103"/>
      <c r="BP6" s="74" t="s">
        <v>156</v>
      </c>
      <c r="BQ6" s="74" t="s">
        <v>156</v>
      </c>
      <c r="BR6" s="107"/>
      <c r="BS6" s="103"/>
      <c r="BT6" s="74" t="s">
        <v>156</v>
      </c>
      <c r="BU6" s="74" t="s">
        <v>156</v>
      </c>
      <c r="BV6" s="107"/>
      <c r="BW6" s="103"/>
      <c r="BX6" s="74" t="s">
        <v>156</v>
      </c>
      <c r="BY6" s="74" t="s">
        <v>156</v>
      </c>
      <c r="BZ6" s="107"/>
      <c r="CA6" s="103"/>
      <c r="CB6" s="74" t="s">
        <v>156</v>
      </c>
      <c r="CC6" s="74" t="s">
        <v>156</v>
      </c>
      <c r="CD6" s="107"/>
      <c r="CE6" s="103"/>
      <c r="CF6" s="74" t="s">
        <v>156</v>
      </c>
      <c r="CG6" s="74" t="s">
        <v>156</v>
      </c>
      <c r="CH6" s="107"/>
      <c r="CI6" s="103"/>
      <c r="CJ6" s="74" t="s">
        <v>156</v>
      </c>
      <c r="CK6" s="74" t="s">
        <v>156</v>
      </c>
      <c r="CL6" s="107"/>
      <c r="CM6" s="103"/>
      <c r="CN6" s="74" t="s">
        <v>156</v>
      </c>
      <c r="CO6" s="74" t="s">
        <v>156</v>
      </c>
      <c r="CP6" s="107"/>
      <c r="CQ6" s="103"/>
      <c r="CR6" s="74" t="s">
        <v>156</v>
      </c>
      <c r="CS6" s="74" t="s">
        <v>156</v>
      </c>
      <c r="CT6" s="107"/>
      <c r="CU6" s="103"/>
      <c r="CV6" s="74" t="s">
        <v>156</v>
      </c>
      <c r="CW6" s="74" t="s">
        <v>156</v>
      </c>
      <c r="CX6" s="107"/>
      <c r="CY6" s="103"/>
      <c r="CZ6" s="74" t="s">
        <v>156</v>
      </c>
      <c r="DA6" s="74" t="s">
        <v>156</v>
      </c>
      <c r="DB6" s="107"/>
      <c r="DC6" s="103"/>
      <c r="DD6" s="74" t="s">
        <v>156</v>
      </c>
      <c r="DE6" s="74" t="s">
        <v>156</v>
      </c>
      <c r="DF6" s="107"/>
      <c r="DG6" s="103"/>
      <c r="DH6" s="74" t="s">
        <v>156</v>
      </c>
      <c r="DI6" s="74" t="s">
        <v>156</v>
      </c>
      <c r="DJ6" s="107"/>
      <c r="DK6" s="103"/>
      <c r="DL6" s="74" t="s">
        <v>156</v>
      </c>
      <c r="DM6" s="74" t="s">
        <v>156</v>
      </c>
      <c r="DN6" s="107"/>
      <c r="DO6" s="103"/>
      <c r="DP6" s="74" t="s">
        <v>156</v>
      </c>
      <c r="DQ6" s="74" t="s">
        <v>156</v>
      </c>
      <c r="DR6" s="107"/>
      <c r="DS6" s="103"/>
      <c r="DT6" s="74" t="s">
        <v>156</v>
      </c>
      <c r="DU6" s="74" t="s">
        <v>156</v>
      </c>
    </row>
    <row r="7" spans="1:125" s="13" customFormat="1" ht="12" customHeight="1">
      <c r="A7" s="85" t="s">
        <v>201</v>
      </c>
      <c r="B7" s="86" t="s">
        <v>202</v>
      </c>
      <c r="C7" s="85" t="s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  <c r="DJ7" s="91">
        <v>0</v>
      </c>
      <c r="DK7" s="91">
        <v>0</v>
      </c>
      <c r="DL7" s="91">
        <v>0</v>
      </c>
      <c r="DM7" s="91">
        <v>0</v>
      </c>
      <c r="DN7" s="91">
        <v>0</v>
      </c>
      <c r="DO7" s="91">
        <v>0</v>
      </c>
      <c r="DP7" s="91">
        <v>0</v>
      </c>
      <c r="DQ7" s="91">
        <v>0</v>
      </c>
      <c r="DR7" s="91">
        <v>0</v>
      </c>
      <c r="DS7" s="91">
        <v>0</v>
      </c>
      <c r="DT7" s="91">
        <v>0</v>
      </c>
      <c r="DU7" s="91">
        <v>0</v>
      </c>
    </row>
  </sheetData>
  <sheetProtection/>
  <mergeCells count="126"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BP4:BP5"/>
    <mergeCell ref="BQ4:BQ5"/>
    <mergeCell ref="BJ4:BJ6"/>
    <mergeCell ref="BK4:BK6"/>
    <mergeCell ref="BF4:BF6"/>
    <mergeCell ref="BG4:BG6"/>
    <mergeCell ref="BH4:BH5"/>
    <mergeCell ref="BI4:BI5"/>
    <mergeCell ref="BV4:BV6"/>
    <mergeCell ref="BW4:BW6"/>
    <mergeCell ref="BX4:BX5"/>
    <mergeCell ref="BY4:BY5"/>
    <mergeCell ref="BR4:BR6"/>
    <mergeCell ref="BS4:BS6"/>
    <mergeCell ref="BT4:BT5"/>
    <mergeCell ref="BU4:BU5"/>
    <mergeCell ref="CF4:CF5"/>
    <mergeCell ref="CG4:CG5"/>
    <mergeCell ref="CD4:CD6"/>
    <mergeCell ref="CE4:CE6"/>
    <mergeCell ref="BZ4:BZ6"/>
    <mergeCell ref="CA4:CA6"/>
    <mergeCell ref="CB4:CB5"/>
    <mergeCell ref="CC4:CC5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30" dxfId="16" stopIfTrue="1">
      <formula>$A7&lt;&gt;""</formula>
    </cfRule>
  </conditionalFormatting>
  <conditionalFormatting sqref="A7:DU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2014-10-14T09:47:38Z</dcterms:modified>
  <cp:category/>
  <cp:version/>
  <cp:contentType/>
  <cp:contentStatus/>
</cp:coreProperties>
</file>