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'ごみ処理概要'!$A$7:$AE$9</definedName>
    <definedName name="_xlnm.Print_Area" localSheetId="23">'ごみ処理量内訳'!$A$7:$BI$9</definedName>
    <definedName name="_xlnm.Print_Area" localSheetId="9">'ごみ搬入量内訳(セメント)'!$A$7:$AH$9</definedName>
    <definedName name="_xlnm.Print_Area" localSheetId="11">'ごみ搬入量内訳(その他)'!$A$7:$AH$9</definedName>
    <definedName name="_xlnm.Print_Area" localSheetId="7">'ごみ搬入量内訳(メタン化)'!$A$7:$AH$9</definedName>
    <definedName name="_xlnm.Print_Area" localSheetId="13">'ごみ搬入量内訳(海洋投入)'!$A$7:$AH$9</definedName>
    <definedName name="_xlnm.Print_Area" localSheetId="10">'ごみ搬入量内訳(資源化等)'!$A$7:$AH$9</definedName>
    <definedName name="_xlnm.Print_Area" localSheetId="6">'ごみ搬入量内訳(飼料化)'!$A$7:$AH$9</definedName>
    <definedName name="_xlnm.Print_Area" localSheetId="3">'ごみ搬入量内訳(焼却)'!$A$7:$AH$9</definedName>
    <definedName name="_xlnm.Print_Area" localSheetId="4">'ごみ搬入量内訳(粗大)'!$A$7:$AH$9</definedName>
    <definedName name="_xlnm.Print_Area" localSheetId="1">'ごみ搬入量内訳(総括)'!$A$7:$AH$9</definedName>
    <definedName name="_xlnm.Print_Area" localSheetId="5">'ごみ搬入量内訳(堆肥化)'!$A$7:$AH$9</definedName>
    <definedName name="_xlnm.Print_Area" localSheetId="2">'ごみ搬入量内訳(直接資源化)'!$A$7:$AH$9</definedName>
    <definedName name="_xlnm.Print_Area" localSheetId="12">'ごみ搬入量内訳(直接埋立)'!$A$7:$AH$9</definedName>
    <definedName name="_xlnm.Print_Area" localSheetId="8">'ごみ搬入量内訳(燃料化)'!$A$7:$AH$9</definedName>
    <definedName name="_xlnm.Print_Area" localSheetId="21">'施設資源化量内訳(セメント)'!$A$7:$AF$9</definedName>
    <definedName name="_xlnm.Print_Area" localSheetId="19">'施設資源化量内訳(メタン化)'!$A$7:$AF$9</definedName>
    <definedName name="_xlnm.Print_Area" localSheetId="22">'施設資源化量内訳(資源化等)'!$A$7:$AF$9</definedName>
    <definedName name="_xlnm.Print_Area" localSheetId="18">'施設資源化量内訳(飼料化)'!$A$7:$AF$9</definedName>
    <definedName name="_xlnm.Print_Area" localSheetId="15">'施設資源化量内訳(焼却)'!$A$7:$AF$9</definedName>
    <definedName name="_xlnm.Print_Area" localSheetId="16">'施設資源化量内訳(粗大)'!$A$7:$AF$9</definedName>
    <definedName name="_xlnm.Print_Area" localSheetId="17">'施設資源化量内訳(堆肥化)'!$A$7:$AF$9</definedName>
    <definedName name="_xlnm.Print_Area" localSheetId="20">'施設資源化量内訳(燃料化)'!$A$7:$AF$9</definedName>
    <definedName name="_xlnm.Print_Area" localSheetId="14">'資源化量内訳'!$A$7:$CL$9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<sst xmlns="http://schemas.openxmlformats.org/spreadsheetml/2006/main" count="1972" uniqueCount="126">
  <si>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</si>
  <si>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</si>
  <si>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</si>
  <si>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</si>
  <si>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</si>
  <si>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</si>
  <si>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</si>
  <si>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</si>
  <si>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</si>
  <si>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</si>
  <si>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</si>
  <si>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</si>
  <si>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</si>
  <si>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</si>
  <si>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</si>
  <si>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</si>
  <si>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</si>
  <si>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</si>
  <si>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</si>
  <si>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</si>
  <si>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</si>
  <si>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</si>
  <si>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</si>
  <si>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</si>
  <si>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</si>
  <si>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</si>
  <si>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</si>
  <si>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</si>
  <si>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</si>
  <si>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</si>
  <si>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</si>
  <si>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</si>
  <si>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</si>
  <si>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</si>
  <si>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</si>
  <si>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</si>
  <si>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</si>
  <si>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</si>
  <si>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</si>
  <si>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</si>
  <si>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</si>
  <si>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</si>
  <si>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</si>
  <si>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</si>
  <si>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</si>
  <si>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</si>
  <si>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</si>
  <si>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</si>
  <si>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</si>
  <si>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</si>
  <si>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</si>
  <si>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</si>
  <si>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</si>
  <si>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</si>
  <si>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</si>
  <si>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</si>
  <si>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</si>
  <si>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</si>
  <si>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</si>
  <si>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</si>
  <si>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</si>
  <si>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</si>
  <si>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</si>
  <si>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</si>
  <si>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</si>
  <si>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</si>
  <si>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</si>
  <si>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</si>
  <si>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</si>
  <si>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</si>
  <si>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</si>
  <si>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</si>
  <si>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</si>
  <si>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</si>
  <si>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</si>
  <si>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</si>
  <si>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</si>
  <si>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</si>
  <si>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</si>
  <si>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</si>
  <si>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</si>
  <si>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</si>
  <si>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</si>
  <si>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</si>
  <si>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</si>
  <si>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</si>
  <si>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</si>
  <si>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</si>
  <si>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</si>
  <si>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</si>
  <si>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</si>
  <si>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</si>
  <si>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</si>
  <si>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</si>
  <si>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</si>
  <si>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</si>
  <si>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</si>
  <si>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</si>
  <si>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</si>
  <si>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</si>
  <si>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</si>
  <si>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</si>
  <si>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</si>
  <si>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</si>
  <si>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</si>
  <si>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</si>
  <si>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</si>
  <si>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</si>
  <si>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</si>
  <si>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</si>
  <si>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</si>
  <si>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</si>
  <si>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</si>
  <si>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</si>
  <si>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</si>
  <si>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</si>
  <si>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</si>
  <si>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</si>
  <si>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</si>
  <si>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</si>
  <si>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和歌山県</t>
  </si>
  <si>
    <t>30000</t>
  </si>
  <si>
    <t>30207</t>
  </si>
  <si>
    <t>新宮市</t>
  </si>
  <si>
    <t>30421</t>
  </si>
  <si>
    <t>那智勝浦町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</si>
</sst>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5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SUM(D8:D9)</f>
        <v>10142</v>
      </c>
      <c r="E7" s="54">
        <f t="shared" si="0"/>
        <v>248</v>
      </c>
      <c r="F7" s="54">
        <f t="shared" si="0"/>
        <v>0</v>
      </c>
      <c r="G7" s="54">
        <f t="shared" si="0"/>
        <v>9894</v>
      </c>
      <c r="H7" s="54">
        <f t="shared" si="0"/>
        <v>0</v>
      </c>
      <c r="I7" s="54">
        <f t="shared" si="0"/>
        <v>9556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273</v>
      </c>
      <c r="N7" s="54">
        <f t="shared" si="0"/>
        <v>65</v>
      </c>
      <c r="O7" s="54">
        <f t="shared" si="0"/>
        <v>0</v>
      </c>
      <c r="P7" s="54">
        <f t="shared" si="0"/>
        <v>10142</v>
      </c>
      <c r="Q7" s="55">
        <f>IF(P7&lt;&gt;0,(O7+E7+G7)/P7*100,"-")</f>
        <v>100</v>
      </c>
      <c r="R7" s="54">
        <f aca="true" t="shared" si="1" ref="R7:Y7">SUM(R8:R9)</f>
        <v>248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273</v>
      </c>
      <c r="X7" s="54">
        <f t="shared" si="1"/>
        <v>9556</v>
      </c>
      <c r="Y7" s="54">
        <f t="shared" si="1"/>
        <v>10077</v>
      </c>
      <c r="Z7" s="58" t="s">
        <v>119</v>
      </c>
      <c r="AA7" s="58" t="s">
        <v>119</v>
      </c>
      <c r="AB7" s="54">
        <f>SUM(AB8:AB9)</f>
        <v>0</v>
      </c>
      <c r="AC7" s="54">
        <f>SUM(AC8:AC9)</f>
        <v>0</v>
      </c>
      <c r="AD7" s="54">
        <f>SUM(AD8:AD9)</f>
        <v>65</v>
      </c>
      <c r="AE7" s="54">
        <f>SUM(AE8:AE9)</f>
        <v>65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9578</v>
      </c>
      <c r="E8" s="53">
        <f>'ごみ処理量内訳'!E8</f>
        <v>248</v>
      </c>
      <c r="F8" s="53">
        <f>'ごみ処理量内訳'!O8</f>
        <v>0</v>
      </c>
      <c r="G8" s="53">
        <f>SUM(H8:N8)</f>
        <v>9330</v>
      </c>
      <c r="H8" s="53">
        <f>'ごみ処理量内訳'!G8</f>
        <v>0</v>
      </c>
      <c r="I8" s="53">
        <f>'ごみ処理量内訳'!L8+'ごみ処理量内訳'!M8</f>
        <v>9330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>SUM(E8,F8,G8,O8)</f>
        <v>9578</v>
      </c>
      <c r="Q8" s="55">
        <f>IF(P8&lt;&gt;0,(O8+E8+G8)/P8*100,"-")</f>
        <v>100</v>
      </c>
      <c r="R8" s="53">
        <f>'施設資源化量内訳(焼却)'!D8</f>
        <v>248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9330</v>
      </c>
      <c r="Y8" s="54">
        <f>SUM(R8:X8)</f>
        <v>9578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564</v>
      </c>
      <c r="E9" s="53">
        <f>'ごみ処理量内訳'!E9</f>
        <v>0</v>
      </c>
      <c r="F9" s="53">
        <f>'ごみ処理量内訳'!O9</f>
        <v>0</v>
      </c>
      <c r="G9" s="53">
        <f>SUM(H9:N9)</f>
        <v>564</v>
      </c>
      <c r="H9" s="53">
        <f>'ごみ処理量内訳'!G9</f>
        <v>0</v>
      </c>
      <c r="I9" s="53">
        <f>'ごみ処理量内訳'!L9+'ごみ処理量内訳'!M9</f>
        <v>226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273</v>
      </c>
      <c r="N9" s="53">
        <f>'ごみ処理量内訳'!N9</f>
        <v>65</v>
      </c>
      <c r="O9" s="53">
        <f>'資源化量内訳'!AG9</f>
        <v>0</v>
      </c>
      <c r="P9" s="54">
        <f>SUM(E9,F9,G9,O9)</f>
        <v>564</v>
      </c>
      <c r="Q9" s="55">
        <f>IF(P9&lt;&gt;0,(O9+E9+G9)/P9*100,"-")</f>
        <v>100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273</v>
      </c>
      <c r="X9" s="53">
        <f>'施設資源化量内訳(資源化等)'!D9+'ごみ搬入量内訳(セメント)'!D9</f>
        <v>226</v>
      </c>
      <c r="Y9" s="54">
        <f>SUM(R9:X9)</f>
        <v>499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65</v>
      </c>
      <c r="AE9" s="54">
        <f>SUM(AB9:AD9)</f>
        <v>65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9">
    <cfRule type="expression" priority="316" dxfId="56" stopIfTrue="1">
      <formula>$A7&lt;&gt;""</formula>
    </cfRule>
  </conditionalFormatting>
  <conditionalFormatting sqref="D8">
    <cfRule type="expression" priority="315" dxfId="56" stopIfTrue="1">
      <formula>$A8&lt;&gt;""</formula>
    </cfRule>
  </conditionalFormatting>
  <conditionalFormatting sqref="D9">
    <cfRule type="expression" priority="314" dxfId="56" stopIfTrue="1">
      <formula>$A9&lt;&gt;""</formula>
    </cfRule>
  </conditionalFormatting>
  <conditionalFormatting sqref="D7">
    <cfRule type="expression" priority="309" dxfId="56" stopIfTrue="1">
      <formula>$A7&lt;&gt;""</formula>
    </cfRule>
  </conditionalFormatting>
  <conditionalFormatting sqref="A7:AE9">
    <cfRule type="expression" priority="4" dxfId="56" stopIfTrue="1">
      <formula>$A7&lt;&gt;""</formula>
    </cfRule>
  </conditionalFormatting>
  <conditionalFormatting sqref="D8">
    <cfRule type="expression" priority="3" dxfId="56" stopIfTrue="1">
      <formula>$A8&lt;&gt;""</formula>
    </cfRule>
  </conditionalFormatting>
  <conditionalFormatting sqref="D9">
    <cfRule type="expression" priority="2" dxfId="56" stopIfTrue="1">
      <formula>$A9&lt;&gt;""</formula>
    </cfRule>
  </conditionalFormatting>
  <conditionalFormatting sqref="D7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9556</v>
      </c>
      <c r="E7" s="61">
        <f t="shared" si="0"/>
        <v>0</v>
      </c>
      <c r="F7" s="61">
        <f t="shared" si="0"/>
        <v>0</v>
      </c>
      <c r="G7" s="61">
        <f t="shared" si="0"/>
        <v>2517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7039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9330</v>
      </c>
      <c r="E8" s="61">
        <v>0</v>
      </c>
      <c r="F8" s="61">
        <v>0</v>
      </c>
      <c r="G8" s="61">
        <v>2291</v>
      </c>
      <c r="H8" s="61">
        <v>0</v>
      </c>
      <c r="I8" s="61">
        <v>0</v>
      </c>
      <c r="J8" s="61">
        <v>0</v>
      </c>
      <c r="K8" s="61">
        <v>0</v>
      </c>
      <c r="L8" s="61">
        <v>7039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226</v>
      </c>
      <c r="E9" s="61">
        <v>0</v>
      </c>
      <c r="F9" s="61">
        <v>0</v>
      </c>
      <c r="G9" s="61">
        <v>226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65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65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65</v>
      </c>
      <c r="E9" s="61">
        <v>0</v>
      </c>
      <c r="F9" s="61">
        <v>0</v>
      </c>
      <c r="G9" s="61">
        <v>0</v>
      </c>
      <c r="H9" s="61">
        <v>65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SUM(D8:D9)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SUM(AF8:AF9)</f>
        <v>0</v>
      </c>
      <c r="AG7" s="62">
        <v>0</v>
      </c>
      <c r="AH7" s="61">
        <f>SUM(AH8:AH9)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2">
        <f>E7</f>
        <v>0</v>
      </c>
      <c r="F8" s="62">
        <f aca="true" t="shared" si="0" ref="F8:AE8">F7</f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62">
        <f t="shared" si="0"/>
        <v>0</v>
      </c>
      <c r="AA8" s="62">
        <f t="shared" si="0"/>
        <v>0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1">
        <v>0</v>
      </c>
      <c r="AG8" s="62">
        <f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2">
        <f>E8</f>
        <v>0</v>
      </c>
      <c r="F9" s="62">
        <f aca="true" t="shared" si="1" ref="F9:AE9">F8</f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>AG8</f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SUM(D8:D9)</f>
        <v>10077</v>
      </c>
      <c r="E7" s="61">
        <f t="shared" si="0"/>
        <v>521</v>
      </c>
      <c r="F7" s="61">
        <f t="shared" si="0"/>
        <v>0</v>
      </c>
      <c r="G7" s="61">
        <f t="shared" si="0"/>
        <v>2517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7039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10077</v>
      </c>
      <c r="BK7" s="61">
        <f t="shared" si="0"/>
        <v>521</v>
      </c>
      <c r="BL7" s="61">
        <f t="shared" si="0"/>
        <v>0</v>
      </c>
      <c r="BM7" s="61">
        <f t="shared" si="0"/>
        <v>2517</v>
      </c>
      <c r="BN7" s="61">
        <f t="shared" si="0"/>
        <v>0</v>
      </c>
      <c r="BO7" s="61">
        <f t="shared" si="0"/>
        <v>0</v>
      </c>
      <c r="BP7" s="61">
        <f aca="true" t="shared" si="1" ref="BP7:CL7">SUM(BP8:BP9)</f>
        <v>0</v>
      </c>
      <c r="BQ7" s="61">
        <f t="shared" si="1"/>
        <v>0</v>
      </c>
      <c r="BR7" s="61">
        <f t="shared" si="1"/>
        <v>7039</v>
      </c>
      <c r="BS7" s="61">
        <f t="shared" si="1"/>
        <v>0</v>
      </c>
      <c r="BT7" s="61">
        <f t="shared" si="1"/>
        <v>0</v>
      </c>
      <c r="BU7" s="61">
        <f t="shared" si="1"/>
        <v>0</v>
      </c>
      <c r="BV7" s="61">
        <f t="shared" si="1"/>
        <v>0</v>
      </c>
      <c r="BW7" s="61">
        <f t="shared" si="1"/>
        <v>0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9578</v>
      </c>
      <c r="E8" s="61">
        <f aca="true" t="shared" si="2" ref="E8:N9">AH8+BK8</f>
        <v>248</v>
      </c>
      <c r="F8" s="61">
        <f t="shared" si="2"/>
        <v>0</v>
      </c>
      <c r="G8" s="61">
        <f t="shared" si="2"/>
        <v>2291</v>
      </c>
      <c r="H8" s="61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7039</v>
      </c>
      <c r="M8" s="61">
        <f t="shared" si="2"/>
        <v>0</v>
      </c>
      <c r="N8" s="61">
        <f t="shared" si="2"/>
        <v>0</v>
      </c>
      <c r="O8" s="61">
        <f aca="true" t="shared" si="3" ref="O8:X9">AR8+BU8</f>
        <v>0</v>
      </c>
      <c r="P8" s="61">
        <f t="shared" si="3"/>
        <v>0</v>
      </c>
      <c r="Q8" s="61">
        <f t="shared" si="3"/>
        <v>0</v>
      </c>
      <c r="R8" s="61">
        <f t="shared" si="3"/>
        <v>0</v>
      </c>
      <c r="S8" s="61">
        <f t="shared" si="3"/>
        <v>0</v>
      </c>
      <c r="T8" s="61">
        <f t="shared" si="3"/>
        <v>0</v>
      </c>
      <c r="U8" s="61">
        <f t="shared" si="3"/>
        <v>0</v>
      </c>
      <c r="V8" s="61">
        <f t="shared" si="3"/>
        <v>0</v>
      </c>
      <c r="W8" s="61">
        <f t="shared" si="3"/>
        <v>0</v>
      </c>
      <c r="X8" s="61">
        <f t="shared" si="3"/>
        <v>0</v>
      </c>
      <c r="Y8" s="61">
        <f aca="true" t="shared" si="4" ref="Y8:AF9">BB8+CE8</f>
        <v>0</v>
      </c>
      <c r="Z8" s="61">
        <f t="shared" si="4"/>
        <v>0</v>
      </c>
      <c r="AA8" s="61">
        <f t="shared" si="4"/>
        <v>0</v>
      </c>
      <c r="AB8" s="61">
        <f t="shared" si="4"/>
        <v>0</v>
      </c>
      <c r="AC8" s="61">
        <f t="shared" si="4"/>
        <v>0</v>
      </c>
      <c r="AD8" s="61">
        <f t="shared" si="4"/>
        <v>0</v>
      </c>
      <c r="AE8" s="61">
        <f t="shared" si="4"/>
        <v>0</v>
      </c>
      <c r="AF8" s="61">
        <f t="shared" si="4"/>
        <v>0</v>
      </c>
      <c r="AG8" s="61">
        <f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>SUM(BK8:CL8)</f>
        <v>9578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248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2291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7039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499</v>
      </c>
      <c r="E9" s="61">
        <f t="shared" si="2"/>
        <v>273</v>
      </c>
      <c r="F9" s="61">
        <f t="shared" si="2"/>
        <v>0</v>
      </c>
      <c r="G9" s="61">
        <f t="shared" si="2"/>
        <v>226</v>
      </c>
      <c r="H9" s="61">
        <f t="shared" si="2"/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  <c r="O9" s="61">
        <f t="shared" si="3"/>
        <v>0</v>
      </c>
      <c r="P9" s="61">
        <f t="shared" si="3"/>
        <v>0</v>
      </c>
      <c r="Q9" s="61">
        <f t="shared" si="3"/>
        <v>0</v>
      </c>
      <c r="R9" s="61">
        <f t="shared" si="3"/>
        <v>0</v>
      </c>
      <c r="S9" s="61">
        <f t="shared" si="3"/>
        <v>0</v>
      </c>
      <c r="T9" s="61">
        <f t="shared" si="3"/>
        <v>0</v>
      </c>
      <c r="U9" s="61">
        <f t="shared" si="3"/>
        <v>0</v>
      </c>
      <c r="V9" s="61">
        <f t="shared" si="3"/>
        <v>0</v>
      </c>
      <c r="W9" s="61">
        <f t="shared" si="3"/>
        <v>0</v>
      </c>
      <c r="X9" s="61">
        <f t="shared" si="3"/>
        <v>0</v>
      </c>
      <c r="Y9" s="61">
        <f t="shared" si="4"/>
        <v>0</v>
      </c>
      <c r="Z9" s="61">
        <f t="shared" si="4"/>
        <v>0</v>
      </c>
      <c r="AA9" s="61">
        <f t="shared" si="4"/>
        <v>0</v>
      </c>
      <c r="AB9" s="61">
        <f t="shared" si="4"/>
        <v>0</v>
      </c>
      <c r="AC9" s="61">
        <f t="shared" si="4"/>
        <v>0</v>
      </c>
      <c r="AD9" s="61">
        <f t="shared" si="4"/>
        <v>0</v>
      </c>
      <c r="AE9" s="61">
        <f t="shared" si="4"/>
        <v>0</v>
      </c>
      <c r="AF9" s="61">
        <f t="shared" si="4"/>
        <v>0</v>
      </c>
      <c r="AG9" s="61">
        <f>SUM(AH9:BI9)</f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>SUM(BK9:CL9)</f>
        <v>499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273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226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9">
    <cfRule type="expression" priority="30" dxfId="56" stopIfTrue="1">
      <formula>$A7&lt;&gt;""</formula>
    </cfRule>
  </conditionalFormatting>
  <conditionalFormatting sqref="A7:CL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248</v>
      </c>
      <c r="E7" s="61">
        <f t="shared" si="0"/>
        <v>248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248</v>
      </c>
      <c r="E8" s="61">
        <v>248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1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10142</v>
      </c>
      <c r="E7" s="61">
        <f t="shared" si="0"/>
        <v>521</v>
      </c>
      <c r="F7" s="61">
        <f t="shared" si="0"/>
        <v>0</v>
      </c>
      <c r="G7" s="61">
        <f t="shared" si="0"/>
        <v>2517</v>
      </c>
      <c r="H7" s="61">
        <f t="shared" si="0"/>
        <v>65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7039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9578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248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2291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7039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564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273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226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65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273</v>
      </c>
      <c r="E7" s="61">
        <f t="shared" si="0"/>
        <v>273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273</v>
      </c>
      <c r="E9" s="61">
        <v>273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SUM(D8:D9)</f>
        <v>9556</v>
      </c>
      <c r="E7" s="61">
        <f t="shared" si="0"/>
        <v>0</v>
      </c>
      <c r="F7" s="61">
        <f t="shared" si="0"/>
        <v>0</v>
      </c>
      <c r="G7" s="61">
        <f t="shared" si="0"/>
        <v>2517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7039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9330</v>
      </c>
      <c r="E8" s="61">
        <v>0</v>
      </c>
      <c r="F8" s="61">
        <v>0</v>
      </c>
      <c r="G8" s="61">
        <v>2291</v>
      </c>
      <c r="H8" s="61">
        <v>0</v>
      </c>
      <c r="I8" s="61">
        <v>0</v>
      </c>
      <c r="J8" s="61">
        <v>0</v>
      </c>
      <c r="K8" s="61">
        <v>0</v>
      </c>
      <c r="L8" s="61">
        <v>7039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226</v>
      </c>
      <c r="E9" s="61">
        <v>0</v>
      </c>
      <c r="F9" s="61">
        <v>0</v>
      </c>
      <c r="G9" s="61">
        <v>226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9">
    <cfRule type="expression" priority="30" dxfId="56" stopIfTrue="1">
      <formula>$A7&lt;&gt;""</formula>
    </cfRule>
  </conditionalFormatting>
  <conditionalFormatting sqref="A7:AF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9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SUM(D8:D9)</f>
        <v>10142</v>
      </c>
      <c r="E7" s="61">
        <f t="shared" si="0"/>
        <v>248</v>
      </c>
      <c r="F7" s="61">
        <f t="shared" si="0"/>
        <v>9894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273</v>
      </c>
      <c r="L7" s="61">
        <f t="shared" si="0"/>
        <v>9556</v>
      </c>
      <c r="M7" s="61">
        <f t="shared" si="0"/>
        <v>0</v>
      </c>
      <c r="N7" s="61">
        <f t="shared" si="0"/>
        <v>65</v>
      </c>
      <c r="O7" s="61">
        <f t="shared" si="0"/>
        <v>0</v>
      </c>
      <c r="P7" s="61">
        <f t="shared" si="0"/>
        <v>0</v>
      </c>
      <c r="Q7" s="61">
        <f t="shared" si="0"/>
        <v>248</v>
      </c>
      <c r="R7" s="61">
        <f t="shared" si="0"/>
        <v>248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10077</v>
      </c>
      <c r="AC7" s="61">
        <f t="shared" si="0"/>
        <v>248</v>
      </c>
      <c r="AD7" s="61">
        <f t="shared" si="0"/>
        <v>9829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273</v>
      </c>
      <c r="AJ7" s="61">
        <f t="shared" si="0"/>
        <v>9556</v>
      </c>
      <c r="AK7" s="61">
        <f t="shared" si="0"/>
        <v>0</v>
      </c>
      <c r="AL7" s="61">
        <f t="shared" si="0"/>
        <v>0</v>
      </c>
      <c r="AM7" s="61">
        <f t="shared" si="0"/>
        <v>65</v>
      </c>
      <c r="AN7" s="61">
        <f t="shared" si="0"/>
        <v>0</v>
      </c>
      <c r="AO7" s="61">
        <f t="shared" si="0"/>
        <v>0</v>
      </c>
      <c r="AP7" s="61">
        <f t="shared" si="0"/>
        <v>65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65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>SUM(E8,F8,O8,P8)</f>
        <v>9578</v>
      </c>
      <c r="E8" s="64">
        <f>R8</f>
        <v>248</v>
      </c>
      <c r="F8" s="64">
        <f>SUM(G8:N8)</f>
        <v>9330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9330</v>
      </c>
      <c r="M8" s="64">
        <v>0</v>
      </c>
      <c r="N8" s="64">
        <v>0</v>
      </c>
      <c r="O8" s="64">
        <f>AN8</f>
        <v>0</v>
      </c>
      <c r="P8" s="61">
        <f>'資源化量内訳'!AG8</f>
        <v>0</v>
      </c>
      <c r="Q8" s="64">
        <f>SUM(R8:S8)</f>
        <v>248</v>
      </c>
      <c r="R8" s="64">
        <v>248</v>
      </c>
      <c r="S8" s="64">
        <f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>SUM(AC8:AD8)</f>
        <v>9578</v>
      </c>
      <c r="AC8" s="64">
        <v>248</v>
      </c>
      <c r="AD8" s="64">
        <f>SUM(AE8:AK8)</f>
        <v>9330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9330</v>
      </c>
      <c r="AK8" s="64">
        <v>0</v>
      </c>
      <c r="AL8" s="65" t="s">
        <v>119</v>
      </c>
      <c r="AM8" s="59">
        <f>SUM(AN8:AP8)</f>
        <v>0</v>
      </c>
      <c r="AN8" s="63">
        <v>0</v>
      </c>
      <c r="AO8" s="59">
        <v>0</v>
      </c>
      <c r="AP8" s="59">
        <f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>SUM(E9,F9,O9,P9)</f>
        <v>564</v>
      </c>
      <c r="E9" s="64">
        <f>R9</f>
        <v>0</v>
      </c>
      <c r="F9" s="64">
        <f>SUM(G9:N9)</f>
        <v>564</v>
      </c>
      <c r="G9" s="64">
        <v>0</v>
      </c>
      <c r="H9" s="64">
        <v>0</v>
      </c>
      <c r="I9" s="64">
        <v>0</v>
      </c>
      <c r="J9" s="64">
        <v>0</v>
      </c>
      <c r="K9" s="64">
        <v>273</v>
      </c>
      <c r="L9" s="64">
        <v>226</v>
      </c>
      <c r="M9" s="64">
        <v>0</v>
      </c>
      <c r="N9" s="64">
        <v>65</v>
      </c>
      <c r="O9" s="64">
        <f>AN9</f>
        <v>0</v>
      </c>
      <c r="P9" s="61">
        <f>'資源化量内訳'!AG9</f>
        <v>0</v>
      </c>
      <c r="Q9" s="64">
        <f>SUM(R9:S9)</f>
        <v>0</v>
      </c>
      <c r="R9" s="64">
        <v>0</v>
      </c>
      <c r="S9" s="64">
        <f>SUM(T9:AA9)</f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>SUM(AC9:AD9)</f>
        <v>499</v>
      </c>
      <c r="AC9" s="64">
        <v>0</v>
      </c>
      <c r="AD9" s="64">
        <f>SUM(AE9:AK9)</f>
        <v>499</v>
      </c>
      <c r="AE9" s="64">
        <v>0</v>
      </c>
      <c r="AF9" s="64">
        <v>0</v>
      </c>
      <c r="AG9" s="64">
        <v>0</v>
      </c>
      <c r="AH9" s="64">
        <v>0</v>
      </c>
      <c r="AI9" s="64">
        <v>273</v>
      </c>
      <c r="AJ9" s="64">
        <v>226</v>
      </c>
      <c r="AK9" s="64">
        <v>0</v>
      </c>
      <c r="AL9" s="65" t="s">
        <v>119</v>
      </c>
      <c r="AM9" s="59">
        <f>SUM(AN9:AP9)</f>
        <v>65</v>
      </c>
      <c r="AN9" s="63">
        <v>0</v>
      </c>
      <c r="AO9" s="59">
        <v>0</v>
      </c>
      <c r="AP9" s="59">
        <f>SUM(AQ9:AX9)</f>
        <v>65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65</v>
      </c>
      <c r="AY9" s="59">
        <f>SUM(AZ9:BI9)</f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7:BH7 A8:BI9">
    <cfRule type="expression" priority="60" dxfId="56" stopIfTrue="1">
      <formula>$A7&lt;&gt;""</formula>
    </cfRule>
  </conditionalFormatting>
  <conditionalFormatting sqref="BI7">
    <cfRule type="expression" priority="59" dxfId="56" stopIfTrue="1">
      <formula>$A7&lt;&gt;""</formula>
    </cfRule>
  </conditionalFormatting>
  <conditionalFormatting sqref="A8:BI9 A7:BH7">
    <cfRule type="expression" priority="2" dxfId="56" stopIfTrue="1">
      <formula>$A7&lt;&gt;""</formula>
    </cfRule>
  </conditionalFormatting>
  <conditionalFormatting sqref="BI7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248</v>
      </c>
      <c r="E7" s="61">
        <f t="shared" si="0"/>
        <v>248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248</v>
      </c>
      <c r="E8" s="61">
        <v>248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SUM(D8:D9)</f>
        <v>273</v>
      </c>
      <c r="E7" s="61">
        <f t="shared" si="0"/>
        <v>273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273</v>
      </c>
      <c r="E9" s="61">
        <v>273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9">
    <cfRule type="expression" priority="30" dxfId="56" stopIfTrue="1">
      <formula>$A7&lt;&gt;""</formula>
    </cfRule>
  </conditionalFormatting>
  <conditionalFormatting sqref="A7:AH9">
    <cfRule type="expression" priority="1" dxfId="5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2014-10-14T09:43:45Z</dcterms:modified>
  <cp:category/>
  <cp:version/>
  <cp:contentType/>
  <cp:contentStatus/>
</cp:coreProperties>
</file>