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'ごみ処理概要'!$A$7:$AE$22</definedName>
    <definedName name="_xlnm.Print_Area" localSheetId="23">'ごみ処理量内訳'!$A$7:$BI$22</definedName>
    <definedName name="_xlnm.Print_Area" localSheetId="9">'ごみ搬入量内訳(セメント)'!$A$7:$AH$22</definedName>
    <definedName name="_xlnm.Print_Area" localSheetId="11">'ごみ搬入量内訳(その他)'!$A$7:$AH$22</definedName>
    <definedName name="_xlnm.Print_Area" localSheetId="7">'ごみ搬入量内訳(メタン化)'!$A$7:$AH$22</definedName>
    <definedName name="_xlnm.Print_Area" localSheetId="13">'ごみ搬入量内訳(海洋投入)'!$A$7:$AH$22</definedName>
    <definedName name="_xlnm.Print_Area" localSheetId="10">'ごみ搬入量内訳(資源化等)'!$A$7:$AH$22</definedName>
    <definedName name="_xlnm.Print_Area" localSheetId="6">'ごみ搬入量内訳(飼料化)'!$A$7:$AH$22</definedName>
    <definedName name="_xlnm.Print_Area" localSheetId="3">'ごみ搬入量内訳(焼却)'!$A$7:$AH$22</definedName>
    <definedName name="_xlnm.Print_Area" localSheetId="4">'ごみ搬入量内訳(粗大)'!$A$7:$AH$22</definedName>
    <definedName name="_xlnm.Print_Area" localSheetId="1">'ごみ搬入量内訳(総括)'!$A$7:$AH$22</definedName>
    <definedName name="_xlnm.Print_Area" localSheetId="5">'ごみ搬入量内訳(堆肥化)'!$A$7:$AH$22</definedName>
    <definedName name="_xlnm.Print_Area" localSheetId="2">'ごみ搬入量内訳(直接資源化)'!$A$7:$AH$22</definedName>
    <definedName name="_xlnm.Print_Area" localSheetId="12">'ごみ搬入量内訳(直接埋立)'!$A$7:$AH$22</definedName>
    <definedName name="_xlnm.Print_Area" localSheetId="8">'ごみ搬入量内訳(燃料化)'!$A$7:$AH$22</definedName>
    <definedName name="_xlnm.Print_Area" localSheetId="21">'施設資源化量内訳(セメント)'!$A$7:$AF$22</definedName>
    <definedName name="_xlnm.Print_Area" localSheetId="19">'施設資源化量内訳(メタン化)'!$A$7:$AF$22</definedName>
    <definedName name="_xlnm.Print_Area" localSheetId="22">'施設資源化量内訳(資源化等)'!$A$7:$AF$22</definedName>
    <definedName name="_xlnm.Print_Area" localSheetId="18">'施設資源化量内訳(飼料化)'!$A$7:$AF$22</definedName>
    <definedName name="_xlnm.Print_Area" localSheetId="15">'施設資源化量内訳(焼却)'!$A$7:$AF$22</definedName>
    <definedName name="_xlnm.Print_Area" localSheetId="16">'施設資源化量内訳(粗大)'!$A$7:$AF$22</definedName>
    <definedName name="_xlnm.Print_Area" localSheetId="17">'施設資源化量内訳(堆肥化)'!$A$7:$AF$22</definedName>
    <definedName name="_xlnm.Print_Area" localSheetId="20">'施設資源化量内訳(燃料化)'!$A$7:$AF$22</definedName>
    <definedName name="_xlnm.Print_Area" localSheetId="14">'資源化量内訳'!$A$7:$CL$22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<sst xmlns="http://schemas.openxmlformats.org/spreadsheetml/2006/main" count="2934" uniqueCount="152">
  <si>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</si>
  <si>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</si>
  <si>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</si>
  <si>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</si>
  <si>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</si>
  <si>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</si>
  <si>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</si>
  <si>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</si>
  <si>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</si>
  <si>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</si>
  <si>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</si>
  <si>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</si>
  <si>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</si>
  <si>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</si>
  <si>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</si>
  <si>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</si>
  <si>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</si>
  <si>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</si>
  <si>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</si>
  <si>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</si>
  <si>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</si>
  <si>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</si>
  <si>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</si>
  <si>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</si>
  <si>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</si>
  <si>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</si>
  <si>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</si>
  <si>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</si>
  <si>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</si>
  <si>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</si>
  <si>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</si>
  <si>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</si>
  <si>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</si>
  <si>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</si>
  <si>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</si>
  <si>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</si>
  <si>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</si>
  <si>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</si>
  <si>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</si>
  <si>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</si>
  <si>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</si>
  <si>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</si>
  <si>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</si>
  <si>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</si>
  <si>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</si>
  <si>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</si>
  <si>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</si>
  <si>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</si>
  <si>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</si>
  <si>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</si>
  <si>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</si>
  <si>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</si>
  <si>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</si>
  <si>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</si>
  <si>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</si>
  <si>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</si>
  <si>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</si>
  <si>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</si>
  <si>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</si>
  <si>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</si>
  <si>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</si>
  <si>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</si>
  <si>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</si>
  <si>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</si>
  <si>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</si>
  <si>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</si>
  <si>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</si>
  <si>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</si>
  <si>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</si>
  <si>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</si>
  <si>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</si>
  <si>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</si>
  <si>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</si>
  <si>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</si>
  <si>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</si>
  <si>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</si>
  <si>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</si>
  <si>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</si>
  <si>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</si>
  <si>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</si>
  <si>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</si>
  <si>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</si>
  <si>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</si>
  <si>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</si>
  <si>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</si>
  <si>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</si>
  <si>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</si>
  <si>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</si>
  <si>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</si>
  <si>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</si>
  <si>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</si>
  <si>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</si>
  <si>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</si>
  <si>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</si>
  <si>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</si>
  <si>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</si>
  <si>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</si>
  <si>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</si>
  <si>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</si>
  <si>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</si>
  <si>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</si>
  <si>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</si>
  <si>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</si>
  <si>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</si>
  <si>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</si>
  <si>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</si>
  <si>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</si>
  <si>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</si>
  <si>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</si>
  <si>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</si>
  <si>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</si>
  <si>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</si>
  <si>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</si>
  <si>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</si>
  <si>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</si>
  <si>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</si>
  <si>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</si>
  <si>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</si>
  <si>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</si>
  <si>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</si>
  <si>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新潟県</t>
  </si>
  <si>
    <t>15000</t>
  </si>
  <si>
    <t>15100</t>
  </si>
  <si>
    <t>新潟市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</si>
  <si>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</si>
  <si>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</si>
  <si>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</si>
  <si>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</si>
  <si>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</si>
  <si>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</si>
  <si>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</si>
  <si>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</si>
  <si>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</si>
  <si>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</si>
  <si>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</si>
  <si>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</si>
  <si>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</si>
  <si>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</si>
  <si>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</si>
  <si>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</si>
  <si>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15223</t>
  </si>
  <si>
    <t>阿賀野市</t>
  </si>
  <si>
    <t>15226</t>
  </si>
  <si>
    <t>南魚沼市</t>
  </si>
  <si>
    <t>15307</t>
  </si>
  <si>
    <t>聖籠町</t>
  </si>
  <si>
    <t>15405</t>
  </si>
  <si>
    <t>出雲崎町</t>
  </si>
  <si>
    <t>15482</t>
  </si>
  <si>
    <t>津南町</t>
  </si>
  <si>
    <t>15504</t>
  </si>
  <si>
    <t>刈羽村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</si>
</sst>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SUM(D8:D22)</f>
        <v>7093</v>
      </c>
      <c r="E7" s="54">
        <f t="shared" si="0"/>
        <v>2576</v>
      </c>
      <c r="F7" s="54">
        <f t="shared" si="0"/>
        <v>1614</v>
      </c>
      <c r="G7" s="54">
        <f t="shared" si="0"/>
        <v>577</v>
      </c>
      <c r="H7" s="54">
        <f t="shared" si="0"/>
        <v>0</v>
      </c>
      <c r="I7" s="54">
        <f t="shared" si="0"/>
        <v>577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2326</v>
      </c>
      <c r="P7" s="54">
        <f t="shared" si="0"/>
        <v>7093</v>
      </c>
      <c r="Q7" s="55">
        <f>IF(P7&lt;&gt;0,(O7+E7+G7)/P7*100,"-")</f>
        <v>77.24517129564359</v>
      </c>
      <c r="R7" s="54">
        <f aca="true" t="shared" si="1" ref="R7:Y7">SUM(R8:R22)</f>
        <v>2461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577</v>
      </c>
      <c r="Y7" s="54">
        <f t="shared" si="1"/>
        <v>3038</v>
      </c>
      <c r="Z7" s="58" t="s">
        <v>119</v>
      </c>
      <c r="AA7" s="58" t="s">
        <v>119</v>
      </c>
      <c r="AB7" s="54">
        <f>SUM(AB8:AB22)</f>
        <v>1614</v>
      </c>
      <c r="AC7" s="54">
        <f>SUM(AC8:AC22)</f>
        <v>754</v>
      </c>
      <c r="AD7" s="54">
        <f>SUM(AD8:AD22)</f>
        <v>0</v>
      </c>
      <c r="AE7" s="54">
        <f>SUM(AE8:AE22)</f>
        <v>2368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 aca="true" t="shared" si="2" ref="G8:G22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 aca="true" t="shared" si="3" ref="P8:P22">SUM(E8,F8,G8,O8)</f>
        <v>0</v>
      </c>
      <c r="Q8" s="55" t="str">
        <f aca="true" t="shared" si="4" ref="Q8:Q22">IF(P8&lt;&gt;0,(O8+E8+G8)/P8*100,"-")</f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22"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22"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115</v>
      </c>
      <c r="E9" s="53">
        <f>'ごみ処理量内訳'!E9</f>
        <v>115</v>
      </c>
      <c r="F9" s="53">
        <f>'ごみ処理量内訳'!O9</f>
        <v>0</v>
      </c>
      <c r="G9" s="53">
        <f t="shared" si="2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3"/>
        <v>115</v>
      </c>
      <c r="Q9" s="55">
        <f t="shared" si="4"/>
        <v>100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13</v>
      </c>
      <c r="AD9" s="54">
        <f>'ごみ処理量内訳'!AP9</f>
        <v>0</v>
      </c>
      <c r="AE9" s="54">
        <f t="shared" si="6"/>
        <v>13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2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3"/>
        <v>0</v>
      </c>
      <c r="Q10" s="55" t="str">
        <f t="shared" si="4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0</v>
      </c>
      <c r="E11" s="53">
        <f>'ごみ処理量内訳'!E11</f>
        <v>0</v>
      </c>
      <c r="F11" s="53">
        <f>'ごみ処理量内訳'!O11</f>
        <v>0</v>
      </c>
      <c r="G11" s="53">
        <f t="shared" si="2"/>
        <v>0</v>
      </c>
      <c r="H11" s="53">
        <f>'ごみ処理量内訳'!G11</f>
        <v>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 t="shared" si="3"/>
        <v>0</v>
      </c>
      <c r="Q11" s="55" t="str">
        <f t="shared" si="4"/>
        <v>-</v>
      </c>
      <c r="R11" s="53">
        <f>'施設資源化量内訳(焼却)'!D11</f>
        <v>0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0</v>
      </c>
      <c r="Z11" s="55"/>
      <c r="AA11" s="55"/>
      <c r="AB11" s="54">
        <f>'ごみ処理量内訳'!O11</f>
        <v>0</v>
      </c>
      <c r="AC11" s="54">
        <f>'ごみ処理量内訳'!AO11</f>
        <v>0</v>
      </c>
      <c r="AD11" s="54">
        <f>'ごみ処理量内訳'!AP11</f>
        <v>0</v>
      </c>
      <c r="AE11" s="54">
        <f t="shared" si="6"/>
        <v>0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5062</v>
      </c>
      <c r="E12" s="53">
        <f>'ごみ処理量内訳'!E12</f>
        <v>2069</v>
      </c>
      <c r="F12" s="53">
        <f>'ごみ処理量内訳'!O12</f>
        <v>1510</v>
      </c>
      <c r="G12" s="53">
        <f t="shared" si="2"/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1483</v>
      </c>
      <c r="P12" s="54">
        <f t="shared" si="3"/>
        <v>5062</v>
      </c>
      <c r="Q12" s="55">
        <f t="shared" si="4"/>
        <v>70.16989332279732</v>
      </c>
      <c r="R12" s="53">
        <f>'施設資源化量内訳(焼却)'!D12</f>
        <v>2069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 t="shared" si="5"/>
        <v>2069</v>
      </c>
      <c r="Z12" s="55"/>
      <c r="AA12" s="55"/>
      <c r="AB12" s="54">
        <f>'ごみ処理量内訳'!O12</f>
        <v>1510</v>
      </c>
      <c r="AC12" s="54">
        <f>'ごみ処理量内訳'!AO12</f>
        <v>741</v>
      </c>
      <c r="AD12" s="54">
        <f>'ごみ処理量内訳'!AP12</f>
        <v>0</v>
      </c>
      <c r="AE12" s="54">
        <f t="shared" si="6"/>
        <v>2251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15</v>
      </c>
      <c r="E13" s="53">
        <f>'ごみ処理量内訳'!E13</f>
        <v>0</v>
      </c>
      <c r="F13" s="53">
        <f>'ごみ処理量内訳'!O13</f>
        <v>5</v>
      </c>
      <c r="G13" s="53">
        <f t="shared" si="2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10</v>
      </c>
      <c r="P13" s="54">
        <f t="shared" si="3"/>
        <v>15</v>
      </c>
      <c r="Q13" s="55">
        <f t="shared" si="4"/>
        <v>66.66666666666666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0</v>
      </c>
      <c r="Z13" s="55"/>
      <c r="AA13" s="55"/>
      <c r="AB13" s="54">
        <f>'ごみ処理量内訳'!O13</f>
        <v>5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5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0</v>
      </c>
      <c r="E14" s="53">
        <f>'ごみ処理量内訳'!E14</f>
        <v>0</v>
      </c>
      <c r="F14" s="53">
        <f>'ごみ処理量内訳'!O14</f>
        <v>0</v>
      </c>
      <c r="G14" s="53">
        <f t="shared" si="2"/>
        <v>0</v>
      </c>
      <c r="H14" s="53">
        <f>'ごみ処理量内訳'!G14</f>
        <v>0</v>
      </c>
      <c r="I14" s="53">
        <f>'ごみ処理量内訳'!L14+'ごみ処理量内訳'!M14</f>
        <v>0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0</v>
      </c>
      <c r="N14" s="53">
        <f>'ごみ処理量内訳'!N14</f>
        <v>0</v>
      </c>
      <c r="O14" s="53">
        <f>'資源化量内訳'!AG14</f>
        <v>0</v>
      </c>
      <c r="P14" s="54">
        <f t="shared" si="3"/>
        <v>0</v>
      </c>
      <c r="Q14" s="55" t="str">
        <f t="shared" si="4"/>
        <v>-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0</v>
      </c>
      <c r="X14" s="53">
        <f>'施設資源化量内訳(資源化等)'!D14+'ごみ搬入量内訳(セメント)'!D14</f>
        <v>0</v>
      </c>
      <c r="Y14" s="54">
        <f t="shared" si="5"/>
        <v>0</v>
      </c>
      <c r="Z14" s="55"/>
      <c r="AA14" s="55"/>
      <c r="AB14" s="54">
        <f>'ごみ処理量内訳'!O14</f>
        <v>0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0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0</v>
      </c>
      <c r="E15" s="53">
        <f>'ごみ処理量内訳'!E15</f>
        <v>0</v>
      </c>
      <c r="F15" s="53">
        <f>'ごみ処理量内訳'!O15</f>
        <v>0</v>
      </c>
      <c r="G15" s="53">
        <f t="shared" si="2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0</v>
      </c>
      <c r="P15" s="54">
        <f t="shared" si="3"/>
        <v>0</v>
      </c>
      <c r="Q15" s="55" t="str">
        <f t="shared" si="4"/>
        <v>-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0</v>
      </c>
      <c r="AC15" s="54">
        <f>'ごみ処理量内訳'!AO15</f>
        <v>0</v>
      </c>
      <c r="AD15" s="54">
        <f>'ごみ処理量内訳'!AP15</f>
        <v>0</v>
      </c>
      <c r="AE15" s="54">
        <f t="shared" si="6"/>
        <v>0</v>
      </c>
    </row>
    <row r="16" spans="1:31" s="8" customFormat="1" ht="12" customHeight="1">
      <c r="A16" s="50" t="s">
        <v>120</v>
      </c>
      <c r="B16" s="51" t="s">
        <v>138</v>
      </c>
      <c r="C16" s="50" t="s">
        <v>139</v>
      </c>
      <c r="D16" s="52">
        <f>'ごみ搬入量内訳(総括)'!D16</f>
        <v>586</v>
      </c>
      <c r="E16" s="53">
        <f>'ごみ処理量内訳'!E16</f>
        <v>0</v>
      </c>
      <c r="F16" s="53">
        <f>'ごみ処理量内訳'!O16</f>
        <v>11</v>
      </c>
      <c r="G16" s="53">
        <f t="shared" si="2"/>
        <v>575</v>
      </c>
      <c r="H16" s="53">
        <f>'ごみ処理量内訳'!G16</f>
        <v>0</v>
      </c>
      <c r="I16" s="53">
        <f>'ごみ処理量内訳'!L16+'ごみ処理量内訳'!M16</f>
        <v>575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0</v>
      </c>
      <c r="N16" s="53">
        <f>'ごみ処理量内訳'!N16</f>
        <v>0</v>
      </c>
      <c r="O16" s="53">
        <f>'資源化量内訳'!AG16</f>
        <v>0</v>
      </c>
      <c r="P16" s="54">
        <f t="shared" si="3"/>
        <v>586</v>
      </c>
      <c r="Q16" s="55">
        <f t="shared" si="4"/>
        <v>98.12286689419795</v>
      </c>
      <c r="R16" s="53">
        <f>'施設資源化量内訳(焼却)'!D16</f>
        <v>0</v>
      </c>
      <c r="S16" s="53">
        <f>'施設資源化量内訳(粗大)'!D16</f>
        <v>0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0</v>
      </c>
      <c r="X16" s="53">
        <f>'施設資源化量内訳(資源化等)'!D16+'ごみ搬入量内訳(セメント)'!D16</f>
        <v>575</v>
      </c>
      <c r="Y16" s="54">
        <f t="shared" si="5"/>
        <v>575</v>
      </c>
      <c r="Z16" s="55"/>
      <c r="AA16" s="55"/>
      <c r="AB16" s="54">
        <f>'ごみ処理量内訳'!O16</f>
        <v>11</v>
      </c>
      <c r="AC16" s="54">
        <f>'ごみ処理量内訳'!AO16</f>
        <v>0</v>
      </c>
      <c r="AD16" s="54">
        <f>'ごみ処理量内訳'!AP16</f>
        <v>0</v>
      </c>
      <c r="AE16" s="54">
        <f t="shared" si="6"/>
        <v>11</v>
      </c>
    </row>
    <row r="17" spans="1:31" s="8" customFormat="1" ht="12" customHeight="1">
      <c r="A17" s="50" t="s">
        <v>120</v>
      </c>
      <c r="B17" s="51" t="s">
        <v>140</v>
      </c>
      <c r="C17" s="50" t="s">
        <v>141</v>
      </c>
      <c r="D17" s="52">
        <f>'ごみ搬入量内訳(総括)'!D17</f>
        <v>0</v>
      </c>
      <c r="E17" s="53">
        <f>'ごみ処理量内訳'!E17</f>
        <v>0</v>
      </c>
      <c r="F17" s="53">
        <f>'ごみ処理量内訳'!O17</f>
        <v>0</v>
      </c>
      <c r="G17" s="53">
        <f t="shared" si="2"/>
        <v>0</v>
      </c>
      <c r="H17" s="53">
        <f>'ごみ処理量内訳'!G17</f>
        <v>0</v>
      </c>
      <c r="I17" s="53">
        <f>'ごみ処理量内訳'!L17+'ごみ処理量内訳'!M17</f>
        <v>0</v>
      </c>
      <c r="J17" s="53">
        <f>'ごみ処理量内訳'!H17</f>
        <v>0</v>
      </c>
      <c r="K17" s="53">
        <f>'ごみ処理量内訳'!I17</f>
        <v>0</v>
      </c>
      <c r="L17" s="53">
        <f>'ごみ処理量内訳'!J17</f>
        <v>0</v>
      </c>
      <c r="M17" s="53">
        <f>'ごみ処理量内訳'!K17</f>
        <v>0</v>
      </c>
      <c r="N17" s="53">
        <f>'ごみ処理量内訳'!N17</f>
        <v>0</v>
      </c>
      <c r="O17" s="53">
        <f>'資源化量内訳'!AG17</f>
        <v>0</v>
      </c>
      <c r="P17" s="54">
        <f t="shared" si="3"/>
        <v>0</v>
      </c>
      <c r="Q17" s="55" t="str">
        <f t="shared" si="4"/>
        <v>-</v>
      </c>
      <c r="R17" s="53">
        <f>'施設資源化量内訳(焼却)'!D17</f>
        <v>0</v>
      </c>
      <c r="S17" s="53">
        <f>'施設資源化量内訳(粗大)'!D17</f>
        <v>0</v>
      </c>
      <c r="T17" s="53">
        <f>'施設資源化量内訳(堆肥化)'!D17</f>
        <v>0</v>
      </c>
      <c r="U17" s="53">
        <f>'施設資源化量内訳(飼料化)'!D17</f>
        <v>0</v>
      </c>
      <c r="V17" s="53">
        <f>'施設資源化量内訳(メタン化)'!D17</f>
        <v>0</v>
      </c>
      <c r="W17" s="53">
        <f>'施設資源化量内訳(燃料化)'!D17</f>
        <v>0</v>
      </c>
      <c r="X17" s="53">
        <f>'施設資源化量内訳(資源化等)'!D17+'ごみ搬入量内訳(セメント)'!D17</f>
        <v>0</v>
      </c>
      <c r="Y17" s="54">
        <f t="shared" si="5"/>
        <v>0</v>
      </c>
      <c r="Z17" s="55"/>
      <c r="AA17" s="55"/>
      <c r="AB17" s="54">
        <f>'ごみ処理量内訳'!O17</f>
        <v>0</v>
      </c>
      <c r="AC17" s="54">
        <f>'ごみ処理量内訳'!AO17</f>
        <v>0</v>
      </c>
      <c r="AD17" s="54">
        <f>'ごみ処理量内訳'!AP17</f>
        <v>0</v>
      </c>
      <c r="AE17" s="54">
        <f t="shared" si="6"/>
        <v>0</v>
      </c>
    </row>
    <row r="18" spans="1:31" s="8" customFormat="1" ht="12" customHeight="1">
      <c r="A18" s="50" t="s">
        <v>120</v>
      </c>
      <c r="B18" s="51" t="s">
        <v>142</v>
      </c>
      <c r="C18" s="50" t="s">
        <v>143</v>
      </c>
      <c r="D18" s="52">
        <f>'ごみ搬入量内訳(総括)'!D18</f>
        <v>0</v>
      </c>
      <c r="E18" s="53">
        <f>'ごみ処理量内訳'!E18</f>
        <v>0</v>
      </c>
      <c r="F18" s="53">
        <f>'ごみ処理量内訳'!O18</f>
        <v>0</v>
      </c>
      <c r="G18" s="53">
        <f t="shared" si="2"/>
        <v>0</v>
      </c>
      <c r="H18" s="53">
        <f>'ごみ処理量内訳'!G18</f>
        <v>0</v>
      </c>
      <c r="I18" s="53">
        <f>'ごみ処理量内訳'!L18+'ごみ処理量内訳'!M18</f>
        <v>0</v>
      </c>
      <c r="J18" s="53">
        <f>'ごみ処理量内訳'!H18</f>
        <v>0</v>
      </c>
      <c r="K18" s="53">
        <f>'ごみ処理量内訳'!I18</f>
        <v>0</v>
      </c>
      <c r="L18" s="53">
        <f>'ごみ処理量内訳'!J18</f>
        <v>0</v>
      </c>
      <c r="M18" s="53">
        <f>'ごみ処理量内訳'!K18</f>
        <v>0</v>
      </c>
      <c r="N18" s="53">
        <f>'ごみ処理量内訳'!N18</f>
        <v>0</v>
      </c>
      <c r="O18" s="53">
        <f>'資源化量内訳'!AG18</f>
        <v>0</v>
      </c>
      <c r="P18" s="54">
        <f t="shared" si="3"/>
        <v>0</v>
      </c>
      <c r="Q18" s="55" t="str">
        <f t="shared" si="4"/>
        <v>-</v>
      </c>
      <c r="R18" s="53">
        <f>'施設資源化量内訳(焼却)'!D18</f>
        <v>0</v>
      </c>
      <c r="S18" s="53">
        <f>'施設資源化量内訳(粗大)'!D18</f>
        <v>0</v>
      </c>
      <c r="T18" s="53">
        <f>'施設資源化量内訳(堆肥化)'!D18</f>
        <v>0</v>
      </c>
      <c r="U18" s="53">
        <f>'施設資源化量内訳(飼料化)'!D18</f>
        <v>0</v>
      </c>
      <c r="V18" s="53">
        <f>'施設資源化量内訳(メタン化)'!D18</f>
        <v>0</v>
      </c>
      <c r="W18" s="53">
        <f>'施設資源化量内訳(燃料化)'!D18</f>
        <v>0</v>
      </c>
      <c r="X18" s="53">
        <f>'施設資源化量内訳(資源化等)'!D18+'ごみ搬入量内訳(セメント)'!D18</f>
        <v>0</v>
      </c>
      <c r="Y18" s="54">
        <f t="shared" si="5"/>
        <v>0</v>
      </c>
      <c r="Z18" s="55"/>
      <c r="AA18" s="55"/>
      <c r="AB18" s="54">
        <f>'ごみ処理量内訳'!O18</f>
        <v>0</v>
      </c>
      <c r="AC18" s="54">
        <f>'ごみ処理量内訳'!AO18</f>
        <v>0</v>
      </c>
      <c r="AD18" s="54">
        <f>'ごみ処理量内訳'!AP18</f>
        <v>0</v>
      </c>
      <c r="AE18" s="54">
        <f t="shared" si="6"/>
        <v>0</v>
      </c>
    </row>
    <row r="19" spans="1:31" s="8" customFormat="1" ht="12" customHeight="1">
      <c r="A19" s="50" t="s">
        <v>120</v>
      </c>
      <c r="B19" s="51" t="s">
        <v>144</v>
      </c>
      <c r="C19" s="50" t="s">
        <v>145</v>
      </c>
      <c r="D19" s="52">
        <f>'ごみ搬入量内訳(総括)'!D19</f>
        <v>0</v>
      </c>
      <c r="E19" s="53">
        <f>'ごみ処理量内訳'!E19</f>
        <v>0</v>
      </c>
      <c r="F19" s="53">
        <f>'ごみ処理量内訳'!O19</f>
        <v>0</v>
      </c>
      <c r="G19" s="53">
        <f t="shared" si="2"/>
        <v>0</v>
      </c>
      <c r="H19" s="53">
        <f>'ごみ処理量内訳'!G19</f>
        <v>0</v>
      </c>
      <c r="I19" s="53">
        <f>'ごみ処理量内訳'!L19+'ごみ処理量内訳'!M19</f>
        <v>0</v>
      </c>
      <c r="J19" s="53">
        <f>'ごみ処理量内訳'!H19</f>
        <v>0</v>
      </c>
      <c r="K19" s="53">
        <f>'ごみ処理量内訳'!I19</f>
        <v>0</v>
      </c>
      <c r="L19" s="53">
        <f>'ごみ処理量内訳'!J19</f>
        <v>0</v>
      </c>
      <c r="M19" s="53">
        <f>'ごみ処理量内訳'!K19</f>
        <v>0</v>
      </c>
      <c r="N19" s="53">
        <f>'ごみ処理量内訳'!N19</f>
        <v>0</v>
      </c>
      <c r="O19" s="53">
        <f>'資源化量内訳'!AG19</f>
        <v>0</v>
      </c>
      <c r="P19" s="54">
        <f t="shared" si="3"/>
        <v>0</v>
      </c>
      <c r="Q19" s="55" t="str">
        <f t="shared" si="4"/>
        <v>-</v>
      </c>
      <c r="R19" s="53">
        <f>'施設資源化量内訳(焼却)'!D19</f>
        <v>0</v>
      </c>
      <c r="S19" s="53">
        <f>'施設資源化量内訳(粗大)'!D19</f>
        <v>0</v>
      </c>
      <c r="T19" s="53">
        <f>'施設資源化量内訳(堆肥化)'!D19</f>
        <v>0</v>
      </c>
      <c r="U19" s="53">
        <f>'施設資源化量内訳(飼料化)'!D19</f>
        <v>0</v>
      </c>
      <c r="V19" s="53">
        <f>'施設資源化量内訳(メタン化)'!D19</f>
        <v>0</v>
      </c>
      <c r="W19" s="53">
        <f>'施設資源化量内訳(燃料化)'!D19</f>
        <v>0</v>
      </c>
      <c r="X19" s="53">
        <f>'施設資源化量内訳(資源化等)'!D19+'ごみ搬入量内訳(セメント)'!D19</f>
        <v>0</v>
      </c>
      <c r="Y19" s="54">
        <f t="shared" si="5"/>
        <v>0</v>
      </c>
      <c r="Z19" s="55"/>
      <c r="AA19" s="55"/>
      <c r="AB19" s="54">
        <f>'ごみ処理量内訳'!O19</f>
        <v>0</v>
      </c>
      <c r="AC19" s="54">
        <f>'ごみ処理量内訳'!AO19</f>
        <v>0</v>
      </c>
      <c r="AD19" s="54">
        <f>'ごみ処理量内訳'!AP19</f>
        <v>0</v>
      </c>
      <c r="AE19" s="54">
        <f t="shared" si="6"/>
        <v>0</v>
      </c>
    </row>
    <row r="20" spans="1:31" s="8" customFormat="1" ht="12" customHeight="1">
      <c r="A20" s="50" t="s">
        <v>120</v>
      </c>
      <c r="B20" s="51" t="s">
        <v>146</v>
      </c>
      <c r="C20" s="50" t="s">
        <v>147</v>
      </c>
      <c r="D20" s="52">
        <f>'ごみ搬入量内訳(総括)'!D20</f>
        <v>0</v>
      </c>
      <c r="E20" s="53">
        <f>'ごみ処理量内訳'!E20</f>
        <v>0</v>
      </c>
      <c r="F20" s="53">
        <f>'ごみ処理量内訳'!O20</f>
        <v>0</v>
      </c>
      <c r="G20" s="53">
        <f t="shared" si="2"/>
        <v>0</v>
      </c>
      <c r="H20" s="53">
        <f>'ごみ処理量内訳'!G20</f>
        <v>0</v>
      </c>
      <c r="I20" s="53">
        <f>'ごみ処理量内訳'!L20+'ごみ処理量内訳'!M20</f>
        <v>0</v>
      </c>
      <c r="J20" s="53">
        <f>'ごみ処理量内訳'!H20</f>
        <v>0</v>
      </c>
      <c r="K20" s="53">
        <f>'ごみ処理量内訳'!I20</f>
        <v>0</v>
      </c>
      <c r="L20" s="53">
        <f>'ごみ処理量内訳'!J20</f>
        <v>0</v>
      </c>
      <c r="M20" s="53">
        <f>'ごみ処理量内訳'!K20</f>
        <v>0</v>
      </c>
      <c r="N20" s="53">
        <f>'ごみ処理量内訳'!N20</f>
        <v>0</v>
      </c>
      <c r="O20" s="53">
        <f>'資源化量内訳'!AG20</f>
        <v>0</v>
      </c>
      <c r="P20" s="54">
        <f t="shared" si="3"/>
        <v>0</v>
      </c>
      <c r="Q20" s="55" t="str">
        <f t="shared" si="4"/>
        <v>-</v>
      </c>
      <c r="R20" s="53">
        <f>'施設資源化量内訳(焼却)'!D20</f>
        <v>0</v>
      </c>
      <c r="S20" s="53">
        <f>'施設資源化量内訳(粗大)'!D20</f>
        <v>0</v>
      </c>
      <c r="T20" s="53">
        <f>'施設資源化量内訳(堆肥化)'!D20</f>
        <v>0</v>
      </c>
      <c r="U20" s="53">
        <f>'施設資源化量内訳(飼料化)'!D20</f>
        <v>0</v>
      </c>
      <c r="V20" s="53">
        <f>'施設資源化量内訳(メタン化)'!D20</f>
        <v>0</v>
      </c>
      <c r="W20" s="53">
        <f>'施設資源化量内訳(燃料化)'!D20</f>
        <v>0</v>
      </c>
      <c r="X20" s="53">
        <f>'施設資源化量内訳(資源化等)'!D20+'ごみ搬入量内訳(セメント)'!D20</f>
        <v>0</v>
      </c>
      <c r="Y20" s="54">
        <f t="shared" si="5"/>
        <v>0</v>
      </c>
      <c r="Z20" s="55"/>
      <c r="AA20" s="55"/>
      <c r="AB20" s="54">
        <f>'ごみ処理量内訳'!O20</f>
        <v>0</v>
      </c>
      <c r="AC20" s="54">
        <f>'ごみ処理量内訳'!AO20</f>
        <v>0</v>
      </c>
      <c r="AD20" s="54">
        <f>'ごみ処理量内訳'!AP20</f>
        <v>0</v>
      </c>
      <c r="AE20" s="54">
        <f t="shared" si="6"/>
        <v>0</v>
      </c>
    </row>
    <row r="21" spans="1:31" s="8" customFormat="1" ht="12" customHeight="1">
      <c r="A21" s="50" t="s">
        <v>120</v>
      </c>
      <c r="B21" s="51" t="s">
        <v>148</v>
      </c>
      <c r="C21" s="50" t="s">
        <v>149</v>
      </c>
      <c r="D21" s="52">
        <f>'ごみ搬入量内訳(総括)'!D21</f>
        <v>1315</v>
      </c>
      <c r="E21" s="53">
        <f>'ごみ処理量内訳'!E21</f>
        <v>392</v>
      </c>
      <c r="F21" s="53">
        <f>'ごみ処理量内訳'!O21</f>
        <v>88</v>
      </c>
      <c r="G21" s="53">
        <f t="shared" si="2"/>
        <v>2</v>
      </c>
      <c r="H21" s="53">
        <f>'ごみ処理量内訳'!G21</f>
        <v>0</v>
      </c>
      <c r="I21" s="53">
        <f>'ごみ処理量内訳'!L21+'ごみ処理量内訳'!M21</f>
        <v>2</v>
      </c>
      <c r="J21" s="53">
        <f>'ごみ処理量内訳'!H21</f>
        <v>0</v>
      </c>
      <c r="K21" s="53">
        <f>'ごみ処理量内訳'!I21</f>
        <v>0</v>
      </c>
      <c r="L21" s="53">
        <f>'ごみ処理量内訳'!J21</f>
        <v>0</v>
      </c>
      <c r="M21" s="53">
        <f>'ごみ処理量内訳'!K21</f>
        <v>0</v>
      </c>
      <c r="N21" s="53">
        <f>'ごみ処理量内訳'!N21</f>
        <v>0</v>
      </c>
      <c r="O21" s="53">
        <f>'資源化量内訳'!AG21</f>
        <v>833</v>
      </c>
      <c r="P21" s="54">
        <f t="shared" si="3"/>
        <v>1315</v>
      </c>
      <c r="Q21" s="55">
        <f t="shared" si="4"/>
        <v>93.30798479087451</v>
      </c>
      <c r="R21" s="53">
        <f>'施設資源化量内訳(焼却)'!D21</f>
        <v>392</v>
      </c>
      <c r="S21" s="53">
        <f>'施設資源化量内訳(粗大)'!D21</f>
        <v>0</v>
      </c>
      <c r="T21" s="53">
        <f>'施設資源化量内訳(堆肥化)'!D21</f>
        <v>0</v>
      </c>
      <c r="U21" s="53">
        <f>'施設資源化量内訳(飼料化)'!D21</f>
        <v>0</v>
      </c>
      <c r="V21" s="53">
        <f>'施設資源化量内訳(メタン化)'!D21</f>
        <v>0</v>
      </c>
      <c r="W21" s="53">
        <f>'施設資源化量内訳(燃料化)'!D21</f>
        <v>0</v>
      </c>
      <c r="X21" s="53">
        <f>'施設資源化量内訳(資源化等)'!D21+'ごみ搬入量内訳(セメント)'!D21</f>
        <v>2</v>
      </c>
      <c r="Y21" s="54">
        <f t="shared" si="5"/>
        <v>394</v>
      </c>
      <c r="Z21" s="55"/>
      <c r="AA21" s="55"/>
      <c r="AB21" s="54">
        <f>'ごみ処理量内訳'!O21</f>
        <v>88</v>
      </c>
      <c r="AC21" s="54">
        <f>'ごみ処理量内訳'!AO21</f>
        <v>0</v>
      </c>
      <c r="AD21" s="54">
        <f>'ごみ処理量内訳'!AP21</f>
        <v>0</v>
      </c>
      <c r="AE21" s="54">
        <f t="shared" si="6"/>
        <v>88</v>
      </c>
    </row>
    <row r="22" spans="1:31" s="8" customFormat="1" ht="12" customHeight="1">
      <c r="A22" s="50" t="s">
        <v>120</v>
      </c>
      <c r="B22" s="51" t="s">
        <v>150</v>
      </c>
      <c r="C22" s="50" t="s">
        <v>151</v>
      </c>
      <c r="D22" s="52">
        <f>'ごみ搬入量内訳(総括)'!D22</f>
        <v>0</v>
      </c>
      <c r="E22" s="53">
        <f>'ごみ処理量内訳'!E22</f>
        <v>0</v>
      </c>
      <c r="F22" s="53">
        <f>'ごみ処理量内訳'!O22</f>
        <v>0</v>
      </c>
      <c r="G22" s="53">
        <f t="shared" si="2"/>
        <v>0</v>
      </c>
      <c r="H22" s="53">
        <f>'ごみ処理量内訳'!G22</f>
        <v>0</v>
      </c>
      <c r="I22" s="53">
        <f>'ごみ処理量内訳'!L22+'ごみ処理量内訳'!M22</f>
        <v>0</v>
      </c>
      <c r="J22" s="53">
        <f>'ごみ処理量内訳'!H22</f>
        <v>0</v>
      </c>
      <c r="K22" s="53">
        <f>'ごみ処理量内訳'!I22</f>
        <v>0</v>
      </c>
      <c r="L22" s="53">
        <f>'ごみ処理量内訳'!J22</f>
        <v>0</v>
      </c>
      <c r="M22" s="53">
        <f>'ごみ処理量内訳'!K22</f>
        <v>0</v>
      </c>
      <c r="N22" s="53">
        <f>'ごみ処理量内訳'!N22</f>
        <v>0</v>
      </c>
      <c r="O22" s="53">
        <f>'資源化量内訳'!AG22</f>
        <v>0</v>
      </c>
      <c r="P22" s="54">
        <f t="shared" si="3"/>
        <v>0</v>
      </c>
      <c r="Q22" s="55" t="str">
        <f t="shared" si="4"/>
        <v>-</v>
      </c>
      <c r="R22" s="53">
        <f>'施設資源化量内訳(焼却)'!D22</f>
        <v>0</v>
      </c>
      <c r="S22" s="53">
        <f>'施設資源化量内訳(粗大)'!D22</f>
        <v>0</v>
      </c>
      <c r="T22" s="53">
        <f>'施設資源化量内訳(堆肥化)'!D22</f>
        <v>0</v>
      </c>
      <c r="U22" s="53">
        <f>'施設資源化量内訳(飼料化)'!D22</f>
        <v>0</v>
      </c>
      <c r="V22" s="53">
        <f>'施設資源化量内訳(メタン化)'!D22</f>
        <v>0</v>
      </c>
      <c r="W22" s="53">
        <f>'施設資源化量内訳(燃料化)'!D22</f>
        <v>0</v>
      </c>
      <c r="X22" s="53">
        <f>'施設資源化量内訳(資源化等)'!D22+'ごみ搬入量内訳(セメント)'!D22</f>
        <v>0</v>
      </c>
      <c r="Y22" s="54">
        <f t="shared" si="5"/>
        <v>0</v>
      </c>
      <c r="Z22" s="55"/>
      <c r="AA22" s="55"/>
      <c r="AB22" s="54">
        <f>'ごみ処理量内訳'!O22</f>
        <v>0</v>
      </c>
      <c r="AC22" s="54">
        <f>'ごみ処理量内訳'!AO22</f>
        <v>0</v>
      </c>
      <c r="AD22" s="54">
        <f>'ごみ処理量内訳'!AP22</f>
        <v>0</v>
      </c>
      <c r="AE22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 A17:AE22">
    <cfRule type="expression" priority="329" dxfId="109" stopIfTrue="1">
      <formula>$A7&lt;&gt;""</formula>
    </cfRule>
  </conditionalFormatting>
  <conditionalFormatting sqref="D8">
    <cfRule type="expression" priority="328" dxfId="109" stopIfTrue="1">
      <formula>$A8&lt;&gt;""</formula>
    </cfRule>
  </conditionalFormatting>
  <conditionalFormatting sqref="D9">
    <cfRule type="expression" priority="327" dxfId="109" stopIfTrue="1">
      <formula>$A9&lt;&gt;""</formula>
    </cfRule>
  </conditionalFormatting>
  <conditionalFormatting sqref="D10">
    <cfRule type="expression" priority="326" dxfId="109" stopIfTrue="1">
      <formula>$A10&lt;&gt;""</formula>
    </cfRule>
  </conditionalFormatting>
  <conditionalFormatting sqref="D11">
    <cfRule type="expression" priority="325" dxfId="109" stopIfTrue="1">
      <formula>$A11&lt;&gt;""</formula>
    </cfRule>
  </conditionalFormatting>
  <conditionalFormatting sqref="D12">
    <cfRule type="expression" priority="324" dxfId="109" stopIfTrue="1">
      <formula>$A12&lt;&gt;""</formula>
    </cfRule>
  </conditionalFormatting>
  <conditionalFormatting sqref="D13">
    <cfRule type="expression" priority="323" dxfId="109" stopIfTrue="1">
      <formula>$A13&lt;&gt;""</formula>
    </cfRule>
  </conditionalFormatting>
  <conditionalFormatting sqref="D7">
    <cfRule type="expression" priority="322" dxfId="109" stopIfTrue="1">
      <formula>$A7&lt;&gt;""</formula>
    </cfRule>
  </conditionalFormatting>
  <conditionalFormatting sqref="A14:AE16">
    <cfRule type="expression" priority="321" dxfId="109" stopIfTrue="1">
      <formula>$A14&lt;&gt;""</formula>
    </cfRule>
  </conditionalFormatting>
  <conditionalFormatting sqref="D15">
    <cfRule type="expression" priority="320" dxfId="109" stopIfTrue="1">
      <formula>$A15&lt;&gt;""</formula>
    </cfRule>
  </conditionalFormatting>
  <conditionalFormatting sqref="D16">
    <cfRule type="expression" priority="319" dxfId="109" stopIfTrue="1">
      <formula>$A16&lt;&gt;""</formula>
    </cfRule>
  </conditionalFormatting>
  <conditionalFormatting sqref="D14">
    <cfRule type="expression" priority="318" dxfId="109" stopIfTrue="1">
      <formula>$A14&lt;&gt;""</formula>
    </cfRule>
  </conditionalFormatting>
  <conditionalFormatting sqref="D18">
    <cfRule type="expression" priority="316" dxfId="109" stopIfTrue="1">
      <formula>$A18&lt;&gt;""</formula>
    </cfRule>
  </conditionalFormatting>
  <conditionalFormatting sqref="D19">
    <cfRule type="expression" priority="315" dxfId="109" stopIfTrue="1">
      <formula>$A19&lt;&gt;""</formula>
    </cfRule>
  </conditionalFormatting>
  <conditionalFormatting sqref="D20">
    <cfRule type="expression" priority="314" dxfId="109" stopIfTrue="1">
      <formula>$A20&lt;&gt;""</formula>
    </cfRule>
  </conditionalFormatting>
  <conditionalFormatting sqref="D21">
    <cfRule type="expression" priority="313" dxfId="109" stopIfTrue="1">
      <formula>$A21&lt;&gt;""</formula>
    </cfRule>
  </conditionalFormatting>
  <conditionalFormatting sqref="D22">
    <cfRule type="expression" priority="312" dxfId="109" stopIfTrue="1">
      <formula>$A22&lt;&gt;""</formula>
    </cfRule>
  </conditionalFormatting>
  <conditionalFormatting sqref="D17">
    <cfRule type="expression" priority="288" dxfId="109" stopIfTrue="1">
      <formula>$A17&lt;&gt;""</formula>
    </cfRule>
  </conditionalFormatting>
  <conditionalFormatting sqref="A7:AE22">
    <cfRule type="expression" priority="17" dxfId="109" stopIfTrue="1">
      <formula>$A7&lt;&gt;""</formula>
    </cfRule>
  </conditionalFormatting>
  <conditionalFormatting sqref="D8">
    <cfRule type="expression" priority="16" dxfId="109" stopIfTrue="1">
      <formula>$A8&lt;&gt;""</formula>
    </cfRule>
  </conditionalFormatting>
  <conditionalFormatting sqref="D9">
    <cfRule type="expression" priority="15" dxfId="109" stopIfTrue="1">
      <formula>$A9&lt;&gt;""</formula>
    </cfRule>
  </conditionalFormatting>
  <conditionalFormatting sqref="D10">
    <cfRule type="expression" priority="14" dxfId="109" stopIfTrue="1">
      <formula>$A10&lt;&gt;""</formula>
    </cfRule>
  </conditionalFormatting>
  <conditionalFormatting sqref="D11">
    <cfRule type="expression" priority="13" dxfId="109" stopIfTrue="1">
      <formula>$A11&lt;&gt;""</formula>
    </cfRule>
  </conditionalFormatting>
  <conditionalFormatting sqref="D12">
    <cfRule type="expression" priority="12" dxfId="109" stopIfTrue="1">
      <formula>$A12&lt;&gt;""</formula>
    </cfRule>
  </conditionalFormatting>
  <conditionalFormatting sqref="D13">
    <cfRule type="expression" priority="11" dxfId="109" stopIfTrue="1">
      <formula>$A13&lt;&gt;""</formula>
    </cfRule>
  </conditionalFormatting>
  <conditionalFormatting sqref="D14">
    <cfRule type="expression" priority="10" dxfId="109" stopIfTrue="1">
      <formula>$A14&lt;&gt;""</formula>
    </cfRule>
  </conditionalFormatting>
  <conditionalFormatting sqref="D15">
    <cfRule type="expression" priority="9" dxfId="109" stopIfTrue="1">
      <formula>$A15&lt;&gt;""</formula>
    </cfRule>
  </conditionalFormatting>
  <conditionalFormatting sqref="D16">
    <cfRule type="expression" priority="8" dxfId="109" stopIfTrue="1">
      <formula>$A16&lt;&gt;""</formula>
    </cfRule>
  </conditionalFormatting>
  <conditionalFormatting sqref="D17">
    <cfRule type="expression" priority="7" dxfId="109" stopIfTrue="1">
      <formula>$A17&lt;&gt;""</formula>
    </cfRule>
  </conditionalFormatting>
  <conditionalFormatting sqref="D18">
    <cfRule type="expression" priority="6" dxfId="109" stopIfTrue="1">
      <formula>$A18&lt;&gt;""</formula>
    </cfRule>
  </conditionalFormatting>
  <conditionalFormatting sqref="D19">
    <cfRule type="expression" priority="5" dxfId="109" stopIfTrue="1">
      <formula>$A19&lt;&gt;""</formula>
    </cfRule>
  </conditionalFormatting>
  <conditionalFormatting sqref="D20">
    <cfRule type="expression" priority="4" dxfId="109" stopIfTrue="1">
      <formula>$A20&lt;&gt;""</formula>
    </cfRule>
  </conditionalFormatting>
  <conditionalFormatting sqref="D21">
    <cfRule type="expression" priority="3" dxfId="109" stopIfTrue="1">
      <formula>$A21&lt;&gt;""</formula>
    </cfRule>
  </conditionalFormatting>
  <conditionalFormatting sqref="D22">
    <cfRule type="expression" priority="2" dxfId="109" stopIfTrue="1">
      <formula>$A22&lt;&gt;""</formula>
    </cfRule>
  </conditionalFormatting>
  <conditionalFormatting sqref="D7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577</v>
      </c>
      <c r="E7" s="61">
        <f t="shared" si="0"/>
        <v>283</v>
      </c>
      <c r="F7" s="61">
        <f t="shared" si="0"/>
        <v>28</v>
      </c>
      <c r="G7" s="61">
        <f t="shared" si="0"/>
        <v>255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9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575</v>
      </c>
      <c r="E16" s="61">
        <v>283</v>
      </c>
      <c r="F16" s="61">
        <v>28</v>
      </c>
      <c r="G16" s="61">
        <v>255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9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2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1614</v>
      </c>
      <c r="E7" s="61">
        <f t="shared" si="0"/>
        <v>0</v>
      </c>
      <c r="F7" s="61">
        <f t="shared" si="0"/>
        <v>0</v>
      </c>
      <c r="G7" s="61">
        <f t="shared" si="0"/>
        <v>5</v>
      </c>
      <c r="H7" s="61">
        <f t="shared" si="0"/>
        <v>1552</v>
      </c>
      <c r="I7" s="61">
        <f t="shared" si="0"/>
        <v>57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1510</v>
      </c>
      <c r="E12" s="61">
        <v>0</v>
      </c>
      <c r="F12" s="61">
        <v>0</v>
      </c>
      <c r="G12" s="61">
        <v>0</v>
      </c>
      <c r="H12" s="61">
        <v>1510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5</v>
      </c>
      <c r="E13" s="61">
        <v>0</v>
      </c>
      <c r="F13" s="61">
        <v>0</v>
      </c>
      <c r="G13" s="61">
        <v>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11</v>
      </c>
      <c r="E16" s="61">
        <v>0</v>
      </c>
      <c r="F16" s="61">
        <v>0</v>
      </c>
      <c r="G16" s="61">
        <v>0</v>
      </c>
      <c r="H16" s="61">
        <v>11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88</v>
      </c>
      <c r="E21" s="61">
        <v>0</v>
      </c>
      <c r="F21" s="61">
        <v>0</v>
      </c>
      <c r="G21" s="61">
        <v>0</v>
      </c>
      <c r="H21" s="61">
        <v>31</v>
      </c>
      <c r="I21" s="61">
        <v>57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SUM(D8:D22)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SUM(AF8:AF22)</f>
        <v>0</v>
      </c>
      <c r="AG7" s="62">
        <v>0</v>
      </c>
      <c r="AH7" s="61">
        <f>SUM(AH8:AH22)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22">SUM(E8:AH8)</f>
        <v>0</v>
      </c>
      <c r="E8" s="62">
        <f aca="true" t="shared" si="1" ref="E8:AE17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22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0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aca="true" t="shared" si="3" ref="Q17:AE18">Q16</f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C17" s="62">
        <f t="shared" si="3"/>
        <v>0</v>
      </c>
      <c r="AD17" s="62">
        <f t="shared" si="3"/>
        <v>0</v>
      </c>
      <c r="AE17" s="62">
        <f t="shared" si="3"/>
        <v>0</v>
      </c>
      <c r="AF17" s="61">
        <v>0</v>
      </c>
      <c r="AG17" s="62">
        <f t="shared" si="2"/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0"/>
        <v>0</v>
      </c>
      <c r="E18" s="62">
        <f aca="true" t="shared" si="4" ref="E18:T22">E17</f>
        <v>0</v>
      </c>
      <c r="F18" s="62">
        <f aca="true" t="shared" si="5" ref="F18:P18">F17</f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62">
        <f t="shared" si="3"/>
        <v>0</v>
      </c>
      <c r="Z18" s="62">
        <f t="shared" si="3"/>
        <v>0</v>
      </c>
      <c r="AA18" s="62">
        <f t="shared" si="3"/>
        <v>0</v>
      </c>
      <c r="AB18" s="62">
        <f t="shared" si="3"/>
        <v>0</v>
      </c>
      <c r="AC18" s="62">
        <f t="shared" si="3"/>
        <v>0</v>
      </c>
      <c r="AD18" s="62">
        <f t="shared" si="3"/>
        <v>0</v>
      </c>
      <c r="AE18" s="62">
        <f t="shared" si="3"/>
        <v>0</v>
      </c>
      <c r="AF18" s="61">
        <v>0</v>
      </c>
      <c r="AG18" s="62">
        <f t="shared" si="2"/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0"/>
        <v>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0</v>
      </c>
      <c r="R19" s="62">
        <f t="shared" si="4"/>
        <v>0</v>
      </c>
      <c r="S19" s="62">
        <f t="shared" si="4"/>
        <v>0</v>
      </c>
      <c r="T19" s="62">
        <f t="shared" si="4"/>
        <v>0</v>
      </c>
      <c r="U19" s="62">
        <f aca="true" t="shared" si="6" ref="U19:AE22">U18</f>
        <v>0</v>
      </c>
      <c r="V19" s="62">
        <f t="shared" si="6"/>
        <v>0</v>
      </c>
      <c r="W19" s="62">
        <f t="shared" si="6"/>
        <v>0</v>
      </c>
      <c r="X19" s="62">
        <f t="shared" si="6"/>
        <v>0</v>
      </c>
      <c r="Y19" s="62">
        <f t="shared" si="6"/>
        <v>0</v>
      </c>
      <c r="Z19" s="62">
        <f t="shared" si="6"/>
        <v>0</v>
      </c>
      <c r="AA19" s="62">
        <f t="shared" si="6"/>
        <v>0</v>
      </c>
      <c r="AB19" s="62">
        <f t="shared" si="6"/>
        <v>0</v>
      </c>
      <c r="AC19" s="62">
        <f t="shared" si="6"/>
        <v>0</v>
      </c>
      <c r="AD19" s="62">
        <f t="shared" si="6"/>
        <v>0</v>
      </c>
      <c r="AE19" s="62">
        <f t="shared" si="6"/>
        <v>0</v>
      </c>
      <c r="AF19" s="61">
        <v>0</v>
      </c>
      <c r="AG19" s="62">
        <f t="shared" si="2"/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0"/>
        <v>0</v>
      </c>
      <c r="E20" s="62">
        <f t="shared" si="4"/>
        <v>0</v>
      </c>
      <c r="F20" s="62">
        <f t="shared" si="4"/>
        <v>0</v>
      </c>
      <c r="G20" s="62">
        <f t="shared" si="4"/>
        <v>0</v>
      </c>
      <c r="H20" s="62">
        <f t="shared" si="4"/>
        <v>0</v>
      </c>
      <c r="I20" s="62">
        <f t="shared" si="4"/>
        <v>0</v>
      </c>
      <c r="J20" s="62">
        <f t="shared" si="4"/>
        <v>0</v>
      </c>
      <c r="K20" s="62">
        <f t="shared" si="4"/>
        <v>0</v>
      </c>
      <c r="L20" s="62">
        <f t="shared" si="4"/>
        <v>0</v>
      </c>
      <c r="M20" s="62">
        <f t="shared" si="4"/>
        <v>0</v>
      </c>
      <c r="N20" s="62">
        <f t="shared" si="4"/>
        <v>0</v>
      </c>
      <c r="O20" s="62">
        <f t="shared" si="4"/>
        <v>0</v>
      </c>
      <c r="P20" s="62">
        <f t="shared" si="4"/>
        <v>0</v>
      </c>
      <c r="Q20" s="62">
        <f t="shared" si="4"/>
        <v>0</v>
      </c>
      <c r="R20" s="62">
        <f t="shared" si="4"/>
        <v>0</v>
      </c>
      <c r="S20" s="62">
        <f t="shared" si="4"/>
        <v>0</v>
      </c>
      <c r="T20" s="62">
        <f t="shared" si="4"/>
        <v>0</v>
      </c>
      <c r="U20" s="62">
        <f t="shared" si="6"/>
        <v>0</v>
      </c>
      <c r="V20" s="62">
        <f t="shared" si="6"/>
        <v>0</v>
      </c>
      <c r="W20" s="62">
        <f t="shared" si="6"/>
        <v>0</v>
      </c>
      <c r="X20" s="62">
        <f t="shared" si="6"/>
        <v>0</v>
      </c>
      <c r="Y20" s="62">
        <f t="shared" si="6"/>
        <v>0</v>
      </c>
      <c r="Z20" s="62">
        <f t="shared" si="6"/>
        <v>0</v>
      </c>
      <c r="AA20" s="62">
        <f t="shared" si="6"/>
        <v>0</v>
      </c>
      <c r="AB20" s="62">
        <f t="shared" si="6"/>
        <v>0</v>
      </c>
      <c r="AC20" s="62">
        <f t="shared" si="6"/>
        <v>0</v>
      </c>
      <c r="AD20" s="62">
        <f t="shared" si="6"/>
        <v>0</v>
      </c>
      <c r="AE20" s="62">
        <f t="shared" si="6"/>
        <v>0</v>
      </c>
      <c r="AF20" s="61">
        <v>0</v>
      </c>
      <c r="AG20" s="62">
        <f t="shared" si="2"/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0"/>
        <v>0</v>
      </c>
      <c r="E21" s="62">
        <f t="shared" si="4"/>
        <v>0</v>
      </c>
      <c r="F21" s="62">
        <f t="shared" si="4"/>
        <v>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  <c r="K21" s="62">
        <f t="shared" si="4"/>
        <v>0</v>
      </c>
      <c r="L21" s="62">
        <f t="shared" si="4"/>
        <v>0</v>
      </c>
      <c r="M21" s="62">
        <f t="shared" si="4"/>
        <v>0</v>
      </c>
      <c r="N21" s="62">
        <f t="shared" si="4"/>
        <v>0</v>
      </c>
      <c r="O21" s="62">
        <f t="shared" si="4"/>
        <v>0</v>
      </c>
      <c r="P21" s="62">
        <f t="shared" si="4"/>
        <v>0</v>
      </c>
      <c r="Q21" s="62">
        <f t="shared" si="4"/>
        <v>0</v>
      </c>
      <c r="R21" s="62">
        <f t="shared" si="4"/>
        <v>0</v>
      </c>
      <c r="S21" s="62">
        <f t="shared" si="4"/>
        <v>0</v>
      </c>
      <c r="T21" s="62">
        <f t="shared" si="4"/>
        <v>0</v>
      </c>
      <c r="U21" s="62">
        <f t="shared" si="6"/>
        <v>0</v>
      </c>
      <c r="V21" s="62">
        <f t="shared" si="6"/>
        <v>0</v>
      </c>
      <c r="W21" s="62">
        <f t="shared" si="6"/>
        <v>0</v>
      </c>
      <c r="X21" s="62">
        <f t="shared" si="6"/>
        <v>0</v>
      </c>
      <c r="Y21" s="62">
        <f t="shared" si="6"/>
        <v>0</v>
      </c>
      <c r="Z21" s="62">
        <f t="shared" si="6"/>
        <v>0</v>
      </c>
      <c r="AA21" s="62">
        <f t="shared" si="6"/>
        <v>0</v>
      </c>
      <c r="AB21" s="62">
        <f t="shared" si="6"/>
        <v>0</v>
      </c>
      <c r="AC21" s="62">
        <f t="shared" si="6"/>
        <v>0</v>
      </c>
      <c r="AD21" s="62">
        <f t="shared" si="6"/>
        <v>0</v>
      </c>
      <c r="AE21" s="62">
        <f t="shared" si="6"/>
        <v>0</v>
      </c>
      <c r="AF21" s="61">
        <v>0</v>
      </c>
      <c r="AG21" s="62">
        <f t="shared" si="2"/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0"/>
        <v>0</v>
      </c>
      <c r="E22" s="62">
        <f t="shared" si="4"/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2">
        <f t="shared" si="4"/>
        <v>0</v>
      </c>
      <c r="P22" s="62">
        <f t="shared" si="4"/>
        <v>0</v>
      </c>
      <c r="Q22" s="62">
        <f t="shared" si="4"/>
        <v>0</v>
      </c>
      <c r="R22" s="62">
        <f t="shared" si="4"/>
        <v>0</v>
      </c>
      <c r="S22" s="62">
        <f t="shared" si="4"/>
        <v>0</v>
      </c>
      <c r="T22" s="62">
        <f t="shared" si="4"/>
        <v>0</v>
      </c>
      <c r="U22" s="62">
        <f t="shared" si="6"/>
        <v>0</v>
      </c>
      <c r="V22" s="62">
        <f t="shared" si="6"/>
        <v>0</v>
      </c>
      <c r="W22" s="62">
        <f t="shared" si="6"/>
        <v>0</v>
      </c>
      <c r="X22" s="62">
        <f t="shared" si="6"/>
        <v>0</v>
      </c>
      <c r="Y22" s="62">
        <f t="shared" si="6"/>
        <v>0</v>
      </c>
      <c r="Z22" s="62">
        <f t="shared" si="6"/>
        <v>0</v>
      </c>
      <c r="AA22" s="62">
        <f t="shared" si="6"/>
        <v>0</v>
      </c>
      <c r="AB22" s="62">
        <f t="shared" si="6"/>
        <v>0</v>
      </c>
      <c r="AC22" s="62">
        <f t="shared" si="6"/>
        <v>0</v>
      </c>
      <c r="AD22" s="62">
        <f t="shared" si="6"/>
        <v>0</v>
      </c>
      <c r="AE22" s="62">
        <f t="shared" si="6"/>
        <v>0</v>
      </c>
      <c r="AF22" s="61">
        <v>0</v>
      </c>
      <c r="AG22" s="62">
        <f t="shared" si="2"/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2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SUM(D8:D22)</f>
        <v>5364</v>
      </c>
      <c r="E7" s="61">
        <f t="shared" si="0"/>
        <v>2663</v>
      </c>
      <c r="F7" s="61">
        <f t="shared" si="0"/>
        <v>54</v>
      </c>
      <c r="G7" s="61">
        <f t="shared" si="0"/>
        <v>2541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46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6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44</v>
      </c>
      <c r="X7" s="61">
        <f t="shared" si="0"/>
        <v>0</v>
      </c>
      <c r="Y7" s="61">
        <f t="shared" si="0"/>
        <v>1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9</v>
      </c>
      <c r="AF7" s="61">
        <f t="shared" si="0"/>
        <v>0</v>
      </c>
      <c r="AG7" s="61">
        <f t="shared" si="0"/>
        <v>2326</v>
      </c>
      <c r="AH7" s="61">
        <f t="shared" si="0"/>
        <v>9</v>
      </c>
      <c r="AI7" s="61">
        <f t="shared" si="0"/>
        <v>26</v>
      </c>
      <c r="AJ7" s="61">
        <f t="shared" si="0"/>
        <v>2286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4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1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3038</v>
      </c>
      <c r="BK7" s="61">
        <f t="shared" si="0"/>
        <v>2654</v>
      </c>
      <c r="BL7" s="61">
        <f t="shared" si="0"/>
        <v>28</v>
      </c>
      <c r="BM7" s="61">
        <f t="shared" si="0"/>
        <v>255</v>
      </c>
      <c r="BN7" s="61">
        <f t="shared" si="0"/>
        <v>0</v>
      </c>
      <c r="BO7" s="61">
        <f t="shared" si="0"/>
        <v>0</v>
      </c>
      <c r="BP7" s="61">
        <f aca="true" t="shared" si="1" ref="BP7:CL7">SUM(BP8:BP22)</f>
        <v>0</v>
      </c>
      <c r="BQ7" s="61">
        <f t="shared" si="1"/>
        <v>0</v>
      </c>
      <c r="BR7" s="61">
        <f t="shared" si="1"/>
        <v>0</v>
      </c>
      <c r="BS7" s="61">
        <f t="shared" si="1"/>
        <v>46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2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43</v>
      </c>
      <c r="CD7" s="61">
        <f t="shared" si="1"/>
        <v>0</v>
      </c>
      <c r="CE7" s="61">
        <f t="shared" si="1"/>
        <v>1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9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22">SUM(E8:AF8)</f>
        <v>0</v>
      </c>
      <c r="E8" s="61">
        <f aca="true" t="shared" si="3" ref="E8:E22">AH8+BK8</f>
        <v>0</v>
      </c>
      <c r="F8" s="61">
        <f aca="true" t="shared" si="4" ref="F8:F22">AI8+BL8</f>
        <v>0</v>
      </c>
      <c r="G8" s="61">
        <f aca="true" t="shared" si="5" ref="G8:G22">AJ8+BM8</f>
        <v>0</v>
      </c>
      <c r="H8" s="61">
        <f aca="true" t="shared" si="6" ref="H8:H22">AK8+BN8</f>
        <v>0</v>
      </c>
      <c r="I8" s="61">
        <f aca="true" t="shared" si="7" ref="I8:I22">AL8+BO8</f>
        <v>0</v>
      </c>
      <c r="J8" s="61">
        <f aca="true" t="shared" si="8" ref="J8:J22">AM8+BP8</f>
        <v>0</v>
      </c>
      <c r="K8" s="61">
        <f aca="true" t="shared" si="9" ref="K8:K22">AN8+BQ8</f>
        <v>0</v>
      </c>
      <c r="L8" s="61">
        <f aca="true" t="shared" si="10" ref="L8:L22">AO8+BR8</f>
        <v>0</v>
      </c>
      <c r="M8" s="61">
        <f aca="true" t="shared" si="11" ref="M8:M22">AP8+BS8</f>
        <v>0</v>
      </c>
      <c r="N8" s="61">
        <f aca="true" t="shared" si="12" ref="N8:N22">AQ8+BT8</f>
        <v>0</v>
      </c>
      <c r="O8" s="61">
        <f aca="true" t="shared" si="13" ref="O8:O22">AR8+BU8</f>
        <v>0</v>
      </c>
      <c r="P8" s="61">
        <f aca="true" t="shared" si="14" ref="P8:P22">AS8+BV8</f>
        <v>0</v>
      </c>
      <c r="Q8" s="61">
        <f aca="true" t="shared" si="15" ref="Q8:Q22">AT8+BW8</f>
        <v>0</v>
      </c>
      <c r="R8" s="61">
        <f aca="true" t="shared" si="16" ref="R8:R22">AU8+BX8</f>
        <v>0</v>
      </c>
      <c r="S8" s="61">
        <f aca="true" t="shared" si="17" ref="S8:S22">AV8+BY8</f>
        <v>0</v>
      </c>
      <c r="T8" s="61">
        <f aca="true" t="shared" si="18" ref="T8:T22">AW8+BZ8</f>
        <v>0</v>
      </c>
      <c r="U8" s="61">
        <f aca="true" t="shared" si="19" ref="U8:U22">AX8+CA8</f>
        <v>0</v>
      </c>
      <c r="V8" s="61">
        <f aca="true" t="shared" si="20" ref="V8:V22">AY8+CB8</f>
        <v>0</v>
      </c>
      <c r="W8" s="61">
        <f aca="true" t="shared" si="21" ref="W8:W22">AZ8+CC8</f>
        <v>0</v>
      </c>
      <c r="X8" s="61">
        <f aca="true" t="shared" si="22" ref="X8:X22">BA8+CD8</f>
        <v>0</v>
      </c>
      <c r="Y8" s="61">
        <f aca="true" t="shared" si="23" ref="Y8:Y22">BB8+CE8</f>
        <v>0</v>
      </c>
      <c r="Z8" s="61">
        <f aca="true" t="shared" si="24" ref="Z8:Z22">BC8+CF8</f>
        <v>0</v>
      </c>
      <c r="AA8" s="61">
        <f aca="true" t="shared" si="25" ref="AA8:AA22">BD8+CG8</f>
        <v>0</v>
      </c>
      <c r="AB8" s="61">
        <f aca="true" t="shared" si="26" ref="AB8:AB22">BE8+CH8</f>
        <v>0</v>
      </c>
      <c r="AC8" s="61">
        <f aca="true" t="shared" si="27" ref="AC8:AC22">BF8+CI8</f>
        <v>0</v>
      </c>
      <c r="AD8" s="61">
        <f aca="true" t="shared" si="28" ref="AD8:AD22">BG8+CJ8</f>
        <v>0</v>
      </c>
      <c r="AE8" s="61">
        <f aca="true" t="shared" si="29" ref="AE8:AE22">BH8+CK8</f>
        <v>0</v>
      </c>
      <c r="AF8" s="61">
        <f aca="true" t="shared" si="30" ref="AF8:AF22">BI8+CL8</f>
        <v>0</v>
      </c>
      <c r="AG8" s="61">
        <f aca="true" t="shared" si="31" ref="AG8:AG22"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22"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0</v>
      </c>
      <c r="E11" s="61">
        <f t="shared" si="3"/>
        <v>0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0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3552</v>
      </c>
      <c r="E12" s="61">
        <f t="shared" si="3"/>
        <v>2007</v>
      </c>
      <c r="F12" s="61">
        <f t="shared" si="4"/>
        <v>0</v>
      </c>
      <c r="G12" s="61">
        <f t="shared" si="5"/>
        <v>1479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39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4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22</v>
      </c>
      <c r="X12" s="61">
        <f t="shared" si="22"/>
        <v>0</v>
      </c>
      <c r="Y12" s="61">
        <f t="shared" si="23"/>
        <v>1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1483</v>
      </c>
      <c r="AH12" s="61">
        <v>0</v>
      </c>
      <c r="AI12" s="61">
        <v>0</v>
      </c>
      <c r="AJ12" s="61">
        <v>1479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4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2069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2007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39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22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1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10</v>
      </c>
      <c r="E13" s="61">
        <f t="shared" si="3"/>
        <v>9</v>
      </c>
      <c r="F13" s="61">
        <f t="shared" si="4"/>
        <v>0</v>
      </c>
      <c r="G13" s="61">
        <f t="shared" si="5"/>
        <v>0</v>
      </c>
      <c r="H13" s="61">
        <f t="shared" si="6"/>
        <v>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1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10</v>
      </c>
      <c r="AH13" s="61">
        <v>9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1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0</v>
      </c>
      <c r="E14" s="61">
        <f t="shared" si="3"/>
        <v>0</v>
      </c>
      <c r="F14" s="61">
        <f t="shared" si="4"/>
        <v>0</v>
      </c>
      <c r="G14" s="61">
        <f t="shared" si="5"/>
        <v>0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0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0</v>
      </c>
      <c r="E15" s="61">
        <f t="shared" si="3"/>
        <v>0</v>
      </c>
      <c r="F15" s="61">
        <f t="shared" si="4"/>
        <v>0</v>
      </c>
      <c r="G15" s="61">
        <f t="shared" si="5"/>
        <v>0</v>
      </c>
      <c r="H15" s="61">
        <f t="shared" si="6"/>
        <v>0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0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2"/>
        <v>575</v>
      </c>
      <c r="E16" s="61">
        <f t="shared" si="3"/>
        <v>283</v>
      </c>
      <c r="F16" s="61">
        <f t="shared" si="4"/>
        <v>28</v>
      </c>
      <c r="G16" s="61">
        <f t="shared" si="5"/>
        <v>255</v>
      </c>
      <c r="H16" s="61">
        <f t="shared" si="6"/>
        <v>0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0</v>
      </c>
      <c r="N16" s="61">
        <f t="shared" si="12"/>
        <v>0</v>
      </c>
      <c r="O16" s="61">
        <f t="shared" si="13"/>
        <v>0</v>
      </c>
      <c r="P16" s="61">
        <f t="shared" si="14"/>
        <v>0</v>
      </c>
      <c r="Q16" s="61">
        <f t="shared" si="15"/>
        <v>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9"/>
        <v>0</v>
      </c>
      <c r="V16" s="61">
        <f t="shared" si="20"/>
        <v>0</v>
      </c>
      <c r="W16" s="61">
        <f t="shared" si="21"/>
        <v>0</v>
      </c>
      <c r="X16" s="61">
        <f t="shared" si="22"/>
        <v>0</v>
      </c>
      <c r="Y16" s="61">
        <f t="shared" si="23"/>
        <v>0</v>
      </c>
      <c r="Z16" s="61">
        <f t="shared" si="24"/>
        <v>0</v>
      </c>
      <c r="AA16" s="61">
        <f t="shared" si="25"/>
        <v>0</v>
      </c>
      <c r="AB16" s="61">
        <f t="shared" si="26"/>
        <v>0</v>
      </c>
      <c r="AC16" s="61">
        <f t="shared" si="27"/>
        <v>0</v>
      </c>
      <c r="AD16" s="61">
        <f t="shared" si="28"/>
        <v>0</v>
      </c>
      <c r="AE16" s="61">
        <f t="shared" si="29"/>
        <v>9</v>
      </c>
      <c r="AF16" s="61">
        <f t="shared" si="30"/>
        <v>0</v>
      </c>
      <c r="AG16" s="61">
        <f t="shared" si="31"/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32"/>
        <v>575</v>
      </c>
      <c r="BK16" s="63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283</v>
      </c>
      <c r="BL16" s="63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28</v>
      </c>
      <c r="BM16" s="63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255</v>
      </c>
      <c r="BN16" s="63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63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3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3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3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3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63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63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3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63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63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3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3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3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3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3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63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3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3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3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3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3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63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3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9</v>
      </c>
      <c r="CL16" s="63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2"/>
        <v>0</v>
      </c>
      <c r="E17" s="61">
        <f t="shared" si="3"/>
        <v>0</v>
      </c>
      <c r="F17" s="61">
        <f t="shared" si="4"/>
        <v>0</v>
      </c>
      <c r="G17" s="61">
        <f t="shared" si="5"/>
        <v>0</v>
      </c>
      <c r="H17" s="61">
        <f t="shared" si="6"/>
        <v>0</v>
      </c>
      <c r="I17" s="61">
        <f t="shared" si="7"/>
        <v>0</v>
      </c>
      <c r="J17" s="61">
        <f t="shared" si="8"/>
        <v>0</v>
      </c>
      <c r="K17" s="61">
        <f t="shared" si="9"/>
        <v>0</v>
      </c>
      <c r="L17" s="61">
        <f t="shared" si="10"/>
        <v>0</v>
      </c>
      <c r="M17" s="61">
        <f t="shared" si="11"/>
        <v>0</v>
      </c>
      <c r="N17" s="61">
        <f t="shared" si="12"/>
        <v>0</v>
      </c>
      <c r="O17" s="61">
        <f t="shared" si="13"/>
        <v>0</v>
      </c>
      <c r="P17" s="61">
        <f t="shared" si="14"/>
        <v>0</v>
      </c>
      <c r="Q17" s="61">
        <f t="shared" si="15"/>
        <v>0</v>
      </c>
      <c r="R17" s="61">
        <f t="shared" si="16"/>
        <v>0</v>
      </c>
      <c r="S17" s="61">
        <f t="shared" si="17"/>
        <v>0</v>
      </c>
      <c r="T17" s="61">
        <f t="shared" si="18"/>
        <v>0</v>
      </c>
      <c r="U17" s="61">
        <f t="shared" si="19"/>
        <v>0</v>
      </c>
      <c r="V17" s="61">
        <f t="shared" si="20"/>
        <v>0</v>
      </c>
      <c r="W17" s="61">
        <f t="shared" si="21"/>
        <v>0</v>
      </c>
      <c r="X17" s="61">
        <f t="shared" si="22"/>
        <v>0</v>
      </c>
      <c r="Y17" s="61">
        <f t="shared" si="23"/>
        <v>0</v>
      </c>
      <c r="Z17" s="61">
        <f t="shared" si="24"/>
        <v>0</v>
      </c>
      <c r="AA17" s="61">
        <f t="shared" si="25"/>
        <v>0</v>
      </c>
      <c r="AB17" s="61">
        <f t="shared" si="26"/>
        <v>0</v>
      </c>
      <c r="AC17" s="61">
        <f t="shared" si="27"/>
        <v>0</v>
      </c>
      <c r="AD17" s="61">
        <f t="shared" si="28"/>
        <v>0</v>
      </c>
      <c r="AE17" s="61">
        <f t="shared" si="29"/>
        <v>0</v>
      </c>
      <c r="AF17" s="61">
        <f t="shared" si="30"/>
        <v>0</v>
      </c>
      <c r="AG17" s="61">
        <f t="shared" si="31"/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59">
        <f t="shared" si="32"/>
        <v>0</v>
      </c>
      <c r="BK17" s="63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63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63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63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63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63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63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63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63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63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63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63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63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63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63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63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63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63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63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63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63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63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63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63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63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63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63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63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2"/>
        <v>0</v>
      </c>
      <c r="E18" s="61">
        <f t="shared" si="3"/>
        <v>0</v>
      </c>
      <c r="F18" s="61">
        <f t="shared" si="4"/>
        <v>0</v>
      </c>
      <c r="G18" s="61">
        <f t="shared" si="5"/>
        <v>0</v>
      </c>
      <c r="H18" s="61">
        <f t="shared" si="6"/>
        <v>0</v>
      </c>
      <c r="I18" s="61">
        <f t="shared" si="7"/>
        <v>0</v>
      </c>
      <c r="J18" s="61">
        <f t="shared" si="8"/>
        <v>0</v>
      </c>
      <c r="K18" s="61">
        <f t="shared" si="9"/>
        <v>0</v>
      </c>
      <c r="L18" s="61">
        <f t="shared" si="10"/>
        <v>0</v>
      </c>
      <c r="M18" s="61">
        <f t="shared" si="11"/>
        <v>0</v>
      </c>
      <c r="N18" s="61">
        <f t="shared" si="12"/>
        <v>0</v>
      </c>
      <c r="O18" s="61">
        <f t="shared" si="13"/>
        <v>0</v>
      </c>
      <c r="P18" s="61">
        <f t="shared" si="14"/>
        <v>0</v>
      </c>
      <c r="Q18" s="61">
        <f t="shared" si="15"/>
        <v>0</v>
      </c>
      <c r="R18" s="61">
        <f t="shared" si="16"/>
        <v>0</v>
      </c>
      <c r="S18" s="61">
        <f t="shared" si="17"/>
        <v>0</v>
      </c>
      <c r="T18" s="61">
        <f t="shared" si="18"/>
        <v>0</v>
      </c>
      <c r="U18" s="61">
        <f t="shared" si="19"/>
        <v>0</v>
      </c>
      <c r="V18" s="61">
        <f t="shared" si="20"/>
        <v>0</v>
      </c>
      <c r="W18" s="61">
        <f t="shared" si="21"/>
        <v>0</v>
      </c>
      <c r="X18" s="61">
        <f t="shared" si="22"/>
        <v>0</v>
      </c>
      <c r="Y18" s="61">
        <f t="shared" si="23"/>
        <v>0</v>
      </c>
      <c r="Z18" s="61">
        <f t="shared" si="24"/>
        <v>0</v>
      </c>
      <c r="AA18" s="61">
        <f t="shared" si="25"/>
        <v>0</v>
      </c>
      <c r="AB18" s="61">
        <f t="shared" si="26"/>
        <v>0</v>
      </c>
      <c r="AC18" s="61">
        <f t="shared" si="27"/>
        <v>0</v>
      </c>
      <c r="AD18" s="61">
        <f t="shared" si="28"/>
        <v>0</v>
      </c>
      <c r="AE18" s="61">
        <f t="shared" si="29"/>
        <v>0</v>
      </c>
      <c r="AF18" s="61">
        <f t="shared" si="30"/>
        <v>0</v>
      </c>
      <c r="AG18" s="61">
        <f t="shared" si="31"/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59">
        <f t="shared" si="32"/>
        <v>0</v>
      </c>
      <c r="BK18" s="63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63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63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63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63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63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63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63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63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63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63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63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63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63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63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63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63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63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63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63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63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63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63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63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63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63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63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63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2"/>
        <v>0</v>
      </c>
      <c r="E19" s="61">
        <f t="shared" si="3"/>
        <v>0</v>
      </c>
      <c r="F19" s="61">
        <f t="shared" si="4"/>
        <v>0</v>
      </c>
      <c r="G19" s="61">
        <f t="shared" si="5"/>
        <v>0</v>
      </c>
      <c r="H19" s="61">
        <f t="shared" si="6"/>
        <v>0</v>
      </c>
      <c r="I19" s="61">
        <f t="shared" si="7"/>
        <v>0</v>
      </c>
      <c r="J19" s="61">
        <f t="shared" si="8"/>
        <v>0</v>
      </c>
      <c r="K19" s="61">
        <f t="shared" si="9"/>
        <v>0</v>
      </c>
      <c r="L19" s="61">
        <f t="shared" si="10"/>
        <v>0</v>
      </c>
      <c r="M19" s="61">
        <f t="shared" si="11"/>
        <v>0</v>
      </c>
      <c r="N19" s="61">
        <f t="shared" si="12"/>
        <v>0</v>
      </c>
      <c r="O19" s="61">
        <f t="shared" si="13"/>
        <v>0</v>
      </c>
      <c r="P19" s="61">
        <f t="shared" si="14"/>
        <v>0</v>
      </c>
      <c r="Q19" s="61">
        <f t="shared" si="15"/>
        <v>0</v>
      </c>
      <c r="R19" s="61">
        <f t="shared" si="16"/>
        <v>0</v>
      </c>
      <c r="S19" s="61">
        <f t="shared" si="17"/>
        <v>0</v>
      </c>
      <c r="T19" s="61">
        <f t="shared" si="18"/>
        <v>0</v>
      </c>
      <c r="U19" s="61">
        <f t="shared" si="19"/>
        <v>0</v>
      </c>
      <c r="V19" s="61">
        <f t="shared" si="20"/>
        <v>0</v>
      </c>
      <c r="W19" s="61">
        <f t="shared" si="21"/>
        <v>0</v>
      </c>
      <c r="X19" s="61">
        <f t="shared" si="22"/>
        <v>0</v>
      </c>
      <c r="Y19" s="61">
        <f t="shared" si="23"/>
        <v>0</v>
      </c>
      <c r="Z19" s="61">
        <f t="shared" si="24"/>
        <v>0</v>
      </c>
      <c r="AA19" s="61">
        <f t="shared" si="25"/>
        <v>0</v>
      </c>
      <c r="AB19" s="61">
        <f t="shared" si="26"/>
        <v>0</v>
      </c>
      <c r="AC19" s="61">
        <f t="shared" si="27"/>
        <v>0</v>
      </c>
      <c r="AD19" s="61">
        <f t="shared" si="28"/>
        <v>0</v>
      </c>
      <c r="AE19" s="61">
        <f t="shared" si="29"/>
        <v>0</v>
      </c>
      <c r="AF19" s="61">
        <f t="shared" si="30"/>
        <v>0</v>
      </c>
      <c r="AG19" s="61">
        <f t="shared" si="31"/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59">
        <f t="shared" si="32"/>
        <v>0</v>
      </c>
      <c r="BK19" s="63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63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63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63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63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63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63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63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63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63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63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63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63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63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63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63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63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63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63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63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63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63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63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63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63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63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63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63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2"/>
        <v>0</v>
      </c>
      <c r="E20" s="61">
        <f t="shared" si="3"/>
        <v>0</v>
      </c>
      <c r="F20" s="61">
        <f t="shared" si="4"/>
        <v>0</v>
      </c>
      <c r="G20" s="61">
        <f t="shared" si="5"/>
        <v>0</v>
      </c>
      <c r="H20" s="61">
        <f t="shared" si="6"/>
        <v>0</v>
      </c>
      <c r="I20" s="61">
        <f t="shared" si="7"/>
        <v>0</v>
      </c>
      <c r="J20" s="61">
        <f t="shared" si="8"/>
        <v>0</v>
      </c>
      <c r="K20" s="61">
        <f t="shared" si="9"/>
        <v>0</v>
      </c>
      <c r="L20" s="61">
        <f t="shared" si="10"/>
        <v>0</v>
      </c>
      <c r="M20" s="61">
        <f t="shared" si="11"/>
        <v>0</v>
      </c>
      <c r="N20" s="61">
        <f t="shared" si="12"/>
        <v>0</v>
      </c>
      <c r="O20" s="61">
        <f t="shared" si="13"/>
        <v>0</v>
      </c>
      <c r="P20" s="61">
        <f t="shared" si="14"/>
        <v>0</v>
      </c>
      <c r="Q20" s="61">
        <f t="shared" si="15"/>
        <v>0</v>
      </c>
      <c r="R20" s="61">
        <f t="shared" si="16"/>
        <v>0</v>
      </c>
      <c r="S20" s="61">
        <f t="shared" si="17"/>
        <v>0</v>
      </c>
      <c r="T20" s="61">
        <f t="shared" si="18"/>
        <v>0</v>
      </c>
      <c r="U20" s="61">
        <f t="shared" si="19"/>
        <v>0</v>
      </c>
      <c r="V20" s="61">
        <f t="shared" si="20"/>
        <v>0</v>
      </c>
      <c r="W20" s="61">
        <f t="shared" si="21"/>
        <v>0</v>
      </c>
      <c r="X20" s="61">
        <f t="shared" si="22"/>
        <v>0</v>
      </c>
      <c r="Y20" s="61">
        <f t="shared" si="23"/>
        <v>0</v>
      </c>
      <c r="Z20" s="61">
        <f t="shared" si="24"/>
        <v>0</v>
      </c>
      <c r="AA20" s="61">
        <f t="shared" si="25"/>
        <v>0</v>
      </c>
      <c r="AB20" s="61">
        <f t="shared" si="26"/>
        <v>0</v>
      </c>
      <c r="AC20" s="61">
        <f t="shared" si="27"/>
        <v>0</v>
      </c>
      <c r="AD20" s="61">
        <f t="shared" si="28"/>
        <v>0</v>
      </c>
      <c r="AE20" s="61">
        <f t="shared" si="29"/>
        <v>0</v>
      </c>
      <c r="AF20" s="61">
        <f t="shared" si="30"/>
        <v>0</v>
      </c>
      <c r="AG20" s="61">
        <f t="shared" si="31"/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59">
        <f t="shared" si="32"/>
        <v>0</v>
      </c>
      <c r="BK20" s="63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63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63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63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63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63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63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63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63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63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63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63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63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63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63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63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63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63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63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63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63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63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63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63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63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63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63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63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2"/>
        <v>1227</v>
      </c>
      <c r="E21" s="61">
        <f t="shared" si="3"/>
        <v>364</v>
      </c>
      <c r="F21" s="61">
        <f t="shared" si="4"/>
        <v>26</v>
      </c>
      <c r="G21" s="61">
        <f t="shared" si="5"/>
        <v>807</v>
      </c>
      <c r="H21" s="61">
        <f t="shared" si="6"/>
        <v>0</v>
      </c>
      <c r="I21" s="61">
        <f t="shared" si="7"/>
        <v>0</v>
      </c>
      <c r="J21" s="61">
        <f t="shared" si="8"/>
        <v>0</v>
      </c>
      <c r="K21" s="61">
        <f t="shared" si="9"/>
        <v>0</v>
      </c>
      <c r="L21" s="61">
        <f t="shared" si="10"/>
        <v>0</v>
      </c>
      <c r="M21" s="61">
        <f t="shared" si="11"/>
        <v>7</v>
      </c>
      <c r="N21" s="61">
        <f t="shared" si="12"/>
        <v>0</v>
      </c>
      <c r="O21" s="61">
        <f t="shared" si="13"/>
        <v>0</v>
      </c>
      <c r="P21" s="61">
        <f t="shared" si="14"/>
        <v>0</v>
      </c>
      <c r="Q21" s="61">
        <f t="shared" si="15"/>
        <v>2</v>
      </c>
      <c r="R21" s="61">
        <f t="shared" si="16"/>
        <v>0</v>
      </c>
      <c r="S21" s="61">
        <f t="shared" si="17"/>
        <v>0</v>
      </c>
      <c r="T21" s="61">
        <f t="shared" si="18"/>
        <v>0</v>
      </c>
      <c r="U21" s="61">
        <f t="shared" si="19"/>
        <v>0</v>
      </c>
      <c r="V21" s="61">
        <f t="shared" si="20"/>
        <v>0</v>
      </c>
      <c r="W21" s="61">
        <f t="shared" si="21"/>
        <v>21</v>
      </c>
      <c r="X21" s="61">
        <f t="shared" si="22"/>
        <v>0</v>
      </c>
      <c r="Y21" s="61">
        <f t="shared" si="23"/>
        <v>0</v>
      </c>
      <c r="Z21" s="61">
        <f t="shared" si="24"/>
        <v>0</v>
      </c>
      <c r="AA21" s="61">
        <f t="shared" si="25"/>
        <v>0</v>
      </c>
      <c r="AB21" s="61">
        <f t="shared" si="26"/>
        <v>0</v>
      </c>
      <c r="AC21" s="61">
        <f t="shared" si="27"/>
        <v>0</v>
      </c>
      <c r="AD21" s="61">
        <f t="shared" si="28"/>
        <v>0</v>
      </c>
      <c r="AE21" s="61">
        <f t="shared" si="29"/>
        <v>0</v>
      </c>
      <c r="AF21" s="61">
        <f t="shared" si="30"/>
        <v>0</v>
      </c>
      <c r="AG21" s="61">
        <f t="shared" si="31"/>
        <v>833</v>
      </c>
      <c r="AH21" s="61">
        <v>0</v>
      </c>
      <c r="AI21" s="61">
        <v>26</v>
      </c>
      <c r="AJ21" s="61">
        <v>807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59">
        <f t="shared" si="32"/>
        <v>394</v>
      </c>
      <c r="BK21" s="63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364</v>
      </c>
      <c r="BL21" s="63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63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63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63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63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63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63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63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7</v>
      </c>
      <c r="BT21" s="63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63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63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63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2</v>
      </c>
      <c r="BX21" s="63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63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63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63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63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63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21</v>
      </c>
      <c r="CD21" s="63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63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63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63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63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63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63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63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63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2"/>
        <v>0</v>
      </c>
      <c r="E22" s="61">
        <f t="shared" si="3"/>
        <v>0</v>
      </c>
      <c r="F22" s="61">
        <f t="shared" si="4"/>
        <v>0</v>
      </c>
      <c r="G22" s="61">
        <f t="shared" si="5"/>
        <v>0</v>
      </c>
      <c r="H22" s="61">
        <f t="shared" si="6"/>
        <v>0</v>
      </c>
      <c r="I22" s="61">
        <f t="shared" si="7"/>
        <v>0</v>
      </c>
      <c r="J22" s="61">
        <f t="shared" si="8"/>
        <v>0</v>
      </c>
      <c r="K22" s="61">
        <f t="shared" si="9"/>
        <v>0</v>
      </c>
      <c r="L22" s="61">
        <f t="shared" si="10"/>
        <v>0</v>
      </c>
      <c r="M22" s="61">
        <f t="shared" si="11"/>
        <v>0</v>
      </c>
      <c r="N22" s="61">
        <f t="shared" si="12"/>
        <v>0</v>
      </c>
      <c r="O22" s="61">
        <f t="shared" si="13"/>
        <v>0</v>
      </c>
      <c r="P22" s="61">
        <f t="shared" si="14"/>
        <v>0</v>
      </c>
      <c r="Q22" s="61">
        <f t="shared" si="15"/>
        <v>0</v>
      </c>
      <c r="R22" s="61">
        <f t="shared" si="16"/>
        <v>0</v>
      </c>
      <c r="S22" s="61">
        <f t="shared" si="17"/>
        <v>0</v>
      </c>
      <c r="T22" s="61">
        <f t="shared" si="18"/>
        <v>0</v>
      </c>
      <c r="U22" s="61">
        <f t="shared" si="19"/>
        <v>0</v>
      </c>
      <c r="V22" s="61">
        <f t="shared" si="20"/>
        <v>0</v>
      </c>
      <c r="W22" s="61">
        <f t="shared" si="21"/>
        <v>0</v>
      </c>
      <c r="X22" s="61">
        <f t="shared" si="22"/>
        <v>0</v>
      </c>
      <c r="Y22" s="61">
        <f t="shared" si="23"/>
        <v>0</v>
      </c>
      <c r="Z22" s="61">
        <f t="shared" si="24"/>
        <v>0</v>
      </c>
      <c r="AA22" s="61">
        <f t="shared" si="25"/>
        <v>0</v>
      </c>
      <c r="AB22" s="61">
        <f t="shared" si="26"/>
        <v>0</v>
      </c>
      <c r="AC22" s="61">
        <f t="shared" si="27"/>
        <v>0</v>
      </c>
      <c r="AD22" s="61">
        <f t="shared" si="28"/>
        <v>0</v>
      </c>
      <c r="AE22" s="61">
        <f t="shared" si="29"/>
        <v>0</v>
      </c>
      <c r="AF22" s="61">
        <f t="shared" si="30"/>
        <v>0</v>
      </c>
      <c r="AG22" s="61">
        <f t="shared" si="31"/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59">
        <f t="shared" si="32"/>
        <v>0</v>
      </c>
      <c r="BK22" s="63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63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63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63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63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63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63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63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63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63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63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63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63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63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63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63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63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63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63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63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63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63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63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63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63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63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63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63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 A17:CL22">
    <cfRule type="expression" priority="30" dxfId="109" stopIfTrue="1">
      <formula>$A7&lt;&gt;""</formula>
    </cfRule>
  </conditionalFormatting>
  <conditionalFormatting sqref="A14:CL16">
    <cfRule type="expression" priority="29" dxfId="109" stopIfTrue="1">
      <formula>$A14&lt;&gt;""</formula>
    </cfRule>
  </conditionalFormatting>
  <conditionalFormatting sqref="A7:CL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2461</v>
      </c>
      <c r="E7" s="61">
        <f t="shared" si="0"/>
        <v>2371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46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43</v>
      </c>
      <c r="X7" s="61">
        <f t="shared" si="0"/>
        <v>0</v>
      </c>
      <c r="Y7" s="61">
        <f t="shared" si="0"/>
        <v>1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2069</v>
      </c>
      <c r="E12" s="61">
        <v>2007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39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22</v>
      </c>
      <c r="X12" s="61">
        <v>0</v>
      </c>
      <c r="Y12" s="61">
        <v>1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392</v>
      </c>
      <c r="E21" s="61">
        <v>364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7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21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1" dxfId="109" stopIfTrue="1">
      <formula>$A7&lt;&gt;""</formula>
    </cfRule>
  </conditionalFormatting>
  <conditionalFormatting sqref="A14:AF16">
    <cfRule type="expression" priority="30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7093</v>
      </c>
      <c r="E7" s="61">
        <f t="shared" si="0"/>
        <v>2778</v>
      </c>
      <c r="F7" s="61">
        <f t="shared" si="0"/>
        <v>54</v>
      </c>
      <c r="G7" s="61">
        <f t="shared" si="0"/>
        <v>2546</v>
      </c>
      <c r="H7" s="61">
        <f t="shared" si="0"/>
        <v>1552</v>
      </c>
      <c r="I7" s="61">
        <f t="shared" si="0"/>
        <v>57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46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6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44</v>
      </c>
      <c r="X7" s="61">
        <f t="shared" si="0"/>
        <v>0</v>
      </c>
      <c r="Y7" s="61">
        <f t="shared" si="0"/>
        <v>1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9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115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115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5062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2007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1479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1510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39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4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22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1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15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9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5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1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586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283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28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255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11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9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61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61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61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61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61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1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1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61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61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1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1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1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1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1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1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1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1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1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1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1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61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1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1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1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1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1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61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1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1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61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1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61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1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1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1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1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1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1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1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1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1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1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1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1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1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1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1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1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1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1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1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1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1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1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1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1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1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1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61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61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61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61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61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61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61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61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61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61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61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61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61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61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61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61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61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61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61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61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61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61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61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61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61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61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61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61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  <c r="AH19" s="61">
        <f>'ごみ搬入量内訳(直接資源化)'!AH19+'ごみ搬入量内訳(焼却)'!AH19+'ごみ搬入量内訳(粗大)'!AH19+'ごみ搬入量内訳(堆肥化)'!AH19+'ごみ搬入量内訳(飼料化)'!AH19+'ごみ搬入量内訳(メタン化)'!AH19+'ごみ搬入量内訳(燃料化)'!AH19+'ごみ搬入量内訳(セメント)'!AH19+'ごみ搬入量内訳(資源化等)'!AH19+'ごみ搬入量内訳(その他)'!AH19+'ごみ搬入量内訳(直接埋立)'!AH19+'ごみ搬入量内訳(海洋投入)'!AH19</f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0</v>
      </c>
      <c r="F20" s="61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61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0</v>
      </c>
      <c r="H20" s="61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61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61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61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61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61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61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61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61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61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61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61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61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61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61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61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61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61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61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61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61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61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61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61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61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61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  <c r="AH20" s="61">
        <f>'ごみ搬入量内訳(直接資源化)'!AH20+'ごみ搬入量内訳(焼却)'!AH20+'ごみ搬入量内訳(粗大)'!AH20+'ごみ搬入量内訳(堆肥化)'!AH20+'ごみ搬入量内訳(飼料化)'!AH20+'ごみ搬入量内訳(メタン化)'!AH20+'ごみ搬入量内訳(燃料化)'!AH20+'ごみ搬入量内訳(セメント)'!AH20+'ごみ搬入量内訳(資源化等)'!AH20+'ごみ搬入量内訳(その他)'!AH20+'ごみ搬入量内訳(直接埋立)'!AH20+'ごみ搬入量内訳(海洋投入)'!AH20</f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1315</v>
      </c>
      <c r="E21" s="61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364</v>
      </c>
      <c r="F21" s="61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26</v>
      </c>
      <c r="G21" s="61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807</v>
      </c>
      <c r="H21" s="61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31</v>
      </c>
      <c r="I21" s="61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57</v>
      </c>
      <c r="J21" s="61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61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61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61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7</v>
      </c>
      <c r="N21" s="61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61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61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61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2</v>
      </c>
      <c r="R21" s="61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61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61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61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61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61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21</v>
      </c>
      <c r="X21" s="61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61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61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61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61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61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61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61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61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61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  <c r="AH21" s="61">
        <f>'ごみ搬入量内訳(直接資源化)'!AH21+'ごみ搬入量内訳(焼却)'!AH21+'ごみ搬入量内訳(粗大)'!AH21+'ごみ搬入量内訳(堆肥化)'!AH21+'ごみ搬入量内訳(飼料化)'!AH21+'ごみ搬入量内訳(メタン化)'!AH21+'ごみ搬入量内訳(燃料化)'!AH21+'ごみ搬入量内訳(セメント)'!AH21+'ごみ搬入量内訳(資源化等)'!AH21+'ごみ搬入量内訳(その他)'!AH21+'ごみ搬入量内訳(直接埋立)'!AH21+'ごみ搬入量内訳(海洋投入)'!AH21</f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61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61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61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0</v>
      </c>
      <c r="I22" s="61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61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61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61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61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61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61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61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61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61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61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61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61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61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61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61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61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61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61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61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61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61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61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61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61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  <c r="AH22" s="61">
        <f>'ごみ搬入量内訳(直接資源化)'!AH22+'ごみ搬入量内訳(焼却)'!AH22+'ごみ搬入量内訳(粗大)'!AH22+'ごみ搬入量内訳(堆肥化)'!AH22+'ごみ搬入量内訳(飼料化)'!AH22+'ごみ搬入量内訳(メタン化)'!AH22+'ごみ搬入量内訳(燃料化)'!AH22+'ごみ搬入量内訳(セメント)'!AH22+'ごみ搬入量内訳(資源化等)'!AH22+'ごみ搬入量内訳(その他)'!AH22+'ごみ搬入量内訳(直接埋立)'!AH22+'ごみ搬入量内訳(海洋投入)'!AH22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SUM(D8:D22)</f>
        <v>577</v>
      </c>
      <c r="E7" s="61">
        <f t="shared" si="0"/>
        <v>283</v>
      </c>
      <c r="F7" s="61">
        <f t="shared" si="0"/>
        <v>28</v>
      </c>
      <c r="G7" s="61">
        <f t="shared" si="0"/>
        <v>255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9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575</v>
      </c>
      <c r="E16" s="61">
        <v>283</v>
      </c>
      <c r="F16" s="61">
        <v>28</v>
      </c>
      <c r="G16" s="61">
        <v>255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9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2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  <row r="22" spans="1:32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2">
    <cfRule type="expression" priority="30" dxfId="109" stopIfTrue="1">
      <formula>$A7&lt;&gt;""</formula>
    </cfRule>
  </conditionalFormatting>
  <conditionalFormatting sqref="A14:AF16">
    <cfRule type="expression" priority="29" dxfId="109" stopIfTrue="1">
      <formula>$A14&lt;&gt;""</formula>
    </cfRule>
  </conditionalFormatting>
  <conditionalFormatting sqref="A7:AF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2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SUM(D8:D22)</f>
        <v>7093</v>
      </c>
      <c r="E7" s="61">
        <f t="shared" si="0"/>
        <v>2576</v>
      </c>
      <c r="F7" s="61">
        <f t="shared" si="0"/>
        <v>577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577</v>
      </c>
      <c r="M7" s="61">
        <f t="shared" si="0"/>
        <v>0</v>
      </c>
      <c r="N7" s="61">
        <f t="shared" si="0"/>
        <v>0</v>
      </c>
      <c r="O7" s="61">
        <f t="shared" si="0"/>
        <v>1614</v>
      </c>
      <c r="P7" s="61">
        <f t="shared" si="0"/>
        <v>2326</v>
      </c>
      <c r="Q7" s="61">
        <f t="shared" si="0"/>
        <v>2576</v>
      </c>
      <c r="R7" s="61">
        <f t="shared" si="0"/>
        <v>2576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3038</v>
      </c>
      <c r="AC7" s="61">
        <f t="shared" si="0"/>
        <v>2461</v>
      </c>
      <c r="AD7" s="61">
        <f t="shared" si="0"/>
        <v>577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577</v>
      </c>
      <c r="AK7" s="61">
        <f t="shared" si="0"/>
        <v>0</v>
      </c>
      <c r="AL7" s="61">
        <f t="shared" si="0"/>
        <v>0</v>
      </c>
      <c r="AM7" s="61">
        <f t="shared" si="0"/>
        <v>2368</v>
      </c>
      <c r="AN7" s="61">
        <f t="shared" si="0"/>
        <v>1614</v>
      </c>
      <c r="AO7" s="61">
        <f t="shared" si="0"/>
        <v>754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22">SUM(E8,F8,O8,P8)</f>
        <v>0</v>
      </c>
      <c r="E8" s="64">
        <f aca="true" t="shared" si="2" ref="E8:E22">R8</f>
        <v>0</v>
      </c>
      <c r="F8" s="64">
        <f aca="true" t="shared" si="3" ref="F8:F22"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 aca="true" t="shared" si="4" ref="O8:O22">AN8</f>
        <v>0</v>
      </c>
      <c r="P8" s="61">
        <f>'資源化量内訳'!AG8</f>
        <v>0</v>
      </c>
      <c r="Q8" s="64">
        <f aca="true" t="shared" si="5" ref="Q8:Q22">SUM(R8:S8)</f>
        <v>0</v>
      </c>
      <c r="R8" s="64">
        <v>0</v>
      </c>
      <c r="S8" s="64">
        <f aca="true" t="shared" si="6" ref="S8:S22"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22">SUM(AC8:AD8)</f>
        <v>0</v>
      </c>
      <c r="AC8" s="64">
        <v>0</v>
      </c>
      <c r="AD8" s="64">
        <f aca="true" t="shared" si="8" ref="AD8:AD22"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 aca="true" t="shared" si="9" ref="AM8:AM22">SUM(AN8:AP8)</f>
        <v>0</v>
      </c>
      <c r="AN8" s="63">
        <v>0</v>
      </c>
      <c r="AO8" s="59">
        <v>0</v>
      </c>
      <c r="AP8" s="59">
        <f aca="true" t="shared" si="10" ref="AP8:AP22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22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115</v>
      </c>
      <c r="E9" s="64">
        <f t="shared" si="2"/>
        <v>115</v>
      </c>
      <c r="F9" s="64">
        <f t="shared" si="3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4"/>
        <v>0</v>
      </c>
      <c r="P9" s="61">
        <f>'資源化量内訳'!AG9</f>
        <v>0</v>
      </c>
      <c r="Q9" s="64">
        <f t="shared" si="5"/>
        <v>115</v>
      </c>
      <c r="R9" s="64">
        <v>115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0</v>
      </c>
      <c r="AC9" s="64">
        <v>0</v>
      </c>
      <c r="AD9" s="64">
        <f t="shared" si="8"/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 t="shared" si="9"/>
        <v>13</v>
      </c>
      <c r="AN9" s="63">
        <v>0</v>
      </c>
      <c r="AO9" s="59">
        <v>13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0</v>
      </c>
      <c r="E10" s="64">
        <f t="shared" si="2"/>
        <v>0</v>
      </c>
      <c r="F10" s="64">
        <f t="shared" si="3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0</v>
      </c>
      <c r="E11" s="64">
        <f t="shared" si="2"/>
        <v>0</v>
      </c>
      <c r="F11" s="64">
        <f t="shared" si="3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0</v>
      </c>
      <c r="P11" s="61">
        <f>'資源化量内訳'!AG11</f>
        <v>0</v>
      </c>
      <c r="Q11" s="64">
        <f t="shared" si="5"/>
        <v>0</v>
      </c>
      <c r="R11" s="64">
        <v>0</v>
      </c>
      <c r="S11" s="64">
        <f t="shared" si="6"/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0</v>
      </c>
      <c r="AC11" s="64">
        <v>0</v>
      </c>
      <c r="AD11" s="64">
        <f t="shared" si="8"/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0</v>
      </c>
      <c r="AN11" s="63">
        <v>0</v>
      </c>
      <c r="AO11" s="59">
        <v>0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5062</v>
      </c>
      <c r="E12" s="64">
        <f t="shared" si="2"/>
        <v>2069</v>
      </c>
      <c r="F12" s="64">
        <f t="shared" si="3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 t="shared" si="4"/>
        <v>1510</v>
      </c>
      <c r="P12" s="61">
        <f>'資源化量内訳'!AG12</f>
        <v>1483</v>
      </c>
      <c r="Q12" s="64">
        <f t="shared" si="5"/>
        <v>2069</v>
      </c>
      <c r="R12" s="64">
        <v>2069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2069</v>
      </c>
      <c r="AC12" s="64">
        <v>2069</v>
      </c>
      <c r="AD12" s="64">
        <f t="shared" si="8"/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 t="shared" si="9"/>
        <v>2251</v>
      </c>
      <c r="AN12" s="63">
        <v>1510</v>
      </c>
      <c r="AO12" s="59">
        <v>741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15</v>
      </c>
      <c r="E13" s="64">
        <f t="shared" si="2"/>
        <v>0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5</v>
      </c>
      <c r="P13" s="61">
        <f>'資源化量内訳'!AG13</f>
        <v>10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0</v>
      </c>
      <c r="AC13" s="64">
        <v>0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5</v>
      </c>
      <c r="AN13" s="63">
        <v>5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0</v>
      </c>
      <c r="E14" s="64">
        <f t="shared" si="2"/>
        <v>0</v>
      </c>
      <c r="F14" s="64">
        <f t="shared" si="3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f t="shared" si="4"/>
        <v>0</v>
      </c>
      <c r="P14" s="61">
        <f>'資源化量内訳'!AG14</f>
        <v>0</v>
      </c>
      <c r="Q14" s="64">
        <f t="shared" si="5"/>
        <v>0</v>
      </c>
      <c r="R14" s="64">
        <v>0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0</v>
      </c>
      <c r="AC14" s="64">
        <v>0</v>
      </c>
      <c r="AD14" s="64">
        <f t="shared" si="8"/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5" t="s">
        <v>119</v>
      </c>
      <c r="AM14" s="59">
        <f t="shared" si="9"/>
        <v>0</v>
      </c>
      <c r="AN14" s="63">
        <v>0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0</v>
      </c>
      <c r="E15" s="64">
        <f t="shared" si="2"/>
        <v>0</v>
      </c>
      <c r="F15" s="64">
        <f t="shared" si="3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f t="shared" si="4"/>
        <v>0</v>
      </c>
      <c r="P15" s="61">
        <f>'資源化量内訳'!AG15</f>
        <v>0</v>
      </c>
      <c r="Q15" s="64">
        <f t="shared" si="5"/>
        <v>0</v>
      </c>
      <c r="R15" s="64">
        <v>0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0</v>
      </c>
      <c r="AC15" s="64">
        <v>0</v>
      </c>
      <c r="AD15" s="64">
        <f t="shared" si="8"/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5" t="s">
        <v>119</v>
      </c>
      <c r="AM15" s="59">
        <f t="shared" si="9"/>
        <v>0</v>
      </c>
      <c r="AN15" s="63">
        <v>0</v>
      </c>
      <c r="AO15" s="59">
        <v>0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120</v>
      </c>
      <c r="B16" s="60" t="s">
        <v>138</v>
      </c>
      <c r="C16" s="59" t="s">
        <v>139</v>
      </c>
      <c r="D16" s="64">
        <f t="shared" si="1"/>
        <v>586</v>
      </c>
      <c r="E16" s="64">
        <f t="shared" si="2"/>
        <v>0</v>
      </c>
      <c r="F16" s="64">
        <f t="shared" si="3"/>
        <v>575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575</v>
      </c>
      <c r="M16" s="64">
        <v>0</v>
      </c>
      <c r="N16" s="64">
        <v>0</v>
      </c>
      <c r="O16" s="64">
        <f t="shared" si="4"/>
        <v>11</v>
      </c>
      <c r="P16" s="61">
        <f>'資源化量内訳'!AG16</f>
        <v>0</v>
      </c>
      <c r="Q16" s="64">
        <f t="shared" si="5"/>
        <v>0</v>
      </c>
      <c r="R16" s="64">
        <v>0</v>
      </c>
      <c r="S16" s="64">
        <f t="shared" si="6"/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f t="shared" si="7"/>
        <v>575</v>
      </c>
      <c r="AC16" s="64">
        <v>0</v>
      </c>
      <c r="AD16" s="64">
        <f t="shared" si="8"/>
        <v>575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575</v>
      </c>
      <c r="AK16" s="64">
        <v>0</v>
      </c>
      <c r="AL16" s="65" t="s">
        <v>119</v>
      </c>
      <c r="AM16" s="59">
        <f t="shared" si="9"/>
        <v>11</v>
      </c>
      <c r="AN16" s="63">
        <v>11</v>
      </c>
      <c r="AO16" s="59">
        <v>0</v>
      </c>
      <c r="AP16" s="59">
        <f t="shared" si="10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  <row r="17" spans="1:61" s="10" customFormat="1" ht="12" customHeight="1">
      <c r="A17" s="59" t="s">
        <v>120</v>
      </c>
      <c r="B17" s="60" t="s">
        <v>140</v>
      </c>
      <c r="C17" s="59" t="s">
        <v>141</v>
      </c>
      <c r="D17" s="64">
        <f t="shared" si="1"/>
        <v>0</v>
      </c>
      <c r="E17" s="64">
        <f t="shared" si="2"/>
        <v>0</v>
      </c>
      <c r="F17" s="64">
        <f t="shared" si="3"/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f t="shared" si="4"/>
        <v>0</v>
      </c>
      <c r="P17" s="61">
        <f>'資源化量内訳'!AG17</f>
        <v>0</v>
      </c>
      <c r="Q17" s="64">
        <f t="shared" si="5"/>
        <v>0</v>
      </c>
      <c r="R17" s="64">
        <v>0</v>
      </c>
      <c r="S17" s="64">
        <f t="shared" si="6"/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f t="shared" si="7"/>
        <v>0</v>
      </c>
      <c r="AC17" s="64">
        <v>0</v>
      </c>
      <c r="AD17" s="64">
        <f t="shared" si="8"/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5" t="s">
        <v>119</v>
      </c>
      <c r="AM17" s="59">
        <f t="shared" si="9"/>
        <v>0</v>
      </c>
      <c r="AN17" s="63">
        <v>0</v>
      </c>
      <c r="AO17" s="59">
        <v>0</v>
      </c>
      <c r="AP17" s="59">
        <f t="shared" si="10"/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f t="shared" si="11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 t="s">
        <v>119</v>
      </c>
    </row>
    <row r="18" spans="1:61" s="10" customFormat="1" ht="12" customHeight="1">
      <c r="A18" s="59" t="s">
        <v>120</v>
      </c>
      <c r="B18" s="60" t="s">
        <v>142</v>
      </c>
      <c r="C18" s="59" t="s">
        <v>143</v>
      </c>
      <c r="D18" s="64">
        <f t="shared" si="1"/>
        <v>0</v>
      </c>
      <c r="E18" s="64">
        <f t="shared" si="2"/>
        <v>0</v>
      </c>
      <c r="F18" s="64">
        <f t="shared" si="3"/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f t="shared" si="4"/>
        <v>0</v>
      </c>
      <c r="P18" s="61">
        <f>'資源化量内訳'!AG18</f>
        <v>0</v>
      </c>
      <c r="Q18" s="64">
        <f t="shared" si="5"/>
        <v>0</v>
      </c>
      <c r="R18" s="64">
        <v>0</v>
      </c>
      <c r="S18" s="64">
        <f t="shared" si="6"/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f t="shared" si="7"/>
        <v>0</v>
      </c>
      <c r="AC18" s="64">
        <v>0</v>
      </c>
      <c r="AD18" s="64">
        <f t="shared" si="8"/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5" t="s">
        <v>119</v>
      </c>
      <c r="AM18" s="59">
        <f t="shared" si="9"/>
        <v>0</v>
      </c>
      <c r="AN18" s="63">
        <v>0</v>
      </c>
      <c r="AO18" s="59">
        <v>0</v>
      </c>
      <c r="AP18" s="59">
        <f t="shared" si="10"/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f t="shared" si="11"/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 t="s">
        <v>119</v>
      </c>
    </row>
    <row r="19" spans="1:61" s="10" customFormat="1" ht="12" customHeight="1">
      <c r="A19" s="59" t="s">
        <v>120</v>
      </c>
      <c r="B19" s="60" t="s">
        <v>144</v>
      </c>
      <c r="C19" s="59" t="s">
        <v>145</v>
      </c>
      <c r="D19" s="64">
        <f t="shared" si="1"/>
        <v>0</v>
      </c>
      <c r="E19" s="64">
        <f t="shared" si="2"/>
        <v>0</v>
      </c>
      <c r="F19" s="64">
        <f t="shared" si="3"/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f t="shared" si="4"/>
        <v>0</v>
      </c>
      <c r="P19" s="61">
        <f>'資源化量内訳'!AG19</f>
        <v>0</v>
      </c>
      <c r="Q19" s="64">
        <f t="shared" si="5"/>
        <v>0</v>
      </c>
      <c r="R19" s="64">
        <v>0</v>
      </c>
      <c r="S19" s="64">
        <f t="shared" si="6"/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f t="shared" si="7"/>
        <v>0</v>
      </c>
      <c r="AC19" s="64">
        <v>0</v>
      </c>
      <c r="AD19" s="64">
        <f t="shared" si="8"/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5" t="s">
        <v>119</v>
      </c>
      <c r="AM19" s="59">
        <f t="shared" si="9"/>
        <v>0</v>
      </c>
      <c r="AN19" s="63">
        <v>0</v>
      </c>
      <c r="AO19" s="59">
        <v>0</v>
      </c>
      <c r="AP19" s="59">
        <f t="shared" si="10"/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f t="shared" si="11"/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 t="s">
        <v>119</v>
      </c>
    </row>
    <row r="20" spans="1:61" s="10" customFormat="1" ht="12" customHeight="1">
      <c r="A20" s="59" t="s">
        <v>120</v>
      </c>
      <c r="B20" s="60" t="s">
        <v>146</v>
      </c>
      <c r="C20" s="59" t="s">
        <v>147</v>
      </c>
      <c r="D20" s="64">
        <f t="shared" si="1"/>
        <v>0</v>
      </c>
      <c r="E20" s="64">
        <f t="shared" si="2"/>
        <v>0</v>
      </c>
      <c r="F20" s="64">
        <f t="shared" si="3"/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f t="shared" si="4"/>
        <v>0</v>
      </c>
      <c r="P20" s="61">
        <f>'資源化量内訳'!AG20</f>
        <v>0</v>
      </c>
      <c r="Q20" s="64">
        <f t="shared" si="5"/>
        <v>0</v>
      </c>
      <c r="R20" s="64">
        <v>0</v>
      </c>
      <c r="S20" s="64">
        <f t="shared" si="6"/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f t="shared" si="7"/>
        <v>0</v>
      </c>
      <c r="AC20" s="64">
        <v>0</v>
      </c>
      <c r="AD20" s="64">
        <f t="shared" si="8"/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5" t="s">
        <v>119</v>
      </c>
      <c r="AM20" s="59">
        <f t="shared" si="9"/>
        <v>0</v>
      </c>
      <c r="AN20" s="63">
        <v>0</v>
      </c>
      <c r="AO20" s="59">
        <v>0</v>
      </c>
      <c r="AP20" s="59">
        <f t="shared" si="10"/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f t="shared" si="11"/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 t="s">
        <v>119</v>
      </c>
    </row>
    <row r="21" spans="1:61" s="10" customFormat="1" ht="12" customHeight="1">
      <c r="A21" s="59" t="s">
        <v>120</v>
      </c>
      <c r="B21" s="60" t="s">
        <v>148</v>
      </c>
      <c r="C21" s="59" t="s">
        <v>149</v>
      </c>
      <c r="D21" s="64">
        <f t="shared" si="1"/>
        <v>1315</v>
      </c>
      <c r="E21" s="64">
        <f t="shared" si="2"/>
        <v>392</v>
      </c>
      <c r="F21" s="64">
        <f t="shared" si="3"/>
        <v>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2</v>
      </c>
      <c r="M21" s="64">
        <v>0</v>
      </c>
      <c r="N21" s="64">
        <v>0</v>
      </c>
      <c r="O21" s="64">
        <f t="shared" si="4"/>
        <v>88</v>
      </c>
      <c r="P21" s="61">
        <f>'資源化量内訳'!AG21</f>
        <v>833</v>
      </c>
      <c r="Q21" s="64">
        <f t="shared" si="5"/>
        <v>392</v>
      </c>
      <c r="R21" s="64">
        <v>392</v>
      </c>
      <c r="S21" s="64">
        <f t="shared" si="6"/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f t="shared" si="7"/>
        <v>394</v>
      </c>
      <c r="AC21" s="64">
        <v>392</v>
      </c>
      <c r="AD21" s="64">
        <f t="shared" si="8"/>
        <v>2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2</v>
      </c>
      <c r="AK21" s="64">
        <v>0</v>
      </c>
      <c r="AL21" s="65" t="s">
        <v>119</v>
      </c>
      <c r="AM21" s="59">
        <f t="shared" si="9"/>
        <v>88</v>
      </c>
      <c r="AN21" s="63">
        <v>88</v>
      </c>
      <c r="AO21" s="59">
        <v>0</v>
      </c>
      <c r="AP21" s="59">
        <f t="shared" si="10"/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f t="shared" si="11"/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 t="s">
        <v>119</v>
      </c>
    </row>
    <row r="22" spans="1:61" s="10" customFormat="1" ht="12" customHeight="1">
      <c r="A22" s="59" t="s">
        <v>120</v>
      </c>
      <c r="B22" s="60" t="s">
        <v>150</v>
      </c>
      <c r="C22" s="59" t="s">
        <v>151</v>
      </c>
      <c r="D22" s="64">
        <f t="shared" si="1"/>
        <v>0</v>
      </c>
      <c r="E22" s="64">
        <f t="shared" si="2"/>
        <v>0</v>
      </c>
      <c r="F22" s="64">
        <f t="shared" si="3"/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f t="shared" si="4"/>
        <v>0</v>
      </c>
      <c r="P22" s="61">
        <f>'資源化量内訳'!AG22</f>
        <v>0</v>
      </c>
      <c r="Q22" s="64">
        <f t="shared" si="5"/>
        <v>0</v>
      </c>
      <c r="R22" s="64">
        <v>0</v>
      </c>
      <c r="S22" s="64">
        <f t="shared" si="6"/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f t="shared" si="7"/>
        <v>0</v>
      </c>
      <c r="AC22" s="64">
        <v>0</v>
      </c>
      <c r="AD22" s="64">
        <f t="shared" si="8"/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5" t="s">
        <v>119</v>
      </c>
      <c r="AM22" s="59">
        <f t="shared" si="9"/>
        <v>0</v>
      </c>
      <c r="AN22" s="63">
        <v>0</v>
      </c>
      <c r="AO22" s="59">
        <v>0</v>
      </c>
      <c r="AP22" s="59">
        <f t="shared" si="10"/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f t="shared" si="11"/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 A18:BI22">
    <cfRule type="expression" priority="60" dxfId="109" stopIfTrue="1">
      <formula>$A7&lt;&gt;""</formula>
    </cfRule>
  </conditionalFormatting>
  <conditionalFormatting sqref="BI7">
    <cfRule type="expression" priority="59" dxfId="109" stopIfTrue="1">
      <formula>$A7&lt;&gt;""</formula>
    </cfRule>
  </conditionalFormatting>
  <conditionalFormatting sqref="A15:BI16 A14:BH14">
    <cfRule type="expression" priority="58" dxfId="109" stopIfTrue="1">
      <formula>$A14&lt;&gt;""</formula>
    </cfRule>
  </conditionalFormatting>
  <conditionalFormatting sqref="BI14">
    <cfRule type="expression" priority="57" dxfId="109" stopIfTrue="1">
      <formula>$A14&lt;&gt;""</formula>
    </cfRule>
  </conditionalFormatting>
  <conditionalFormatting sqref="A17:BH17">
    <cfRule type="expression" priority="56" dxfId="109" stopIfTrue="1">
      <formula>$A17&lt;&gt;""</formula>
    </cfRule>
  </conditionalFormatting>
  <conditionalFormatting sqref="BI17">
    <cfRule type="expression" priority="55" dxfId="109" stopIfTrue="1">
      <formula>$A17&lt;&gt;""</formula>
    </cfRule>
  </conditionalFormatting>
  <conditionalFormatting sqref="A8:BI22 A7:BH7">
    <cfRule type="expression" priority="2" dxfId="109" stopIfTrue="1">
      <formula>$A7&lt;&gt;""</formula>
    </cfRule>
  </conditionalFormatting>
  <conditionalFormatting sqref="BI7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2326</v>
      </c>
      <c r="E7" s="61">
        <f t="shared" si="0"/>
        <v>9</v>
      </c>
      <c r="F7" s="61">
        <f t="shared" si="0"/>
        <v>26</v>
      </c>
      <c r="G7" s="61">
        <f t="shared" si="0"/>
        <v>2286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1483</v>
      </c>
      <c r="E12" s="61">
        <v>0</v>
      </c>
      <c r="F12" s="61">
        <v>0</v>
      </c>
      <c r="G12" s="61">
        <v>1479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4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10</v>
      </c>
      <c r="E13" s="61">
        <v>9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1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833</v>
      </c>
      <c r="E21" s="61">
        <v>0</v>
      </c>
      <c r="F21" s="61">
        <v>26</v>
      </c>
      <c r="G21" s="61">
        <v>807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2576</v>
      </c>
      <c r="E7" s="61">
        <f t="shared" si="0"/>
        <v>2486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46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43</v>
      </c>
      <c r="X7" s="61">
        <f t="shared" si="0"/>
        <v>0</v>
      </c>
      <c r="Y7" s="61">
        <f t="shared" si="0"/>
        <v>1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115</v>
      </c>
      <c r="E9" s="61">
        <v>115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2069</v>
      </c>
      <c r="E12" s="61">
        <v>2007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39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22</v>
      </c>
      <c r="X12" s="61">
        <v>0</v>
      </c>
      <c r="Y12" s="61">
        <v>1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392</v>
      </c>
      <c r="E21" s="61">
        <v>364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7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21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2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  <row r="22" spans="1:34" s="8" customFormat="1" ht="12" customHeight="1">
      <c r="A22" s="59" t="s">
        <v>120</v>
      </c>
      <c r="B22" s="60" t="s">
        <v>150</v>
      </c>
      <c r="C22" s="59" t="s">
        <v>151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2">
    <cfRule type="expression" priority="30" dxfId="109" stopIfTrue="1">
      <formula>$A7&lt;&gt;""</formula>
    </cfRule>
  </conditionalFormatting>
  <conditionalFormatting sqref="A14:AH16">
    <cfRule type="expression" priority="29" dxfId="109" stopIfTrue="1">
      <formula>$A14&lt;&gt;""</formula>
    </cfRule>
  </conditionalFormatting>
  <conditionalFormatting sqref="A7:AH22">
    <cfRule type="expression" priority="1" dxfId="109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2014-10-14T09:35:08Z</dcterms:modified>
  <cp:category/>
  <cp:version/>
  <cp:contentType/>
  <cp:contentStatus/>
</cp:coreProperties>
</file>