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760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externalReferences>
    <externalReference r:id="rId9"/>
  </externalReferences>
  <definedNames>
    <definedName name="_xlnm.Print_Area" localSheetId="3">'災害廃棄物事業経費（歳出）'!$A$7:$CI$42</definedName>
    <definedName name="_xlnm.Print_Area" localSheetId="2">'災害廃棄物事業経費（歳入）'!$A$7:$AD$42</definedName>
    <definedName name="_xlnm.Print_Area" localSheetId="0">'災害廃棄物事業経費（市町村）'!$A$7:$DJ$38</definedName>
    <definedName name="_xlnm.Print_Area" localSheetId="1">'災害廃棄物事業経費（組合）'!$A$7:$DJ$11</definedName>
    <definedName name="_xlnm.Print_Area" localSheetId="5">'市町村分担金内訳'!$A$7:$DU$11</definedName>
    <definedName name="_xlnm.Print_Area" localSheetId="4">'組合分担金内訳'!$A$7:$BE$38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<sst xmlns="http://schemas.openxmlformats.org/spreadsheetml/2006/main" count="2239" uniqueCount="313">
  <si>
    <t>合計</t>
  </si>
  <si>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</si>
  <si>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</si>
  <si>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</si>
  <si>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</si>
  <si>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</si>
  <si>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</si>
  <si>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</si>
  <si>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</si>
  <si>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</si>
  <si>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</si>
  <si>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</si>
  <si>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</si>
  <si>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</si>
  <si>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</si>
  <si>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</si>
  <si>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</si>
  <si>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</si>
  <si>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</si>
  <si>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</si>
  <si>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</si>
  <si>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</si>
  <si>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</si>
  <si>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</si>
  <si>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</si>
  <si>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</si>
  <si>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</si>
  <si>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</si>
  <si>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</si>
  <si>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</si>
  <si>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</si>
  <si>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</si>
  <si>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</si>
  <si>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</si>
  <si>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</si>
  <si>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</si>
  <si>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</si>
  <si>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</si>
  <si>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</si>
  <si>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</si>
  <si>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</si>
  <si>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</si>
  <si>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</si>
  <si>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</si>
  <si>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</si>
  <si>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</si>
  <si>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</si>
  <si>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</si>
  <si>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</si>
  <si>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</si>
  <si>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</si>
  <si>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</si>
  <si>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</si>
  <si>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</si>
  <si>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</si>
  <si>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</si>
  <si>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</si>
  <si>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</si>
  <si>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</si>
  <si>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</si>
  <si>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</si>
  <si>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</si>
  <si>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</si>
  <si>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</si>
  <si>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</si>
  <si>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</si>
  <si>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</si>
  <si>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</si>
  <si>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</si>
  <si>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</si>
  <si>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</si>
  <si>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</si>
  <si>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</si>
  <si>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</si>
  <si>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</si>
  <si>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</si>
  <si>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</si>
  <si>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</si>
  <si>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</si>
  <si>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</si>
  <si>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</si>
  <si>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</si>
  <si>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</si>
  <si>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</si>
  <si>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</si>
  <si>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</si>
  <si>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</si>
  <si>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</si>
  <si>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</si>
  <si>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</si>
  <si>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</si>
  <si>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</si>
  <si>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</si>
  <si>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</si>
  <si>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</si>
  <si>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</si>
  <si>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</si>
  <si>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</si>
  <si>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</si>
  <si>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</si>
  <si>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</si>
  <si>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</si>
  <si>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</si>
  <si>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</si>
  <si>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</si>
  <si>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</si>
  <si>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</si>
  <si>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</si>
  <si>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</si>
  <si>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</si>
  <si>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</si>
  <si>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</si>
  <si>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</si>
  <si>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</si>
  <si>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</si>
  <si>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</si>
  <si>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</si>
  <si>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</si>
  <si>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</si>
  <si>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</si>
  <si>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</si>
  <si>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</si>
  <si>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</si>
  <si>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</si>
  <si>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</si>
  <si>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</si>
  <si>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</si>
  <si>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</si>
  <si>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</si>
  <si>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</si>
  <si>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</si>
  <si>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</si>
  <si>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</si>
  <si>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</si>
  <si>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</si>
  <si>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</si>
  <si>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</si>
  <si>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</si>
  <si>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</si>
  <si>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</si>
  <si>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</si>
  <si>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</si>
  <si>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</si>
  <si>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</si>
  <si>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</si>
  <si>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</si>
  <si>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</si>
  <si>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</si>
  <si>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</si>
  <si>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</si>
  <si>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</si>
  <si>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</si>
  <si>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</si>
  <si>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</si>
  <si>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</si>
  <si>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</si>
  <si>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</si>
  <si>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</si>
  <si>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</si>
  <si>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</si>
  <si>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</si>
  <si>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</si>
  <si>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</si>
  <si>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</si>
  <si>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</si>
  <si>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</si>
  <si>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</si>
  <si>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</si>
  <si>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</si>
  <si>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</si>
  <si>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</si>
  <si>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</si>
  <si>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</si>
  <si>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</si>
  <si>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</si>
  <si>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</si>
  <si>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</si>
  <si>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</si>
  <si>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</si>
  <si>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</si>
  <si>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</si>
  <si>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</si>
  <si>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</si>
  <si>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</si>
  <si>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</si>
  <si>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</si>
  <si>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</si>
  <si>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</si>
  <si>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</si>
  <si>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</si>
  <si>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</si>
  <si>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</si>
  <si>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</si>
  <si>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-</t>
  </si>
  <si>
    <t>【災害】廃棄物処理事業経費（市区町村の合計）（平成24年度実績）</t>
  </si>
  <si>
    <t>【災害】廃棄物処理事業経費（一部事務組合・広域連合の合計）（平成24年度実績）</t>
  </si>
  <si>
    <t>【災害】廃棄物処理事業経費（市区町村及び一部事務組合・広域連合の合計）【歳入】（平成24年度実績）</t>
  </si>
  <si>
    <t>【災害】廃棄物処理事業経費（市区町村及び一部事務組合・広域連合の合計）【歳出】（平成24年度実績）</t>
  </si>
  <si>
    <t>【災害】廃棄物処理事業経費【分担金の合計】（平成24年度実績）</t>
  </si>
  <si>
    <t>【災害】廃棄物処理事業経費【市区町村分担金の合計】（平成24年度実績）</t>
  </si>
  <si>
    <t/>
  </si>
  <si>
    <t>04932</t>
  </si>
  <si>
    <t>仙南地域広域行政事務組合</t>
  </si>
  <si>
    <t>宮城東部衛生処理組合</t>
  </si>
  <si>
    <t>04936</t>
  </si>
  <si>
    <t>大崎地域広域行政事務組合</t>
  </si>
  <si>
    <t>04872</t>
  </si>
  <si>
    <t>東部衛生処理組合</t>
  </si>
  <si>
    <t>04953</t>
  </si>
  <si>
    <t>04209</t>
  </si>
  <si>
    <t>多賀城市</t>
  </si>
  <si>
    <t>04404</t>
  </si>
  <si>
    <t>七ヶ浜町</t>
  </si>
  <si>
    <t>04406</t>
  </si>
  <si>
    <t>利府町</t>
  </si>
  <si>
    <t>04401</t>
  </si>
  <si>
    <t>松島町</t>
  </si>
  <si>
    <t>04206</t>
  </si>
  <si>
    <t>白石市</t>
  </si>
  <si>
    <t>04208</t>
  </si>
  <si>
    <t>角田市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</si>
  <si>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</si>
  <si>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</si>
  <si>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</si>
  <si>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</si>
  <si>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</si>
  <si>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</si>
  <si>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</si>
  <si>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</si>
  <si>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</si>
  <si>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</si>
  <si>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</si>
  <si>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</si>
  <si>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</si>
  <si>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</si>
  <si>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04215</t>
  </si>
  <si>
    <t>大崎市</t>
  </si>
  <si>
    <t>04445</t>
  </si>
  <si>
    <t>加美町</t>
  </si>
  <si>
    <t>04501</t>
  </si>
  <si>
    <t>涌谷町</t>
  </si>
  <si>
    <t>04505</t>
  </si>
  <si>
    <t>美里町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</si>
  <si>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</si>
  <si>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</si>
  <si>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</si>
  <si>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</si>
  <si>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</si>
  <si>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</si>
  <si>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</si>
  <si>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</si>
  <si>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</si>
  <si>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</si>
  <si>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</si>
  <si>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</si>
  <si>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</si>
  <si>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</si>
  <si>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</si>
  <si>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</si>
  <si>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</si>
  <si>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</si>
  <si>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</si>
  <si>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</si>
  <si>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</si>
  <si>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</si>
  <si>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</si>
  <si>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</si>
  <si>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</si>
  <si>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</si>
  <si>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</si>
  <si>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</si>
  <si>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04322</t>
  </si>
  <si>
    <t>村田町</t>
  </si>
  <si>
    <t>04323</t>
  </si>
  <si>
    <t>柴田町</t>
  </si>
  <si>
    <t>04324</t>
  </si>
  <si>
    <t>川崎町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</si>
  <si>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</si>
  <si>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</si>
  <si>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</si>
  <si>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</si>
  <si>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</si>
  <si>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</si>
  <si>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</si>
  <si>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</si>
  <si>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</si>
  <si>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</si>
  <si>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</si>
  <si>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</si>
  <si>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</si>
  <si>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</si>
  <si>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</si>
  <si>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</si>
  <si>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</si>
  <si>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</si>
  <si>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</si>
  <si>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</si>
  <si>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</si>
  <si>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</si>
  <si>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</si>
  <si>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</si>
  <si>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</si>
  <si>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</si>
  <si>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</si>
  <si>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</si>
  <si>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04872</t>
  </si>
  <si>
    <t>宮城東部衛生処理組合</t>
  </si>
  <si>
    <t>04928</t>
  </si>
  <si>
    <t>石巻地区広域行政事務組合</t>
  </si>
  <si>
    <t>04932</t>
  </si>
  <si>
    <t>仙南地域広域行政事務組合</t>
  </si>
  <si>
    <t>04936</t>
  </si>
  <si>
    <t>大崎地域広域行政事務組合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</si>
</sst>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184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horizontal="left"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-gomi3.EAST\Desktop\&#28797;&#23475;&#20491;&#31080;&#65288;&#23470;&#22478;&#65289;\&#28797;&#23475;04606&#21335;&#19977;&#38520;&#30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8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7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95" t="s">
        <v>3</v>
      </c>
      <c r="B2" s="95" t="s">
        <v>4</v>
      </c>
      <c r="C2" s="97" t="s">
        <v>5</v>
      </c>
      <c r="D2" s="63" t="s">
        <v>6</v>
      </c>
      <c r="E2" s="19"/>
      <c r="F2" s="19"/>
      <c r="G2" s="19"/>
      <c r="H2" s="19"/>
      <c r="I2" s="19"/>
      <c r="J2" s="19"/>
      <c r="K2" s="19"/>
      <c r="L2" s="20"/>
      <c r="M2" s="63" t="s">
        <v>7</v>
      </c>
      <c r="N2" s="19"/>
      <c r="O2" s="19"/>
      <c r="P2" s="19"/>
      <c r="Q2" s="19"/>
      <c r="R2" s="19"/>
      <c r="S2" s="19"/>
      <c r="T2" s="19"/>
      <c r="U2" s="20"/>
      <c r="V2" s="63" t="s">
        <v>8</v>
      </c>
      <c r="W2" s="19"/>
      <c r="X2" s="19"/>
      <c r="Y2" s="19"/>
      <c r="Z2" s="19"/>
      <c r="AA2" s="19"/>
      <c r="AB2" s="19"/>
      <c r="AC2" s="19"/>
      <c r="AD2" s="20"/>
      <c r="AE2" s="64" t="s">
        <v>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10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11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4" customFormat="1" ht="13.5">
      <c r="A3" s="96"/>
      <c r="B3" s="96"/>
      <c r="C3" s="98"/>
      <c r="D3" s="65" t="s">
        <v>12</v>
      </c>
      <c r="E3" s="24"/>
      <c r="F3" s="24"/>
      <c r="G3" s="24"/>
      <c r="H3" s="24"/>
      <c r="I3" s="24"/>
      <c r="J3" s="24"/>
      <c r="K3" s="24"/>
      <c r="L3" s="25"/>
      <c r="M3" s="65" t="s">
        <v>12</v>
      </c>
      <c r="N3" s="24"/>
      <c r="O3" s="24"/>
      <c r="P3" s="24"/>
      <c r="Q3" s="24"/>
      <c r="R3" s="24"/>
      <c r="S3" s="24"/>
      <c r="T3" s="24"/>
      <c r="U3" s="25"/>
      <c r="V3" s="65" t="s">
        <v>12</v>
      </c>
      <c r="W3" s="24"/>
      <c r="X3" s="24"/>
      <c r="Y3" s="24"/>
      <c r="Z3" s="24"/>
      <c r="AA3" s="24"/>
      <c r="AB3" s="24"/>
      <c r="AC3" s="24"/>
      <c r="AD3" s="25"/>
      <c r="AE3" s="66" t="s">
        <v>13</v>
      </c>
      <c r="AF3" s="21"/>
      <c r="AG3" s="21"/>
      <c r="AH3" s="21"/>
      <c r="AI3" s="21"/>
      <c r="AJ3" s="21"/>
      <c r="AK3" s="21"/>
      <c r="AL3" s="26"/>
      <c r="AM3" s="22" t="s">
        <v>14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15</v>
      </c>
      <c r="BF3" s="31" t="s">
        <v>8</v>
      </c>
      <c r="BG3" s="66" t="s">
        <v>13</v>
      </c>
      <c r="BH3" s="21"/>
      <c r="BI3" s="21"/>
      <c r="BJ3" s="21"/>
      <c r="BK3" s="21"/>
      <c r="BL3" s="21"/>
      <c r="BM3" s="21"/>
      <c r="BN3" s="26"/>
      <c r="BO3" s="22" t="s">
        <v>14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15</v>
      </c>
      <c r="CH3" s="31" t="s">
        <v>8</v>
      </c>
      <c r="CI3" s="66" t="s">
        <v>13</v>
      </c>
      <c r="CJ3" s="21"/>
      <c r="CK3" s="21"/>
      <c r="CL3" s="21"/>
      <c r="CM3" s="21"/>
      <c r="CN3" s="21"/>
      <c r="CO3" s="21"/>
      <c r="CP3" s="26"/>
      <c r="CQ3" s="22" t="s">
        <v>14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15</v>
      </c>
      <c r="DJ3" s="31" t="s">
        <v>8</v>
      </c>
    </row>
    <row r="4" spans="1:114" s="4" customFormat="1" ht="13.5">
      <c r="A4" s="96"/>
      <c r="B4" s="96"/>
      <c r="C4" s="98"/>
      <c r="D4" s="16"/>
      <c r="E4" s="65" t="s">
        <v>16</v>
      </c>
      <c r="F4" s="32"/>
      <c r="G4" s="32"/>
      <c r="H4" s="32"/>
      <c r="I4" s="32"/>
      <c r="J4" s="32"/>
      <c r="K4" s="33"/>
      <c r="L4" s="15" t="s">
        <v>17</v>
      </c>
      <c r="M4" s="16"/>
      <c r="N4" s="65" t="s">
        <v>16</v>
      </c>
      <c r="O4" s="32"/>
      <c r="P4" s="32"/>
      <c r="Q4" s="32"/>
      <c r="R4" s="32"/>
      <c r="S4" s="32"/>
      <c r="T4" s="33"/>
      <c r="U4" s="15" t="s">
        <v>17</v>
      </c>
      <c r="V4" s="16"/>
      <c r="W4" s="65" t="s">
        <v>16</v>
      </c>
      <c r="X4" s="32"/>
      <c r="Y4" s="32"/>
      <c r="Z4" s="32"/>
      <c r="AA4" s="32"/>
      <c r="AB4" s="32"/>
      <c r="AC4" s="33"/>
      <c r="AD4" s="15" t="s">
        <v>17</v>
      </c>
      <c r="AE4" s="31" t="s">
        <v>8</v>
      </c>
      <c r="AF4" s="36" t="s">
        <v>18</v>
      </c>
      <c r="AG4" s="30"/>
      <c r="AH4" s="34"/>
      <c r="AI4" s="21"/>
      <c r="AJ4" s="35"/>
      <c r="AK4" s="67" t="s">
        <v>19</v>
      </c>
      <c r="AL4" s="93" t="s">
        <v>20</v>
      </c>
      <c r="AM4" s="31" t="s">
        <v>8</v>
      </c>
      <c r="AN4" s="66" t="s">
        <v>21</v>
      </c>
      <c r="AO4" s="28"/>
      <c r="AP4" s="28"/>
      <c r="AQ4" s="28"/>
      <c r="AR4" s="29"/>
      <c r="AS4" s="66" t="s">
        <v>22</v>
      </c>
      <c r="AT4" s="21"/>
      <c r="AU4" s="21"/>
      <c r="AV4" s="35"/>
      <c r="AW4" s="36" t="s">
        <v>23</v>
      </c>
      <c r="AX4" s="66" t="s">
        <v>24</v>
      </c>
      <c r="AY4" s="27"/>
      <c r="AZ4" s="28"/>
      <c r="BA4" s="28"/>
      <c r="BB4" s="29"/>
      <c r="BC4" s="36" t="s">
        <v>25</v>
      </c>
      <c r="BD4" s="36" t="s">
        <v>26</v>
      </c>
      <c r="BE4" s="31"/>
      <c r="BF4" s="31"/>
      <c r="BG4" s="31" t="s">
        <v>8</v>
      </c>
      <c r="BH4" s="36" t="s">
        <v>18</v>
      </c>
      <c r="BI4" s="30"/>
      <c r="BJ4" s="34"/>
      <c r="BK4" s="21"/>
      <c r="BL4" s="35"/>
      <c r="BM4" s="67" t="s">
        <v>19</v>
      </c>
      <c r="BN4" s="93" t="s">
        <v>20</v>
      </c>
      <c r="BO4" s="31" t="s">
        <v>8</v>
      </c>
      <c r="BP4" s="66" t="s">
        <v>21</v>
      </c>
      <c r="BQ4" s="28"/>
      <c r="BR4" s="28"/>
      <c r="BS4" s="28"/>
      <c r="BT4" s="29"/>
      <c r="BU4" s="66" t="s">
        <v>22</v>
      </c>
      <c r="BV4" s="21"/>
      <c r="BW4" s="21"/>
      <c r="BX4" s="35"/>
      <c r="BY4" s="36" t="s">
        <v>23</v>
      </c>
      <c r="BZ4" s="66" t="s">
        <v>24</v>
      </c>
      <c r="CA4" s="37"/>
      <c r="CB4" s="37"/>
      <c r="CC4" s="38"/>
      <c r="CD4" s="29"/>
      <c r="CE4" s="36" t="s">
        <v>25</v>
      </c>
      <c r="CF4" s="36" t="s">
        <v>26</v>
      </c>
      <c r="CG4" s="31"/>
      <c r="CH4" s="31"/>
      <c r="CI4" s="31" t="s">
        <v>8</v>
      </c>
      <c r="CJ4" s="36" t="s">
        <v>18</v>
      </c>
      <c r="CK4" s="30"/>
      <c r="CL4" s="34"/>
      <c r="CM4" s="21"/>
      <c r="CN4" s="35"/>
      <c r="CO4" s="67" t="s">
        <v>19</v>
      </c>
      <c r="CP4" s="93" t="s">
        <v>20</v>
      </c>
      <c r="CQ4" s="31" t="s">
        <v>8</v>
      </c>
      <c r="CR4" s="66" t="s">
        <v>21</v>
      </c>
      <c r="CS4" s="28"/>
      <c r="CT4" s="28"/>
      <c r="CU4" s="28"/>
      <c r="CV4" s="29"/>
      <c r="CW4" s="66" t="s">
        <v>22</v>
      </c>
      <c r="CX4" s="21"/>
      <c r="CY4" s="21"/>
      <c r="CZ4" s="35"/>
      <c r="DA4" s="36" t="s">
        <v>23</v>
      </c>
      <c r="DB4" s="66" t="s">
        <v>24</v>
      </c>
      <c r="DC4" s="28"/>
      <c r="DD4" s="28"/>
      <c r="DE4" s="28"/>
      <c r="DF4" s="29"/>
      <c r="DG4" s="36" t="s">
        <v>25</v>
      </c>
      <c r="DH4" s="36" t="s">
        <v>26</v>
      </c>
      <c r="DI4" s="31"/>
      <c r="DJ4" s="31"/>
    </row>
    <row r="5" spans="1:114" s="4" customFormat="1" ht="22.5">
      <c r="A5" s="96"/>
      <c r="B5" s="96"/>
      <c r="C5" s="98"/>
      <c r="D5" s="16"/>
      <c r="E5" s="16"/>
      <c r="F5" s="59" t="s">
        <v>27</v>
      </c>
      <c r="G5" s="59" t="s">
        <v>28</v>
      </c>
      <c r="H5" s="59" t="s">
        <v>29</v>
      </c>
      <c r="I5" s="59" t="s">
        <v>30</v>
      </c>
      <c r="J5" s="59" t="s">
        <v>31</v>
      </c>
      <c r="K5" s="59" t="s">
        <v>15</v>
      </c>
      <c r="L5" s="15"/>
      <c r="M5" s="16"/>
      <c r="N5" s="16"/>
      <c r="O5" s="59" t="s">
        <v>27</v>
      </c>
      <c r="P5" s="59" t="s">
        <v>28</v>
      </c>
      <c r="Q5" s="59" t="s">
        <v>29</v>
      </c>
      <c r="R5" s="59" t="s">
        <v>30</v>
      </c>
      <c r="S5" s="59" t="s">
        <v>31</v>
      </c>
      <c r="T5" s="59" t="s">
        <v>15</v>
      </c>
      <c r="U5" s="15"/>
      <c r="V5" s="16"/>
      <c r="W5" s="16"/>
      <c r="X5" s="59" t="s">
        <v>27</v>
      </c>
      <c r="Y5" s="59" t="s">
        <v>28</v>
      </c>
      <c r="Z5" s="59" t="s">
        <v>29</v>
      </c>
      <c r="AA5" s="59" t="s">
        <v>30</v>
      </c>
      <c r="AB5" s="59" t="s">
        <v>31</v>
      </c>
      <c r="AC5" s="59" t="s">
        <v>15</v>
      </c>
      <c r="AD5" s="15"/>
      <c r="AE5" s="31"/>
      <c r="AF5" s="31" t="s">
        <v>8</v>
      </c>
      <c r="AG5" s="67" t="s">
        <v>32</v>
      </c>
      <c r="AH5" s="67" t="s">
        <v>33</v>
      </c>
      <c r="AI5" s="67" t="s">
        <v>34</v>
      </c>
      <c r="AJ5" s="67" t="s">
        <v>15</v>
      </c>
      <c r="AK5" s="39"/>
      <c r="AL5" s="94"/>
      <c r="AM5" s="31"/>
      <c r="AN5" s="31"/>
      <c r="AO5" s="31" t="s">
        <v>35</v>
      </c>
      <c r="AP5" s="31" t="s">
        <v>36</v>
      </c>
      <c r="AQ5" s="31" t="s">
        <v>37</v>
      </c>
      <c r="AR5" s="31" t="s">
        <v>38</v>
      </c>
      <c r="AS5" s="31" t="s">
        <v>8</v>
      </c>
      <c r="AT5" s="36" t="s">
        <v>39</v>
      </c>
      <c r="AU5" s="36" t="s">
        <v>40</v>
      </c>
      <c r="AV5" s="36" t="s">
        <v>41</v>
      </c>
      <c r="AW5" s="31"/>
      <c r="AX5" s="31"/>
      <c r="AY5" s="36" t="s">
        <v>39</v>
      </c>
      <c r="AZ5" s="36" t="s">
        <v>40</v>
      </c>
      <c r="BA5" s="36" t="s">
        <v>41</v>
      </c>
      <c r="BB5" s="36" t="s">
        <v>15</v>
      </c>
      <c r="BC5" s="31"/>
      <c r="BD5" s="31"/>
      <c r="BE5" s="31"/>
      <c r="BF5" s="31"/>
      <c r="BG5" s="31"/>
      <c r="BH5" s="31" t="s">
        <v>8</v>
      </c>
      <c r="BI5" s="67" t="s">
        <v>32</v>
      </c>
      <c r="BJ5" s="67" t="s">
        <v>33</v>
      </c>
      <c r="BK5" s="67" t="s">
        <v>34</v>
      </c>
      <c r="BL5" s="67" t="s">
        <v>15</v>
      </c>
      <c r="BM5" s="39"/>
      <c r="BN5" s="94"/>
      <c r="BO5" s="31"/>
      <c r="BP5" s="31"/>
      <c r="BQ5" s="31" t="s">
        <v>35</v>
      </c>
      <c r="BR5" s="31" t="s">
        <v>36</v>
      </c>
      <c r="BS5" s="31" t="s">
        <v>37</v>
      </c>
      <c r="BT5" s="31" t="s">
        <v>38</v>
      </c>
      <c r="BU5" s="31" t="s">
        <v>8</v>
      </c>
      <c r="BV5" s="36" t="s">
        <v>39</v>
      </c>
      <c r="BW5" s="36" t="s">
        <v>40</v>
      </c>
      <c r="BX5" s="36" t="s">
        <v>41</v>
      </c>
      <c r="BY5" s="31"/>
      <c r="BZ5" s="31"/>
      <c r="CA5" s="36" t="s">
        <v>39</v>
      </c>
      <c r="CB5" s="36" t="s">
        <v>40</v>
      </c>
      <c r="CC5" s="36" t="s">
        <v>41</v>
      </c>
      <c r="CD5" s="36" t="s">
        <v>15</v>
      </c>
      <c r="CE5" s="31"/>
      <c r="CF5" s="31"/>
      <c r="CG5" s="31"/>
      <c r="CH5" s="31"/>
      <c r="CI5" s="31"/>
      <c r="CJ5" s="31" t="s">
        <v>8</v>
      </c>
      <c r="CK5" s="67" t="s">
        <v>32</v>
      </c>
      <c r="CL5" s="67" t="s">
        <v>33</v>
      </c>
      <c r="CM5" s="67" t="s">
        <v>34</v>
      </c>
      <c r="CN5" s="67" t="s">
        <v>15</v>
      </c>
      <c r="CO5" s="39"/>
      <c r="CP5" s="94"/>
      <c r="CQ5" s="31"/>
      <c r="CR5" s="31"/>
      <c r="CS5" s="31" t="s">
        <v>35</v>
      </c>
      <c r="CT5" s="31" t="s">
        <v>36</v>
      </c>
      <c r="CU5" s="31" t="s">
        <v>37</v>
      </c>
      <c r="CV5" s="31" t="s">
        <v>38</v>
      </c>
      <c r="CW5" s="31" t="s">
        <v>8</v>
      </c>
      <c r="CX5" s="36" t="s">
        <v>39</v>
      </c>
      <c r="CY5" s="36" t="s">
        <v>40</v>
      </c>
      <c r="CZ5" s="36" t="s">
        <v>41</v>
      </c>
      <c r="DA5" s="31"/>
      <c r="DB5" s="31"/>
      <c r="DC5" s="36" t="s">
        <v>39</v>
      </c>
      <c r="DD5" s="36" t="s">
        <v>40</v>
      </c>
      <c r="DE5" s="36" t="s">
        <v>41</v>
      </c>
      <c r="DF5" s="36" t="s">
        <v>15</v>
      </c>
      <c r="DG5" s="31"/>
      <c r="DH5" s="31"/>
      <c r="DI5" s="31"/>
      <c r="DJ5" s="31"/>
    </row>
    <row r="6" spans="1:114" s="5" customFormat="1" ht="13.5">
      <c r="A6" s="96"/>
      <c r="B6" s="96"/>
      <c r="C6" s="98"/>
      <c r="D6" s="75" t="s">
        <v>42</v>
      </c>
      <c r="E6" s="75" t="s">
        <v>42</v>
      </c>
      <c r="F6" s="76" t="s">
        <v>42</v>
      </c>
      <c r="G6" s="76" t="s">
        <v>42</v>
      </c>
      <c r="H6" s="76" t="s">
        <v>42</v>
      </c>
      <c r="I6" s="76" t="s">
        <v>42</v>
      </c>
      <c r="J6" s="76" t="s">
        <v>42</v>
      </c>
      <c r="K6" s="76" t="s">
        <v>42</v>
      </c>
      <c r="L6" s="76" t="s">
        <v>42</v>
      </c>
      <c r="M6" s="75" t="s">
        <v>42</v>
      </c>
      <c r="N6" s="75" t="s">
        <v>42</v>
      </c>
      <c r="O6" s="76" t="s">
        <v>42</v>
      </c>
      <c r="P6" s="76" t="s">
        <v>42</v>
      </c>
      <c r="Q6" s="76" t="s">
        <v>42</v>
      </c>
      <c r="R6" s="76" t="s">
        <v>42</v>
      </c>
      <c r="S6" s="76" t="s">
        <v>42</v>
      </c>
      <c r="T6" s="76" t="s">
        <v>42</v>
      </c>
      <c r="U6" s="76" t="s">
        <v>42</v>
      </c>
      <c r="V6" s="75" t="s">
        <v>42</v>
      </c>
      <c r="W6" s="75" t="s">
        <v>42</v>
      </c>
      <c r="X6" s="76" t="s">
        <v>42</v>
      </c>
      <c r="Y6" s="76" t="s">
        <v>42</v>
      </c>
      <c r="Z6" s="76" t="s">
        <v>42</v>
      </c>
      <c r="AA6" s="76" t="s">
        <v>42</v>
      </c>
      <c r="AB6" s="76" t="s">
        <v>42</v>
      </c>
      <c r="AC6" s="76" t="s">
        <v>42</v>
      </c>
      <c r="AD6" s="76" t="s">
        <v>42</v>
      </c>
      <c r="AE6" s="77" t="s">
        <v>42</v>
      </c>
      <c r="AF6" s="77" t="s">
        <v>42</v>
      </c>
      <c r="AG6" s="78" t="s">
        <v>42</v>
      </c>
      <c r="AH6" s="78" t="s">
        <v>42</v>
      </c>
      <c r="AI6" s="78" t="s">
        <v>42</v>
      </c>
      <c r="AJ6" s="78" t="s">
        <v>42</v>
      </c>
      <c r="AK6" s="78" t="s">
        <v>42</v>
      </c>
      <c r="AL6" s="78" t="s">
        <v>42</v>
      </c>
      <c r="AM6" s="77" t="s">
        <v>42</v>
      </c>
      <c r="AN6" s="77" t="s">
        <v>42</v>
      </c>
      <c r="AO6" s="77" t="s">
        <v>42</v>
      </c>
      <c r="AP6" s="77" t="s">
        <v>42</v>
      </c>
      <c r="AQ6" s="77" t="s">
        <v>42</v>
      </c>
      <c r="AR6" s="77" t="s">
        <v>42</v>
      </c>
      <c r="AS6" s="77" t="s">
        <v>42</v>
      </c>
      <c r="AT6" s="77" t="s">
        <v>42</v>
      </c>
      <c r="AU6" s="77" t="s">
        <v>42</v>
      </c>
      <c r="AV6" s="77" t="s">
        <v>42</v>
      </c>
      <c r="AW6" s="77" t="s">
        <v>42</v>
      </c>
      <c r="AX6" s="77" t="s">
        <v>42</v>
      </c>
      <c r="AY6" s="77" t="s">
        <v>42</v>
      </c>
      <c r="AZ6" s="77" t="s">
        <v>42</v>
      </c>
      <c r="BA6" s="77" t="s">
        <v>42</v>
      </c>
      <c r="BB6" s="77" t="s">
        <v>42</v>
      </c>
      <c r="BC6" s="77" t="s">
        <v>42</v>
      </c>
      <c r="BD6" s="77" t="s">
        <v>42</v>
      </c>
      <c r="BE6" s="77" t="s">
        <v>42</v>
      </c>
      <c r="BF6" s="77" t="s">
        <v>42</v>
      </c>
      <c r="BG6" s="77" t="s">
        <v>42</v>
      </c>
      <c r="BH6" s="77" t="s">
        <v>42</v>
      </c>
      <c r="BI6" s="78" t="s">
        <v>42</v>
      </c>
      <c r="BJ6" s="78" t="s">
        <v>42</v>
      </c>
      <c r="BK6" s="78" t="s">
        <v>42</v>
      </c>
      <c r="BL6" s="78" t="s">
        <v>42</v>
      </c>
      <c r="BM6" s="78" t="s">
        <v>42</v>
      </c>
      <c r="BN6" s="78" t="s">
        <v>42</v>
      </c>
      <c r="BO6" s="77" t="s">
        <v>42</v>
      </c>
      <c r="BP6" s="77" t="s">
        <v>42</v>
      </c>
      <c r="BQ6" s="77" t="s">
        <v>42</v>
      </c>
      <c r="BR6" s="77" t="s">
        <v>42</v>
      </c>
      <c r="BS6" s="77" t="s">
        <v>42</v>
      </c>
      <c r="BT6" s="77" t="s">
        <v>42</v>
      </c>
      <c r="BU6" s="77" t="s">
        <v>42</v>
      </c>
      <c r="BV6" s="77" t="s">
        <v>42</v>
      </c>
      <c r="BW6" s="77" t="s">
        <v>42</v>
      </c>
      <c r="BX6" s="77" t="s">
        <v>42</v>
      </c>
      <c r="BY6" s="77" t="s">
        <v>42</v>
      </c>
      <c r="BZ6" s="77" t="s">
        <v>42</v>
      </c>
      <c r="CA6" s="77" t="s">
        <v>42</v>
      </c>
      <c r="CB6" s="77" t="s">
        <v>42</v>
      </c>
      <c r="CC6" s="77" t="s">
        <v>42</v>
      </c>
      <c r="CD6" s="77" t="s">
        <v>42</v>
      </c>
      <c r="CE6" s="77" t="s">
        <v>42</v>
      </c>
      <c r="CF6" s="77" t="s">
        <v>42</v>
      </c>
      <c r="CG6" s="77" t="s">
        <v>42</v>
      </c>
      <c r="CH6" s="77" t="s">
        <v>42</v>
      </c>
      <c r="CI6" s="77" t="s">
        <v>42</v>
      </c>
      <c r="CJ6" s="77" t="s">
        <v>42</v>
      </c>
      <c r="CK6" s="78" t="s">
        <v>42</v>
      </c>
      <c r="CL6" s="78" t="s">
        <v>42</v>
      </c>
      <c r="CM6" s="78" t="s">
        <v>42</v>
      </c>
      <c r="CN6" s="78" t="s">
        <v>42</v>
      </c>
      <c r="CO6" s="78" t="s">
        <v>42</v>
      </c>
      <c r="CP6" s="78" t="s">
        <v>42</v>
      </c>
      <c r="CQ6" s="77" t="s">
        <v>42</v>
      </c>
      <c r="CR6" s="77" t="s">
        <v>42</v>
      </c>
      <c r="CS6" s="78" t="s">
        <v>42</v>
      </c>
      <c r="CT6" s="78" t="s">
        <v>42</v>
      </c>
      <c r="CU6" s="78" t="s">
        <v>42</v>
      </c>
      <c r="CV6" s="78" t="s">
        <v>42</v>
      </c>
      <c r="CW6" s="77" t="s">
        <v>42</v>
      </c>
      <c r="CX6" s="77" t="s">
        <v>42</v>
      </c>
      <c r="CY6" s="77" t="s">
        <v>42</v>
      </c>
      <c r="CZ6" s="77" t="s">
        <v>42</v>
      </c>
      <c r="DA6" s="77" t="s">
        <v>42</v>
      </c>
      <c r="DB6" s="77" t="s">
        <v>42</v>
      </c>
      <c r="DC6" s="77" t="s">
        <v>42</v>
      </c>
      <c r="DD6" s="77" t="s">
        <v>42</v>
      </c>
      <c r="DE6" s="77" t="s">
        <v>42</v>
      </c>
      <c r="DF6" s="77" t="s">
        <v>42</v>
      </c>
      <c r="DG6" s="77" t="s">
        <v>42</v>
      </c>
      <c r="DH6" s="77" t="s">
        <v>42</v>
      </c>
      <c r="DI6" s="77" t="s">
        <v>42</v>
      </c>
      <c r="DJ6" s="77" t="s">
        <v>42</v>
      </c>
    </row>
    <row r="7" spans="1:114" s="6" customFormat="1" ht="12" customHeight="1">
      <c r="A7" s="85" t="s">
        <v>243</v>
      </c>
      <c r="B7" s="86" t="s">
        <v>244</v>
      </c>
      <c r="C7" s="85" t="s">
        <v>0</v>
      </c>
      <c r="D7" s="87">
        <f aca="true" t="shared" si="0" ref="D7:I7">SUM(D8:D38)</f>
        <v>338655699</v>
      </c>
      <c r="E7" s="87">
        <f t="shared" si="0"/>
        <v>334233159</v>
      </c>
      <c r="F7" s="87">
        <f t="shared" si="0"/>
        <v>313969724</v>
      </c>
      <c r="G7" s="87">
        <f t="shared" si="0"/>
        <v>13533948</v>
      </c>
      <c r="H7" s="87">
        <f t="shared" si="0"/>
        <v>0</v>
      </c>
      <c r="I7" s="87">
        <f t="shared" si="0"/>
        <v>0</v>
      </c>
      <c r="J7" s="88" t="s">
        <v>193</v>
      </c>
      <c r="K7" s="87">
        <f aca="true" t="shared" si="1" ref="K7:R7">SUM(K8:K38)</f>
        <v>6729487</v>
      </c>
      <c r="L7" s="87">
        <f t="shared" si="1"/>
        <v>4422540</v>
      </c>
      <c r="M7" s="87">
        <f t="shared" si="1"/>
        <v>20970</v>
      </c>
      <c r="N7" s="87">
        <f t="shared" si="1"/>
        <v>20968</v>
      </c>
      <c r="O7" s="87">
        <f t="shared" si="1"/>
        <v>18873</v>
      </c>
      <c r="P7" s="87">
        <f t="shared" si="1"/>
        <v>1768</v>
      </c>
      <c r="Q7" s="87">
        <f t="shared" si="1"/>
        <v>0</v>
      </c>
      <c r="R7" s="87">
        <f t="shared" si="1"/>
        <v>0</v>
      </c>
      <c r="S7" s="88" t="s">
        <v>193</v>
      </c>
      <c r="T7" s="87">
        <f aca="true" t="shared" si="2" ref="T7:AA7">SUM(T8:T38)</f>
        <v>327</v>
      </c>
      <c r="U7" s="87">
        <f t="shared" si="2"/>
        <v>2</v>
      </c>
      <c r="V7" s="87">
        <f t="shared" si="2"/>
        <v>338676669</v>
      </c>
      <c r="W7" s="87">
        <f t="shared" si="2"/>
        <v>334254127</v>
      </c>
      <c r="X7" s="87">
        <f t="shared" si="2"/>
        <v>313988597</v>
      </c>
      <c r="Y7" s="87">
        <f t="shared" si="2"/>
        <v>13535716</v>
      </c>
      <c r="Z7" s="87">
        <f t="shared" si="2"/>
        <v>0</v>
      </c>
      <c r="AA7" s="87">
        <f t="shared" si="2"/>
        <v>0</v>
      </c>
      <c r="AB7" s="88" t="s">
        <v>193</v>
      </c>
      <c r="AC7" s="87">
        <f aca="true" t="shared" si="3" ref="AC7:CN7">SUM(AC8:AC38)</f>
        <v>6729814</v>
      </c>
      <c r="AD7" s="87">
        <f t="shared" si="3"/>
        <v>4422542</v>
      </c>
      <c r="AE7" s="87">
        <f t="shared" si="3"/>
        <v>131589</v>
      </c>
      <c r="AF7" s="87">
        <f t="shared" si="3"/>
        <v>131589</v>
      </c>
      <c r="AG7" s="87">
        <f t="shared" si="3"/>
        <v>0</v>
      </c>
      <c r="AH7" s="87">
        <f t="shared" si="3"/>
        <v>0</v>
      </c>
      <c r="AI7" s="87">
        <f t="shared" si="3"/>
        <v>0</v>
      </c>
      <c r="AJ7" s="87">
        <f t="shared" si="3"/>
        <v>131589</v>
      </c>
      <c r="AK7" s="87">
        <f t="shared" si="3"/>
        <v>0</v>
      </c>
      <c r="AL7" s="87">
        <f t="shared" si="3"/>
        <v>0</v>
      </c>
      <c r="AM7" s="87">
        <f t="shared" si="3"/>
        <v>337812130</v>
      </c>
      <c r="AN7" s="87">
        <f t="shared" si="3"/>
        <v>100914</v>
      </c>
      <c r="AO7" s="87">
        <f t="shared" si="3"/>
        <v>83219</v>
      </c>
      <c r="AP7" s="87">
        <f t="shared" si="3"/>
        <v>17695</v>
      </c>
      <c r="AQ7" s="87">
        <f t="shared" si="3"/>
        <v>0</v>
      </c>
      <c r="AR7" s="87">
        <f t="shared" si="3"/>
        <v>0</v>
      </c>
      <c r="AS7" s="87">
        <f t="shared" si="3"/>
        <v>5833681</v>
      </c>
      <c r="AT7" s="87">
        <f t="shared" si="3"/>
        <v>2569525</v>
      </c>
      <c r="AU7" s="87">
        <f t="shared" si="3"/>
        <v>62872</v>
      </c>
      <c r="AV7" s="87">
        <f t="shared" si="3"/>
        <v>3201284</v>
      </c>
      <c r="AW7" s="87">
        <f t="shared" si="3"/>
        <v>0</v>
      </c>
      <c r="AX7" s="87">
        <f t="shared" si="3"/>
        <v>331800256</v>
      </c>
      <c r="AY7" s="87">
        <f t="shared" si="3"/>
        <v>47624691</v>
      </c>
      <c r="AZ7" s="87">
        <f t="shared" si="3"/>
        <v>88187201</v>
      </c>
      <c r="BA7" s="87">
        <f t="shared" si="3"/>
        <v>15773209</v>
      </c>
      <c r="BB7" s="87">
        <f t="shared" si="3"/>
        <v>180215155</v>
      </c>
      <c r="BC7" s="87">
        <f t="shared" si="3"/>
        <v>94883</v>
      </c>
      <c r="BD7" s="87">
        <f t="shared" si="3"/>
        <v>77279</v>
      </c>
      <c r="BE7" s="87">
        <f t="shared" si="3"/>
        <v>617097</v>
      </c>
      <c r="BF7" s="87">
        <f t="shared" si="3"/>
        <v>338560816</v>
      </c>
      <c r="BG7" s="87">
        <f t="shared" si="3"/>
        <v>0</v>
      </c>
      <c r="BH7" s="87">
        <f t="shared" si="3"/>
        <v>0</v>
      </c>
      <c r="BI7" s="87">
        <f t="shared" si="3"/>
        <v>0</v>
      </c>
      <c r="BJ7" s="87">
        <f t="shared" si="3"/>
        <v>0</v>
      </c>
      <c r="BK7" s="87">
        <f t="shared" si="3"/>
        <v>0</v>
      </c>
      <c r="BL7" s="87">
        <f t="shared" si="3"/>
        <v>0</v>
      </c>
      <c r="BM7" s="87">
        <f t="shared" si="3"/>
        <v>0</v>
      </c>
      <c r="BN7" s="87">
        <f t="shared" si="3"/>
        <v>0</v>
      </c>
      <c r="BO7" s="87">
        <f t="shared" si="3"/>
        <v>20970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20970</v>
      </c>
      <c r="CA7" s="87">
        <f t="shared" si="3"/>
        <v>20970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7">
        <f t="shared" si="3"/>
        <v>0</v>
      </c>
      <c r="CF7" s="87">
        <f t="shared" si="3"/>
        <v>0</v>
      </c>
      <c r="CG7" s="87">
        <f t="shared" si="3"/>
        <v>0</v>
      </c>
      <c r="CH7" s="87">
        <f t="shared" si="3"/>
        <v>20970</v>
      </c>
      <c r="CI7" s="87">
        <f t="shared" si="3"/>
        <v>131589</v>
      </c>
      <c r="CJ7" s="87">
        <f t="shared" si="3"/>
        <v>131589</v>
      </c>
      <c r="CK7" s="87">
        <f t="shared" si="3"/>
        <v>0</v>
      </c>
      <c r="CL7" s="87">
        <f t="shared" si="3"/>
        <v>0</v>
      </c>
      <c r="CM7" s="87">
        <f t="shared" si="3"/>
        <v>0</v>
      </c>
      <c r="CN7" s="87">
        <f t="shared" si="3"/>
        <v>131589</v>
      </c>
      <c r="CO7" s="87">
        <f aca="true" t="shared" si="4" ref="CO7:DJ7">SUM(CO8:CO38)</f>
        <v>0</v>
      </c>
      <c r="CP7" s="87">
        <f t="shared" si="4"/>
        <v>0</v>
      </c>
      <c r="CQ7" s="87">
        <f t="shared" si="4"/>
        <v>337833100</v>
      </c>
      <c r="CR7" s="87">
        <f t="shared" si="4"/>
        <v>100914</v>
      </c>
      <c r="CS7" s="87">
        <f t="shared" si="4"/>
        <v>83219</v>
      </c>
      <c r="CT7" s="87">
        <f t="shared" si="4"/>
        <v>17695</v>
      </c>
      <c r="CU7" s="87">
        <f t="shared" si="4"/>
        <v>0</v>
      </c>
      <c r="CV7" s="87">
        <f t="shared" si="4"/>
        <v>0</v>
      </c>
      <c r="CW7" s="87">
        <f t="shared" si="4"/>
        <v>5833681</v>
      </c>
      <c r="CX7" s="87">
        <f t="shared" si="4"/>
        <v>2569525</v>
      </c>
      <c r="CY7" s="87">
        <f t="shared" si="4"/>
        <v>62872</v>
      </c>
      <c r="CZ7" s="87">
        <f t="shared" si="4"/>
        <v>3201284</v>
      </c>
      <c r="DA7" s="87">
        <f t="shared" si="4"/>
        <v>0</v>
      </c>
      <c r="DB7" s="87">
        <f t="shared" si="4"/>
        <v>331821226</v>
      </c>
      <c r="DC7" s="87">
        <f t="shared" si="4"/>
        <v>47645661</v>
      </c>
      <c r="DD7" s="87">
        <f t="shared" si="4"/>
        <v>88187201</v>
      </c>
      <c r="DE7" s="87">
        <f t="shared" si="4"/>
        <v>15773209</v>
      </c>
      <c r="DF7" s="87">
        <f t="shared" si="4"/>
        <v>180215155</v>
      </c>
      <c r="DG7" s="87">
        <f t="shared" si="4"/>
        <v>94883</v>
      </c>
      <c r="DH7" s="87">
        <f t="shared" si="4"/>
        <v>77279</v>
      </c>
      <c r="DI7" s="87">
        <f t="shared" si="4"/>
        <v>617097</v>
      </c>
      <c r="DJ7" s="87">
        <f t="shared" si="4"/>
        <v>338581786</v>
      </c>
    </row>
    <row r="8" spans="1:114" s="6" customFormat="1" ht="12" customHeight="1">
      <c r="A8" s="85" t="s">
        <v>243</v>
      </c>
      <c r="B8" s="86" t="s">
        <v>244</v>
      </c>
      <c r="C8" s="85" t="s">
        <v>243</v>
      </c>
      <c r="D8" s="87">
        <f aca="true" t="shared" si="5" ref="D8:D38">SUM(E8,+L8)</f>
        <v>114373577</v>
      </c>
      <c r="E8" s="87">
        <f aca="true" t="shared" si="6" ref="E8:E38">SUM(F8:I8)+K8</f>
        <v>114373577</v>
      </c>
      <c r="F8" s="87">
        <v>114373577</v>
      </c>
      <c r="G8" s="87">
        <v>0</v>
      </c>
      <c r="H8" s="87">
        <v>0</v>
      </c>
      <c r="I8" s="87">
        <v>0</v>
      </c>
      <c r="J8" s="88" t="s">
        <v>193</v>
      </c>
      <c r="K8" s="87">
        <v>0</v>
      </c>
      <c r="L8" s="87">
        <v>0</v>
      </c>
      <c r="M8" s="87">
        <f aca="true" t="shared" si="7" ref="M8:M38">SUM(N8,+U8)</f>
        <v>0</v>
      </c>
      <c r="N8" s="87">
        <f aca="true" t="shared" si="8" ref="N8:N38">SUM(O8:R8)+T8</f>
        <v>0</v>
      </c>
      <c r="O8" s="87">
        <v>0</v>
      </c>
      <c r="P8" s="87">
        <v>0</v>
      </c>
      <c r="Q8" s="87">
        <v>0</v>
      </c>
      <c r="R8" s="87">
        <v>0</v>
      </c>
      <c r="S8" s="88" t="s">
        <v>193</v>
      </c>
      <c r="T8" s="87">
        <v>0</v>
      </c>
      <c r="U8" s="87">
        <v>0</v>
      </c>
      <c r="V8" s="87">
        <v>114373577</v>
      </c>
      <c r="W8" s="87">
        <v>114373577</v>
      </c>
      <c r="X8" s="87">
        <v>114373577</v>
      </c>
      <c r="Y8" s="87">
        <v>0</v>
      </c>
      <c r="Z8" s="87">
        <v>0</v>
      </c>
      <c r="AA8" s="87">
        <v>0</v>
      </c>
      <c r="AB8" s="88" t="s">
        <v>193</v>
      </c>
      <c r="AC8" s="87">
        <v>0</v>
      </c>
      <c r="AD8" s="87">
        <v>0</v>
      </c>
      <c r="AE8" s="87">
        <f aca="true" t="shared" si="9" ref="AE8:AE38">SUM(AF8,+AK8)</f>
        <v>0</v>
      </c>
      <c r="AF8" s="87">
        <f aca="true" t="shared" si="10" ref="AF8:AF38">SUM(AG8:AJ8)</f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f aca="true" t="shared" si="11" ref="AM8:AM38">SUM(AN8,AS8,AW8,AX8,BD8)</f>
        <v>114082631</v>
      </c>
      <c r="AN8" s="87">
        <f aca="true" t="shared" si="12" ref="AN8:AN38">SUM(AO8:AR8)</f>
        <v>28788</v>
      </c>
      <c r="AO8" s="87">
        <v>28788</v>
      </c>
      <c r="AP8" s="87">
        <v>0</v>
      </c>
      <c r="AQ8" s="87">
        <v>0</v>
      </c>
      <c r="AR8" s="87">
        <v>0</v>
      </c>
      <c r="AS8" s="87">
        <f aca="true" t="shared" si="13" ref="AS8:AS38">SUM(AT8:AV8)</f>
        <v>0</v>
      </c>
      <c r="AT8" s="87">
        <v>0</v>
      </c>
      <c r="AU8" s="87">
        <v>0</v>
      </c>
      <c r="AV8" s="87">
        <v>0</v>
      </c>
      <c r="AW8" s="87">
        <v>0</v>
      </c>
      <c r="AX8" s="87">
        <f aca="true" t="shared" si="14" ref="AX8:AX38">SUM(AY8:BB8)</f>
        <v>114053843</v>
      </c>
      <c r="AY8" s="87">
        <v>0</v>
      </c>
      <c r="AZ8" s="87">
        <v>0</v>
      </c>
      <c r="BA8" s="87">
        <v>0</v>
      </c>
      <c r="BB8" s="87">
        <v>114053843</v>
      </c>
      <c r="BC8" s="87">
        <v>0</v>
      </c>
      <c r="BD8" s="87">
        <v>0</v>
      </c>
      <c r="BE8" s="87">
        <v>290946</v>
      </c>
      <c r="BF8" s="87">
        <f aca="true" t="shared" si="15" ref="BF8:BF38">SUM(AE8,+AM8,+BE8)</f>
        <v>114373577</v>
      </c>
      <c r="BG8" s="87">
        <f aca="true" t="shared" si="16" ref="BG8:BG38">SUM(BH8,+BM8)</f>
        <v>0</v>
      </c>
      <c r="BH8" s="87">
        <f aca="true" t="shared" si="17" ref="BH8:BH38">SUM(BI8:BL8)</f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f aca="true" t="shared" si="18" ref="BO8:BO38">SUM(BP8,BU8,BY8,BZ8,CF8)</f>
        <v>0</v>
      </c>
      <c r="BP8" s="87">
        <f aca="true" t="shared" si="19" ref="BP8:BP38">SUM(BQ8:BT8)</f>
        <v>0</v>
      </c>
      <c r="BQ8" s="87">
        <v>0</v>
      </c>
      <c r="BR8" s="87">
        <v>0</v>
      </c>
      <c r="BS8" s="87">
        <v>0</v>
      </c>
      <c r="BT8" s="87">
        <v>0</v>
      </c>
      <c r="BU8" s="87">
        <f aca="true" t="shared" si="20" ref="BU8:BU38">SUM(BV8:BX8)</f>
        <v>0</v>
      </c>
      <c r="BV8" s="87">
        <v>0</v>
      </c>
      <c r="BW8" s="87">
        <v>0</v>
      </c>
      <c r="BX8" s="87">
        <v>0</v>
      </c>
      <c r="BY8" s="87">
        <v>0</v>
      </c>
      <c r="BZ8" s="87">
        <f aca="true" t="shared" si="21" ref="BZ8:BZ38">SUM(CA8:CD8)</f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f aca="true" t="shared" si="22" ref="CH8:CH38">SUM(BG8,+BO8,+CG8)</f>
        <v>0</v>
      </c>
      <c r="CI8" s="87">
        <f aca="true" t="shared" si="23" ref="CI8:CX23">SUM(AE8,+BG8)</f>
        <v>0</v>
      </c>
      <c r="CJ8" s="87">
        <f t="shared" si="23"/>
        <v>0</v>
      </c>
      <c r="CK8" s="87">
        <f t="shared" si="23"/>
        <v>0</v>
      </c>
      <c r="CL8" s="87">
        <f t="shared" si="23"/>
        <v>0</v>
      </c>
      <c r="CM8" s="87">
        <f t="shared" si="23"/>
        <v>0</v>
      </c>
      <c r="CN8" s="87">
        <f t="shared" si="23"/>
        <v>0</v>
      </c>
      <c r="CO8" s="87">
        <f t="shared" si="23"/>
        <v>0</v>
      </c>
      <c r="CP8" s="87">
        <f t="shared" si="23"/>
        <v>0</v>
      </c>
      <c r="CQ8" s="87">
        <f t="shared" si="23"/>
        <v>114082631</v>
      </c>
      <c r="CR8" s="87">
        <f t="shared" si="23"/>
        <v>28788</v>
      </c>
      <c r="CS8" s="87">
        <f t="shared" si="23"/>
        <v>28788</v>
      </c>
      <c r="CT8" s="87">
        <f t="shared" si="23"/>
        <v>0</v>
      </c>
      <c r="CU8" s="87">
        <f t="shared" si="23"/>
        <v>0</v>
      </c>
      <c r="CV8" s="87">
        <f t="shared" si="23"/>
        <v>0</v>
      </c>
      <c r="CW8" s="87">
        <f t="shared" si="23"/>
        <v>0</v>
      </c>
      <c r="CX8" s="87">
        <f t="shared" si="23"/>
        <v>0</v>
      </c>
      <c r="CY8" s="87">
        <f aca="true" t="shared" si="24" ref="CY8:DJ29">SUM(AU8,+BW8)</f>
        <v>0</v>
      </c>
      <c r="CZ8" s="87">
        <f t="shared" si="24"/>
        <v>0</v>
      </c>
      <c r="DA8" s="87">
        <f t="shared" si="24"/>
        <v>0</v>
      </c>
      <c r="DB8" s="87">
        <f t="shared" si="24"/>
        <v>114053843</v>
      </c>
      <c r="DC8" s="87">
        <f t="shared" si="24"/>
        <v>0</v>
      </c>
      <c r="DD8" s="87">
        <f t="shared" si="24"/>
        <v>0</v>
      </c>
      <c r="DE8" s="87">
        <f t="shared" si="24"/>
        <v>0</v>
      </c>
      <c r="DF8" s="87">
        <f t="shared" si="24"/>
        <v>114053843</v>
      </c>
      <c r="DG8" s="87">
        <f t="shared" si="24"/>
        <v>0</v>
      </c>
      <c r="DH8" s="87">
        <f t="shared" si="24"/>
        <v>0</v>
      </c>
      <c r="DI8" s="87">
        <f t="shared" si="24"/>
        <v>290946</v>
      </c>
      <c r="DJ8" s="87">
        <f t="shared" si="24"/>
        <v>114373577</v>
      </c>
    </row>
    <row r="9" spans="1:114" s="6" customFormat="1" ht="12" customHeight="1">
      <c r="A9" s="85" t="s">
        <v>243</v>
      </c>
      <c r="B9" s="86" t="s">
        <v>245</v>
      </c>
      <c r="C9" s="85" t="s">
        <v>246</v>
      </c>
      <c r="D9" s="87">
        <f t="shared" si="5"/>
        <v>16068413</v>
      </c>
      <c r="E9" s="87">
        <f t="shared" si="6"/>
        <v>17467866</v>
      </c>
      <c r="F9" s="87">
        <v>15505296</v>
      </c>
      <c r="G9" s="87">
        <v>458328</v>
      </c>
      <c r="H9" s="87">
        <v>0</v>
      </c>
      <c r="I9" s="87">
        <v>0</v>
      </c>
      <c r="J9" s="88" t="s">
        <v>193</v>
      </c>
      <c r="K9" s="87">
        <v>1504242</v>
      </c>
      <c r="L9" s="87">
        <v>-1399453</v>
      </c>
      <c r="M9" s="87">
        <f t="shared" si="7"/>
        <v>0</v>
      </c>
      <c r="N9" s="87">
        <f t="shared" si="8"/>
        <v>0</v>
      </c>
      <c r="O9" s="87">
        <v>0</v>
      </c>
      <c r="P9" s="87">
        <v>0</v>
      </c>
      <c r="Q9" s="87">
        <v>0</v>
      </c>
      <c r="R9" s="87">
        <v>0</v>
      </c>
      <c r="S9" s="88" t="s">
        <v>193</v>
      </c>
      <c r="T9" s="87">
        <v>0</v>
      </c>
      <c r="U9" s="87">
        <v>0</v>
      </c>
      <c r="V9" s="87">
        <v>16068413</v>
      </c>
      <c r="W9" s="87">
        <v>17467866</v>
      </c>
      <c r="X9" s="87">
        <v>15505296</v>
      </c>
      <c r="Y9" s="87">
        <v>458328</v>
      </c>
      <c r="Z9" s="87">
        <v>0</v>
      </c>
      <c r="AA9" s="87">
        <v>0</v>
      </c>
      <c r="AB9" s="88" t="s">
        <v>193</v>
      </c>
      <c r="AC9" s="87">
        <v>1504242</v>
      </c>
      <c r="AD9" s="87">
        <v>-1399453</v>
      </c>
      <c r="AE9" s="87">
        <f t="shared" si="9"/>
        <v>0</v>
      </c>
      <c r="AF9" s="87">
        <f t="shared" si="10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f t="shared" si="11"/>
        <v>15970125</v>
      </c>
      <c r="AN9" s="87">
        <f t="shared" si="12"/>
        <v>0</v>
      </c>
      <c r="AO9" s="87">
        <v>0</v>
      </c>
      <c r="AP9" s="87">
        <v>0</v>
      </c>
      <c r="AQ9" s="87">
        <v>0</v>
      </c>
      <c r="AR9" s="87">
        <v>0</v>
      </c>
      <c r="AS9" s="87">
        <f t="shared" si="13"/>
        <v>3239119</v>
      </c>
      <c r="AT9" s="87">
        <v>0</v>
      </c>
      <c r="AU9" s="87">
        <v>37835</v>
      </c>
      <c r="AV9" s="87">
        <v>3201284</v>
      </c>
      <c r="AW9" s="87">
        <v>0</v>
      </c>
      <c r="AX9" s="87">
        <f t="shared" si="14"/>
        <v>12731006</v>
      </c>
      <c r="AY9" s="87">
        <v>0</v>
      </c>
      <c r="AZ9" s="87">
        <v>4704241</v>
      </c>
      <c r="BA9" s="87">
        <v>5205476</v>
      </c>
      <c r="BB9" s="87">
        <v>2821289</v>
      </c>
      <c r="BC9" s="87">
        <v>0</v>
      </c>
      <c r="BD9" s="87">
        <v>0</v>
      </c>
      <c r="BE9" s="87">
        <v>98288</v>
      </c>
      <c r="BF9" s="87">
        <f t="shared" si="15"/>
        <v>16068413</v>
      </c>
      <c r="BG9" s="87">
        <f t="shared" si="16"/>
        <v>0</v>
      </c>
      <c r="BH9" s="87">
        <f t="shared" si="17"/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f t="shared" si="18"/>
        <v>0</v>
      </c>
      <c r="BP9" s="87">
        <f t="shared" si="19"/>
        <v>0</v>
      </c>
      <c r="BQ9" s="87">
        <v>0</v>
      </c>
      <c r="BR9" s="87">
        <v>0</v>
      </c>
      <c r="BS9" s="87">
        <v>0</v>
      </c>
      <c r="BT9" s="87">
        <v>0</v>
      </c>
      <c r="BU9" s="87">
        <f t="shared" si="20"/>
        <v>0</v>
      </c>
      <c r="BV9" s="87">
        <v>0</v>
      </c>
      <c r="BW9" s="87">
        <v>0</v>
      </c>
      <c r="BX9" s="87">
        <v>0</v>
      </c>
      <c r="BY9" s="87">
        <v>0</v>
      </c>
      <c r="BZ9" s="87">
        <f t="shared" si="21"/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f t="shared" si="22"/>
        <v>0</v>
      </c>
      <c r="CI9" s="87">
        <f t="shared" si="23"/>
        <v>0</v>
      </c>
      <c r="CJ9" s="87">
        <f t="shared" si="23"/>
        <v>0</v>
      </c>
      <c r="CK9" s="87">
        <f t="shared" si="23"/>
        <v>0</v>
      </c>
      <c r="CL9" s="87">
        <f t="shared" si="23"/>
        <v>0</v>
      </c>
      <c r="CM9" s="87">
        <f t="shared" si="23"/>
        <v>0</v>
      </c>
      <c r="CN9" s="87">
        <f t="shared" si="23"/>
        <v>0</v>
      </c>
      <c r="CO9" s="87">
        <f t="shared" si="23"/>
        <v>0</v>
      </c>
      <c r="CP9" s="87">
        <f t="shared" si="23"/>
        <v>0</v>
      </c>
      <c r="CQ9" s="87">
        <f t="shared" si="23"/>
        <v>15970125</v>
      </c>
      <c r="CR9" s="87">
        <f t="shared" si="23"/>
        <v>0</v>
      </c>
      <c r="CS9" s="87">
        <f t="shared" si="23"/>
        <v>0</v>
      </c>
      <c r="CT9" s="87">
        <f t="shared" si="23"/>
        <v>0</v>
      </c>
      <c r="CU9" s="87">
        <f t="shared" si="23"/>
        <v>0</v>
      </c>
      <c r="CV9" s="87">
        <f t="shared" si="23"/>
        <v>0</v>
      </c>
      <c r="CW9" s="87">
        <f t="shared" si="23"/>
        <v>3239119</v>
      </c>
      <c r="CX9" s="87">
        <f t="shared" si="23"/>
        <v>0</v>
      </c>
      <c r="CY9" s="87">
        <f t="shared" si="24"/>
        <v>37835</v>
      </c>
      <c r="CZ9" s="87">
        <f t="shared" si="24"/>
        <v>3201284</v>
      </c>
      <c r="DA9" s="87">
        <f t="shared" si="24"/>
        <v>0</v>
      </c>
      <c r="DB9" s="87">
        <f t="shared" si="24"/>
        <v>12731006</v>
      </c>
      <c r="DC9" s="87">
        <f t="shared" si="24"/>
        <v>0</v>
      </c>
      <c r="DD9" s="87">
        <f t="shared" si="24"/>
        <v>4704241</v>
      </c>
      <c r="DE9" s="87">
        <f t="shared" si="24"/>
        <v>5205476</v>
      </c>
      <c r="DF9" s="87">
        <f t="shared" si="24"/>
        <v>2821289</v>
      </c>
      <c r="DG9" s="87">
        <f t="shared" si="24"/>
        <v>0</v>
      </c>
      <c r="DH9" s="87">
        <f t="shared" si="24"/>
        <v>0</v>
      </c>
      <c r="DI9" s="87">
        <f t="shared" si="24"/>
        <v>98288</v>
      </c>
      <c r="DJ9" s="87">
        <f t="shared" si="24"/>
        <v>16068413</v>
      </c>
    </row>
    <row r="10" spans="1:114" s="6" customFormat="1" ht="12" customHeight="1">
      <c r="A10" s="85" t="s">
        <v>243</v>
      </c>
      <c r="B10" s="86" t="s">
        <v>247</v>
      </c>
      <c r="C10" s="85" t="s">
        <v>248</v>
      </c>
      <c r="D10" s="87">
        <f t="shared" si="5"/>
        <v>66828539</v>
      </c>
      <c r="E10" s="87">
        <f t="shared" si="6"/>
        <v>66828539</v>
      </c>
      <c r="F10" s="87">
        <v>60145685</v>
      </c>
      <c r="G10" s="87">
        <v>5633646</v>
      </c>
      <c r="H10" s="87">
        <v>0</v>
      </c>
      <c r="I10" s="87">
        <v>0</v>
      </c>
      <c r="J10" s="88" t="s">
        <v>193</v>
      </c>
      <c r="K10" s="87">
        <v>1049208</v>
      </c>
      <c r="L10" s="87">
        <v>0</v>
      </c>
      <c r="M10" s="87">
        <f t="shared" si="7"/>
        <v>20810</v>
      </c>
      <c r="N10" s="87">
        <f t="shared" si="8"/>
        <v>20810</v>
      </c>
      <c r="O10" s="87">
        <v>18729</v>
      </c>
      <c r="P10" s="87">
        <v>1754</v>
      </c>
      <c r="Q10" s="87">
        <v>0</v>
      </c>
      <c r="R10" s="87">
        <v>0</v>
      </c>
      <c r="S10" s="88" t="s">
        <v>193</v>
      </c>
      <c r="T10" s="87">
        <v>327</v>
      </c>
      <c r="U10" s="87">
        <v>0</v>
      </c>
      <c r="V10" s="87">
        <v>66849349</v>
      </c>
      <c r="W10" s="87">
        <v>66849349</v>
      </c>
      <c r="X10" s="87">
        <v>60164414</v>
      </c>
      <c r="Y10" s="87">
        <v>5635400</v>
      </c>
      <c r="Z10" s="87">
        <v>0</v>
      </c>
      <c r="AA10" s="87">
        <v>0</v>
      </c>
      <c r="AB10" s="88" t="s">
        <v>193</v>
      </c>
      <c r="AC10" s="87">
        <v>1049535</v>
      </c>
      <c r="AD10" s="87">
        <v>0</v>
      </c>
      <c r="AE10" s="87">
        <f t="shared" si="9"/>
        <v>0</v>
      </c>
      <c r="AF10" s="87">
        <f t="shared" si="10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f t="shared" si="11"/>
        <v>66742576</v>
      </c>
      <c r="AN10" s="87">
        <f t="shared" si="12"/>
        <v>1000</v>
      </c>
      <c r="AO10" s="87">
        <v>1000</v>
      </c>
      <c r="AP10" s="87">
        <v>0</v>
      </c>
      <c r="AQ10" s="87">
        <v>0</v>
      </c>
      <c r="AR10" s="87">
        <v>0</v>
      </c>
      <c r="AS10" s="87">
        <f t="shared" si="13"/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f t="shared" si="14"/>
        <v>66741576</v>
      </c>
      <c r="AY10" s="87">
        <v>11667359</v>
      </c>
      <c r="AZ10" s="87">
        <v>46087980</v>
      </c>
      <c r="BA10" s="87">
        <v>7852379</v>
      </c>
      <c r="BB10" s="87">
        <v>1133858</v>
      </c>
      <c r="BC10" s="87">
        <v>0</v>
      </c>
      <c r="BD10" s="87">
        <v>0</v>
      </c>
      <c r="BE10" s="87">
        <v>85963</v>
      </c>
      <c r="BF10" s="87">
        <f t="shared" si="15"/>
        <v>66828539</v>
      </c>
      <c r="BG10" s="87">
        <f t="shared" si="16"/>
        <v>0</v>
      </c>
      <c r="BH10" s="87">
        <f t="shared" si="17"/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f t="shared" si="18"/>
        <v>20810</v>
      </c>
      <c r="BP10" s="87">
        <f t="shared" si="19"/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f t="shared" si="20"/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f t="shared" si="21"/>
        <v>20810</v>
      </c>
      <c r="CA10" s="87">
        <v>20810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f t="shared" si="22"/>
        <v>20810</v>
      </c>
      <c r="CI10" s="87">
        <f t="shared" si="23"/>
        <v>0</v>
      </c>
      <c r="CJ10" s="87">
        <f t="shared" si="23"/>
        <v>0</v>
      </c>
      <c r="CK10" s="87">
        <f t="shared" si="23"/>
        <v>0</v>
      </c>
      <c r="CL10" s="87">
        <f t="shared" si="23"/>
        <v>0</v>
      </c>
      <c r="CM10" s="87">
        <f t="shared" si="23"/>
        <v>0</v>
      </c>
      <c r="CN10" s="87">
        <f t="shared" si="23"/>
        <v>0</v>
      </c>
      <c r="CO10" s="87">
        <f t="shared" si="23"/>
        <v>0</v>
      </c>
      <c r="CP10" s="87">
        <f t="shared" si="23"/>
        <v>0</v>
      </c>
      <c r="CQ10" s="87">
        <f t="shared" si="23"/>
        <v>66763386</v>
      </c>
      <c r="CR10" s="87">
        <f t="shared" si="23"/>
        <v>1000</v>
      </c>
      <c r="CS10" s="87">
        <f t="shared" si="23"/>
        <v>1000</v>
      </c>
      <c r="CT10" s="87">
        <f t="shared" si="23"/>
        <v>0</v>
      </c>
      <c r="CU10" s="87">
        <f t="shared" si="23"/>
        <v>0</v>
      </c>
      <c r="CV10" s="87">
        <f t="shared" si="23"/>
        <v>0</v>
      </c>
      <c r="CW10" s="87">
        <f t="shared" si="23"/>
        <v>0</v>
      </c>
      <c r="CX10" s="87">
        <f t="shared" si="23"/>
        <v>0</v>
      </c>
      <c r="CY10" s="87">
        <f t="shared" si="24"/>
        <v>0</v>
      </c>
      <c r="CZ10" s="87">
        <f t="shared" si="24"/>
        <v>0</v>
      </c>
      <c r="DA10" s="87">
        <f t="shared" si="24"/>
        <v>0</v>
      </c>
      <c r="DB10" s="87">
        <f t="shared" si="24"/>
        <v>66762386</v>
      </c>
      <c r="DC10" s="87">
        <f t="shared" si="24"/>
        <v>11688169</v>
      </c>
      <c r="DD10" s="87">
        <f t="shared" si="24"/>
        <v>46087980</v>
      </c>
      <c r="DE10" s="87">
        <f t="shared" si="24"/>
        <v>7852379</v>
      </c>
      <c r="DF10" s="87">
        <f t="shared" si="24"/>
        <v>1133858</v>
      </c>
      <c r="DG10" s="87">
        <f t="shared" si="24"/>
        <v>0</v>
      </c>
      <c r="DH10" s="87">
        <f t="shared" si="24"/>
        <v>0</v>
      </c>
      <c r="DI10" s="87">
        <f t="shared" si="24"/>
        <v>85963</v>
      </c>
      <c r="DJ10" s="87">
        <f t="shared" si="24"/>
        <v>66849349</v>
      </c>
    </row>
    <row r="11" spans="1:114" s="6" customFormat="1" ht="12" customHeight="1">
      <c r="A11" s="85" t="s">
        <v>243</v>
      </c>
      <c r="B11" s="86" t="s">
        <v>249</v>
      </c>
      <c r="C11" s="85" t="s">
        <v>250</v>
      </c>
      <c r="D11" s="87">
        <f t="shared" si="5"/>
        <v>4062309</v>
      </c>
      <c r="E11" s="87">
        <f t="shared" si="6"/>
        <v>4062309</v>
      </c>
      <c r="F11" s="87">
        <v>3859194</v>
      </c>
      <c r="G11" s="87">
        <v>203115</v>
      </c>
      <c r="H11" s="87">
        <v>0</v>
      </c>
      <c r="I11" s="87">
        <v>0</v>
      </c>
      <c r="J11" s="88" t="s">
        <v>193</v>
      </c>
      <c r="K11" s="87">
        <v>0</v>
      </c>
      <c r="L11" s="87">
        <v>0</v>
      </c>
      <c r="M11" s="87">
        <f t="shared" si="7"/>
        <v>0</v>
      </c>
      <c r="N11" s="87">
        <f t="shared" si="8"/>
        <v>0</v>
      </c>
      <c r="O11" s="87">
        <v>0</v>
      </c>
      <c r="P11" s="87">
        <v>0</v>
      </c>
      <c r="Q11" s="87">
        <v>0</v>
      </c>
      <c r="R11" s="87">
        <v>0</v>
      </c>
      <c r="S11" s="88" t="s">
        <v>193</v>
      </c>
      <c r="T11" s="87">
        <v>0</v>
      </c>
      <c r="U11" s="87">
        <v>0</v>
      </c>
      <c r="V11" s="87">
        <v>4062309</v>
      </c>
      <c r="W11" s="87">
        <v>4062309</v>
      </c>
      <c r="X11" s="87">
        <v>3859194</v>
      </c>
      <c r="Y11" s="87">
        <v>203115</v>
      </c>
      <c r="Z11" s="87">
        <v>0</v>
      </c>
      <c r="AA11" s="87">
        <v>0</v>
      </c>
      <c r="AB11" s="88" t="s">
        <v>193</v>
      </c>
      <c r="AC11" s="87">
        <v>0</v>
      </c>
      <c r="AD11" s="87">
        <v>0</v>
      </c>
      <c r="AE11" s="87">
        <f t="shared" si="9"/>
        <v>0</v>
      </c>
      <c r="AF11" s="87">
        <f t="shared" si="10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f t="shared" si="11"/>
        <v>4062309</v>
      </c>
      <c r="AN11" s="87">
        <f t="shared" si="12"/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f t="shared" si="13"/>
        <v>3866</v>
      </c>
      <c r="AT11" s="87">
        <v>0</v>
      </c>
      <c r="AU11" s="87">
        <v>3866</v>
      </c>
      <c r="AV11" s="87">
        <v>0</v>
      </c>
      <c r="AW11" s="87">
        <v>0</v>
      </c>
      <c r="AX11" s="87">
        <f t="shared" si="14"/>
        <v>4058443</v>
      </c>
      <c r="AY11" s="87">
        <v>0</v>
      </c>
      <c r="AZ11" s="87">
        <v>3034248</v>
      </c>
      <c r="BA11" s="87">
        <v>0</v>
      </c>
      <c r="BB11" s="87">
        <v>1024195</v>
      </c>
      <c r="BC11" s="87">
        <v>0</v>
      </c>
      <c r="BD11" s="87">
        <v>0</v>
      </c>
      <c r="BE11" s="87">
        <v>0</v>
      </c>
      <c r="BF11" s="87">
        <f t="shared" si="15"/>
        <v>4062309</v>
      </c>
      <c r="BG11" s="87">
        <f t="shared" si="16"/>
        <v>0</v>
      </c>
      <c r="BH11" s="87">
        <f t="shared" si="17"/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f t="shared" si="18"/>
        <v>0</v>
      </c>
      <c r="BP11" s="87">
        <f t="shared" si="19"/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f t="shared" si="20"/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f t="shared" si="21"/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f t="shared" si="22"/>
        <v>0</v>
      </c>
      <c r="CI11" s="87">
        <f t="shared" si="23"/>
        <v>0</v>
      </c>
      <c r="CJ11" s="87">
        <f t="shared" si="23"/>
        <v>0</v>
      </c>
      <c r="CK11" s="87">
        <f t="shared" si="23"/>
        <v>0</v>
      </c>
      <c r="CL11" s="87">
        <f t="shared" si="23"/>
        <v>0</v>
      </c>
      <c r="CM11" s="87">
        <f t="shared" si="23"/>
        <v>0</v>
      </c>
      <c r="CN11" s="87">
        <f t="shared" si="23"/>
        <v>0</v>
      </c>
      <c r="CO11" s="87">
        <f t="shared" si="23"/>
        <v>0</v>
      </c>
      <c r="CP11" s="87">
        <f t="shared" si="23"/>
        <v>0</v>
      </c>
      <c r="CQ11" s="87">
        <f t="shared" si="23"/>
        <v>4062309</v>
      </c>
      <c r="CR11" s="87">
        <f t="shared" si="23"/>
        <v>0</v>
      </c>
      <c r="CS11" s="87">
        <f t="shared" si="23"/>
        <v>0</v>
      </c>
      <c r="CT11" s="87">
        <f t="shared" si="23"/>
        <v>0</v>
      </c>
      <c r="CU11" s="87">
        <f t="shared" si="23"/>
        <v>0</v>
      </c>
      <c r="CV11" s="87">
        <f t="shared" si="23"/>
        <v>0</v>
      </c>
      <c r="CW11" s="87">
        <f t="shared" si="23"/>
        <v>3866</v>
      </c>
      <c r="CX11" s="87">
        <f t="shared" si="23"/>
        <v>0</v>
      </c>
      <c r="CY11" s="87">
        <f t="shared" si="24"/>
        <v>3866</v>
      </c>
      <c r="CZ11" s="87">
        <f t="shared" si="24"/>
        <v>0</v>
      </c>
      <c r="DA11" s="87">
        <f t="shared" si="24"/>
        <v>0</v>
      </c>
      <c r="DB11" s="87">
        <f t="shared" si="24"/>
        <v>4058443</v>
      </c>
      <c r="DC11" s="87">
        <f t="shared" si="24"/>
        <v>0</v>
      </c>
      <c r="DD11" s="87">
        <f t="shared" si="24"/>
        <v>3034248</v>
      </c>
      <c r="DE11" s="87">
        <f t="shared" si="24"/>
        <v>0</v>
      </c>
      <c r="DF11" s="87">
        <f t="shared" si="24"/>
        <v>1024195</v>
      </c>
      <c r="DG11" s="87">
        <f t="shared" si="24"/>
        <v>0</v>
      </c>
      <c r="DH11" s="87">
        <f t="shared" si="24"/>
        <v>0</v>
      </c>
      <c r="DI11" s="87">
        <f t="shared" si="24"/>
        <v>0</v>
      </c>
      <c r="DJ11" s="87">
        <f t="shared" si="24"/>
        <v>4062309</v>
      </c>
    </row>
    <row r="12" spans="1:114" s="6" customFormat="1" ht="12" customHeight="1">
      <c r="A12" s="85" t="s">
        <v>243</v>
      </c>
      <c r="B12" s="86" t="s">
        <v>251</v>
      </c>
      <c r="C12" s="85" t="s">
        <v>252</v>
      </c>
      <c r="D12" s="87">
        <f t="shared" si="5"/>
        <v>33891044</v>
      </c>
      <c r="E12" s="87">
        <f t="shared" si="6"/>
        <v>31848219</v>
      </c>
      <c r="F12" s="87">
        <v>29602505</v>
      </c>
      <c r="G12" s="87">
        <v>1946904</v>
      </c>
      <c r="H12" s="87">
        <v>0</v>
      </c>
      <c r="I12" s="87">
        <v>0</v>
      </c>
      <c r="J12" s="88" t="s">
        <v>193</v>
      </c>
      <c r="K12" s="87">
        <v>298810</v>
      </c>
      <c r="L12" s="87">
        <v>2042825</v>
      </c>
      <c r="M12" s="87">
        <f t="shared" si="7"/>
        <v>0</v>
      </c>
      <c r="N12" s="87">
        <f t="shared" si="8"/>
        <v>0</v>
      </c>
      <c r="O12" s="87">
        <v>0</v>
      </c>
      <c r="P12" s="87">
        <v>0</v>
      </c>
      <c r="Q12" s="87">
        <v>0</v>
      </c>
      <c r="R12" s="87">
        <v>0</v>
      </c>
      <c r="S12" s="88" t="s">
        <v>193</v>
      </c>
      <c r="T12" s="87">
        <v>0</v>
      </c>
      <c r="U12" s="87">
        <v>0</v>
      </c>
      <c r="V12" s="87">
        <v>33891044</v>
      </c>
      <c r="W12" s="87">
        <v>31848219</v>
      </c>
      <c r="X12" s="87">
        <v>29602505</v>
      </c>
      <c r="Y12" s="87">
        <v>1946904</v>
      </c>
      <c r="Z12" s="87">
        <v>0</v>
      </c>
      <c r="AA12" s="87">
        <v>0</v>
      </c>
      <c r="AB12" s="88" t="s">
        <v>193</v>
      </c>
      <c r="AC12" s="87">
        <v>298810</v>
      </c>
      <c r="AD12" s="87">
        <v>2042825</v>
      </c>
      <c r="AE12" s="87">
        <f t="shared" si="9"/>
        <v>0</v>
      </c>
      <c r="AF12" s="87">
        <f t="shared" si="10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f t="shared" si="11"/>
        <v>33795004</v>
      </c>
      <c r="AN12" s="87">
        <f t="shared" si="12"/>
        <v>4999</v>
      </c>
      <c r="AO12" s="87">
        <v>4999</v>
      </c>
      <c r="AP12" s="87">
        <v>0</v>
      </c>
      <c r="AQ12" s="87">
        <v>0</v>
      </c>
      <c r="AR12" s="87">
        <v>0</v>
      </c>
      <c r="AS12" s="87">
        <f t="shared" si="13"/>
        <v>546</v>
      </c>
      <c r="AT12" s="87">
        <v>0</v>
      </c>
      <c r="AU12" s="87">
        <v>546</v>
      </c>
      <c r="AV12" s="87">
        <v>0</v>
      </c>
      <c r="AW12" s="87">
        <v>0</v>
      </c>
      <c r="AX12" s="87">
        <f t="shared" si="14"/>
        <v>33789459</v>
      </c>
      <c r="AY12" s="87">
        <v>8504285</v>
      </c>
      <c r="AZ12" s="87">
        <v>3997030</v>
      </c>
      <c r="BA12" s="87">
        <v>0</v>
      </c>
      <c r="BB12" s="87">
        <v>21288144</v>
      </c>
      <c r="BC12" s="87">
        <v>0</v>
      </c>
      <c r="BD12" s="87">
        <v>0</v>
      </c>
      <c r="BE12" s="87">
        <v>96040</v>
      </c>
      <c r="BF12" s="87">
        <f t="shared" si="15"/>
        <v>33891044</v>
      </c>
      <c r="BG12" s="87">
        <f t="shared" si="16"/>
        <v>0</v>
      </c>
      <c r="BH12" s="87">
        <f t="shared" si="17"/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f t="shared" si="18"/>
        <v>0</v>
      </c>
      <c r="BP12" s="87">
        <f t="shared" si="19"/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f t="shared" si="20"/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f t="shared" si="21"/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f t="shared" si="22"/>
        <v>0</v>
      </c>
      <c r="CI12" s="87">
        <f t="shared" si="23"/>
        <v>0</v>
      </c>
      <c r="CJ12" s="87">
        <f t="shared" si="23"/>
        <v>0</v>
      </c>
      <c r="CK12" s="87">
        <f t="shared" si="23"/>
        <v>0</v>
      </c>
      <c r="CL12" s="87">
        <f t="shared" si="23"/>
        <v>0</v>
      </c>
      <c r="CM12" s="87">
        <f t="shared" si="23"/>
        <v>0</v>
      </c>
      <c r="CN12" s="87">
        <f t="shared" si="23"/>
        <v>0</v>
      </c>
      <c r="CO12" s="87">
        <f t="shared" si="23"/>
        <v>0</v>
      </c>
      <c r="CP12" s="87">
        <f t="shared" si="23"/>
        <v>0</v>
      </c>
      <c r="CQ12" s="87">
        <f t="shared" si="23"/>
        <v>33795004</v>
      </c>
      <c r="CR12" s="87">
        <f t="shared" si="23"/>
        <v>4999</v>
      </c>
      <c r="CS12" s="87">
        <f t="shared" si="23"/>
        <v>4999</v>
      </c>
      <c r="CT12" s="87">
        <f t="shared" si="23"/>
        <v>0</v>
      </c>
      <c r="CU12" s="87">
        <f t="shared" si="23"/>
        <v>0</v>
      </c>
      <c r="CV12" s="87">
        <f t="shared" si="23"/>
        <v>0</v>
      </c>
      <c r="CW12" s="87">
        <f t="shared" si="23"/>
        <v>546</v>
      </c>
      <c r="CX12" s="87">
        <f t="shared" si="23"/>
        <v>0</v>
      </c>
      <c r="CY12" s="87">
        <f t="shared" si="24"/>
        <v>546</v>
      </c>
      <c r="CZ12" s="87">
        <f t="shared" si="24"/>
        <v>0</v>
      </c>
      <c r="DA12" s="87">
        <f t="shared" si="24"/>
        <v>0</v>
      </c>
      <c r="DB12" s="87">
        <f t="shared" si="24"/>
        <v>33789459</v>
      </c>
      <c r="DC12" s="87">
        <f t="shared" si="24"/>
        <v>8504285</v>
      </c>
      <c r="DD12" s="87">
        <f t="shared" si="24"/>
        <v>3997030</v>
      </c>
      <c r="DE12" s="87">
        <f t="shared" si="24"/>
        <v>0</v>
      </c>
      <c r="DF12" s="87">
        <f t="shared" si="24"/>
        <v>21288144</v>
      </c>
      <c r="DG12" s="87">
        <f t="shared" si="24"/>
        <v>0</v>
      </c>
      <c r="DH12" s="87">
        <f t="shared" si="24"/>
        <v>0</v>
      </c>
      <c r="DI12" s="87">
        <f t="shared" si="24"/>
        <v>96040</v>
      </c>
      <c r="DJ12" s="87">
        <f t="shared" si="24"/>
        <v>33891044</v>
      </c>
    </row>
    <row r="13" spans="1:114" s="6" customFormat="1" ht="12" customHeight="1">
      <c r="A13" s="85" t="s">
        <v>243</v>
      </c>
      <c r="B13" s="86" t="s">
        <v>253</v>
      </c>
      <c r="C13" s="85" t="s">
        <v>254</v>
      </c>
      <c r="D13" s="87">
        <f t="shared" si="5"/>
        <v>861458</v>
      </c>
      <c r="E13" s="87">
        <f t="shared" si="6"/>
        <v>689166</v>
      </c>
      <c r="F13" s="87">
        <v>604089</v>
      </c>
      <c r="G13" s="87">
        <v>85077</v>
      </c>
      <c r="H13" s="87">
        <v>0</v>
      </c>
      <c r="I13" s="87">
        <v>0</v>
      </c>
      <c r="J13" s="88" t="s">
        <v>193</v>
      </c>
      <c r="K13" s="87">
        <v>0</v>
      </c>
      <c r="L13" s="87">
        <v>172292</v>
      </c>
      <c r="M13" s="87">
        <f t="shared" si="7"/>
        <v>0</v>
      </c>
      <c r="N13" s="87">
        <f t="shared" si="8"/>
        <v>0</v>
      </c>
      <c r="O13" s="87">
        <v>0</v>
      </c>
      <c r="P13" s="87">
        <v>0</v>
      </c>
      <c r="Q13" s="87">
        <v>0</v>
      </c>
      <c r="R13" s="87">
        <v>0</v>
      </c>
      <c r="S13" s="88" t="s">
        <v>193</v>
      </c>
      <c r="T13" s="87">
        <v>0</v>
      </c>
      <c r="U13" s="87">
        <v>0</v>
      </c>
      <c r="V13" s="87">
        <v>861458</v>
      </c>
      <c r="W13" s="87">
        <v>689166</v>
      </c>
      <c r="X13" s="87">
        <v>604089</v>
      </c>
      <c r="Y13" s="87">
        <v>85077</v>
      </c>
      <c r="Z13" s="87">
        <v>0</v>
      </c>
      <c r="AA13" s="87">
        <v>0</v>
      </c>
      <c r="AB13" s="88" t="s">
        <v>193</v>
      </c>
      <c r="AC13" s="87">
        <v>0</v>
      </c>
      <c r="AD13" s="87">
        <v>172292</v>
      </c>
      <c r="AE13" s="87">
        <f t="shared" si="9"/>
        <v>0</v>
      </c>
      <c r="AF13" s="87">
        <f t="shared" si="10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f t="shared" si="11"/>
        <v>860291</v>
      </c>
      <c r="AN13" s="87">
        <f t="shared" si="12"/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f t="shared" si="13"/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f t="shared" si="14"/>
        <v>860291</v>
      </c>
      <c r="AY13" s="87">
        <v>213352</v>
      </c>
      <c r="AZ13" s="87">
        <v>646939</v>
      </c>
      <c r="BA13" s="87">
        <v>0</v>
      </c>
      <c r="BB13" s="87">
        <v>0</v>
      </c>
      <c r="BC13" s="87">
        <v>1167</v>
      </c>
      <c r="BD13" s="87">
        <v>0</v>
      </c>
      <c r="BE13" s="87">
        <v>0</v>
      </c>
      <c r="BF13" s="87">
        <f t="shared" si="15"/>
        <v>860291</v>
      </c>
      <c r="BG13" s="87">
        <f t="shared" si="16"/>
        <v>0</v>
      </c>
      <c r="BH13" s="87">
        <f t="shared" si="17"/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f t="shared" si="18"/>
        <v>0</v>
      </c>
      <c r="BP13" s="87">
        <f t="shared" si="19"/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f t="shared" si="20"/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f t="shared" si="21"/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f t="shared" si="22"/>
        <v>0</v>
      </c>
      <c r="CI13" s="87">
        <f t="shared" si="23"/>
        <v>0</v>
      </c>
      <c r="CJ13" s="87">
        <f t="shared" si="23"/>
        <v>0</v>
      </c>
      <c r="CK13" s="87">
        <f t="shared" si="23"/>
        <v>0</v>
      </c>
      <c r="CL13" s="87">
        <f t="shared" si="23"/>
        <v>0</v>
      </c>
      <c r="CM13" s="87">
        <f t="shared" si="23"/>
        <v>0</v>
      </c>
      <c r="CN13" s="87">
        <f t="shared" si="23"/>
        <v>0</v>
      </c>
      <c r="CO13" s="87">
        <f t="shared" si="23"/>
        <v>0</v>
      </c>
      <c r="CP13" s="87">
        <f t="shared" si="23"/>
        <v>0</v>
      </c>
      <c r="CQ13" s="87">
        <f t="shared" si="23"/>
        <v>860291</v>
      </c>
      <c r="CR13" s="87">
        <f t="shared" si="23"/>
        <v>0</v>
      </c>
      <c r="CS13" s="87">
        <f t="shared" si="23"/>
        <v>0</v>
      </c>
      <c r="CT13" s="87">
        <f t="shared" si="23"/>
        <v>0</v>
      </c>
      <c r="CU13" s="87">
        <f t="shared" si="23"/>
        <v>0</v>
      </c>
      <c r="CV13" s="87">
        <f t="shared" si="23"/>
        <v>0</v>
      </c>
      <c r="CW13" s="87">
        <f t="shared" si="23"/>
        <v>0</v>
      </c>
      <c r="CX13" s="87">
        <f t="shared" si="23"/>
        <v>0</v>
      </c>
      <c r="CY13" s="87">
        <f t="shared" si="24"/>
        <v>0</v>
      </c>
      <c r="CZ13" s="87">
        <f t="shared" si="24"/>
        <v>0</v>
      </c>
      <c r="DA13" s="87">
        <f t="shared" si="24"/>
        <v>0</v>
      </c>
      <c r="DB13" s="87">
        <f t="shared" si="24"/>
        <v>860291</v>
      </c>
      <c r="DC13" s="87">
        <f t="shared" si="24"/>
        <v>213352</v>
      </c>
      <c r="DD13" s="87">
        <f t="shared" si="24"/>
        <v>646939</v>
      </c>
      <c r="DE13" s="87">
        <f t="shared" si="24"/>
        <v>0</v>
      </c>
      <c r="DF13" s="87">
        <f t="shared" si="24"/>
        <v>0</v>
      </c>
      <c r="DG13" s="87">
        <f t="shared" si="24"/>
        <v>1167</v>
      </c>
      <c r="DH13" s="87">
        <f t="shared" si="24"/>
        <v>0</v>
      </c>
      <c r="DI13" s="87">
        <f t="shared" si="24"/>
        <v>0</v>
      </c>
      <c r="DJ13" s="87">
        <f t="shared" si="24"/>
        <v>860291</v>
      </c>
    </row>
    <row r="14" spans="1:114" s="6" customFormat="1" ht="12" customHeight="1">
      <c r="A14" s="85" t="s">
        <v>243</v>
      </c>
      <c r="B14" s="86" t="s">
        <v>255</v>
      </c>
      <c r="C14" s="85" t="s">
        <v>256</v>
      </c>
      <c r="D14" s="87">
        <f t="shared" si="5"/>
        <v>8411052</v>
      </c>
      <c r="E14" s="87">
        <f t="shared" si="6"/>
        <v>8411052</v>
      </c>
      <c r="F14" s="87">
        <v>7569947</v>
      </c>
      <c r="G14" s="87">
        <v>288866</v>
      </c>
      <c r="H14" s="87">
        <v>0</v>
      </c>
      <c r="I14" s="87">
        <v>0</v>
      </c>
      <c r="J14" s="88" t="s">
        <v>193</v>
      </c>
      <c r="K14" s="87">
        <v>552239</v>
      </c>
      <c r="L14" s="87">
        <v>0</v>
      </c>
      <c r="M14" s="87">
        <f t="shared" si="7"/>
        <v>0</v>
      </c>
      <c r="N14" s="87">
        <f t="shared" si="8"/>
        <v>0</v>
      </c>
      <c r="O14" s="87">
        <v>0</v>
      </c>
      <c r="P14" s="87">
        <v>0</v>
      </c>
      <c r="Q14" s="87">
        <v>0</v>
      </c>
      <c r="R14" s="87">
        <v>0</v>
      </c>
      <c r="S14" s="88" t="s">
        <v>193</v>
      </c>
      <c r="T14" s="87">
        <v>0</v>
      </c>
      <c r="U14" s="87">
        <v>0</v>
      </c>
      <c r="V14" s="87">
        <v>8411052</v>
      </c>
      <c r="W14" s="87">
        <v>8411052</v>
      </c>
      <c r="X14" s="87">
        <v>7569947</v>
      </c>
      <c r="Y14" s="87">
        <v>288866</v>
      </c>
      <c r="Z14" s="87">
        <v>0</v>
      </c>
      <c r="AA14" s="87">
        <v>0</v>
      </c>
      <c r="AB14" s="88" t="s">
        <v>193</v>
      </c>
      <c r="AC14" s="87">
        <v>552239</v>
      </c>
      <c r="AD14" s="87">
        <v>0</v>
      </c>
      <c r="AE14" s="87">
        <f t="shared" si="9"/>
        <v>0</v>
      </c>
      <c r="AF14" s="87">
        <f t="shared" si="10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f t="shared" si="11"/>
        <v>8411052</v>
      </c>
      <c r="AN14" s="87">
        <f t="shared" si="12"/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f t="shared" si="13"/>
        <v>7200</v>
      </c>
      <c r="AT14" s="87">
        <v>7200</v>
      </c>
      <c r="AU14" s="87">
        <v>0</v>
      </c>
      <c r="AV14" s="87">
        <v>0</v>
      </c>
      <c r="AW14" s="87">
        <v>0</v>
      </c>
      <c r="AX14" s="87">
        <f t="shared" si="14"/>
        <v>8403852</v>
      </c>
      <c r="AY14" s="87">
        <v>8403852</v>
      </c>
      <c r="AZ14" s="87">
        <v>0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f t="shared" si="15"/>
        <v>8411052</v>
      </c>
      <c r="BG14" s="87">
        <f t="shared" si="16"/>
        <v>0</v>
      </c>
      <c r="BH14" s="87">
        <f t="shared" si="17"/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f t="shared" si="18"/>
        <v>0</v>
      </c>
      <c r="BP14" s="87">
        <f t="shared" si="19"/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f t="shared" si="20"/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f t="shared" si="21"/>
        <v>0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</v>
      </c>
      <c r="CG14" s="87">
        <v>0</v>
      </c>
      <c r="CH14" s="87">
        <f t="shared" si="22"/>
        <v>0</v>
      </c>
      <c r="CI14" s="87">
        <f t="shared" si="23"/>
        <v>0</v>
      </c>
      <c r="CJ14" s="87">
        <f t="shared" si="23"/>
        <v>0</v>
      </c>
      <c r="CK14" s="87">
        <f t="shared" si="23"/>
        <v>0</v>
      </c>
      <c r="CL14" s="87">
        <f t="shared" si="23"/>
        <v>0</v>
      </c>
      <c r="CM14" s="87">
        <f t="shared" si="23"/>
        <v>0</v>
      </c>
      <c r="CN14" s="87">
        <f t="shared" si="23"/>
        <v>0</v>
      </c>
      <c r="CO14" s="87">
        <f t="shared" si="23"/>
        <v>0</v>
      </c>
      <c r="CP14" s="87">
        <f t="shared" si="23"/>
        <v>0</v>
      </c>
      <c r="CQ14" s="87">
        <f t="shared" si="23"/>
        <v>8411052</v>
      </c>
      <c r="CR14" s="87">
        <f t="shared" si="23"/>
        <v>0</v>
      </c>
      <c r="CS14" s="87">
        <f t="shared" si="23"/>
        <v>0</v>
      </c>
      <c r="CT14" s="87">
        <f t="shared" si="23"/>
        <v>0</v>
      </c>
      <c r="CU14" s="87">
        <f t="shared" si="23"/>
        <v>0</v>
      </c>
      <c r="CV14" s="87">
        <f t="shared" si="23"/>
        <v>0</v>
      </c>
      <c r="CW14" s="87">
        <f t="shared" si="23"/>
        <v>7200</v>
      </c>
      <c r="CX14" s="87">
        <f t="shared" si="23"/>
        <v>7200</v>
      </c>
      <c r="CY14" s="87">
        <f t="shared" si="24"/>
        <v>0</v>
      </c>
      <c r="CZ14" s="87">
        <f t="shared" si="24"/>
        <v>0</v>
      </c>
      <c r="DA14" s="87">
        <f t="shared" si="24"/>
        <v>0</v>
      </c>
      <c r="DB14" s="87">
        <f t="shared" si="24"/>
        <v>8403852</v>
      </c>
      <c r="DC14" s="87">
        <f t="shared" si="24"/>
        <v>8403852</v>
      </c>
      <c r="DD14" s="87">
        <f t="shared" si="24"/>
        <v>0</v>
      </c>
      <c r="DE14" s="87">
        <f t="shared" si="24"/>
        <v>0</v>
      </c>
      <c r="DF14" s="87">
        <f t="shared" si="24"/>
        <v>0</v>
      </c>
      <c r="DG14" s="87">
        <f t="shared" si="24"/>
        <v>0</v>
      </c>
      <c r="DH14" s="87">
        <f t="shared" si="24"/>
        <v>0</v>
      </c>
      <c r="DI14" s="87">
        <f t="shared" si="24"/>
        <v>0</v>
      </c>
      <c r="DJ14" s="87">
        <f t="shared" si="24"/>
        <v>8411052</v>
      </c>
    </row>
    <row r="15" spans="1:114" s="6" customFormat="1" ht="12" customHeight="1">
      <c r="A15" s="85" t="s">
        <v>243</v>
      </c>
      <c r="B15" s="86" t="s">
        <v>257</v>
      </c>
      <c r="C15" s="85" t="s">
        <v>258</v>
      </c>
      <c r="D15" s="87">
        <f t="shared" si="5"/>
        <v>56105</v>
      </c>
      <c r="E15" s="87">
        <f t="shared" si="6"/>
        <v>56105</v>
      </c>
      <c r="F15" s="87">
        <v>28052</v>
      </c>
      <c r="G15" s="87">
        <v>16831</v>
      </c>
      <c r="H15" s="87">
        <v>0</v>
      </c>
      <c r="I15" s="87">
        <v>0</v>
      </c>
      <c r="J15" s="88" t="s">
        <v>193</v>
      </c>
      <c r="K15" s="87">
        <v>11222</v>
      </c>
      <c r="L15" s="87">
        <v>0</v>
      </c>
      <c r="M15" s="87">
        <f t="shared" si="7"/>
        <v>0</v>
      </c>
      <c r="N15" s="87">
        <f t="shared" si="8"/>
        <v>0</v>
      </c>
      <c r="O15" s="87">
        <v>0</v>
      </c>
      <c r="P15" s="87">
        <v>0</v>
      </c>
      <c r="Q15" s="87">
        <v>0</v>
      </c>
      <c r="R15" s="87">
        <v>0</v>
      </c>
      <c r="S15" s="88" t="s">
        <v>193</v>
      </c>
      <c r="T15" s="87">
        <v>0</v>
      </c>
      <c r="U15" s="87">
        <v>0</v>
      </c>
      <c r="V15" s="87">
        <v>56105</v>
      </c>
      <c r="W15" s="87">
        <v>56105</v>
      </c>
      <c r="X15" s="87">
        <v>28052</v>
      </c>
      <c r="Y15" s="87">
        <v>16831</v>
      </c>
      <c r="Z15" s="87">
        <v>0</v>
      </c>
      <c r="AA15" s="87">
        <v>0</v>
      </c>
      <c r="AB15" s="88" t="s">
        <v>193</v>
      </c>
      <c r="AC15" s="87">
        <v>11222</v>
      </c>
      <c r="AD15" s="87">
        <v>0</v>
      </c>
      <c r="AE15" s="87">
        <f t="shared" si="9"/>
        <v>0</v>
      </c>
      <c r="AF15" s="87">
        <f t="shared" si="10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f t="shared" si="11"/>
        <v>56105</v>
      </c>
      <c r="AN15" s="87">
        <f t="shared" si="12"/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f t="shared" si="13"/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f t="shared" si="14"/>
        <v>56105</v>
      </c>
      <c r="AY15" s="87">
        <v>0</v>
      </c>
      <c r="AZ15" s="87">
        <v>0</v>
      </c>
      <c r="BA15" s="87">
        <v>0</v>
      </c>
      <c r="BB15" s="87">
        <v>56105</v>
      </c>
      <c r="BC15" s="87">
        <v>0</v>
      </c>
      <c r="BD15" s="87">
        <v>0</v>
      </c>
      <c r="BE15" s="87">
        <v>0</v>
      </c>
      <c r="BF15" s="87">
        <f t="shared" si="15"/>
        <v>56105</v>
      </c>
      <c r="BG15" s="87">
        <f t="shared" si="16"/>
        <v>0</v>
      </c>
      <c r="BH15" s="87">
        <f t="shared" si="17"/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0</v>
      </c>
      <c r="BO15" s="87">
        <f t="shared" si="18"/>
        <v>0</v>
      </c>
      <c r="BP15" s="87">
        <f t="shared" si="19"/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f t="shared" si="20"/>
        <v>0</v>
      </c>
      <c r="BV15" s="87">
        <v>0</v>
      </c>
      <c r="BW15" s="87">
        <v>0</v>
      </c>
      <c r="BX15" s="87">
        <v>0</v>
      </c>
      <c r="BY15" s="87">
        <v>0</v>
      </c>
      <c r="BZ15" s="87">
        <f t="shared" si="21"/>
        <v>0</v>
      </c>
      <c r="CA15" s="87">
        <v>0</v>
      </c>
      <c r="CB15" s="87">
        <v>0</v>
      </c>
      <c r="CC15" s="87">
        <v>0</v>
      </c>
      <c r="CD15" s="87">
        <v>0</v>
      </c>
      <c r="CE15" s="87">
        <v>0</v>
      </c>
      <c r="CF15" s="87">
        <v>0</v>
      </c>
      <c r="CG15" s="87">
        <v>0</v>
      </c>
      <c r="CH15" s="87">
        <f t="shared" si="22"/>
        <v>0</v>
      </c>
      <c r="CI15" s="87">
        <f t="shared" si="23"/>
        <v>0</v>
      </c>
      <c r="CJ15" s="87">
        <f t="shared" si="23"/>
        <v>0</v>
      </c>
      <c r="CK15" s="87">
        <f t="shared" si="23"/>
        <v>0</v>
      </c>
      <c r="CL15" s="87">
        <f t="shared" si="23"/>
        <v>0</v>
      </c>
      <c r="CM15" s="87">
        <f t="shared" si="23"/>
        <v>0</v>
      </c>
      <c r="CN15" s="87">
        <f t="shared" si="23"/>
        <v>0</v>
      </c>
      <c r="CO15" s="87">
        <f t="shared" si="23"/>
        <v>0</v>
      </c>
      <c r="CP15" s="87">
        <f t="shared" si="23"/>
        <v>0</v>
      </c>
      <c r="CQ15" s="87">
        <f t="shared" si="23"/>
        <v>56105</v>
      </c>
      <c r="CR15" s="87">
        <f t="shared" si="23"/>
        <v>0</v>
      </c>
      <c r="CS15" s="87">
        <f t="shared" si="23"/>
        <v>0</v>
      </c>
      <c r="CT15" s="87">
        <f t="shared" si="23"/>
        <v>0</v>
      </c>
      <c r="CU15" s="87">
        <f t="shared" si="23"/>
        <v>0</v>
      </c>
      <c r="CV15" s="87">
        <f t="shared" si="23"/>
        <v>0</v>
      </c>
      <c r="CW15" s="87">
        <f t="shared" si="23"/>
        <v>0</v>
      </c>
      <c r="CX15" s="87">
        <f t="shared" si="23"/>
        <v>0</v>
      </c>
      <c r="CY15" s="87">
        <f t="shared" si="24"/>
        <v>0</v>
      </c>
      <c r="CZ15" s="87">
        <f t="shared" si="24"/>
        <v>0</v>
      </c>
      <c r="DA15" s="87">
        <f t="shared" si="24"/>
        <v>0</v>
      </c>
      <c r="DB15" s="87">
        <f t="shared" si="24"/>
        <v>56105</v>
      </c>
      <c r="DC15" s="87">
        <f t="shared" si="24"/>
        <v>0</v>
      </c>
      <c r="DD15" s="87">
        <f t="shared" si="24"/>
        <v>0</v>
      </c>
      <c r="DE15" s="87">
        <f t="shared" si="24"/>
        <v>0</v>
      </c>
      <c r="DF15" s="87">
        <f t="shared" si="24"/>
        <v>56105</v>
      </c>
      <c r="DG15" s="87">
        <f t="shared" si="24"/>
        <v>0</v>
      </c>
      <c r="DH15" s="87">
        <f t="shared" si="24"/>
        <v>0</v>
      </c>
      <c r="DI15" s="87">
        <f t="shared" si="24"/>
        <v>0</v>
      </c>
      <c r="DJ15" s="87">
        <f t="shared" si="24"/>
        <v>56105</v>
      </c>
    </row>
    <row r="16" spans="1:114" s="6" customFormat="1" ht="12" customHeight="1">
      <c r="A16" s="85" t="s">
        <v>243</v>
      </c>
      <c r="B16" s="86" t="s">
        <v>259</v>
      </c>
      <c r="C16" s="85" t="s">
        <v>260</v>
      </c>
      <c r="D16" s="87">
        <f t="shared" si="5"/>
        <v>5737351</v>
      </c>
      <c r="E16" s="87">
        <f t="shared" si="6"/>
        <v>5214652</v>
      </c>
      <c r="F16" s="87">
        <v>5093596</v>
      </c>
      <c r="G16" s="87">
        <v>102380</v>
      </c>
      <c r="H16" s="87">
        <v>0</v>
      </c>
      <c r="I16" s="87">
        <v>0</v>
      </c>
      <c r="J16" s="88" t="s">
        <v>193</v>
      </c>
      <c r="K16" s="87">
        <v>18676</v>
      </c>
      <c r="L16" s="87">
        <v>522699</v>
      </c>
      <c r="M16" s="87">
        <f t="shared" si="7"/>
        <v>0</v>
      </c>
      <c r="N16" s="87">
        <f t="shared" si="8"/>
        <v>0</v>
      </c>
      <c r="O16" s="87">
        <v>0</v>
      </c>
      <c r="P16" s="87">
        <v>0</v>
      </c>
      <c r="Q16" s="87">
        <v>0</v>
      </c>
      <c r="R16" s="87">
        <v>0</v>
      </c>
      <c r="S16" s="88" t="s">
        <v>193</v>
      </c>
      <c r="T16" s="87">
        <v>0</v>
      </c>
      <c r="U16" s="87">
        <v>0</v>
      </c>
      <c r="V16" s="87">
        <v>5737351</v>
      </c>
      <c r="W16" s="87">
        <v>5214652</v>
      </c>
      <c r="X16" s="87">
        <v>5093596</v>
      </c>
      <c r="Y16" s="87">
        <v>102380</v>
      </c>
      <c r="Z16" s="87">
        <v>0</v>
      </c>
      <c r="AA16" s="87">
        <v>0</v>
      </c>
      <c r="AB16" s="88" t="s">
        <v>193</v>
      </c>
      <c r="AC16" s="87">
        <v>18676</v>
      </c>
      <c r="AD16" s="87">
        <v>522699</v>
      </c>
      <c r="AE16" s="87">
        <f t="shared" si="9"/>
        <v>0</v>
      </c>
      <c r="AF16" s="87">
        <f t="shared" si="10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f t="shared" si="11"/>
        <v>5708286</v>
      </c>
      <c r="AN16" s="87">
        <f t="shared" si="12"/>
        <v>43961</v>
      </c>
      <c r="AO16" s="87">
        <v>43961</v>
      </c>
      <c r="AP16" s="87">
        <v>0</v>
      </c>
      <c r="AQ16" s="87">
        <v>0</v>
      </c>
      <c r="AR16" s="87">
        <v>0</v>
      </c>
      <c r="AS16" s="87">
        <f t="shared" si="13"/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f t="shared" si="14"/>
        <v>5664325</v>
      </c>
      <c r="AY16" s="87">
        <v>300754</v>
      </c>
      <c r="AZ16" s="87">
        <v>2719986</v>
      </c>
      <c r="BA16" s="87">
        <v>2643585</v>
      </c>
      <c r="BB16" s="87">
        <v>0</v>
      </c>
      <c r="BC16" s="87">
        <v>4181</v>
      </c>
      <c r="BD16" s="87">
        <v>0</v>
      </c>
      <c r="BE16" s="87">
        <v>24884</v>
      </c>
      <c r="BF16" s="87">
        <f t="shared" si="15"/>
        <v>5733170</v>
      </c>
      <c r="BG16" s="87">
        <f t="shared" si="16"/>
        <v>0</v>
      </c>
      <c r="BH16" s="87">
        <f t="shared" si="17"/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f t="shared" si="18"/>
        <v>0</v>
      </c>
      <c r="BP16" s="87">
        <f t="shared" si="19"/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f t="shared" si="20"/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f t="shared" si="21"/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f t="shared" si="22"/>
        <v>0</v>
      </c>
      <c r="CI16" s="87">
        <f t="shared" si="23"/>
        <v>0</v>
      </c>
      <c r="CJ16" s="87">
        <f t="shared" si="23"/>
        <v>0</v>
      </c>
      <c r="CK16" s="87">
        <f t="shared" si="23"/>
        <v>0</v>
      </c>
      <c r="CL16" s="87">
        <f t="shared" si="23"/>
        <v>0</v>
      </c>
      <c r="CM16" s="87">
        <f t="shared" si="23"/>
        <v>0</v>
      </c>
      <c r="CN16" s="87">
        <f t="shared" si="23"/>
        <v>0</v>
      </c>
      <c r="CO16" s="87">
        <f t="shared" si="23"/>
        <v>0</v>
      </c>
      <c r="CP16" s="87">
        <f t="shared" si="23"/>
        <v>0</v>
      </c>
      <c r="CQ16" s="87">
        <f t="shared" si="23"/>
        <v>5708286</v>
      </c>
      <c r="CR16" s="87">
        <f t="shared" si="23"/>
        <v>43961</v>
      </c>
      <c r="CS16" s="87">
        <f t="shared" si="23"/>
        <v>43961</v>
      </c>
      <c r="CT16" s="87">
        <f t="shared" si="23"/>
        <v>0</v>
      </c>
      <c r="CU16" s="87">
        <f t="shared" si="23"/>
        <v>0</v>
      </c>
      <c r="CV16" s="87">
        <f t="shared" si="23"/>
        <v>0</v>
      </c>
      <c r="CW16" s="87">
        <f t="shared" si="23"/>
        <v>0</v>
      </c>
      <c r="CX16" s="87">
        <f t="shared" si="23"/>
        <v>0</v>
      </c>
      <c r="CY16" s="87">
        <f t="shared" si="24"/>
        <v>0</v>
      </c>
      <c r="CZ16" s="87">
        <f t="shared" si="24"/>
        <v>0</v>
      </c>
      <c r="DA16" s="87">
        <f t="shared" si="24"/>
        <v>0</v>
      </c>
      <c r="DB16" s="87">
        <f t="shared" si="24"/>
        <v>5664325</v>
      </c>
      <c r="DC16" s="87">
        <f t="shared" si="24"/>
        <v>300754</v>
      </c>
      <c r="DD16" s="87">
        <f t="shared" si="24"/>
        <v>2719986</v>
      </c>
      <c r="DE16" s="87">
        <f t="shared" si="24"/>
        <v>2643585</v>
      </c>
      <c r="DF16" s="87">
        <f t="shared" si="24"/>
        <v>0</v>
      </c>
      <c r="DG16" s="87">
        <f t="shared" si="24"/>
        <v>4181</v>
      </c>
      <c r="DH16" s="87">
        <f t="shared" si="24"/>
        <v>0</v>
      </c>
      <c r="DI16" s="87">
        <f t="shared" si="24"/>
        <v>24884</v>
      </c>
      <c r="DJ16" s="87">
        <f t="shared" si="24"/>
        <v>5733170</v>
      </c>
    </row>
    <row r="17" spans="1:114" s="6" customFormat="1" ht="12" customHeight="1">
      <c r="A17" s="85" t="s">
        <v>243</v>
      </c>
      <c r="B17" s="86" t="s">
        <v>261</v>
      </c>
      <c r="C17" s="85" t="s">
        <v>262</v>
      </c>
      <c r="D17" s="87">
        <f t="shared" si="5"/>
        <v>10722667</v>
      </c>
      <c r="E17" s="87">
        <f t="shared" si="6"/>
        <v>10722667</v>
      </c>
      <c r="F17" s="87">
        <v>9556447</v>
      </c>
      <c r="G17" s="87">
        <v>143068</v>
      </c>
      <c r="H17" s="87">
        <v>0</v>
      </c>
      <c r="I17" s="87">
        <v>0</v>
      </c>
      <c r="J17" s="88" t="s">
        <v>193</v>
      </c>
      <c r="K17" s="87">
        <v>1023152</v>
      </c>
      <c r="L17" s="87">
        <v>0</v>
      </c>
      <c r="M17" s="87">
        <f t="shared" si="7"/>
        <v>0</v>
      </c>
      <c r="N17" s="87">
        <f t="shared" si="8"/>
        <v>0</v>
      </c>
      <c r="O17" s="87">
        <v>0</v>
      </c>
      <c r="P17" s="87">
        <v>0</v>
      </c>
      <c r="Q17" s="87">
        <v>0</v>
      </c>
      <c r="R17" s="87">
        <v>0</v>
      </c>
      <c r="S17" s="88" t="s">
        <v>193</v>
      </c>
      <c r="T17" s="87">
        <v>0</v>
      </c>
      <c r="U17" s="87">
        <v>0</v>
      </c>
      <c r="V17" s="87">
        <v>10722667</v>
      </c>
      <c r="W17" s="87">
        <v>10722667</v>
      </c>
      <c r="X17" s="87">
        <v>9556447</v>
      </c>
      <c r="Y17" s="87">
        <v>143068</v>
      </c>
      <c r="Z17" s="87">
        <v>0</v>
      </c>
      <c r="AA17" s="87">
        <v>0</v>
      </c>
      <c r="AB17" s="88" t="s">
        <v>193</v>
      </c>
      <c r="AC17" s="87">
        <v>1023152</v>
      </c>
      <c r="AD17" s="87">
        <v>0</v>
      </c>
      <c r="AE17" s="87">
        <f t="shared" si="9"/>
        <v>0</v>
      </c>
      <c r="AF17" s="87">
        <f t="shared" si="10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f t="shared" si="11"/>
        <v>10722667</v>
      </c>
      <c r="AN17" s="87">
        <f t="shared" si="12"/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f t="shared" si="13"/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f t="shared" si="14"/>
        <v>10722667</v>
      </c>
      <c r="AY17" s="87">
        <v>0</v>
      </c>
      <c r="AZ17" s="87">
        <v>0</v>
      </c>
      <c r="BA17" s="87">
        <v>0</v>
      </c>
      <c r="BB17" s="87">
        <v>10722667</v>
      </c>
      <c r="BC17" s="87">
        <v>0</v>
      </c>
      <c r="BD17" s="87">
        <v>0</v>
      </c>
      <c r="BE17" s="87">
        <v>0</v>
      </c>
      <c r="BF17" s="87">
        <f t="shared" si="15"/>
        <v>10722667</v>
      </c>
      <c r="BG17" s="87">
        <f t="shared" si="16"/>
        <v>0</v>
      </c>
      <c r="BH17" s="87">
        <f t="shared" si="17"/>
        <v>0</v>
      </c>
      <c r="BI17" s="87">
        <v>0</v>
      </c>
      <c r="BJ17" s="87">
        <v>0</v>
      </c>
      <c r="BK17" s="87">
        <v>0</v>
      </c>
      <c r="BL17" s="87">
        <v>0</v>
      </c>
      <c r="BM17" s="87">
        <v>0</v>
      </c>
      <c r="BN17" s="87">
        <v>0</v>
      </c>
      <c r="BO17" s="87">
        <f t="shared" si="18"/>
        <v>0</v>
      </c>
      <c r="BP17" s="87">
        <f t="shared" si="19"/>
        <v>0</v>
      </c>
      <c r="BQ17" s="87">
        <v>0</v>
      </c>
      <c r="BR17" s="87">
        <v>0</v>
      </c>
      <c r="BS17" s="87">
        <v>0</v>
      </c>
      <c r="BT17" s="87">
        <v>0</v>
      </c>
      <c r="BU17" s="87">
        <f t="shared" si="20"/>
        <v>0</v>
      </c>
      <c r="BV17" s="87">
        <v>0</v>
      </c>
      <c r="BW17" s="87">
        <v>0</v>
      </c>
      <c r="BX17" s="87">
        <v>0</v>
      </c>
      <c r="BY17" s="87">
        <v>0</v>
      </c>
      <c r="BZ17" s="87">
        <f t="shared" si="21"/>
        <v>0</v>
      </c>
      <c r="CA17" s="87">
        <v>0</v>
      </c>
      <c r="CB17" s="87">
        <v>0</v>
      </c>
      <c r="CC17" s="87">
        <v>0</v>
      </c>
      <c r="CD17" s="87">
        <v>0</v>
      </c>
      <c r="CE17" s="87">
        <v>0</v>
      </c>
      <c r="CF17" s="87">
        <v>0</v>
      </c>
      <c r="CG17" s="87">
        <v>0</v>
      </c>
      <c r="CH17" s="87">
        <f t="shared" si="22"/>
        <v>0</v>
      </c>
      <c r="CI17" s="87">
        <f t="shared" si="23"/>
        <v>0</v>
      </c>
      <c r="CJ17" s="87">
        <f t="shared" si="23"/>
        <v>0</v>
      </c>
      <c r="CK17" s="87">
        <f t="shared" si="23"/>
        <v>0</v>
      </c>
      <c r="CL17" s="87">
        <f t="shared" si="23"/>
        <v>0</v>
      </c>
      <c r="CM17" s="87">
        <f t="shared" si="23"/>
        <v>0</v>
      </c>
      <c r="CN17" s="87">
        <f t="shared" si="23"/>
        <v>0</v>
      </c>
      <c r="CO17" s="87">
        <f t="shared" si="23"/>
        <v>0</v>
      </c>
      <c r="CP17" s="87">
        <f t="shared" si="23"/>
        <v>0</v>
      </c>
      <c r="CQ17" s="87">
        <f t="shared" si="23"/>
        <v>10722667</v>
      </c>
      <c r="CR17" s="87">
        <f t="shared" si="23"/>
        <v>0</v>
      </c>
      <c r="CS17" s="87">
        <f t="shared" si="23"/>
        <v>0</v>
      </c>
      <c r="CT17" s="87">
        <f t="shared" si="23"/>
        <v>0</v>
      </c>
      <c r="CU17" s="87">
        <f t="shared" si="23"/>
        <v>0</v>
      </c>
      <c r="CV17" s="87">
        <f t="shared" si="23"/>
        <v>0</v>
      </c>
      <c r="CW17" s="87">
        <f t="shared" si="23"/>
        <v>0</v>
      </c>
      <c r="CX17" s="87">
        <f t="shared" si="23"/>
        <v>0</v>
      </c>
      <c r="CY17" s="87">
        <f t="shared" si="24"/>
        <v>0</v>
      </c>
      <c r="CZ17" s="87">
        <f t="shared" si="24"/>
        <v>0</v>
      </c>
      <c r="DA17" s="87">
        <f t="shared" si="24"/>
        <v>0</v>
      </c>
      <c r="DB17" s="87">
        <f t="shared" si="24"/>
        <v>10722667</v>
      </c>
      <c r="DC17" s="87">
        <f t="shared" si="24"/>
        <v>0</v>
      </c>
      <c r="DD17" s="87">
        <f t="shared" si="24"/>
        <v>0</v>
      </c>
      <c r="DE17" s="87">
        <f t="shared" si="24"/>
        <v>0</v>
      </c>
      <c r="DF17" s="87">
        <f t="shared" si="24"/>
        <v>10722667</v>
      </c>
      <c r="DG17" s="87">
        <f t="shared" si="24"/>
        <v>0</v>
      </c>
      <c r="DH17" s="87">
        <f t="shared" si="24"/>
        <v>0</v>
      </c>
      <c r="DI17" s="87">
        <f t="shared" si="24"/>
        <v>0</v>
      </c>
      <c r="DJ17" s="87">
        <f t="shared" si="24"/>
        <v>10722667</v>
      </c>
    </row>
    <row r="18" spans="1:114" s="6" customFormat="1" ht="12" customHeight="1">
      <c r="A18" s="85" t="s">
        <v>243</v>
      </c>
      <c r="B18" s="86" t="s">
        <v>263</v>
      </c>
      <c r="C18" s="85" t="s">
        <v>264</v>
      </c>
      <c r="D18" s="87">
        <f t="shared" si="5"/>
        <v>2760699</v>
      </c>
      <c r="E18" s="87">
        <f t="shared" si="6"/>
        <v>2083807</v>
      </c>
      <c r="F18" s="87">
        <v>1913748</v>
      </c>
      <c r="G18" s="87">
        <v>170059</v>
      </c>
      <c r="H18" s="87">
        <v>0</v>
      </c>
      <c r="I18" s="87">
        <v>0</v>
      </c>
      <c r="J18" s="88" t="s">
        <v>193</v>
      </c>
      <c r="K18" s="87">
        <v>0</v>
      </c>
      <c r="L18" s="87">
        <v>676892</v>
      </c>
      <c r="M18" s="87">
        <f t="shared" si="7"/>
        <v>0</v>
      </c>
      <c r="N18" s="87">
        <f t="shared" si="8"/>
        <v>0</v>
      </c>
      <c r="O18" s="87">
        <v>0</v>
      </c>
      <c r="P18" s="87">
        <v>0</v>
      </c>
      <c r="Q18" s="87">
        <v>0</v>
      </c>
      <c r="R18" s="87">
        <v>0</v>
      </c>
      <c r="S18" s="88" t="s">
        <v>193</v>
      </c>
      <c r="T18" s="87">
        <v>0</v>
      </c>
      <c r="U18" s="87">
        <v>0</v>
      </c>
      <c r="V18" s="87">
        <v>2760699</v>
      </c>
      <c r="W18" s="87">
        <v>2083807</v>
      </c>
      <c r="X18" s="87">
        <v>1913748</v>
      </c>
      <c r="Y18" s="87">
        <v>170059</v>
      </c>
      <c r="Z18" s="87">
        <v>0</v>
      </c>
      <c r="AA18" s="87">
        <v>0</v>
      </c>
      <c r="AB18" s="88" t="s">
        <v>193</v>
      </c>
      <c r="AC18" s="87">
        <v>0</v>
      </c>
      <c r="AD18" s="87">
        <v>676892</v>
      </c>
      <c r="AE18" s="87">
        <f t="shared" si="9"/>
        <v>0</v>
      </c>
      <c r="AF18" s="87">
        <f t="shared" si="10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f t="shared" si="11"/>
        <v>2760699</v>
      </c>
      <c r="AN18" s="87">
        <f t="shared" si="12"/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f t="shared" si="13"/>
        <v>19551</v>
      </c>
      <c r="AT18" s="87">
        <v>0</v>
      </c>
      <c r="AU18" s="87">
        <v>19551</v>
      </c>
      <c r="AV18" s="87">
        <v>0</v>
      </c>
      <c r="AW18" s="87">
        <v>0</v>
      </c>
      <c r="AX18" s="87">
        <f t="shared" si="14"/>
        <v>2741148</v>
      </c>
      <c r="AY18" s="87">
        <v>146606</v>
      </c>
      <c r="AZ18" s="87">
        <v>773213</v>
      </c>
      <c r="BA18" s="87">
        <v>0</v>
      </c>
      <c r="BB18" s="87">
        <v>1821329</v>
      </c>
      <c r="BC18" s="87">
        <v>0</v>
      </c>
      <c r="BD18" s="87">
        <v>0</v>
      </c>
      <c r="BE18" s="87">
        <v>0</v>
      </c>
      <c r="BF18" s="87">
        <f t="shared" si="15"/>
        <v>2760699</v>
      </c>
      <c r="BG18" s="87">
        <f t="shared" si="16"/>
        <v>0</v>
      </c>
      <c r="BH18" s="87">
        <f t="shared" si="17"/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f t="shared" si="18"/>
        <v>0</v>
      </c>
      <c r="BP18" s="87">
        <f t="shared" si="19"/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f t="shared" si="20"/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f t="shared" si="21"/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f t="shared" si="22"/>
        <v>0</v>
      </c>
      <c r="CI18" s="87">
        <f t="shared" si="23"/>
        <v>0</v>
      </c>
      <c r="CJ18" s="87">
        <f t="shared" si="23"/>
        <v>0</v>
      </c>
      <c r="CK18" s="87">
        <f t="shared" si="23"/>
        <v>0</v>
      </c>
      <c r="CL18" s="87">
        <f t="shared" si="23"/>
        <v>0</v>
      </c>
      <c r="CM18" s="87">
        <f t="shared" si="23"/>
        <v>0</v>
      </c>
      <c r="CN18" s="87">
        <f t="shared" si="23"/>
        <v>0</v>
      </c>
      <c r="CO18" s="87">
        <f t="shared" si="23"/>
        <v>0</v>
      </c>
      <c r="CP18" s="87">
        <f t="shared" si="23"/>
        <v>0</v>
      </c>
      <c r="CQ18" s="87">
        <f t="shared" si="23"/>
        <v>2760699</v>
      </c>
      <c r="CR18" s="87">
        <f t="shared" si="23"/>
        <v>0</v>
      </c>
      <c r="CS18" s="87">
        <f t="shared" si="23"/>
        <v>0</v>
      </c>
      <c r="CT18" s="87">
        <f t="shared" si="23"/>
        <v>0</v>
      </c>
      <c r="CU18" s="87">
        <f t="shared" si="23"/>
        <v>0</v>
      </c>
      <c r="CV18" s="87">
        <f t="shared" si="23"/>
        <v>0</v>
      </c>
      <c r="CW18" s="87">
        <f t="shared" si="23"/>
        <v>19551</v>
      </c>
      <c r="CX18" s="87">
        <f t="shared" si="23"/>
        <v>0</v>
      </c>
      <c r="CY18" s="87">
        <f t="shared" si="24"/>
        <v>19551</v>
      </c>
      <c r="CZ18" s="87">
        <f t="shared" si="24"/>
        <v>0</v>
      </c>
      <c r="DA18" s="87">
        <f t="shared" si="24"/>
        <v>0</v>
      </c>
      <c r="DB18" s="87">
        <f t="shared" si="24"/>
        <v>2741148</v>
      </c>
      <c r="DC18" s="87">
        <f t="shared" si="24"/>
        <v>146606</v>
      </c>
      <c r="DD18" s="87">
        <f t="shared" si="24"/>
        <v>773213</v>
      </c>
      <c r="DE18" s="87">
        <f t="shared" si="24"/>
        <v>0</v>
      </c>
      <c r="DF18" s="87">
        <f t="shared" si="24"/>
        <v>1821329</v>
      </c>
      <c r="DG18" s="87">
        <f t="shared" si="24"/>
        <v>0</v>
      </c>
      <c r="DH18" s="87">
        <f t="shared" si="24"/>
        <v>0</v>
      </c>
      <c r="DI18" s="87">
        <f t="shared" si="24"/>
        <v>0</v>
      </c>
      <c r="DJ18" s="87">
        <f t="shared" si="24"/>
        <v>2760699</v>
      </c>
    </row>
    <row r="19" spans="1:114" s="6" customFormat="1" ht="12" customHeight="1">
      <c r="A19" s="85" t="s">
        <v>243</v>
      </c>
      <c r="B19" s="86" t="s">
        <v>265</v>
      </c>
      <c r="C19" s="85" t="s">
        <v>266</v>
      </c>
      <c r="D19" s="87">
        <f t="shared" si="5"/>
        <v>1321647</v>
      </c>
      <c r="E19" s="87">
        <f t="shared" si="6"/>
        <v>1227691</v>
      </c>
      <c r="F19" s="87">
        <v>1088175</v>
      </c>
      <c r="G19" s="87">
        <v>139516</v>
      </c>
      <c r="H19" s="87">
        <v>0</v>
      </c>
      <c r="I19" s="87">
        <v>0</v>
      </c>
      <c r="J19" s="88" t="s">
        <v>193</v>
      </c>
      <c r="K19" s="87">
        <v>0</v>
      </c>
      <c r="L19" s="87">
        <v>93956</v>
      </c>
      <c r="M19" s="87">
        <f t="shared" si="7"/>
        <v>0</v>
      </c>
      <c r="N19" s="87">
        <f t="shared" si="8"/>
        <v>0</v>
      </c>
      <c r="O19" s="87">
        <v>0</v>
      </c>
      <c r="P19" s="87">
        <v>0</v>
      </c>
      <c r="Q19" s="87">
        <v>0</v>
      </c>
      <c r="R19" s="87">
        <v>0</v>
      </c>
      <c r="S19" s="88" t="s">
        <v>193</v>
      </c>
      <c r="T19" s="87">
        <v>0</v>
      </c>
      <c r="U19" s="87">
        <v>0</v>
      </c>
      <c r="V19" s="87">
        <v>1321647</v>
      </c>
      <c r="W19" s="87">
        <v>1227691</v>
      </c>
      <c r="X19" s="87">
        <v>1088175</v>
      </c>
      <c r="Y19" s="87">
        <v>139516</v>
      </c>
      <c r="Z19" s="87">
        <v>0</v>
      </c>
      <c r="AA19" s="87">
        <v>0</v>
      </c>
      <c r="AB19" s="88" t="s">
        <v>193</v>
      </c>
      <c r="AC19" s="87">
        <v>0</v>
      </c>
      <c r="AD19" s="87">
        <v>93956</v>
      </c>
      <c r="AE19" s="87">
        <f t="shared" si="9"/>
        <v>0</v>
      </c>
      <c r="AF19" s="87">
        <f t="shared" si="10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f t="shared" si="11"/>
        <v>1321647</v>
      </c>
      <c r="AN19" s="87">
        <f t="shared" si="12"/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f t="shared" si="13"/>
        <v>2507</v>
      </c>
      <c r="AT19" s="87">
        <v>2507</v>
      </c>
      <c r="AU19" s="87">
        <v>0</v>
      </c>
      <c r="AV19" s="87">
        <v>0</v>
      </c>
      <c r="AW19" s="87">
        <v>0</v>
      </c>
      <c r="AX19" s="87">
        <f t="shared" si="14"/>
        <v>1319140</v>
      </c>
      <c r="AY19" s="87">
        <v>890546</v>
      </c>
      <c r="AZ19" s="87">
        <v>428594</v>
      </c>
      <c r="BA19" s="87">
        <v>0</v>
      </c>
      <c r="BB19" s="87">
        <v>0</v>
      </c>
      <c r="BC19" s="87">
        <v>0</v>
      </c>
      <c r="BD19" s="87">
        <v>0</v>
      </c>
      <c r="BE19" s="87">
        <v>0</v>
      </c>
      <c r="BF19" s="87">
        <f t="shared" si="15"/>
        <v>1321647</v>
      </c>
      <c r="BG19" s="87">
        <f t="shared" si="16"/>
        <v>0</v>
      </c>
      <c r="BH19" s="87">
        <f t="shared" si="17"/>
        <v>0</v>
      </c>
      <c r="BI19" s="87">
        <v>0</v>
      </c>
      <c r="BJ19" s="87">
        <v>0</v>
      </c>
      <c r="BK19" s="87">
        <v>0</v>
      </c>
      <c r="BL19" s="87">
        <v>0</v>
      </c>
      <c r="BM19" s="87">
        <v>0</v>
      </c>
      <c r="BN19" s="87">
        <v>0</v>
      </c>
      <c r="BO19" s="87">
        <f t="shared" si="18"/>
        <v>0</v>
      </c>
      <c r="BP19" s="87">
        <f t="shared" si="19"/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f t="shared" si="20"/>
        <v>0</v>
      </c>
      <c r="BV19" s="87">
        <v>0</v>
      </c>
      <c r="BW19" s="87">
        <v>0</v>
      </c>
      <c r="BX19" s="87">
        <v>0</v>
      </c>
      <c r="BY19" s="87">
        <v>0</v>
      </c>
      <c r="BZ19" s="87">
        <f t="shared" si="21"/>
        <v>0</v>
      </c>
      <c r="CA19" s="87">
        <v>0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f t="shared" si="22"/>
        <v>0</v>
      </c>
      <c r="CI19" s="87">
        <f t="shared" si="23"/>
        <v>0</v>
      </c>
      <c r="CJ19" s="87">
        <f t="shared" si="23"/>
        <v>0</v>
      </c>
      <c r="CK19" s="87">
        <f t="shared" si="23"/>
        <v>0</v>
      </c>
      <c r="CL19" s="87">
        <f t="shared" si="23"/>
        <v>0</v>
      </c>
      <c r="CM19" s="87">
        <f t="shared" si="23"/>
        <v>0</v>
      </c>
      <c r="CN19" s="87">
        <f t="shared" si="23"/>
        <v>0</v>
      </c>
      <c r="CO19" s="87">
        <f t="shared" si="23"/>
        <v>0</v>
      </c>
      <c r="CP19" s="87">
        <f t="shared" si="23"/>
        <v>0</v>
      </c>
      <c r="CQ19" s="87">
        <f t="shared" si="23"/>
        <v>1321647</v>
      </c>
      <c r="CR19" s="87">
        <f t="shared" si="23"/>
        <v>0</v>
      </c>
      <c r="CS19" s="87">
        <f t="shared" si="23"/>
        <v>0</v>
      </c>
      <c r="CT19" s="87">
        <f t="shared" si="23"/>
        <v>0</v>
      </c>
      <c r="CU19" s="87">
        <f t="shared" si="23"/>
        <v>0</v>
      </c>
      <c r="CV19" s="87">
        <f t="shared" si="23"/>
        <v>0</v>
      </c>
      <c r="CW19" s="87">
        <f t="shared" si="23"/>
        <v>2507</v>
      </c>
      <c r="CX19" s="87">
        <f t="shared" si="23"/>
        <v>2507</v>
      </c>
      <c r="CY19" s="87">
        <f t="shared" si="24"/>
        <v>0</v>
      </c>
      <c r="CZ19" s="87">
        <f t="shared" si="24"/>
        <v>0</v>
      </c>
      <c r="DA19" s="87">
        <f t="shared" si="24"/>
        <v>0</v>
      </c>
      <c r="DB19" s="87">
        <f t="shared" si="24"/>
        <v>1319140</v>
      </c>
      <c r="DC19" s="87">
        <f t="shared" si="24"/>
        <v>890546</v>
      </c>
      <c r="DD19" s="87">
        <f t="shared" si="24"/>
        <v>428594</v>
      </c>
      <c r="DE19" s="87">
        <f t="shared" si="24"/>
        <v>0</v>
      </c>
      <c r="DF19" s="87">
        <f t="shared" si="24"/>
        <v>0</v>
      </c>
      <c r="DG19" s="87">
        <f t="shared" si="24"/>
        <v>0</v>
      </c>
      <c r="DH19" s="87">
        <f t="shared" si="24"/>
        <v>0</v>
      </c>
      <c r="DI19" s="87">
        <f t="shared" si="24"/>
        <v>0</v>
      </c>
      <c r="DJ19" s="87">
        <f t="shared" si="24"/>
        <v>1321647</v>
      </c>
    </row>
    <row r="20" spans="1:114" s="6" customFormat="1" ht="12" customHeight="1">
      <c r="A20" s="85" t="s">
        <v>243</v>
      </c>
      <c r="B20" s="86" t="s">
        <v>267</v>
      </c>
      <c r="C20" s="85" t="s">
        <v>268</v>
      </c>
      <c r="D20" s="87">
        <f t="shared" si="5"/>
        <v>16436661</v>
      </c>
      <c r="E20" s="87">
        <f t="shared" si="6"/>
        <v>16224313</v>
      </c>
      <c r="F20" s="87">
        <v>14635563</v>
      </c>
      <c r="G20" s="87">
        <v>1413826</v>
      </c>
      <c r="H20" s="87">
        <v>0</v>
      </c>
      <c r="I20" s="87">
        <v>0</v>
      </c>
      <c r="J20" s="88" t="s">
        <v>193</v>
      </c>
      <c r="K20" s="87">
        <v>174924</v>
      </c>
      <c r="L20" s="87">
        <v>212348</v>
      </c>
      <c r="M20" s="87">
        <f t="shared" si="7"/>
        <v>160</v>
      </c>
      <c r="N20" s="87">
        <f t="shared" si="8"/>
        <v>158</v>
      </c>
      <c r="O20" s="87">
        <v>144</v>
      </c>
      <c r="P20" s="87">
        <v>14</v>
      </c>
      <c r="Q20" s="87">
        <v>0</v>
      </c>
      <c r="R20" s="87">
        <v>0</v>
      </c>
      <c r="S20" s="88" t="s">
        <v>193</v>
      </c>
      <c r="T20" s="87">
        <v>0</v>
      </c>
      <c r="U20" s="87">
        <v>2</v>
      </c>
      <c r="V20" s="87">
        <v>16436821</v>
      </c>
      <c r="W20" s="87">
        <v>16224471</v>
      </c>
      <c r="X20" s="87">
        <v>14635707</v>
      </c>
      <c r="Y20" s="87">
        <v>1413840</v>
      </c>
      <c r="Z20" s="87">
        <v>0</v>
      </c>
      <c r="AA20" s="87">
        <v>0</v>
      </c>
      <c r="AB20" s="88" t="s">
        <v>193</v>
      </c>
      <c r="AC20" s="87">
        <v>174924</v>
      </c>
      <c r="AD20" s="87">
        <v>212350</v>
      </c>
      <c r="AE20" s="87">
        <f t="shared" si="9"/>
        <v>0</v>
      </c>
      <c r="AF20" s="87">
        <f t="shared" si="10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f t="shared" si="11"/>
        <v>16436661</v>
      </c>
      <c r="AN20" s="87">
        <f t="shared" si="12"/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f t="shared" si="13"/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f t="shared" si="14"/>
        <v>16436661</v>
      </c>
      <c r="AY20" s="87">
        <v>12190943</v>
      </c>
      <c r="AZ20" s="87">
        <v>4229150</v>
      </c>
      <c r="BA20" s="87">
        <v>0</v>
      </c>
      <c r="BB20" s="87">
        <v>16568</v>
      </c>
      <c r="BC20" s="87">
        <v>0</v>
      </c>
      <c r="BD20" s="87">
        <v>0</v>
      </c>
      <c r="BE20" s="87">
        <v>0</v>
      </c>
      <c r="BF20" s="87">
        <f t="shared" si="15"/>
        <v>16436661</v>
      </c>
      <c r="BG20" s="87">
        <f t="shared" si="16"/>
        <v>0</v>
      </c>
      <c r="BH20" s="87">
        <f t="shared" si="17"/>
        <v>0</v>
      </c>
      <c r="BI20" s="87">
        <v>0</v>
      </c>
      <c r="BJ20" s="87">
        <v>0</v>
      </c>
      <c r="BK20" s="87">
        <v>0</v>
      </c>
      <c r="BL20" s="87">
        <v>0</v>
      </c>
      <c r="BM20" s="87">
        <v>0</v>
      </c>
      <c r="BN20" s="87">
        <v>0</v>
      </c>
      <c r="BO20" s="87">
        <f t="shared" si="18"/>
        <v>160</v>
      </c>
      <c r="BP20" s="87">
        <f t="shared" si="19"/>
        <v>0</v>
      </c>
      <c r="BQ20" s="87">
        <v>0</v>
      </c>
      <c r="BR20" s="87">
        <v>0</v>
      </c>
      <c r="BS20" s="87">
        <v>0</v>
      </c>
      <c r="BT20" s="87">
        <v>0</v>
      </c>
      <c r="BU20" s="87">
        <f t="shared" si="20"/>
        <v>0</v>
      </c>
      <c r="BV20" s="87">
        <v>0</v>
      </c>
      <c r="BW20" s="87">
        <v>0</v>
      </c>
      <c r="BX20" s="87">
        <v>0</v>
      </c>
      <c r="BY20" s="87">
        <v>0</v>
      </c>
      <c r="BZ20" s="87">
        <f t="shared" si="21"/>
        <v>160</v>
      </c>
      <c r="CA20" s="87">
        <v>160</v>
      </c>
      <c r="CB20" s="87">
        <v>0</v>
      </c>
      <c r="CC20" s="87">
        <v>0</v>
      </c>
      <c r="CD20" s="87">
        <v>0</v>
      </c>
      <c r="CE20" s="87">
        <v>0</v>
      </c>
      <c r="CF20" s="87">
        <v>0</v>
      </c>
      <c r="CG20" s="87">
        <v>0</v>
      </c>
      <c r="CH20" s="87">
        <f t="shared" si="22"/>
        <v>160</v>
      </c>
      <c r="CI20" s="87">
        <f t="shared" si="23"/>
        <v>0</v>
      </c>
      <c r="CJ20" s="87">
        <f t="shared" si="23"/>
        <v>0</v>
      </c>
      <c r="CK20" s="87">
        <f t="shared" si="23"/>
        <v>0</v>
      </c>
      <c r="CL20" s="87">
        <f t="shared" si="23"/>
        <v>0</v>
      </c>
      <c r="CM20" s="87">
        <f t="shared" si="23"/>
        <v>0</v>
      </c>
      <c r="CN20" s="87">
        <f t="shared" si="23"/>
        <v>0</v>
      </c>
      <c r="CO20" s="87">
        <f t="shared" si="23"/>
        <v>0</v>
      </c>
      <c r="CP20" s="87">
        <f t="shared" si="23"/>
        <v>0</v>
      </c>
      <c r="CQ20" s="87">
        <f t="shared" si="23"/>
        <v>16436821</v>
      </c>
      <c r="CR20" s="87">
        <f t="shared" si="23"/>
        <v>0</v>
      </c>
      <c r="CS20" s="87">
        <f t="shared" si="23"/>
        <v>0</v>
      </c>
      <c r="CT20" s="87">
        <f t="shared" si="23"/>
        <v>0</v>
      </c>
      <c r="CU20" s="87">
        <f t="shared" si="23"/>
        <v>0</v>
      </c>
      <c r="CV20" s="87">
        <f t="shared" si="23"/>
        <v>0</v>
      </c>
      <c r="CW20" s="87">
        <f t="shared" si="23"/>
        <v>0</v>
      </c>
      <c r="CX20" s="87">
        <f t="shared" si="23"/>
        <v>0</v>
      </c>
      <c r="CY20" s="87">
        <f t="shared" si="24"/>
        <v>0</v>
      </c>
      <c r="CZ20" s="87">
        <f t="shared" si="24"/>
        <v>0</v>
      </c>
      <c r="DA20" s="87">
        <f t="shared" si="24"/>
        <v>0</v>
      </c>
      <c r="DB20" s="87">
        <f t="shared" si="24"/>
        <v>16436821</v>
      </c>
      <c r="DC20" s="87">
        <f t="shared" si="24"/>
        <v>12191103</v>
      </c>
      <c r="DD20" s="87">
        <f t="shared" si="24"/>
        <v>4229150</v>
      </c>
      <c r="DE20" s="87">
        <f t="shared" si="24"/>
        <v>0</v>
      </c>
      <c r="DF20" s="87">
        <f t="shared" si="24"/>
        <v>16568</v>
      </c>
      <c r="DG20" s="87">
        <f t="shared" si="24"/>
        <v>0</v>
      </c>
      <c r="DH20" s="87">
        <f t="shared" si="24"/>
        <v>0</v>
      </c>
      <c r="DI20" s="87">
        <f t="shared" si="24"/>
        <v>0</v>
      </c>
      <c r="DJ20" s="87">
        <f t="shared" si="24"/>
        <v>16436821</v>
      </c>
    </row>
    <row r="21" spans="1:114" s="6" customFormat="1" ht="12" customHeight="1">
      <c r="A21" s="85" t="s">
        <v>243</v>
      </c>
      <c r="B21" s="86" t="s">
        <v>269</v>
      </c>
      <c r="C21" s="85" t="s">
        <v>270</v>
      </c>
      <c r="D21" s="87">
        <f t="shared" si="5"/>
        <v>1368367</v>
      </c>
      <c r="E21" s="87">
        <f t="shared" si="6"/>
        <v>1368367</v>
      </c>
      <c r="F21" s="87">
        <v>866160</v>
      </c>
      <c r="G21" s="87">
        <v>195494</v>
      </c>
      <c r="H21" s="87">
        <v>0</v>
      </c>
      <c r="I21" s="87">
        <v>0</v>
      </c>
      <c r="J21" s="88" t="s">
        <v>193</v>
      </c>
      <c r="K21" s="87">
        <v>306713</v>
      </c>
      <c r="L21" s="87">
        <v>0</v>
      </c>
      <c r="M21" s="87">
        <f t="shared" si="7"/>
        <v>0</v>
      </c>
      <c r="N21" s="87">
        <f t="shared" si="8"/>
        <v>0</v>
      </c>
      <c r="O21" s="87">
        <v>0</v>
      </c>
      <c r="P21" s="87">
        <v>0</v>
      </c>
      <c r="Q21" s="87">
        <v>0</v>
      </c>
      <c r="R21" s="87">
        <v>0</v>
      </c>
      <c r="S21" s="88" t="s">
        <v>193</v>
      </c>
      <c r="T21" s="87">
        <v>0</v>
      </c>
      <c r="U21" s="87">
        <v>0</v>
      </c>
      <c r="V21" s="87">
        <v>1368367</v>
      </c>
      <c r="W21" s="87">
        <v>1368367</v>
      </c>
      <c r="X21" s="87">
        <v>866160</v>
      </c>
      <c r="Y21" s="87">
        <v>195494</v>
      </c>
      <c r="Z21" s="87">
        <v>0</v>
      </c>
      <c r="AA21" s="87">
        <v>0</v>
      </c>
      <c r="AB21" s="88" t="s">
        <v>193</v>
      </c>
      <c r="AC21" s="87">
        <v>306713</v>
      </c>
      <c r="AD21" s="87">
        <v>0</v>
      </c>
      <c r="AE21" s="87">
        <f t="shared" si="9"/>
        <v>0</v>
      </c>
      <c r="AF21" s="87">
        <f t="shared" si="10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f t="shared" si="11"/>
        <v>1323072</v>
      </c>
      <c r="AN21" s="87">
        <f t="shared" si="12"/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f t="shared" si="13"/>
        <v>0</v>
      </c>
      <c r="AT21" s="87">
        <v>0</v>
      </c>
      <c r="AU21" s="87">
        <v>0</v>
      </c>
      <c r="AV21" s="87">
        <v>0</v>
      </c>
      <c r="AW21" s="87">
        <v>0</v>
      </c>
      <c r="AX21" s="87">
        <f t="shared" si="14"/>
        <v>1323072</v>
      </c>
      <c r="AY21" s="87">
        <v>0</v>
      </c>
      <c r="AZ21" s="87">
        <v>1323072</v>
      </c>
      <c r="BA21" s="87">
        <v>0</v>
      </c>
      <c r="BB21" s="87">
        <v>0</v>
      </c>
      <c r="BC21" s="87">
        <v>45295</v>
      </c>
      <c r="BD21" s="87">
        <v>0</v>
      </c>
      <c r="BE21" s="87">
        <v>0</v>
      </c>
      <c r="BF21" s="87">
        <f t="shared" si="15"/>
        <v>1323072</v>
      </c>
      <c r="BG21" s="87">
        <f t="shared" si="16"/>
        <v>0</v>
      </c>
      <c r="BH21" s="87">
        <f t="shared" si="17"/>
        <v>0</v>
      </c>
      <c r="BI21" s="87">
        <v>0</v>
      </c>
      <c r="BJ21" s="87">
        <v>0</v>
      </c>
      <c r="BK21" s="87">
        <v>0</v>
      </c>
      <c r="BL21" s="87">
        <v>0</v>
      </c>
      <c r="BM21" s="87">
        <v>0</v>
      </c>
      <c r="BN21" s="87">
        <v>0</v>
      </c>
      <c r="BO21" s="87">
        <f t="shared" si="18"/>
        <v>0</v>
      </c>
      <c r="BP21" s="87">
        <f t="shared" si="19"/>
        <v>0</v>
      </c>
      <c r="BQ21" s="87">
        <v>0</v>
      </c>
      <c r="BR21" s="87">
        <v>0</v>
      </c>
      <c r="BS21" s="87">
        <v>0</v>
      </c>
      <c r="BT21" s="87">
        <v>0</v>
      </c>
      <c r="BU21" s="87">
        <f t="shared" si="20"/>
        <v>0</v>
      </c>
      <c r="BV21" s="87">
        <v>0</v>
      </c>
      <c r="BW21" s="87">
        <v>0</v>
      </c>
      <c r="BX21" s="87">
        <v>0</v>
      </c>
      <c r="BY21" s="87">
        <v>0</v>
      </c>
      <c r="BZ21" s="87">
        <f t="shared" si="21"/>
        <v>0</v>
      </c>
      <c r="CA21" s="87">
        <v>0</v>
      </c>
      <c r="CB21" s="87">
        <v>0</v>
      </c>
      <c r="CC21" s="87">
        <v>0</v>
      </c>
      <c r="CD21" s="87">
        <v>0</v>
      </c>
      <c r="CE21" s="87">
        <v>0</v>
      </c>
      <c r="CF21" s="87">
        <v>0</v>
      </c>
      <c r="CG21" s="87">
        <v>0</v>
      </c>
      <c r="CH21" s="87">
        <f t="shared" si="22"/>
        <v>0</v>
      </c>
      <c r="CI21" s="87">
        <f t="shared" si="23"/>
        <v>0</v>
      </c>
      <c r="CJ21" s="87">
        <f t="shared" si="23"/>
        <v>0</v>
      </c>
      <c r="CK21" s="87">
        <f t="shared" si="23"/>
        <v>0</v>
      </c>
      <c r="CL21" s="87">
        <f t="shared" si="23"/>
        <v>0</v>
      </c>
      <c r="CM21" s="87">
        <f t="shared" si="23"/>
        <v>0</v>
      </c>
      <c r="CN21" s="87">
        <f t="shared" si="23"/>
        <v>0</v>
      </c>
      <c r="CO21" s="87">
        <f t="shared" si="23"/>
        <v>0</v>
      </c>
      <c r="CP21" s="87">
        <f t="shared" si="23"/>
        <v>0</v>
      </c>
      <c r="CQ21" s="87">
        <f t="shared" si="23"/>
        <v>1323072</v>
      </c>
      <c r="CR21" s="87">
        <f t="shared" si="23"/>
        <v>0</v>
      </c>
      <c r="CS21" s="87">
        <f t="shared" si="23"/>
        <v>0</v>
      </c>
      <c r="CT21" s="87">
        <f t="shared" si="23"/>
        <v>0</v>
      </c>
      <c r="CU21" s="87">
        <f t="shared" si="23"/>
        <v>0</v>
      </c>
      <c r="CV21" s="87">
        <f t="shared" si="23"/>
        <v>0</v>
      </c>
      <c r="CW21" s="87">
        <f t="shared" si="23"/>
        <v>0</v>
      </c>
      <c r="CX21" s="87">
        <f t="shared" si="23"/>
        <v>0</v>
      </c>
      <c r="CY21" s="87">
        <f t="shared" si="24"/>
        <v>0</v>
      </c>
      <c r="CZ21" s="87">
        <f t="shared" si="24"/>
        <v>0</v>
      </c>
      <c r="DA21" s="87">
        <f t="shared" si="24"/>
        <v>0</v>
      </c>
      <c r="DB21" s="87">
        <f t="shared" si="24"/>
        <v>1323072</v>
      </c>
      <c r="DC21" s="87">
        <f t="shared" si="24"/>
        <v>0</v>
      </c>
      <c r="DD21" s="87">
        <f t="shared" si="24"/>
        <v>1323072</v>
      </c>
      <c r="DE21" s="87">
        <f t="shared" si="24"/>
        <v>0</v>
      </c>
      <c r="DF21" s="87">
        <f t="shared" si="24"/>
        <v>0</v>
      </c>
      <c r="DG21" s="87">
        <f t="shared" si="24"/>
        <v>45295</v>
      </c>
      <c r="DH21" s="87">
        <f t="shared" si="24"/>
        <v>0</v>
      </c>
      <c r="DI21" s="87">
        <f t="shared" si="24"/>
        <v>0</v>
      </c>
      <c r="DJ21" s="87">
        <f t="shared" si="24"/>
        <v>1323072</v>
      </c>
    </row>
    <row r="22" spans="1:114" s="6" customFormat="1" ht="12" customHeight="1">
      <c r="A22" s="85" t="s">
        <v>243</v>
      </c>
      <c r="B22" s="86" t="s">
        <v>271</v>
      </c>
      <c r="C22" s="85" t="s">
        <v>272</v>
      </c>
      <c r="D22" s="87">
        <f t="shared" si="5"/>
        <v>16170</v>
      </c>
      <c r="E22" s="87">
        <f t="shared" si="6"/>
        <v>12936</v>
      </c>
      <c r="F22" s="87">
        <v>8085</v>
      </c>
      <c r="G22" s="87">
        <v>4851</v>
      </c>
      <c r="H22" s="87">
        <v>0</v>
      </c>
      <c r="I22" s="87">
        <v>0</v>
      </c>
      <c r="J22" s="88" t="s">
        <v>193</v>
      </c>
      <c r="K22" s="87">
        <v>0</v>
      </c>
      <c r="L22" s="87">
        <v>3234</v>
      </c>
      <c r="M22" s="87">
        <f t="shared" si="7"/>
        <v>0</v>
      </c>
      <c r="N22" s="87">
        <f t="shared" si="8"/>
        <v>0</v>
      </c>
      <c r="O22" s="87">
        <v>0</v>
      </c>
      <c r="P22" s="87">
        <v>0</v>
      </c>
      <c r="Q22" s="87">
        <v>0</v>
      </c>
      <c r="R22" s="87">
        <v>0</v>
      </c>
      <c r="S22" s="88" t="s">
        <v>193</v>
      </c>
      <c r="T22" s="87">
        <v>0</v>
      </c>
      <c r="U22" s="87">
        <v>0</v>
      </c>
      <c r="V22" s="87">
        <v>16170</v>
      </c>
      <c r="W22" s="87">
        <v>12936</v>
      </c>
      <c r="X22" s="87">
        <v>8085</v>
      </c>
      <c r="Y22" s="87">
        <v>4851</v>
      </c>
      <c r="Z22" s="87">
        <v>0</v>
      </c>
      <c r="AA22" s="87">
        <v>0</v>
      </c>
      <c r="AB22" s="88" t="s">
        <v>193</v>
      </c>
      <c r="AC22" s="87">
        <v>0</v>
      </c>
      <c r="AD22" s="87">
        <v>3234</v>
      </c>
      <c r="AE22" s="87">
        <f t="shared" si="9"/>
        <v>0</v>
      </c>
      <c r="AF22" s="87">
        <f t="shared" si="10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f t="shared" si="11"/>
        <v>16170</v>
      </c>
      <c r="AN22" s="87">
        <f t="shared" si="12"/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f t="shared" si="13"/>
        <v>0</v>
      </c>
      <c r="AT22" s="87">
        <v>0</v>
      </c>
      <c r="AU22" s="87">
        <v>0</v>
      </c>
      <c r="AV22" s="87">
        <v>0</v>
      </c>
      <c r="AW22" s="87">
        <v>0</v>
      </c>
      <c r="AX22" s="87">
        <f t="shared" si="14"/>
        <v>16170</v>
      </c>
      <c r="AY22" s="87">
        <v>5560</v>
      </c>
      <c r="AZ22" s="87">
        <v>0</v>
      </c>
      <c r="BA22" s="87">
        <v>5588</v>
      </c>
      <c r="BB22" s="87">
        <v>5022</v>
      </c>
      <c r="BC22" s="87">
        <v>0</v>
      </c>
      <c r="BD22" s="87">
        <v>0</v>
      </c>
      <c r="BE22" s="87">
        <v>0</v>
      </c>
      <c r="BF22" s="87">
        <f t="shared" si="15"/>
        <v>16170</v>
      </c>
      <c r="BG22" s="87">
        <f t="shared" si="16"/>
        <v>0</v>
      </c>
      <c r="BH22" s="87">
        <f t="shared" si="17"/>
        <v>0</v>
      </c>
      <c r="BI22" s="87">
        <v>0</v>
      </c>
      <c r="BJ22" s="87">
        <v>0</v>
      </c>
      <c r="BK22" s="87">
        <v>0</v>
      </c>
      <c r="BL22" s="87">
        <v>0</v>
      </c>
      <c r="BM22" s="87">
        <v>0</v>
      </c>
      <c r="BN22" s="87">
        <v>0</v>
      </c>
      <c r="BO22" s="87">
        <f t="shared" si="18"/>
        <v>0</v>
      </c>
      <c r="BP22" s="87">
        <f t="shared" si="19"/>
        <v>0</v>
      </c>
      <c r="BQ22" s="87">
        <v>0</v>
      </c>
      <c r="BR22" s="87">
        <v>0</v>
      </c>
      <c r="BS22" s="87">
        <v>0</v>
      </c>
      <c r="BT22" s="87">
        <v>0</v>
      </c>
      <c r="BU22" s="87">
        <f t="shared" si="20"/>
        <v>0</v>
      </c>
      <c r="BV22" s="87">
        <v>0</v>
      </c>
      <c r="BW22" s="87">
        <v>0</v>
      </c>
      <c r="BX22" s="87">
        <v>0</v>
      </c>
      <c r="BY22" s="87">
        <v>0</v>
      </c>
      <c r="BZ22" s="87">
        <f t="shared" si="21"/>
        <v>0</v>
      </c>
      <c r="CA22" s="87">
        <v>0</v>
      </c>
      <c r="CB22" s="87">
        <v>0</v>
      </c>
      <c r="CC22" s="87">
        <v>0</v>
      </c>
      <c r="CD22" s="87">
        <v>0</v>
      </c>
      <c r="CE22" s="87">
        <v>0</v>
      </c>
      <c r="CF22" s="87">
        <v>0</v>
      </c>
      <c r="CG22" s="87">
        <v>0</v>
      </c>
      <c r="CH22" s="87">
        <f t="shared" si="22"/>
        <v>0</v>
      </c>
      <c r="CI22" s="87">
        <f t="shared" si="23"/>
        <v>0</v>
      </c>
      <c r="CJ22" s="87">
        <f t="shared" si="23"/>
        <v>0</v>
      </c>
      <c r="CK22" s="87">
        <f t="shared" si="23"/>
        <v>0</v>
      </c>
      <c r="CL22" s="87">
        <f t="shared" si="23"/>
        <v>0</v>
      </c>
      <c r="CM22" s="87">
        <f t="shared" si="23"/>
        <v>0</v>
      </c>
      <c r="CN22" s="87">
        <f t="shared" si="23"/>
        <v>0</v>
      </c>
      <c r="CO22" s="87">
        <f t="shared" si="23"/>
        <v>0</v>
      </c>
      <c r="CP22" s="87">
        <f t="shared" si="23"/>
        <v>0</v>
      </c>
      <c r="CQ22" s="87">
        <f t="shared" si="23"/>
        <v>16170</v>
      </c>
      <c r="CR22" s="87">
        <f t="shared" si="23"/>
        <v>0</v>
      </c>
      <c r="CS22" s="87">
        <f t="shared" si="23"/>
        <v>0</v>
      </c>
      <c r="CT22" s="87">
        <f t="shared" si="23"/>
        <v>0</v>
      </c>
      <c r="CU22" s="87">
        <f t="shared" si="23"/>
        <v>0</v>
      </c>
      <c r="CV22" s="87">
        <f t="shared" si="23"/>
        <v>0</v>
      </c>
      <c r="CW22" s="87">
        <f t="shared" si="23"/>
        <v>0</v>
      </c>
      <c r="CX22" s="87">
        <f t="shared" si="23"/>
        <v>0</v>
      </c>
      <c r="CY22" s="87">
        <f t="shared" si="24"/>
        <v>0</v>
      </c>
      <c r="CZ22" s="87">
        <f t="shared" si="24"/>
        <v>0</v>
      </c>
      <c r="DA22" s="87">
        <f t="shared" si="24"/>
        <v>0</v>
      </c>
      <c r="DB22" s="87">
        <f t="shared" si="24"/>
        <v>16170</v>
      </c>
      <c r="DC22" s="87">
        <f t="shared" si="24"/>
        <v>5560</v>
      </c>
      <c r="DD22" s="87">
        <f t="shared" si="24"/>
        <v>0</v>
      </c>
      <c r="DE22" s="87">
        <f t="shared" si="24"/>
        <v>5588</v>
      </c>
      <c r="DF22" s="87">
        <f t="shared" si="24"/>
        <v>5022</v>
      </c>
      <c r="DG22" s="87">
        <f t="shared" si="24"/>
        <v>0</v>
      </c>
      <c r="DH22" s="87">
        <f t="shared" si="24"/>
        <v>0</v>
      </c>
      <c r="DI22" s="87">
        <f t="shared" si="24"/>
        <v>0</v>
      </c>
      <c r="DJ22" s="87">
        <f t="shared" si="24"/>
        <v>16170</v>
      </c>
    </row>
    <row r="23" spans="1:114" s="6" customFormat="1" ht="12" customHeight="1">
      <c r="A23" s="85" t="s">
        <v>243</v>
      </c>
      <c r="B23" s="86" t="s">
        <v>273</v>
      </c>
      <c r="C23" s="85" t="s">
        <v>274</v>
      </c>
      <c r="D23" s="87">
        <f t="shared" si="5"/>
        <v>7446</v>
      </c>
      <c r="E23" s="87">
        <f t="shared" si="6"/>
        <v>7446</v>
      </c>
      <c r="F23" s="87">
        <v>7446</v>
      </c>
      <c r="G23" s="87">
        <v>0</v>
      </c>
      <c r="H23" s="87">
        <v>0</v>
      </c>
      <c r="I23" s="87">
        <v>0</v>
      </c>
      <c r="J23" s="88" t="s">
        <v>193</v>
      </c>
      <c r="K23" s="87">
        <v>0</v>
      </c>
      <c r="L23" s="87">
        <v>0</v>
      </c>
      <c r="M23" s="87">
        <f t="shared" si="7"/>
        <v>0</v>
      </c>
      <c r="N23" s="87">
        <f t="shared" si="8"/>
        <v>0</v>
      </c>
      <c r="O23" s="87">
        <v>0</v>
      </c>
      <c r="P23" s="87">
        <v>0</v>
      </c>
      <c r="Q23" s="87">
        <v>0</v>
      </c>
      <c r="R23" s="87">
        <v>0</v>
      </c>
      <c r="S23" s="88" t="s">
        <v>193</v>
      </c>
      <c r="T23" s="87">
        <v>0</v>
      </c>
      <c r="U23" s="87">
        <v>0</v>
      </c>
      <c r="V23" s="87">
        <v>7446</v>
      </c>
      <c r="W23" s="87">
        <v>7446</v>
      </c>
      <c r="X23" s="87">
        <v>7446</v>
      </c>
      <c r="Y23" s="87">
        <v>0</v>
      </c>
      <c r="Z23" s="87">
        <v>0</v>
      </c>
      <c r="AA23" s="87">
        <v>0</v>
      </c>
      <c r="AB23" s="88" t="s">
        <v>193</v>
      </c>
      <c r="AC23" s="87">
        <v>0</v>
      </c>
      <c r="AD23" s="87">
        <v>0</v>
      </c>
      <c r="AE23" s="87">
        <f t="shared" si="9"/>
        <v>0</v>
      </c>
      <c r="AF23" s="87">
        <f t="shared" si="10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f t="shared" si="11"/>
        <v>7446</v>
      </c>
      <c r="AN23" s="87">
        <f t="shared" si="12"/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f t="shared" si="13"/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f t="shared" si="14"/>
        <v>7446</v>
      </c>
      <c r="AY23" s="87">
        <v>465</v>
      </c>
      <c r="AZ23" s="87">
        <v>4013</v>
      </c>
      <c r="BA23" s="87">
        <v>2968</v>
      </c>
      <c r="BB23" s="87">
        <v>0</v>
      </c>
      <c r="BC23" s="87">
        <v>0</v>
      </c>
      <c r="BD23" s="87">
        <v>0</v>
      </c>
      <c r="BE23" s="87">
        <v>0</v>
      </c>
      <c r="BF23" s="87">
        <f t="shared" si="15"/>
        <v>7446</v>
      </c>
      <c r="BG23" s="87">
        <f t="shared" si="16"/>
        <v>0</v>
      </c>
      <c r="BH23" s="87">
        <f t="shared" si="17"/>
        <v>0</v>
      </c>
      <c r="BI23" s="87">
        <v>0</v>
      </c>
      <c r="BJ23" s="87">
        <v>0</v>
      </c>
      <c r="BK23" s="87">
        <v>0</v>
      </c>
      <c r="BL23" s="87">
        <v>0</v>
      </c>
      <c r="BM23" s="87">
        <v>0</v>
      </c>
      <c r="BN23" s="87">
        <v>0</v>
      </c>
      <c r="BO23" s="87">
        <f t="shared" si="18"/>
        <v>0</v>
      </c>
      <c r="BP23" s="87">
        <f t="shared" si="19"/>
        <v>0</v>
      </c>
      <c r="BQ23" s="87">
        <v>0</v>
      </c>
      <c r="BR23" s="87">
        <v>0</v>
      </c>
      <c r="BS23" s="87">
        <v>0</v>
      </c>
      <c r="BT23" s="87">
        <v>0</v>
      </c>
      <c r="BU23" s="87">
        <f t="shared" si="20"/>
        <v>0</v>
      </c>
      <c r="BV23" s="87">
        <v>0</v>
      </c>
      <c r="BW23" s="87">
        <v>0</v>
      </c>
      <c r="BX23" s="87">
        <v>0</v>
      </c>
      <c r="BY23" s="87">
        <v>0</v>
      </c>
      <c r="BZ23" s="87">
        <f t="shared" si="21"/>
        <v>0</v>
      </c>
      <c r="CA23" s="87">
        <v>0</v>
      </c>
      <c r="CB23" s="87">
        <v>0</v>
      </c>
      <c r="CC23" s="87">
        <v>0</v>
      </c>
      <c r="CD23" s="87">
        <v>0</v>
      </c>
      <c r="CE23" s="87">
        <v>0</v>
      </c>
      <c r="CF23" s="87">
        <v>0</v>
      </c>
      <c r="CG23" s="87">
        <v>0</v>
      </c>
      <c r="CH23" s="87">
        <f t="shared" si="22"/>
        <v>0</v>
      </c>
      <c r="CI23" s="87">
        <f t="shared" si="23"/>
        <v>0</v>
      </c>
      <c r="CJ23" s="87">
        <f t="shared" si="23"/>
        <v>0</v>
      </c>
      <c r="CK23" s="87">
        <f t="shared" si="23"/>
        <v>0</v>
      </c>
      <c r="CL23" s="87">
        <f t="shared" si="23"/>
        <v>0</v>
      </c>
      <c r="CM23" s="87">
        <f t="shared" si="23"/>
        <v>0</v>
      </c>
      <c r="CN23" s="87">
        <f t="shared" si="23"/>
        <v>0</v>
      </c>
      <c r="CO23" s="87">
        <f t="shared" si="23"/>
        <v>0</v>
      </c>
      <c r="CP23" s="87">
        <f t="shared" si="23"/>
        <v>0</v>
      </c>
      <c r="CQ23" s="87">
        <f t="shared" si="23"/>
        <v>7446</v>
      </c>
      <c r="CR23" s="87">
        <f t="shared" si="23"/>
        <v>0</v>
      </c>
      <c r="CS23" s="87">
        <f t="shared" si="23"/>
        <v>0</v>
      </c>
      <c r="CT23" s="87">
        <f t="shared" si="23"/>
        <v>0</v>
      </c>
      <c r="CU23" s="87">
        <f t="shared" si="23"/>
        <v>0</v>
      </c>
      <c r="CV23" s="87">
        <f t="shared" si="23"/>
        <v>0</v>
      </c>
      <c r="CW23" s="87">
        <f t="shared" si="23"/>
        <v>0</v>
      </c>
      <c r="CX23" s="87">
        <f aca="true" t="shared" si="25" ref="CX23:CX38">SUM(AT23,+BV23)</f>
        <v>0</v>
      </c>
      <c r="CY23" s="87">
        <f t="shared" si="24"/>
        <v>0</v>
      </c>
      <c r="CZ23" s="87">
        <f t="shared" si="24"/>
        <v>0</v>
      </c>
      <c r="DA23" s="87">
        <f t="shared" si="24"/>
        <v>0</v>
      </c>
      <c r="DB23" s="87">
        <f t="shared" si="24"/>
        <v>7446</v>
      </c>
      <c r="DC23" s="87">
        <f t="shared" si="24"/>
        <v>465</v>
      </c>
      <c r="DD23" s="87">
        <f t="shared" si="24"/>
        <v>4013</v>
      </c>
      <c r="DE23" s="87">
        <f t="shared" si="24"/>
        <v>2968</v>
      </c>
      <c r="DF23" s="87">
        <f t="shared" si="24"/>
        <v>0</v>
      </c>
      <c r="DG23" s="87">
        <f t="shared" si="24"/>
        <v>0</v>
      </c>
      <c r="DH23" s="87">
        <f t="shared" si="24"/>
        <v>0</v>
      </c>
      <c r="DI23" s="87">
        <f t="shared" si="24"/>
        <v>0</v>
      </c>
      <c r="DJ23" s="87">
        <f t="shared" si="24"/>
        <v>7446</v>
      </c>
    </row>
    <row r="24" spans="1:114" s="6" customFormat="1" ht="12" customHeight="1">
      <c r="A24" s="85" t="s">
        <v>243</v>
      </c>
      <c r="B24" s="86" t="s">
        <v>275</v>
      </c>
      <c r="C24" s="85" t="s">
        <v>276</v>
      </c>
      <c r="D24" s="87">
        <f t="shared" si="5"/>
        <v>0</v>
      </c>
      <c r="E24" s="87">
        <f t="shared" si="6"/>
        <v>0</v>
      </c>
      <c r="F24" s="87">
        <v>0</v>
      </c>
      <c r="G24" s="87">
        <v>0</v>
      </c>
      <c r="H24" s="87">
        <v>0</v>
      </c>
      <c r="I24" s="87">
        <v>0</v>
      </c>
      <c r="J24" s="88" t="s">
        <v>193</v>
      </c>
      <c r="K24" s="87">
        <v>0</v>
      </c>
      <c r="L24" s="87">
        <v>0</v>
      </c>
      <c r="M24" s="87">
        <f t="shared" si="7"/>
        <v>0</v>
      </c>
      <c r="N24" s="87">
        <f t="shared" si="8"/>
        <v>0</v>
      </c>
      <c r="O24" s="87">
        <v>0</v>
      </c>
      <c r="P24" s="87">
        <v>0</v>
      </c>
      <c r="Q24" s="87">
        <v>0</v>
      </c>
      <c r="R24" s="87">
        <v>0</v>
      </c>
      <c r="S24" s="88" t="s">
        <v>193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8" t="s">
        <v>193</v>
      </c>
      <c r="AC24" s="87">
        <v>0</v>
      </c>
      <c r="AD24" s="87">
        <v>0</v>
      </c>
      <c r="AE24" s="87">
        <f t="shared" si="9"/>
        <v>0</v>
      </c>
      <c r="AF24" s="87">
        <f t="shared" si="10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f t="shared" si="11"/>
        <v>0</v>
      </c>
      <c r="AN24" s="87">
        <f t="shared" si="12"/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f t="shared" si="13"/>
        <v>0</v>
      </c>
      <c r="AT24" s="87">
        <v>0</v>
      </c>
      <c r="AU24" s="87">
        <v>0</v>
      </c>
      <c r="AV24" s="87">
        <v>0</v>
      </c>
      <c r="AW24" s="87">
        <v>0</v>
      </c>
      <c r="AX24" s="87">
        <f t="shared" si="14"/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7">
        <v>0</v>
      </c>
      <c r="BE24" s="87">
        <v>0</v>
      </c>
      <c r="BF24" s="87">
        <f t="shared" si="15"/>
        <v>0</v>
      </c>
      <c r="BG24" s="87">
        <f t="shared" si="16"/>
        <v>0</v>
      </c>
      <c r="BH24" s="87">
        <f t="shared" si="17"/>
        <v>0</v>
      </c>
      <c r="BI24" s="87">
        <v>0</v>
      </c>
      <c r="BJ24" s="87">
        <v>0</v>
      </c>
      <c r="BK24" s="87">
        <v>0</v>
      </c>
      <c r="BL24" s="87">
        <v>0</v>
      </c>
      <c r="BM24" s="87">
        <v>0</v>
      </c>
      <c r="BN24" s="87">
        <v>0</v>
      </c>
      <c r="BO24" s="87">
        <f t="shared" si="18"/>
        <v>0</v>
      </c>
      <c r="BP24" s="87">
        <f t="shared" si="19"/>
        <v>0</v>
      </c>
      <c r="BQ24" s="87">
        <v>0</v>
      </c>
      <c r="BR24" s="87">
        <v>0</v>
      </c>
      <c r="BS24" s="87">
        <v>0</v>
      </c>
      <c r="BT24" s="87">
        <v>0</v>
      </c>
      <c r="BU24" s="87">
        <f t="shared" si="20"/>
        <v>0</v>
      </c>
      <c r="BV24" s="87">
        <v>0</v>
      </c>
      <c r="BW24" s="87">
        <v>0</v>
      </c>
      <c r="BX24" s="87">
        <v>0</v>
      </c>
      <c r="BY24" s="87">
        <v>0</v>
      </c>
      <c r="BZ24" s="87">
        <f t="shared" si="21"/>
        <v>0</v>
      </c>
      <c r="CA24" s="87">
        <v>0</v>
      </c>
      <c r="CB24" s="87">
        <v>0</v>
      </c>
      <c r="CC24" s="87">
        <v>0</v>
      </c>
      <c r="CD24" s="87">
        <v>0</v>
      </c>
      <c r="CE24" s="87">
        <v>0</v>
      </c>
      <c r="CF24" s="87">
        <v>0</v>
      </c>
      <c r="CG24" s="87">
        <v>0</v>
      </c>
      <c r="CH24" s="87">
        <f t="shared" si="22"/>
        <v>0</v>
      </c>
      <c r="CI24" s="87">
        <f aca="true" t="shared" si="26" ref="CI24:CI38">SUM(AE24,+BG24)</f>
        <v>0</v>
      </c>
      <c r="CJ24" s="87">
        <f aca="true" t="shared" si="27" ref="CJ24:CJ38">SUM(AF24,+BH24)</f>
        <v>0</v>
      </c>
      <c r="CK24" s="87">
        <f aca="true" t="shared" si="28" ref="CK24:CK38">SUM(AG24,+BI24)</f>
        <v>0</v>
      </c>
      <c r="CL24" s="87">
        <f aca="true" t="shared" si="29" ref="CL24:CL38">SUM(AH24,+BJ24)</f>
        <v>0</v>
      </c>
      <c r="CM24" s="87">
        <f aca="true" t="shared" si="30" ref="CM24:CM38">SUM(AI24,+BK24)</f>
        <v>0</v>
      </c>
      <c r="CN24" s="87">
        <f aca="true" t="shared" si="31" ref="CN24:CN38">SUM(AJ24,+BL24)</f>
        <v>0</v>
      </c>
      <c r="CO24" s="87">
        <f aca="true" t="shared" si="32" ref="CO24:CO38">SUM(AK24,+BM24)</f>
        <v>0</v>
      </c>
      <c r="CP24" s="87">
        <f aca="true" t="shared" si="33" ref="CP24:CP38">SUM(AL24,+BN24)</f>
        <v>0</v>
      </c>
      <c r="CQ24" s="87">
        <f aca="true" t="shared" si="34" ref="CQ24:CQ38">SUM(AM24,+BO24)</f>
        <v>0</v>
      </c>
      <c r="CR24" s="87">
        <f aca="true" t="shared" si="35" ref="CR24:CR38">SUM(AN24,+BP24)</f>
        <v>0</v>
      </c>
      <c r="CS24" s="87">
        <f aca="true" t="shared" si="36" ref="CS24:CS38">SUM(AO24,+BQ24)</f>
        <v>0</v>
      </c>
      <c r="CT24" s="87">
        <f aca="true" t="shared" si="37" ref="CT24:CT38">SUM(AP24,+BR24)</f>
        <v>0</v>
      </c>
      <c r="CU24" s="87">
        <f aca="true" t="shared" si="38" ref="CU24:CU38">SUM(AQ24,+BS24)</f>
        <v>0</v>
      </c>
      <c r="CV24" s="87">
        <f aca="true" t="shared" si="39" ref="CV24:CV38">SUM(AR24,+BT24)</f>
        <v>0</v>
      </c>
      <c r="CW24" s="87">
        <f aca="true" t="shared" si="40" ref="CW24:CW38">SUM(AS24,+BU24)</f>
        <v>0</v>
      </c>
      <c r="CX24" s="87">
        <f t="shared" si="25"/>
        <v>0</v>
      </c>
      <c r="CY24" s="87">
        <f t="shared" si="24"/>
        <v>0</v>
      </c>
      <c r="CZ24" s="87">
        <f t="shared" si="24"/>
        <v>0</v>
      </c>
      <c r="DA24" s="87">
        <f t="shared" si="24"/>
        <v>0</v>
      </c>
      <c r="DB24" s="87">
        <f t="shared" si="24"/>
        <v>0</v>
      </c>
      <c r="DC24" s="87">
        <f t="shared" si="24"/>
        <v>0</v>
      </c>
      <c r="DD24" s="87">
        <f t="shared" si="24"/>
        <v>0</v>
      </c>
      <c r="DE24" s="87">
        <f t="shared" si="24"/>
        <v>0</v>
      </c>
      <c r="DF24" s="87">
        <f t="shared" si="24"/>
        <v>0</v>
      </c>
      <c r="DG24" s="87">
        <f t="shared" si="24"/>
        <v>0</v>
      </c>
      <c r="DH24" s="87">
        <f t="shared" si="24"/>
        <v>0</v>
      </c>
      <c r="DI24" s="87">
        <f t="shared" si="24"/>
        <v>0</v>
      </c>
      <c r="DJ24" s="87">
        <f t="shared" si="24"/>
        <v>0</v>
      </c>
    </row>
    <row r="25" spans="1:114" s="6" customFormat="1" ht="12" customHeight="1">
      <c r="A25" s="85" t="s">
        <v>243</v>
      </c>
      <c r="B25" s="86" t="s">
        <v>277</v>
      </c>
      <c r="C25" s="85" t="s">
        <v>278</v>
      </c>
      <c r="D25" s="87">
        <f t="shared" si="5"/>
        <v>14783440</v>
      </c>
      <c r="E25" s="87">
        <f t="shared" si="6"/>
        <v>14783440</v>
      </c>
      <c r="F25" s="87">
        <v>13305096</v>
      </c>
      <c r="G25" s="87">
        <v>0</v>
      </c>
      <c r="H25" s="87">
        <v>0</v>
      </c>
      <c r="I25" s="87">
        <v>0</v>
      </c>
      <c r="J25" s="88" t="s">
        <v>193</v>
      </c>
      <c r="K25" s="87">
        <v>1478344</v>
      </c>
      <c r="L25" s="87">
        <v>0</v>
      </c>
      <c r="M25" s="87">
        <f t="shared" si="7"/>
        <v>0</v>
      </c>
      <c r="N25" s="87">
        <f t="shared" si="8"/>
        <v>0</v>
      </c>
      <c r="O25" s="87">
        <v>0</v>
      </c>
      <c r="P25" s="87">
        <v>0</v>
      </c>
      <c r="Q25" s="87">
        <v>0</v>
      </c>
      <c r="R25" s="87">
        <v>0</v>
      </c>
      <c r="S25" s="88" t="s">
        <v>193</v>
      </c>
      <c r="T25" s="87">
        <v>0</v>
      </c>
      <c r="U25" s="87">
        <v>0</v>
      </c>
      <c r="V25" s="87">
        <v>14783440</v>
      </c>
      <c r="W25" s="87">
        <v>14783440</v>
      </c>
      <c r="X25" s="87">
        <v>13305096</v>
      </c>
      <c r="Y25" s="87">
        <v>0</v>
      </c>
      <c r="Z25" s="87">
        <v>0</v>
      </c>
      <c r="AA25" s="87">
        <v>0</v>
      </c>
      <c r="AB25" s="88" t="s">
        <v>193</v>
      </c>
      <c r="AC25" s="87">
        <v>1478344</v>
      </c>
      <c r="AD25" s="87">
        <v>0</v>
      </c>
      <c r="AE25" s="87">
        <f t="shared" si="9"/>
        <v>0</v>
      </c>
      <c r="AF25" s="87">
        <f t="shared" si="10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f t="shared" si="11"/>
        <v>14783440</v>
      </c>
      <c r="AN25" s="87">
        <f t="shared" si="12"/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f t="shared" si="13"/>
        <v>819</v>
      </c>
      <c r="AT25" s="87">
        <v>0</v>
      </c>
      <c r="AU25" s="87">
        <v>819</v>
      </c>
      <c r="AV25" s="87">
        <v>0</v>
      </c>
      <c r="AW25" s="87">
        <v>0</v>
      </c>
      <c r="AX25" s="87">
        <f t="shared" si="14"/>
        <v>14782621</v>
      </c>
      <c r="AY25" s="87">
        <v>1909381</v>
      </c>
      <c r="AZ25" s="87">
        <v>0</v>
      </c>
      <c r="BA25" s="87">
        <v>0</v>
      </c>
      <c r="BB25" s="87">
        <v>12873240</v>
      </c>
      <c r="BC25" s="87">
        <v>0</v>
      </c>
      <c r="BD25" s="87">
        <v>0</v>
      </c>
      <c r="BE25" s="87">
        <v>0</v>
      </c>
      <c r="BF25" s="87">
        <f t="shared" si="15"/>
        <v>14783440</v>
      </c>
      <c r="BG25" s="87">
        <f t="shared" si="16"/>
        <v>0</v>
      </c>
      <c r="BH25" s="87">
        <f t="shared" si="17"/>
        <v>0</v>
      </c>
      <c r="BI25" s="87">
        <v>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f t="shared" si="18"/>
        <v>0</v>
      </c>
      <c r="BP25" s="87">
        <f t="shared" si="19"/>
        <v>0</v>
      </c>
      <c r="BQ25" s="87">
        <v>0</v>
      </c>
      <c r="BR25" s="87">
        <v>0</v>
      </c>
      <c r="BS25" s="87">
        <v>0</v>
      </c>
      <c r="BT25" s="87">
        <v>0</v>
      </c>
      <c r="BU25" s="87">
        <f t="shared" si="20"/>
        <v>0</v>
      </c>
      <c r="BV25" s="87">
        <v>0</v>
      </c>
      <c r="BW25" s="87">
        <v>0</v>
      </c>
      <c r="BX25" s="87">
        <v>0</v>
      </c>
      <c r="BY25" s="87">
        <v>0</v>
      </c>
      <c r="BZ25" s="87">
        <f t="shared" si="21"/>
        <v>0</v>
      </c>
      <c r="CA25" s="87">
        <v>0</v>
      </c>
      <c r="CB25" s="87">
        <v>0</v>
      </c>
      <c r="CC25" s="87">
        <v>0</v>
      </c>
      <c r="CD25" s="87">
        <v>0</v>
      </c>
      <c r="CE25" s="87">
        <v>0</v>
      </c>
      <c r="CF25" s="87">
        <v>0</v>
      </c>
      <c r="CG25" s="87">
        <v>0</v>
      </c>
      <c r="CH25" s="87">
        <f t="shared" si="22"/>
        <v>0</v>
      </c>
      <c r="CI25" s="87">
        <f t="shared" si="26"/>
        <v>0</v>
      </c>
      <c r="CJ25" s="87">
        <f t="shared" si="27"/>
        <v>0</v>
      </c>
      <c r="CK25" s="87">
        <f t="shared" si="28"/>
        <v>0</v>
      </c>
      <c r="CL25" s="87">
        <f t="shared" si="29"/>
        <v>0</v>
      </c>
      <c r="CM25" s="87">
        <f t="shared" si="30"/>
        <v>0</v>
      </c>
      <c r="CN25" s="87">
        <f t="shared" si="31"/>
        <v>0</v>
      </c>
      <c r="CO25" s="87">
        <f t="shared" si="32"/>
        <v>0</v>
      </c>
      <c r="CP25" s="87">
        <f t="shared" si="33"/>
        <v>0</v>
      </c>
      <c r="CQ25" s="87">
        <f t="shared" si="34"/>
        <v>14783440</v>
      </c>
      <c r="CR25" s="87">
        <f t="shared" si="35"/>
        <v>0</v>
      </c>
      <c r="CS25" s="87">
        <f t="shared" si="36"/>
        <v>0</v>
      </c>
      <c r="CT25" s="87">
        <f t="shared" si="37"/>
        <v>0</v>
      </c>
      <c r="CU25" s="87">
        <f t="shared" si="38"/>
        <v>0</v>
      </c>
      <c r="CV25" s="87">
        <f t="shared" si="39"/>
        <v>0</v>
      </c>
      <c r="CW25" s="87">
        <f t="shared" si="40"/>
        <v>819</v>
      </c>
      <c r="CX25" s="87">
        <f t="shared" si="25"/>
        <v>0</v>
      </c>
      <c r="CY25" s="87">
        <f t="shared" si="24"/>
        <v>819</v>
      </c>
      <c r="CZ25" s="87">
        <f t="shared" si="24"/>
        <v>0</v>
      </c>
      <c r="DA25" s="87">
        <f t="shared" si="24"/>
        <v>0</v>
      </c>
      <c r="DB25" s="87">
        <f t="shared" si="24"/>
        <v>14782621</v>
      </c>
      <c r="DC25" s="87">
        <f t="shared" si="24"/>
        <v>1909381</v>
      </c>
      <c r="DD25" s="87">
        <f t="shared" si="24"/>
        <v>0</v>
      </c>
      <c r="DE25" s="87">
        <f t="shared" si="24"/>
        <v>0</v>
      </c>
      <c r="DF25" s="87">
        <f t="shared" si="24"/>
        <v>12873240</v>
      </c>
      <c r="DG25" s="87">
        <f t="shared" si="24"/>
        <v>0</v>
      </c>
      <c r="DH25" s="87">
        <f t="shared" si="24"/>
        <v>0</v>
      </c>
      <c r="DI25" s="87">
        <f t="shared" si="24"/>
        <v>0</v>
      </c>
      <c r="DJ25" s="87">
        <f t="shared" si="24"/>
        <v>14783440</v>
      </c>
    </row>
    <row r="26" spans="1:114" s="6" customFormat="1" ht="12" customHeight="1">
      <c r="A26" s="85" t="s">
        <v>243</v>
      </c>
      <c r="B26" s="86" t="s">
        <v>279</v>
      </c>
      <c r="C26" s="85" t="s">
        <v>280</v>
      </c>
      <c r="D26" s="87">
        <f t="shared" si="5"/>
        <v>16844097</v>
      </c>
      <c r="E26" s="87">
        <f t="shared" si="6"/>
        <v>16759876</v>
      </c>
      <c r="F26" s="87">
        <v>15159687</v>
      </c>
      <c r="G26" s="87">
        <v>1600189</v>
      </c>
      <c r="H26" s="87">
        <v>0</v>
      </c>
      <c r="I26" s="87">
        <v>0</v>
      </c>
      <c r="J26" s="88" t="s">
        <v>193</v>
      </c>
      <c r="K26" s="87">
        <v>0</v>
      </c>
      <c r="L26" s="87">
        <v>84221</v>
      </c>
      <c r="M26" s="87">
        <f t="shared" si="7"/>
        <v>0</v>
      </c>
      <c r="N26" s="87">
        <f t="shared" si="8"/>
        <v>0</v>
      </c>
      <c r="O26" s="87">
        <v>0</v>
      </c>
      <c r="P26" s="87">
        <v>0</v>
      </c>
      <c r="Q26" s="87">
        <v>0</v>
      </c>
      <c r="R26" s="87">
        <v>0</v>
      </c>
      <c r="S26" s="88" t="s">
        <v>193</v>
      </c>
      <c r="T26" s="87">
        <v>0</v>
      </c>
      <c r="U26" s="87">
        <v>0</v>
      </c>
      <c r="V26" s="87">
        <v>16844097</v>
      </c>
      <c r="W26" s="87">
        <v>16759876</v>
      </c>
      <c r="X26" s="87">
        <v>15159687</v>
      </c>
      <c r="Y26" s="87">
        <v>1600189</v>
      </c>
      <c r="Z26" s="87">
        <v>0</v>
      </c>
      <c r="AA26" s="87">
        <v>0</v>
      </c>
      <c r="AB26" s="88" t="s">
        <v>193</v>
      </c>
      <c r="AC26" s="87">
        <v>0</v>
      </c>
      <c r="AD26" s="87">
        <v>84221</v>
      </c>
      <c r="AE26" s="87">
        <f t="shared" si="9"/>
        <v>0</v>
      </c>
      <c r="AF26" s="87">
        <f t="shared" si="10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f t="shared" si="11"/>
        <v>16844097</v>
      </c>
      <c r="AN26" s="87">
        <f t="shared" si="12"/>
        <v>15638</v>
      </c>
      <c r="AO26" s="87">
        <v>0</v>
      </c>
      <c r="AP26" s="87">
        <v>15638</v>
      </c>
      <c r="AQ26" s="87">
        <v>0</v>
      </c>
      <c r="AR26" s="87">
        <v>0</v>
      </c>
      <c r="AS26" s="87">
        <f t="shared" si="13"/>
        <v>2559818</v>
      </c>
      <c r="AT26" s="87">
        <v>2559818</v>
      </c>
      <c r="AU26" s="87">
        <v>0</v>
      </c>
      <c r="AV26" s="87">
        <v>0</v>
      </c>
      <c r="AW26" s="87">
        <v>0</v>
      </c>
      <c r="AX26" s="87">
        <f t="shared" si="14"/>
        <v>14268641</v>
      </c>
      <c r="AY26" s="87">
        <v>0</v>
      </c>
      <c r="AZ26" s="87">
        <v>0</v>
      </c>
      <c r="BA26" s="87">
        <v>0</v>
      </c>
      <c r="BB26" s="87">
        <v>14268641</v>
      </c>
      <c r="BC26" s="87">
        <v>0</v>
      </c>
      <c r="BD26" s="87">
        <v>0</v>
      </c>
      <c r="BE26" s="87">
        <v>0</v>
      </c>
      <c r="BF26" s="87">
        <f t="shared" si="15"/>
        <v>16844097</v>
      </c>
      <c r="BG26" s="87">
        <f t="shared" si="16"/>
        <v>0</v>
      </c>
      <c r="BH26" s="87">
        <f t="shared" si="17"/>
        <v>0</v>
      </c>
      <c r="BI26" s="87">
        <v>0</v>
      </c>
      <c r="BJ26" s="87">
        <v>0</v>
      </c>
      <c r="BK26" s="87">
        <v>0</v>
      </c>
      <c r="BL26" s="87">
        <v>0</v>
      </c>
      <c r="BM26" s="87">
        <v>0</v>
      </c>
      <c r="BN26" s="87">
        <v>0</v>
      </c>
      <c r="BO26" s="87">
        <f t="shared" si="18"/>
        <v>0</v>
      </c>
      <c r="BP26" s="87">
        <f t="shared" si="19"/>
        <v>0</v>
      </c>
      <c r="BQ26" s="87">
        <v>0</v>
      </c>
      <c r="BR26" s="87">
        <v>0</v>
      </c>
      <c r="BS26" s="87">
        <v>0</v>
      </c>
      <c r="BT26" s="87">
        <v>0</v>
      </c>
      <c r="BU26" s="87">
        <f t="shared" si="20"/>
        <v>0</v>
      </c>
      <c r="BV26" s="87">
        <v>0</v>
      </c>
      <c r="BW26" s="87">
        <v>0</v>
      </c>
      <c r="BX26" s="87">
        <v>0</v>
      </c>
      <c r="BY26" s="87">
        <v>0</v>
      </c>
      <c r="BZ26" s="87">
        <f t="shared" si="21"/>
        <v>0</v>
      </c>
      <c r="CA26" s="87">
        <v>0</v>
      </c>
      <c r="CB26" s="87">
        <v>0</v>
      </c>
      <c r="CC26" s="87">
        <v>0</v>
      </c>
      <c r="CD26" s="87">
        <v>0</v>
      </c>
      <c r="CE26" s="87">
        <v>0</v>
      </c>
      <c r="CF26" s="87">
        <v>0</v>
      </c>
      <c r="CG26" s="87">
        <v>0</v>
      </c>
      <c r="CH26" s="87">
        <f t="shared" si="22"/>
        <v>0</v>
      </c>
      <c r="CI26" s="87">
        <f t="shared" si="26"/>
        <v>0</v>
      </c>
      <c r="CJ26" s="87">
        <f t="shared" si="27"/>
        <v>0</v>
      </c>
      <c r="CK26" s="87">
        <f t="shared" si="28"/>
        <v>0</v>
      </c>
      <c r="CL26" s="87">
        <f t="shared" si="29"/>
        <v>0</v>
      </c>
      <c r="CM26" s="87">
        <f t="shared" si="30"/>
        <v>0</v>
      </c>
      <c r="CN26" s="87">
        <f t="shared" si="31"/>
        <v>0</v>
      </c>
      <c r="CO26" s="87">
        <f t="shared" si="32"/>
        <v>0</v>
      </c>
      <c r="CP26" s="87">
        <f t="shared" si="33"/>
        <v>0</v>
      </c>
      <c r="CQ26" s="87">
        <f t="shared" si="34"/>
        <v>16844097</v>
      </c>
      <c r="CR26" s="87">
        <f t="shared" si="35"/>
        <v>15638</v>
      </c>
      <c r="CS26" s="87">
        <f t="shared" si="36"/>
        <v>0</v>
      </c>
      <c r="CT26" s="87">
        <f t="shared" si="37"/>
        <v>15638</v>
      </c>
      <c r="CU26" s="87">
        <f t="shared" si="38"/>
        <v>0</v>
      </c>
      <c r="CV26" s="87">
        <f t="shared" si="39"/>
        <v>0</v>
      </c>
      <c r="CW26" s="87">
        <f t="shared" si="40"/>
        <v>2559818</v>
      </c>
      <c r="CX26" s="87">
        <f t="shared" si="25"/>
        <v>2559818</v>
      </c>
      <c r="CY26" s="87">
        <f t="shared" si="24"/>
        <v>0</v>
      </c>
      <c r="CZ26" s="87">
        <f t="shared" si="24"/>
        <v>0</v>
      </c>
      <c r="DA26" s="87">
        <f t="shared" si="24"/>
        <v>0</v>
      </c>
      <c r="DB26" s="87">
        <f t="shared" si="24"/>
        <v>14268641</v>
      </c>
      <c r="DC26" s="87">
        <f t="shared" si="24"/>
        <v>0</v>
      </c>
      <c r="DD26" s="87">
        <f t="shared" si="24"/>
        <v>0</v>
      </c>
      <c r="DE26" s="87">
        <f t="shared" si="24"/>
        <v>0</v>
      </c>
      <c r="DF26" s="87">
        <f t="shared" si="24"/>
        <v>14268641</v>
      </c>
      <c r="DG26" s="87">
        <f t="shared" si="24"/>
        <v>0</v>
      </c>
      <c r="DH26" s="87">
        <f t="shared" si="24"/>
        <v>0</v>
      </c>
      <c r="DI26" s="87">
        <f t="shared" si="24"/>
        <v>0</v>
      </c>
      <c r="DJ26" s="87">
        <f t="shared" si="24"/>
        <v>16844097</v>
      </c>
    </row>
    <row r="27" spans="1:114" s="6" customFormat="1" ht="12" customHeight="1">
      <c r="A27" s="85" t="s">
        <v>243</v>
      </c>
      <c r="B27" s="86" t="s">
        <v>281</v>
      </c>
      <c r="C27" s="85" t="s">
        <v>282</v>
      </c>
      <c r="D27" s="87">
        <f t="shared" si="5"/>
        <v>222913</v>
      </c>
      <c r="E27" s="87">
        <f t="shared" si="6"/>
        <v>206120</v>
      </c>
      <c r="F27" s="87">
        <v>200622</v>
      </c>
      <c r="G27" s="87">
        <v>5498</v>
      </c>
      <c r="H27" s="87">
        <v>0</v>
      </c>
      <c r="I27" s="87">
        <v>0</v>
      </c>
      <c r="J27" s="88" t="s">
        <v>193</v>
      </c>
      <c r="K27" s="87">
        <v>0</v>
      </c>
      <c r="L27" s="87">
        <v>16793</v>
      </c>
      <c r="M27" s="87">
        <f t="shared" si="7"/>
        <v>0</v>
      </c>
      <c r="N27" s="87">
        <f t="shared" si="8"/>
        <v>0</v>
      </c>
      <c r="O27" s="87">
        <v>0</v>
      </c>
      <c r="P27" s="87">
        <v>0</v>
      </c>
      <c r="Q27" s="87">
        <v>0</v>
      </c>
      <c r="R27" s="87">
        <v>0</v>
      </c>
      <c r="S27" s="88" t="s">
        <v>193</v>
      </c>
      <c r="T27" s="87">
        <v>0</v>
      </c>
      <c r="U27" s="87">
        <v>0</v>
      </c>
      <c r="V27" s="87">
        <v>222913</v>
      </c>
      <c r="W27" s="87">
        <v>206120</v>
      </c>
      <c r="X27" s="87">
        <v>200622</v>
      </c>
      <c r="Y27" s="87">
        <v>5498</v>
      </c>
      <c r="Z27" s="87">
        <v>0</v>
      </c>
      <c r="AA27" s="87">
        <v>0</v>
      </c>
      <c r="AB27" s="88" t="s">
        <v>193</v>
      </c>
      <c r="AC27" s="87">
        <v>0</v>
      </c>
      <c r="AD27" s="87">
        <v>16793</v>
      </c>
      <c r="AE27" s="87">
        <f t="shared" si="9"/>
        <v>0</v>
      </c>
      <c r="AF27" s="87">
        <f t="shared" si="10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f t="shared" si="11"/>
        <v>190120</v>
      </c>
      <c r="AN27" s="87">
        <f t="shared" si="12"/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f t="shared" si="13"/>
        <v>0</v>
      </c>
      <c r="AT27" s="87">
        <v>0</v>
      </c>
      <c r="AU27" s="87">
        <v>0</v>
      </c>
      <c r="AV27" s="87">
        <v>0</v>
      </c>
      <c r="AW27" s="87">
        <v>0</v>
      </c>
      <c r="AX27" s="87">
        <f t="shared" si="14"/>
        <v>188222</v>
      </c>
      <c r="AY27" s="87">
        <v>11275</v>
      </c>
      <c r="AZ27" s="87">
        <v>169997</v>
      </c>
      <c r="BA27" s="87">
        <v>6950</v>
      </c>
      <c r="BB27" s="87">
        <v>0</v>
      </c>
      <c r="BC27" s="87">
        <v>16742</v>
      </c>
      <c r="BD27" s="87">
        <v>1898</v>
      </c>
      <c r="BE27" s="87">
        <v>16051</v>
      </c>
      <c r="BF27" s="87">
        <f t="shared" si="15"/>
        <v>206171</v>
      </c>
      <c r="BG27" s="87">
        <f t="shared" si="16"/>
        <v>0</v>
      </c>
      <c r="BH27" s="87">
        <f t="shared" si="17"/>
        <v>0</v>
      </c>
      <c r="BI27" s="87">
        <v>0</v>
      </c>
      <c r="BJ27" s="87">
        <v>0</v>
      </c>
      <c r="BK27" s="87">
        <v>0</v>
      </c>
      <c r="BL27" s="87">
        <v>0</v>
      </c>
      <c r="BM27" s="87">
        <v>0</v>
      </c>
      <c r="BN27" s="87">
        <v>0</v>
      </c>
      <c r="BO27" s="87">
        <f t="shared" si="18"/>
        <v>0</v>
      </c>
      <c r="BP27" s="87">
        <f t="shared" si="19"/>
        <v>0</v>
      </c>
      <c r="BQ27" s="87">
        <v>0</v>
      </c>
      <c r="BR27" s="87">
        <v>0</v>
      </c>
      <c r="BS27" s="87">
        <v>0</v>
      </c>
      <c r="BT27" s="87">
        <v>0</v>
      </c>
      <c r="BU27" s="87">
        <f t="shared" si="20"/>
        <v>0</v>
      </c>
      <c r="BV27" s="87">
        <v>0</v>
      </c>
      <c r="BW27" s="87">
        <v>0</v>
      </c>
      <c r="BX27" s="87">
        <v>0</v>
      </c>
      <c r="BY27" s="87">
        <v>0</v>
      </c>
      <c r="BZ27" s="87">
        <f t="shared" si="21"/>
        <v>0</v>
      </c>
      <c r="CA27" s="87">
        <v>0</v>
      </c>
      <c r="CB27" s="87">
        <v>0</v>
      </c>
      <c r="CC27" s="87">
        <v>0</v>
      </c>
      <c r="CD27" s="87">
        <v>0</v>
      </c>
      <c r="CE27" s="87">
        <v>0</v>
      </c>
      <c r="CF27" s="87">
        <v>0</v>
      </c>
      <c r="CG27" s="87">
        <v>0</v>
      </c>
      <c r="CH27" s="87">
        <f t="shared" si="22"/>
        <v>0</v>
      </c>
      <c r="CI27" s="87">
        <f t="shared" si="26"/>
        <v>0</v>
      </c>
      <c r="CJ27" s="87">
        <f t="shared" si="27"/>
        <v>0</v>
      </c>
      <c r="CK27" s="87">
        <f t="shared" si="28"/>
        <v>0</v>
      </c>
      <c r="CL27" s="87">
        <f t="shared" si="29"/>
        <v>0</v>
      </c>
      <c r="CM27" s="87">
        <f t="shared" si="30"/>
        <v>0</v>
      </c>
      <c r="CN27" s="87">
        <f t="shared" si="31"/>
        <v>0</v>
      </c>
      <c r="CO27" s="87">
        <f t="shared" si="32"/>
        <v>0</v>
      </c>
      <c r="CP27" s="87">
        <f t="shared" si="33"/>
        <v>0</v>
      </c>
      <c r="CQ27" s="87">
        <f t="shared" si="34"/>
        <v>190120</v>
      </c>
      <c r="CR27" s="87">
        <f t="shared" si="35"/>
        <v>0</v>
      </c>
      <c r="CS27" s="87">
        <f t="shared" si="36"/>
        <v>0</v>
      </c>
      <c r="CT27" s="87">
        <f t="shared" si="37"/>
        <v>0</v>
      </c>
      <c r="CU27" s="87">
        <f t="shared" si="38"/>
        <v>0</v>
      </c>
      <c r="CV27" s="87">
        <f t="shared" si="39"/>
        <v>0</v>
      </c>
      <c r="CW27" s="87">
        <f t="shared" si="40"/>
        <v>0</v>
      </c>
      <c r="CX27" s="87">
        <f t="shared" si="25"/>
        <v>0</v>
      </c>
      <c r="CY27" s="87">
        <f t="shared" si="24"/>
        <v>0</v>
      </c>
      <c r="CZ27" s="87">
        <f t="shared" si="24"/>
        <v>0</v>
      </c>
      <c r="DA27" s="87">
        <f t="shared" si="24"/>
        <v>0</v>
      </c>
      <c r="DB27" s="87">
        <f t="shared" si="24"/>
        <v>188222</v>
      </c>
      <c r="DC27" s="87">
        <f t="shared" si="24"/>
        <v>11275</v>
      </c>
      <c r="DD27" s="87">
        <f t="shared" si="24"/>
        <v>169997</v>
      </c>
      <c r="DE27" s="87">
        <f t="shared" si="24"/>
        <v>6950</v>
      </c>
      <c r="DF27" s="87">
        <f t="shared" si="24"/>
        <v>0</v>
      </c>
      <c r="DG27" s="87">
        <f t="shared" si="24"/>
        <v>16742</v>
      </c>
      <c r="DH27" s="87">
        <f t="shared" si="24"/>
        <v>1898</v>
      </c>
      <c r="DI27" s="87">
        <f t="shared" si="24"/>
        <v>16051</v>
      </c>
      <c r="DJ27" s="87">
        <f t="shared" si="24"/>
        <v>206171</v>
      </c>
    </row>
    <row r="28" spans="1:114" s="6" customFormat="1" ht="12" customHeight="1">
      <c r="A28" s="85" t="s">
        <v>243</v>
      </c>
      <c r="B28" s="86" t="s">
        <v>283</v>
      </c>
      <c r="C28" s="85" t="s">
        <v>284</v>
      </c>
      <c r="D28" s="87">
        <f t="shared" si="5"/>
        <v>4115</v>
      </c>
      <c r="E28" s="87">
        <f t="shared" si="6"/>
        <v>0</v>
      </c>
      <c r="F28" s="87">
        <v>0</v>
      </c>
      <c r="G28" s="87">
        <v>0</v>
      </c>
      <c r="H28" s="87">
        <v>0</v>
      </c>
      <c r="I28" s="87">
        <v>0</v>
      </c>
      <c r="J28" s="88" t="s">
        <v>193</v>
      </c>
      <c r="K28" s="87">
        <v>0</v>
      </c>
      <c r="L28" s="87">
        <v>4115</v>
      </c>
      <c r="M28" s="87">
        <f t="shared" si="7"/>
        <v>0</v>
      </c>
      <c r="N28" s="87">
        <f t="shared" si="8"/>
        <v>0</v>
      </c>
      <c r="O28" s="87">
        <v>0</v>
      </c>
      <c r="P28" s="87">
        <v>0</v>
      </c>
      <c r="Q28" s="87">
        <v>0</v>
      </c>
      <c r="R28" s="87">
        <v>0</v>
      </c>
      <c r="S28" s="88" t="s">
        <v>193</v>
      </c>
      <c r="T28" s="87">
        <v>0</v>
      </c>
      <c r="U28" s="87">
        <v>0</v>
      </c>
      <c r="V28" s="87">
        <v>4115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8" t="s">
        <v>193</v>
      </c>
      <c r="AC28" s="87">
        <v>0</v>
      </c>
      <c r="AD28" s="87">
        <v>4115</v>
      </c>
      <c r="AE28" s="87">
        <f t="shared" si="9"/>
        <v>0</v>
      </c>
      <c r="AF28" s="87">
        <f t="shared" si="10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f t="shared" si="11"/>
        <v>0</v>
      </c>
      <c r="AN28" s="87">
        <f t="shared" si="12"/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f t="shared" si="13"/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f t="shared" si="14"/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4115</v>
      </c>
      <c r="BD28" s="87">
        <v>0</v>
      </c>
      <c r="BE28" s="87">
        <v>0</v>
      </c>
      <c r="BF28" s="87">
        <f t="shared" si="15"/>
        <v>0</v>
      </c>
      <c r="BG28" s="87">
        <f t="shared" si="16"/>
        <v>0</v>
      </c>
      <c r="BH28" s="87">
        <f t="shared" si="17"/>
        <v>0</v>
      </c>
      <c r="BI28" s="87">
        <v>0</v>
      </c>
      <c r="BJ28" s="87">
        <v>0</v>
      </c>
      <c r="BK28" s="87">
        <v>0</v>
      </c>
      <c r="BL28" s="87">
        <v>0</v>
      </c>
      <c r="BM28" s="87">
        <v>0</v>
      </c>
      <c r="BN28" s="87">
        <v>0</v>
      </c>
      <c r="BO28" s="87">
        <f t="shared" si="18"/>
        <v>0</v>
      </c>
      <c r="BP28" s="87">
        <f t="shared" si="19"/>
        <v>0</v>
      </c>
      <c r="BQ28" s="87">
        <v>0</v>
      </c>
      <c r="BR28" s="87">
        <v>0</v>
      </c>
      <c r="BS28" s="87">
        <v>0</v>
      </c>
      <c r="BT28" s="87">
        <v>0</v>
      </c>
      <c r="BU28" s="87">
        <f t="shared" si="20"/>
        <v>0</v>
      </c>
      <c r="BV28" s="87">
        <v>0</v>
      </c>
      <c r="BW28" s="87">
        <v>0</v>
      </c>
      <c r="BX28" s="87">
        <v>0</v>
      </c>
      <c r="BY28" s="87">
        <v>0</v>
      </c>
      <c r="BZ28" s="87">
        <f t="shared" si="21"/>
        <v>0</v>
      </c>
      <c r="CA28" s="87">
        <v>0</v>
      </c>
      <c r="CB28" s="87">
        <v>0</v>
      </c>
      <c r="CC28" s="87">
        <v>0</v>
      </c>
      <c r="CD28" s="87">
        <v>0</v>
      </c>
      <c r="CE28" s="87">
        <v>0</v>
      </c>
      <c r="CF28" s="87">
        <v>0</v>
      </c>
      <c r="CG28" s="87">
        <v>0</v>
      </c>
      <c r="CH28" s="87">
        <f t="shared" si="22"/>
        <v>0</v>
      </c>
      <c r="CI28" s="87">
        <f t="shared" si="26"/>
        <v>0</v>
      </c>
      <c r="CJ28" s="87">
        <f t="shared" si="27"/>
        <v>0</v>
      </c>
      <c r="CK28" s="87">
        <f t="shared" si="28"/>
        <v>0</v>
      </c>
      <c r="CL28" s="87">
        <f t="shared" si="29"/>
        <v>0</v>
      </c>
      <c r="CM28" s="87">
        <f t="shared" si="30"/>
        <v>0</v>
      </c>
      <c r="CN28" s="87">
        <f t="shared" si="31"/>
        <v>0</v>
      </c>
      <c r="CO28" s="87">
        <f t="shared" si="32"/>
        <v>0</v>
      </c>
      <c r="CP28" s="87">
        <f t="shared" si="33"/>
        <v>0</v>
      </c>
      <c r="CQ28" s="87">
        <f t="shared" si="34"/>
        <v>0</v>
      </c>
      <c r="CR28" s="87">
        <f t="shared" si="35"/>
        <v>0</v>
      </c>
      <c r="CS28" s="87">
        <f t="shared" si="36"/>
        <v>0</v>
      </c>
      <c r="CT28" s="87">
        <f t="shared" si="37"/>
        <v>0</v>
      </c>
      <c r="CU28" s="87">
        <f t="shared" si="38"/>
        <v>0</v>
      </c>
      <c r="CV28" s="87">
        <f t="shared" si="39"/>
        <v>0</v>
      </c>
      <c r="CW28" s="87">
        <f t="shared" si="40"/>
        <v>0</v>
      </c>
      <c r="CX28" s="87">
        <f t="shared" si="25"/>
        <v>0</v>
      </c>
      <c r="CY28" s="87">
        <f t="shared" si="24"/>
        <v>0</v>
      </c>
      <c r="CZ28" s="87">
        <f t="shared" si="24"/>
        <v>0</v>
      </c>
      <c r="DA28" s="87">
        <f t="shared" si="24"/>
        <v>0</v>
      </c>
      <c r="DB28" s="87">
        <f t="shared" si="24"/>
        <v>0</v>
      </c>
      <c r="DC28" s="87">
        <f t="shared" si="24"/>
        <v>0</v>
      </c>
      <c r="DD28" s="87">
        <f t="shared" si="24"/>
        <v>0</v>
      </c>
      <c r="DE28" s="87">
        <f t="shared" si="24"/>
        <v>0</v>
      </c>
      <c r="DF28" s="87">
        <f t="shared" si="24"/>
        <v>0</v>
      </c>
      <c r="DG28" s="87">
        <f t="shared" si="24"/>
        <v>4115</v>
      </c>
      <c r="DH28" s="87">
        <f t="shared" si="24"/>
        <v>0</v>
      </c>
      <c r="DI28" s="87">
        <f t="shared" si="24"/>
        <v>0</v>
      </c>
      <c r="DJ28" s="87">
        <f t="shared" si="24"/>
        <v>0</v>
      </c>
    </row>
    <row r="29" spans="1:114" s="6" customFormat="1" ht="12" customHeight="1">
      <c r="A29" s="85" t="s">
        <v>243</v>
      </c>
      <c r="B29" s="86" t="s">
        <v>285</v>
      </c>
      <c r="C29" s="85" t="s">
        <v>286</v>
      </c>
      <c r="D29" s="87">
        <f t="shared" si="5"/>
        <v>45659</v>
      </c>
      <c r="E29" s="87">
        <f t="shared" si="6"/>
        <v>36527</v>
      </c>
      <c r="F29" s="87">
        <v>34952</v>
      </c>
      <c r="G29" s="87">
        <v>1575</v>
      </c>
      <c r="H29" s="87">
        <v>0</v>
      </c>
      <c r="I29" s="87">
        <v>0</v>
      </c>
      <c r="J29" s="88" t="s">
        <v>193</v>
      </c>
      <c r="K29" s="87">
        <v>0</v>
      </c>
      <c r="L29" s="87">
        <v>9132</v>
      </c>
      <c r="M29" s="87">
        <f t="shared" si="7"/>
        <v>0</v>
      </c>
      <c r="N29" s="87">
        <f t="shared" si="8"/>
        <v>0</v>
      </c>
      <c r="O29" s="87">
        <v>0</v>
      </c>
      <c r="P29" s="87">
        <v>0</v>
      </c>
      <c r="Q29" s="87">
        <v>0</v>
      </c>
      <c r="R29" s="87">
        <v>0</v>
      </c>
      <c r="S29" s="88" t="s">
        <v>193</v>
      </c>
      <c r="T29" s="87">
        <v>0</v>
      </c>
      <c r="U29" s="87">
        <v>0</v>
      </c>
      <c r="V29" s="87">
        <v>45659</v>
      </c>
      <c r="W29" s="87">
        <v>36527</v>
      </c>
      <c r="X29" s="87">
        <v>34952</v>
      </c>
      <c r="Y29" s="87">
        <v>1575</v>
      </c>
      <c r="Z29" s="87">
        <v>0</v>
      </c>
      <c r="AA29" s="87">
        <v>0</v>
      </c>
      <c r="AB29" s="88" t="s">
        <v>193</v>
      </c>
      <c r="AC29" s="87">
        <v>0</v>
      </c>
      <c r="AD29" s="87">
        <v>9132</v>
      </c>
      <c r="AE29" s="87">
        <f t="shared" si="9"/>
        <v>4997</v>
      </c>
      <c r="AF29" s="87">
        <f t="shared" si="10"/>
        <v>4997</v>
      </c>
      <c r="AG29" s="87">
        <v>0</v>
      </c>
      <c r="AH29" s="87">
        <v>0</v>
      </c>
      <c r="AI29" s="87">
        <v>0</v>
      </c>
      <c r="AJ29" s="87">
        <v>4997</v>
      </c>
      <c r="AK29" s="87">
        <v>0</v>
      </c>
      <c r="AL29" s="87">
        <v>0</v>
      </c>
      <c r="AM29" s="87">
        <f t="shared" si="11"/>
        <v>36047</v>
      </c>
      <c r="AN29" s="87">
        <f t="shared" si="12"/>
        <v>2057</v>
      </c>
      <c r="AO29" s="87">
        <v>0</v>
      </c>
      <c r="AP29" s="87">
        <v>2057</v>
      </c>
      <c r="AQ29" s="87">
        <v>0</v>
      </c>
      <c r="AR29" s="87">
        <v>0</v>
      </c>
      <c r="AS29" s="87">
        <f t="shared" si="13"/>
        <v>0</v>
      </c>
      <c r="AT29" s="87">
        <v>0</v>
      </c>
      <c r="AU29" s="87">
        <v>0</v>
      </c>
      <c r="AV29" s="87">
        <v>0</v>
      </c>
      <c r="AW29" s="87">
        <v>0</v>
      </c>
      <c r="AX29" s="87">
        <f t="shared" si="14"/>
        <v>33990</v>
      </c>
      <c r="AY29" s="87">
        <v>11305</v>
      </c>
      <c r="AZ29" s="87">
        <v>6610</v>
      </c>
      <c r="BA29" s="87">
        <v>0</v>
      </c>
      <c r="BB29" s="87">
        <v>16075</v>
      </c>
      <c r="BC29" s="87">
        <v>4615</v>
      </c>
      <c r="BD29" s="87">
        <v>0</v>
      </c>
      <c r="BE29" s="87">
        <v>0</v>
      </c>
      <c r="BF29" s="87">
        <f t="shared" si="15"/>
        <v>41044</v>
      </c>
      <c r="BG29" s="87">
        <f t="shared" si="16"/>
        <v>0</v>
      </c>
      <c r="BH29" s="87">
        <f t="shared" si="17"/>
        <v>0</v>
      </c>
      <c r="BI29" s="87">
        <v>0</v>
      </c>
      <c r="BJ29" s="87">
        <v>0</v>
      </c>
      <c r="BK29" s="87">
        <v>0</v>
      </c>
      <c r="BL29" s="87">
        <v>0</v>
      </c>
      <c r="BM29" s="87">
        <v>0</v>
      </c>
      <c r="BN29" s="87">
        <v>0</v>
      </c>
      <c r="BO29" s="87">
        <f t="shared" si="18"/>
        <v>0</v>
      </c>
      <c r="BP29" s="87">
        <f t="shared" si="19"/>
        <v>0</v>
      </c>
      <c r="BQ29" s="87">
        <v>0</v>
      </c>
      <c r="BR29" s="87">
        <v>0</v>
      </c>
      <c r="BS29" s="87">
        <v>0</v>
      </c>
      <c r="BT29" s="87">
        <v>0</v>
      </c>
      <c r="BU29" s="87">
        <f t="shared" si="20"/>
        <v>0</v>
      </c>
      <c r="BV29" s="87">
        <v>0</v>
      </c>
      <c r="BW29" s="87">
        <v>0</v>
      </c>
      <c r="BX29" s="87">
        <v>0</v>
      </c>
      <c r="BY29" s="87">
        <v>0</v>
      </c>
      <c r="BZ29" s="87">
        <f t="shared" si="21"/>
        <v>0</v>
      </c>
      <c r="CA29" s="87">
        <v>0</v>
      </c>
      <c r="CB29" s="87">
        <v>0</v>
      </c>
      <c r="CC29" s="87">
        <v>0</v>
      </c>
      <c r="CD29" s="87">
        <v>0</v>
      </c>
      <c r="CE29" s="87">
        <v>0</v>
      </c>
      <c r="CF29" s="87">
        <v>0</v>
      </c>
      <c r="CG29" s="87">
        <v>0</v>
      </c>
      <c r="CH29" s="87">
        <f t="shared" si="22"/>
        <v>0</v>
      </c>
      <c r="CI29" s="87">
        <f t="shared" si="26"/>
        <v>4997</v>
      </c>
      <c r="CJ29" s="87">
        <f t="shared" si="27"/>
        <v>4997</v>
      </c>
      <c r="CK29" s="87">
        <f t="shared" si="28"/>
        <v>0</v>
      </c>
      <c r="CL29" s="87">
        <f t="shared" si="29"/>
        <v>0</v>
      </c>
      <c r="CM29" s="87">
        <f t="shared" si="30"/>
        <v>0</v>
      </c>
      <c r="CN29" s="87">
        <f t="shared" si="31"/>
        <v>4997</v>
      </c>
      <c r="CO29" s="87">
        <f t="shared" si="32"/>
        <v>0</v>
      </c>
      <c r="CP29" s="87">
        <f t="shared" si="33"/>
        <v>0</v>
      </c>
      <c r="CQ29" s="87">
        <f t="shared" si="34"/>
        <v>36047</v>
      </c>
      <c r="CR29" s="87">
        <f t="shared" si="35"/>
        <v>2057</v>
      </c>
      <c r="CS29" s="87">
        <f t="shared" si="36"/>
        <v>0</v>
      </c>
      <c r="CT29" s="87">
        <f t="shared" si="37"/>
        <v>2057</v>
      </c>
      <c r="CU29" s="87">
        <f t="shared" si="38"/>
        <v>0</v>
      </c>
      <c r="CV29" s="87">
        <f t="shared" si="39"/>
        <v>0</v>
      </c>
      <c r="CW29" s="87">
        <f t="shared" si="40"/>
        <v>0</v>
      </c>
      <c r="CX29" s="87">
        <f t="shared" si="25"/>
        <v>0</v>
      </c>
      <c r="CY29" s="87">
        <f t="shared" si="24"/>
        <v>0</v>
      </c>
      <c r="CZ29" s="87">
        <f t="shared" si="24"/>
        <v>0</v>
      </c>
      <c r="DA29" s="87">
        <f t="shared" si="24"/>
        <v>0</v>
      </c>
      <c r="DB29" s="87">
        <f aca="true" t="shared" si="41" ref="DB29:DB38">SUM(AX29,+BZ29)</f>
        <v>33990</v>
      </c>
      <c r="DC29" s="87">
        <f aca="true" t="shared" si="42" ref="DC29:DC38">SUM(AY29,+CA29)</f>
        <v>11305</v>
      </c>
      <c r="DD29" s="87">
        <f aca="true" t="shared" si="43" ref="DD29:DD38">SUM(AZ29,+CB29)</f>
        <v>6610</v>
      </c>
      <c r="DE29" s="87">
        <f aca="true" t="shared" si="44" ref="DE29:DE38">SUM(BA29,+CC29)</f>
        <v>0</v>
      </c>
      <c r="DF29" s="87">
        <f aca="true" t="shared" si="45" ref="DF29:DF38">SUM(BB29,+CD29)</f>
        <v>16075</v>
      </c>
      <c r="DG29" s="87">
        <f aca="true" t="shared" si="46" ref="DG29:DG38">SUM(BC29,+CE29)</f>
        <v>4615</v>
      </c>
      <c r="DH29" s="87">
        <f aca="true" t="shared" si="47" ref="DH29:DH38">SUM(BD29,+CF29)</f>
        <v>0</v>
      </c>
      <c r="DI29" s="87">
        <f aca="true" t="shared" si="48" ref="DI29:DI38">SUM(BE29,+CG29)</f>
        <v>0</v>
      </c>
      <c r="DJ29" s="87">
        <f aca="true" t="shared" si="49" ref="DJ29:DJ38">SUM(BF29,+CH29)</f>
        <v>41044</v>
      </c>
    </row>
    <row r="30" spans="1:114" s="6" customFormat="1" ht="12" customHeight="1">
      <c r="A30" s="85" t="s">
        <v>243</v>
      </c>
      <c r="B30" s="86" t="s">
        <v>287</v>
      </c>
      <c r="C30" s="85" t="s">
        <v>288</v>
      </c>
      <c r="D30" s="87">
        <f t="shared" si="5"/>
        <v>185515</v>
      </c>
      <c r="E30" s="87">
        <f t="shared" si="6"/>
        <v>167039</v>
      </c>
      <c r="F30" s="87">
        <v>149675</v>
      </c>
      <c r="G30" s="87">
        <v>17364</v>
      </c>
      <c r="H30" s="87">
        <v>0</v>
      </c>
      <c r="I30" s="87">
        <v>0</v>
      </c>
      <c r="J30" s="88" t="s">
        <v>193</v>
      </c>
      <c r="K30" s="87">
        <v>0</v>
      </c>
      <c r="L30" s="87">
        <v>18476</v>
      </c>
      <c r="M30" s="87">
        <f t="shared" si="7"/>
        <v>0</v>
      </c>
      <c r="N30" s="87">
        <f t="shared" si="8"/>
        <v>0</v>
      </c>
      <c r="O30" s="87">
        <v>0</v>
      </c>
      <c r="P30" s="87">
        <v>0</v>
      </c>
      <c r="Q30" s="87">
        <v>0</v>
      </c>
      <c r="R30" s="87">
        <v>0</v>
      </c>
      <c r="S30" s="88" t="s">
        <v>193</v>
      </c>
      <c r="T30" s="87">
        <v>0</v>
      </c>
      <c r="U30" s="87">
        <v>0</v>
      </c>
      <c r="V30" s="87">
        <v>185515</v>
      </c>
      <c r="W30" s="87">
        <v>167039</v>
      </c>
      <c r="X30" s="87">
        <v>149675</v>
      </c>
      <c r="Y30" s="87">
        <v>17364</v>
      </c>
      <c r="Z30" s="87">
        <v>0</v>
      </c>
      <c r="AA30" s="87">
        <v>0</v>
      </c>
      <c r="AB30" s="88" t="s">
        <v>193</v>
      </c>
      <c r="AC30" s="87">
        <v>0</v>
      </c>
      <c r="AD30" s="87">
        <v>18476</v>
      </c>
      <c r="AE30" s="87">
        <f t="shared" si="9"/>
        <v>86888</v>
      </c>
      <c r="AF30" s="87">
        <f t="shared" si="10"/>
        <v>86888</v>
      </c>
      <c r="AG30" s="87">
        <v>0</v>
      </c>
      <c r="AH30" s="87">
        <v>0</v>
      </c>
      <c r="AI30" s="87">
        <v>0</v>
      </c>
      <c r="AJ30" s="87">
        <v>86888</v>
      </c>
      <c r="AK30" s="87">
        <v>0</v>
      </c>
      <c r="AL30" s="87">
        <v>0</v>
      </c>
      <c r="AM30" s="87">
        <f t="shared" si="11"/>
        <v>98627</v>
      </c>
      <c r="AN30" s="87">
        <f t="shared" si="12"/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f t="shared" si="13"/>
        <v>0</v>
      </c>
      <c r="AT30" s="87">
        <v>0</v>
      </c>
      <c r="AU30" s="87">
        <v>0</v>
      </c>
      <c r="AV30" s="87">
        <v>0</v>
      </c>
      <c r="AW30" s="87">
        <v>0</v>
      </c>
      <c r="AX30" s="87">
        <f t="shared" si="14"/>
        <v>98627</v>
      </c>
      <c r="AY30" s="87">
        <v>8122</v>
      </c>
      <c r="AZ30" s="87">
        <v>88283</v>
      </c>
      <c r="BA30" s="87">
        <v>0</v>
      </c>
      <c r="BB30" s="87">
        <v>2222</v>
      </c>
      <c r="BC30" s="87">
        <v>0</v>
      </c>
      <c r="BD30" s="87">
        <v>0</v>
      </c>
      <c r="BE30" s="87">
        <v>0</v>
      </c>
      <c r="BF30" s="87">
        <f t="shared" si="15"/>
        <v>185515</v>
      </c>
      <c r="BG30" s="87">
        <f t="shared" si="16"/>
        <v>0</v>
      </c>
      <c r="BH30" s="87">
        <f t="shared" si="17"/>
        <v>0</v>
      </c>
      <c r="BI30" s="87">
        <v>0</v>
      </c>
      <c r="BJ30" s="87">
        <v>0</v>
      </c>
      <c r="BK30" s="87">
        <v>0</v>
      </c>
      <c r="BL30" s="87">
        <v>0</v>
      </c>
      <c r="BM30" s="87">
        <v>0</v>
      </c>
      <c r="BN30" s="87">
        <v>0</v>
      </c>
      <c r="BO30" s="87">
        <f t="shared" si="18"/>
        <v>0</v>
      </c>
      <c r="BP30" s="87">
        <f t="shared" si="19"/>
        <v>0</v>
      </c>
      <c r="BQ30" s="87">
        <v>0</v>
      </c>
      <c r="BR30" s="87">
        <v>0</v>
      </c>
      <c r="BS30" s="87">
        <v>0</v>
      </c>
      <c r="BT30" s="87">
        <v>0</v>
      </c>
      <c r="BU30" s="87">
        <f t="shared" si="20"/>
        <v>0</v>
      </c>
      <c r="BV30" s="87">
        <v>0</v>
      </c>
      <c r="BW30" s="87">
        <v>0</v>
      </c>
      <c r="BX30" s="87">
        <v>0</v>
      </c>
      <c r="BY30" s="87">
        <v>0</v>
      </c>
      <c r="BZ30" s="87">
        <f t="shared" si="21"/>
        <v>0</v>
      </c>
      <c r="CA30" s="87">
        <v>0</v>
      </c>
      <c r="CB30" s="87">
        <v>0</v>
      </c>
      <c r="CC30" s="87">
        <v>0</v>
      </c>
      <c r="CD30" s="87">
        <v>0</v>
      </c>
      <c r="CE30" s="87">
        <v>0</v>
      </c>
      <c r="CF30" s="87">
        <v>0</v>
      </c>
      <c r="CG30" s="87">
        <v>0</v>
      </c>
      <c r="CH30" s="87">
        <f t="shared" si="22"/>
        <v>0</v>
      </c>
      <c r="CI30" s="87">
        <f t="shared" si="26"/>
        <v>86888</v>
      </c>
      <c r="CJ30" s="87">
        <f t="shared" si="27"/>
        <v>86888</v>
      </c>
      <c r="CK30" s="87">
        <f t="shared" si="28"/>
        <v>0</v>
      </c>
      <c r="CL30" s="87">
        <f t="shared" si="29"/>
        <v>0</v>
      </c>
      <c r="CM30" s="87">
        <f t="shared" si="30"/>
        <v>0</v>
      </c>
      <c r="CN30" s="87">
        <f t="shared" si="31"/>
        <v>86888</v>
      </c>
      <c r="CO30" s="87">
        <f t="shared" si="32"/>
        <v>0</v>
      </c>
      <c r="CP30" s="87">
        <f t="shared" si="33"/>
        <v>0</v>
      </c>
      <c r="CQ30" s="87">
        <f t="shared" si="34"/>
        <v>98627</v>
      </c>
      <c r="CR30" s="87">
        <f t="shared" si="35"/>
        <v>0</v>
      </c>
      <c r="CS30" s="87">
        <f t="shared" si="36"/>
        <v>0</v>
      </c>
      <c r="CT30" s="87">
        <f t="shared" si="37"/>
        <v>0</v>
      </c>
      <c r="CU30" s="87">
        <f t="shared" si="38"/>
        <v>0</v>
      </c>
      <c r="CV30" s="87">
        <f t="shared" si="39"/>
        <v>0</v>
      </c>
      <c r="CW30" s="87">
        <f t="shared" si="40"/>
        <v>0</v>
      </c>
      <c r="CX30" s="87">
        <f t="shared" si="25"/>
        <v>0</v>
      </c>
      <c r="CY30" s="87">
        <f aca="true" t="shared" si="50" ref="CY30:CY38">SUM(AU30,+BW30)</f>
        <v>0</v>
      </c>
      <c r="CZ30" s="87">
        <f aca="true" t="shared" si="51" ref="CZ30:CZ38">SUM(AV30,+BX30)</f>
        <v>0</v>
      </c>
      <c r="DA30" s="87">
        <f aca="true" t="shared" si="52" ref="DA30:DA38">SUM(AW30,+BY30)</f>
        <v>0</v>
      </c>
      <c r="DB30" s="87">
        <f t="shared" si="41"/>
        <v>98627</v>
      </c>
      <c r="DC30" s="87">
        <f t="shared" si="42"/>
        <v>8122</v>
      </c>
      <c r="DD30" s="87">
        <f t="shared" si="43"/>
        <v>88283</v>
      </c>
      <c r="DE30" s="87">
        <f t="shared" si="44"/>
        <v>0</v>
      </c>
      <c r="DF30" s="87">
        <f t="shared" si="45"/>
        <v>2222</v>
      </c>
      <c r="DG30" s="87">
        <f t="shared" si="46"/>
        <v>0</v>
      </c>
      <c r="DH30" s="87">
        <f t="shared" si="47"/>
        <v>0</v>
      </c>
      <c r="DI30" s="87">
        <f t="shared" si="48"/>
        <v>0</v>
      </c>
      <c r="DJ30" s="87">
        <f t="shared" si="49"/>
        <v>185515</v>
      </c>
    </row>
    <row r="31" spans="1:114" s="6" customFormat="1" ht="12" customHeight="1">
      <c r="A31" s="85" t="s">
        <v>243</v>
      </c>
      <c r="B31" s="86" t="s">
        <v>289</v>
      </c>
      <c r="C31" s="85" t="s">
        <v>290</v>
      </c>
      <c r="D31" s="87">
        <f t="shared" si="5"/>
        <v>15691</v>
      </c>
      <c r="E31" s="87">
        <f t="shared" si="6"/>
        <v>14084</v>
      </c>
      <c r="F31" s="87">
        <v>8803</v>
      </c>
      <c r="G31" s="87">
        <v>5281</v>
      </c>
      <c r="H31" s="87">
        <v>0</v>
      </c>
      <c r="I31" s="87">
        <v>0</v>
      </c>
      <c r="J31" s="88" t="s">
        <v>193</v>
      </c>
      <c r="K31" s="87">
        <v>0</v>
      </c>
      <c r="L31" s="87">
        <v>1607</v>
      </c>
      <c r="M31" s="87">
        <f t="shared" si="7"/>
        <v>0</v>
      </c>
      <c r="N31" s="87">
        <f t="shared" si="8"/>
        <v>0</v>
      </c>
      <c r="O31" s="87">
        <v>0</v>
      </c>
      <c r="P31" s="87">
        <v>0</v>
      </c>
      <c r="Q31" s="87">
        <v>0</v>
      </c>
      <c r="R31" s="87">
        <v>0</v>
      </c>
      <c r="S31" s="88" t="s">
        <v>193</v>
      </c>
      <c r="T31" s="87">
        <v>0</v>
      </c>
      <c r="U31" s="87">
        <v>0</v>
      </c>
      <c r="V31" s="87">
        <v>15691</v>
      </c>
      <c r="W31" s="87">
        <v>14084</v>
      </c>
      <c r="X31" s="87">
        <v>8803</v>
      </c>
      <c r="Y31" s="87">
        <v>5281</v>
      </c>
      <c r="Z31" s="87">
        <v>0</v>
      </c>
      <c r="AA31" s="87">
        <v>0</v>
      </c>
      <c r="AB31" s="88" t="s">
        <v>193</v>
      </c>
      <c r="AC31" s="87">
        <v>0</v>
      </c>
      <c r="AD31" s="87">
        <v>1607</v>
      </c>
      <c r="AE31" s="87">
        <f t="shared" si="9"/>
        <v>0</v>
      </c>
      <c r="AF31" s="87">
        <f t="shared" si="10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f t="shared" si="11"/>
        <v>15691</v>
      </c>
      <c r="AN31" s="87">
        <f t="shared" si="12"/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f t="shared" si="13"/>
        <v>0</v>
      </c>
      <c r="AT31" s="87">
        <v>0</v>
      </c>
      <c r="AU31" s="87">
        <v>0</v>
      </c>
      <c r="AV31" s="87">
        <v>0</v>
      </c>
      <c r="AW31" s="87">
        <v>0</v>
      </c>
      <c r="AX31" s="87">
        <f t="shared" si="14"/>
        <v>15691</v>
      </c>
      <c r="AY31" s="87">
        <v>7581</v>
      </c>
      <c r="AZ31" s="87">
        <v>3126</v>
      </c>
      <c r="BA31" s="87">
        <v>4984</v>
      </c>
      <c r="BB31" s="87">
        <v>0</v>
      </c>
      <c r="BC31" s="87">
        <v>0</v>
      </c>
      <c r="BD31" s="87">
        <v>0</v>
      </c>
      <c r="BE31" s="87">
        <v>0</v>
      </c>
      <c r="BF31" s="87">
        <f t="shared" si="15"/>
        <v>15691</v>
      </c>
      <c r="BG31" s="87">
        <f t="shared" si="16"/>
        <v>0</v>
      </c>
      <c r="BH31" s="87">
        <f t="shared" si="17"/>
        <v>0</v>
      </c>
      <c r="BI31" s="87">
        <v>0</v>
      </c>
      <c r="BJ31" s="87">
        <v>0</v>
      </c>
      <c r="BK31" s="87">
        <v>0</v>
      </c>
      <c r="BL31" s="87">
        <v>0</v>
      </c>
      <c r="BM31" s="87">
        <v>0</v>
      </c>
      <c r="BN31" s="87">
        <v>0</v>
      </c>
      <c r="BO31" s="87">
        <f t="shared" si="18"/>
        <v>0</v>
      </c>
      <c r="BP31" s="87">
        <f t="shared" si="19"/>
        <v>0</v>
      </c>
      <c r="BQ31" s="87">
        <v>0</v>
      </c>
      <c r="BR31" s="87">
        <v>0</v>
      </c>
      <c r="BS31" s="87">
        <v>0</v>
      </c>
      <c r="BT31" s="87">
        <v>0</v>
      </c>
      <c r="BU31" s="87">
        <f t="shared" si="20"/>
        <v>0</v>
      </c>
      <c r="BV31" s="87">
        <v>0</v>
      </c>
      <c r="BW31" s="87">
        <v>0</v>
      </c>
      <c r="BX31" s="87">
        <v>0</v>
      </c>
      <c r="BY31" s="87">
        <v>0</v>
      </c>
      <c r="BZ31" s="87">
        <f t="shared" si="21"/>
        <v>0</v>
      </c>
      <c r="CA31" s="87">
        <v>0</v>
      </c>
      <c r="CB31" s="87">
        <v>0</v>
      </c>
      <c r="CC31" s="87">
        <v>0</v>
      </c>
      <c r="CD31" s="87">
        <v>0</v>
      </c>
      <c r="CE31" s="87">
        <v>0</v>
      </c>
      <c r="CF31" s="87">
        <v>0</v>
      </c>
      <c r="CG31" s="87">
        <v>0</v>
      </c>
      <c r="CH31" s="87">
        <f t="shared" si="22"/>
        <v>0</v>
      </c>
      <c r="CI31" s="87">
        <f t="shared" si="26"/>
        <v>0</v>
      </c>
      <c r="CJ31" s="87">
        <f t="shared" si="27"/>
        <v>0</v>
      </c>
      <c r="CK31" s="87">
        <f t="shared" si="28"/>
        <v>0</v>
      </c>
      <c r="CL31" s="87">
        <f t="shared" si="29"/>
        <v>0</v>
      </c>
      <c r="CM31" s="87">
        <f t="shared" si="30"/>
        <v>0</v>
      </c>
      <c r="CN31" s="87">
        <f t="shared" si="31"/>
        <v>0</v>
      </c>
      <c r="CO31" s="87">
        <f t="shared" si="32"/>
        <v>0</v>
      </c>
      <c r="CP31" s="87">
        <f t="shared" si="33"/>
        <v>0</v>
      </c>
      <c r="CQ31" s="87">
        <f t="shared" si="34"/>
        <v>15691</v>
      </c>
      <c r="CR31" s="87">
        <f t="shared" si="35"/>
        <v>0</v>
      </c>
      <c r="CS31" s="87">
        <f t="shared" si="36"/>
        <v>0</v>
      </c>
      <c r="CT31" s="87">
        <f t="shared" si="37"/>
        <v>0</v>
      </c>
      <c r="CU31" s="87">
        <f t="shared" si="38"/>
        <v>0</v>
      </c>
      <c r="CV31" s="87">
        <f t="shared" si="39"/>
        <v>0</v>
      </c>
      <c r="CW31" s="87">
        <f t="shared" si="40"/>
        <v>0</v>
      </c>
      <c r="CX31" s="87">
        <f t="shared" si="25"/>
        <v>0</v>
      </c>
      <c r="CY31" s="87">
        <f t="shared" si="50"/>
        <v>0</v>
      </c>
      <c r="CZ31" s="87">
        <f t="shared" si="51"/>
        <v>0</v>
      </c>
      <c r="DA31" s="87">
        <f t="shared" si="52"/>
        <v>0</v>
      </c>
      <c r="DB31" s="87">
        <f t="shared" si="41"/>
        <v>15691</v>
      </c>
      <c r="DC31" s="87">
        <f t="shared" si="42"/>
        <v>7581</v>
      </c>
      <c r="DD31" s="87">
        <f t="shared" si="43"/>
        <v>3126</v>
      </c>
      <c r="DE31" s="87">
        <f t="shared" si="44"/>
        <v>4984</v>
      </c>
      <c r="DF31" s="87">
        <f t="shared" si="45"/>
        <v>0</v>
      </c>
      <c r="DG31" s="87">
        <f t="shared" si="46"/>
        <v>0</v>
      </c>
      <c r="DH31" s="87">
        <f t="shared" si="47"/>
        <v>0</v>
      </c>
      <c r="DI31" s="87">
        <f t="shared" si="48"/>
        <v>0</v>
      </c>
      <c r="DJ31" s="87">
        <f t="shared" si="49"/>
        <v>15691</v>
      </c>
    </row>
    <row r="32" spans="1:114" s="6" customFormat="1" ht="12" customHeight="1">
      <c r="A32" s="85" t="s">
        <v>243</v>
      </c>
      <c r="B32" s="86" t="s">
        <v>291</v>
      </c>
      <c r="C32" s="85" t="s">
        <v>292</v>
      </c>
      <c r="D32" s="87">
        <f t="shared" si="5"/>
        <v>18416</v>
      </c>
      <c r="E32" s="87">
        <f t="shared" si="6"/>
        <v>11364</v>
      </c>
      <c r="F32" s="87">
        <v>7102</v>
      </c>
      <c r="G32" s="87">
        <v>4262</v>
      </c>
      <c r="H32" s="87">
        <v>0</v>
      </c>
      <c r="I32" s="87">
        <v>0</v>
      </c>
      <c r="J32" s="88" t="s">
        <v>193</v>
      </c>
      <c r="K32" s="87">
        <v>0</v>
      </c>
      <c r="L32" s="87">
        <v>7052</v>
      </c>
      <c r="M32" s="87">
        <f t="shared" si="7"/>
        <v>0</v>
      </c>
      <c r="N32" s="87">
        <f t="shared" si="8"/>
        <v>0</v>
      </c>
      <c r="O32" s="87">
        <v>0</v>
      </c>
      <c r="P32" s="87">
        <v>0</v>
      </c>
      <c r="Q32" s="87">
        <v>0</v>
      </c>
      <c r="R32" s="87">
        <v>0</v>
      </c>
      <c r="S32" s="88" t="s">
        <v>193</v>
      </c>
      <c r="T32" s="87">
        <v>0</v>
      </c>
      <c r="U32" s="87">
        <v>0</v>
      </c>
      <c r="V32" s="87">
        <v>18416</v>
      </c>
      <c r="W32" s="87">
        <v>11364</v>
      </c>
      <c r="X32" s="87">
        <v>7102</v>
      </c>
      <c r="Y32" s="87">
        <v>4262</v>
      </c>
      <c r="Z32" s="87">
        <v>0</v>
      </c>
      <c r="AA32" s="87">
        <v>0</v>
      </c>
      <c r="AB32" s="88" t="s">
        <v>193</v>
      </c>
      <c r="AC32" s="87">
        <v>0</v>
      </c>
      <c r="AD32" s="87">
        <v>7052</v>
      </c>
      <c r="AE32" s="87">
        <f t="shared" si="9"/>
        <v>4652</v>
      </c>
      <c r="AF32" s="87">
        <f t="shared" si="10"/>
        <v>4652</v>
      </c>
      <c r="AG32" s="87">
        <v>0</v>
      </c>
      <c r="AH32" s="87">
        <v>0</v>
      </c>
      <c r="AI32" s="87">
        <v>0</v>
      </c>
      <c r="AJ32" s="87">
        <v>4652</v>
      </c>
      <c r="AK32" s="87">
        <v>0</v>
      </c>
      <c r="AL32" s="87">
        <v>0</v>
      </c>
      <c r="AM32" s="87">
        <f t="shared" si="11"/>
        <v>13764</v>
      </c>
      <c r="AN32" s="87">
        <f t="shared" si="12"/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f t="shared" si="13"/>
        <v>0</v>
      </c>
      <c r="AT32" s="87">
        <v>0</v>
      </c>
      <c r="AU32" s="87">
        <v>0</v>
      </c>
      <c r="AV32" s="87">
        <v>0</v>
      </c>
      <c r="AW32" s="87">
        <v>0</v>
      </c>
      <c r="AX32" s="87">
        <f t="shared" si="14"/>
        <v>13764</v>
      </c>
      <c r="AY32" s="87">
        <v>0</v>
      </c>
      <c r="AZ32" s="87">
        <v>13764</v>
      </c>
      <c r="BA32" s="87">
        <v>0</v>
      </c>
      <c r="BB32" s="87">
        <v>0</v>
      </c>
      <c r="BC32" s="87">
        <v>0</v>
      </c>
      <c r="BD32" s="87">
        <v>0</v>
      </c>
      <c r="BE32" s="87">
        <v>0</v>
      </c>
      <c r="BF32" s="87">
        <f t="shared" si="15"/>
        <v>18416</v>
      </c>
      <c r="BG32" s="87">
        <f t="shared" si="16"/>
        <v>0</v>
      </c>
      <c r="BH32" s="87">
        <f t="shared" si="17"/>
        <v>0</v>
      </c>
      <c r="BI32" s="87">
        <v>0</v>
      </c>
      <c r="BJ32" s="87">
        <v>0</v>
      </c>
      <c r="BK32" s="87">
        <v>0</v>
      </c>
      <c r="BL32" s="87">
        <v>0</v>
      </c>
      <c r="BM32" s="87">
        <v>0</v>
      </c>
      <c r="BN32" s="87">
        <v>0</v>
      </c>
      <c r="BO32" s="87">
        <f t="shared" si="18"/>
        <v>0</v>
      </c>
      <c r="BP32" s="87">
        <f t="shared" si="19"/>
        <v>0</v>
      </c>
      <c r="BQ32" s="87">
        <v>0</v>
      </c>
      <c r="BR32" s="87">
        <v>0</v>
      </c>
      <c r="BS32" s="87">
        <v>0</v>
      </c>
      <c r="BT32" s="87">
        <v>0</v>
      </c>
      <c r="BU32" s="87">
        <f t="shared" si="20"/>
        <v>0</v>
      </c>
      <c r="BV32" s="87">
        <v>0</v>
      </c>
      <c r="BW32" s="87">
        <v>0</v>
      </c>
      <c r="BX32" s="87">
        <v>0</v>
      </c>
      <c r="BY32" s="87">
        <v>0</v>
      </c>
      <c r="BZ32" s="87">
        <f t="shared" si="21"/>
        <v>0</v>
      </c>
      <c r="CA32" s="87">
        <v>0</v>
      </c>
      <c r="CB32" s="87">
        <v>0</v>
      </c>
      <c r="CC32" s="87">
        <v>0</v>
      </c>
      <c r="CD32" s="87">
        <v>0</v>
      </c>
      <c r="CE32" s="87">
        <v>0</v>
      </c>
      <c r="CF32" s="87">
        <v>0</v>
      </c>
      <c r="CG32" s="87">
        <v>0</v>
      </c>
      <c r="CH32" s="87">
        <f t="shared" si="22"/>
        <v>0</v>
      </c>
      <c r="CI32" s="87">
        <f t="shared" si="26"/>
        <v>4652</v>
      </c>
      <c r="CJ32" s="87">
        <f t="shared" si="27"/>
        <v>4652</v>
      </c>
      <c r="CK32" s="87">
        <f t="shared" si="28"/>
        <v>0</v>
      </c>
      <c r="CL32" s="87">
        <f t="shared" si="29"/>
        <v>0</v>
      </c>
      <c r="CM32" s="87">
        <f t="shared" si="30"/>
        <v>0</v>
      </c>
      <c r="CN32" s="87">
        <f t="shared" si="31"/>
        <v>4652</v>
      </c>
      <c r="CO32" s="87">
        <f t="shared" si="32"/>
        <v>0</v>
      </c>
      <c r="CP32" s="87">
        <f t="shared" si="33"/>
        <v>0</v>
      </c>
      <c r="CQ32" s="87">
        <f t="shared" si="34"/>
        <v>13764</v>
      </c>
      <c r="CR32" s="87">
        <f t="shared" si="35"/>
        <v>0</v>
      </c>
      <c r="CS32" s="87">
        <f t="shared" si="36"/>
        <v>0</v>
      </c>
      <c r="CT32" s="87">
        <f t="shared" si="37"/>
        <v>0</v>
      </c>
      <c r="CU32" s="87">
        <f t="shared" si="38"/>
        <v>0</v>
      </c>
      <c r="CV32" s="87">
        <f t="shared" si="39"/>
        <v>0</v>
      </c>
      <c r="CW32" s="87">
        <f t="shared" si="40"/>
        <v>0</v>
      </c>
      <c r="CX32" s="87">
        <f t="shared" si="25"/>
        <v>0</v>
      </c>
      <c r="CY32" s="87">
        <f t="shared" si="50"/>
        <v>0</v>
      </c>
      <c r="CZ32" s="87">
        <f t="shared" si="51"/>
        <v>0</v>
      </c>
      <c r="DA32" s="87">
        <f t="shared" si="52"/>
        <v>0</v>
      </c>
      <c r="DB32" s="87">
        <f t="shared" si="41"/>
        <v>13764</v>
      </c>
      <c r="DC32" s="87">
        <f t="shared" si="42"/>
        <v>0</v>
      </c>
      <c r="DD32" s="87">
        <f t="shared" si="43"/>
        <v>13764</v>
      </c>
      <c r="DE32" s="87">
        <f t="shared" si="44"/>
        <v>0</v>
      </c>
      <c r="DF32" s="87">
        <f t="shared" si="45"/>
        <v>0</v>
      </c>
      <c r="DG32" s="87">
        <f t="shared" si="46"/>
        <v>0</v>
      </c>
      <c r="DH32" s="87">
        <f t="shared" si="47"/>
        <v>0</v>
      </c>
      <c r="DI32" s="87">
        <f t="shared" si="48"/>
        <v>0</v>
      </c>
      <c r="DJ32" s="87">
        <f t="shared" si="49"/>
        <v>18416</v>
      </c>
    </row>
    <row r="33" spans="1:114" s="6" customFormat="1" ht="12" customHeight="1">
      <c r="A33" s="85" t="s">
        <v>243</v>
      </c>
      <c r="B33" s="86" t="s">
        <v>293</v>
      </c>
      <c r="C33" s="85" t="s">
        <v>294</v>
      </c>
      <c r="D33" s="87">
        <f t="shared" si="5"/>
        <v>0</v>
      </c>
      <c r="E33" s="87">
        <f t="shared" si="6"/>
        <v>0</v>
      </c>
      <c r="F33" s="87">
        <v>0</v>
      </c>
      <c r="G33" s="87">
        <v>0</v>
      </c>
      <c r="H33" s="87">
        <v>0</v>
      </c>
      <c r="I33" s="87">
        <v>0</v>
      </c>
      <c r="J33" s="88" t="s">
        <v>193</v>
      </c>
      <c r="K33" s="87">
        <v>0</v>
      </c>
      <c r="L33" s="87">
        <v>0</v>
      </c>
      <c r="M33" s="87">
        <f t="shared" si="7"/>
        <v>0</v>
      </c>
      <c r="N33" s="87">
        <f t="shared" si="8"/>
        <v>0</v>
      </c>
      <c r="O33" s="87">
        <v>0</v>
      </c>
      <c r="P33" s="87">
        <v>0</v>
      </c>
      <c r="Q33" s="87">
        <v>0</v>
      </c>
      <c r="R33" s="87">
        <v>0</v>
      </c>
      <c r="S33" s="88" t="s">
        <v>193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8" t="s">
        <v>193</v>
      </c>
      <c r="AC33" s="87">
        <v>0</v>
      </c>
      <c r="AD33" s="87">
        <v>0</v>
      </c>
      <c r="AE33" s="87">
        <f t="shared" si="9"/>
        <v>0</v>
      </c>
      <c r="AF33" s="87">
        <f t="shared" si="10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f t="shared" si="11"/>
        <v>0</v>
      </c>
      <c r="AN33" s="87">
        <f t="shared" si="12"/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f t="shared" si="13"/>
        <v>0</v>
      </c>
      <c r="AT33" s="87">
        <v>0</v>
      </c>
      <c r="AU33" s="87">
        <v>0</v>
      </c>
      <c r="AV33" s="87">
        <v>0</v>
      </c>
      <c r="AW33" s="87">
        <v>0</v>
      </c>
      <c r="AX33" s="87">
        <f t="shared" si="14"/>
        <v>0</v>
      </c>
      <c r="AY33" s="87">
        <v>0</v>
      </c>
      <c r="AZ33" s="87">
        <v>0</v>
      </c>
      <c r="BA33" s="87">
        <v>0</v>
      </c>
      <c r="BB33" s="87">
        <v>0</v>
      </c>
      <c r="BC33" s="87">
        <v>0</v>
      </c>
      <c r="BD33" s="87">
        <v>0</v>
      </c>
      <c r="BE33" s="87">
        <v>0</v>
      </c>
      <c r="BF33" s="87">
        <f t="shared" si="15"/>
        <v>0</v>
      </c>
      <c r="BG33" s="87">
        <f t="shared" si="16"/>
        <v>0</v>
      </c>
      <c r="BH33" s="87">
        <f t="shared" si="17"/>
        <v>0</v>
      </c>
      <c r="BI33" s="87">
        <v>0</v>
      </c>
      <c r="BJ33" s="87">
        <v>0</v>
      </c>
      <c r="BK33" s="87">
        <v>0</v>
      </c>
      <c r="BL33" s="87">
        <v>0</v>
      </c>
      <c r="BM33" s="87">
        <v>0</v>
      </c>
      <c r="BN33" s="87">
        <v>0</v>
      </c>
      <c r="BO33" s="87">
        <f t="shared" si="18"/>
        <v>0</v>
      </c>
      <c r="BP33" s="87">
        <f t="shared" si="19"/>
        <v>0</v>
      </c>
      <c r="BQ33" s="87">
        <v>0</v>
      </c>
      <c r="BR33" s="87">
        <v>0</v>
      </c>
      <c r="BS33" s="87">
        <v>0</v>
      </c>
      <c r="BT33" s="87">
        <v>0</v>
      </c>
      <c r="BU33" s="87">
        <f t="shared" si="20"/>
        <v>0</v>
      </c>
      <c r="BV33" s="87">
        <v>0</v>
      </c>
      <c r="BW33" s="87">
        <v>0</v>
      </c>
      <c r="BX33" s="87">
        <v>0</v>
      </c>
      <c r="BY33" s="87">
        <v>0</v>
      </c>
      <c r="BZ33" s="87">
        <f t="shared" si="21"/>
        <v>0</v>
      </c>
      <c r="CA33" s="87">
        <v>0</v>
      </c>
      <c r="CB33" s="87">
        <v>0</v>
      </c>
      <c r="CC33" s="87">
        <v>0</v>
      </c>
      <c r="CD33" s="87">
        <v>0</v>
      </c>
      <c r="CE33" s="87">
        <v>0</v>
      </c>
      <c r="CF33" s="87">
        <v>0</v>
      </c>
      <c r="CG33" s="87">
        <v>0</v>
      </c>
      <c r="CH33" s="87">
        <f t="shared" si="22"/>
        <v>0</v>
      </c>
      <c r="CI33" s="87">
        <f t="shared" si="26"/>
        <v>0</v>
      </c>
      <c r="CJ33" s="87">
        <f t="shared" si="27"/>
        <v>0</v>
      </c>
      <c r="CK33" s="87">
        <f t="shared" si="28"/>
        <v>0</v>
      </c>
      <c r="CL33" s="87">
        <f t="shared" si="29"/>
        <v>0</v>
      </c>
      <c r="CM33" s="87">
        <f t="shared" si="30"/>
        <v>0</v>
      </c>
      <c r="CN33" s="87">
        <f t="shared" si="31"/>
        <v>0</v>
      </c>
      <c r="CO33" s="87">
        <f t="shared" si="32"/>
        <v>0</v>
      </c>
      <c r="CP33" s="87">
        <f t="shared" si="33"/>
        <v>0</v>
      </c>
      <c r="CQ33" s="87">
        <f t="shared" si="34"/>
        <v>0</v>
      </c>
      <c r="CR33" s="87">
        <f t="shared" si="35"/>
        <v>0</v>
      </c>
      <c r="CS33" s="87">
        <f t="shared" si="36"/>
        <v>0</v>
      </c>
      <c r="CT33" s="87">
        <f t="shared" si="37"/>
        <v>0</v>
      </c>
      <c r="CU33" s="87">
        <f t="shared" si="38"/>
        <v>0</v>
      </c>
      <c r="CV33" s="87">
        <f t="shared" si="39"/>
        <v>0</v>
      </c>
      <c r="CW33" s="87">
        <f t="shared" si="40"/>
        <v>0</v>
      </c>
      <c r="CX33" s="87">
        <f t="shared" si="25"/>
        <v>0</v>
      </c>
      <c r="CY33" s="87">
        <f t="shared" si="50"/>
        <v>0</v>
      </c>
      <c r="CZ33" s="87">
        <f t="shared" si="51"/>
        <v>0</v>
      </c>
      <c r="DA33" s="87">
        <f t="shared" si="52"/>
        <v>0</v>
      </c>
      <c r="DB33" s="87">
        <f t="shared" si="41"/>
        <v>0</v>
      </c>
      <c r="DC33" s="87">
        <f t="shared" si="42"/>
        <v>0</v>
      </c>
      <c r="DD33" s="87">
        <f t="shared" si="43"/>
        <v>0</v>
      </c>
      <c r="DE33" s="87">
        <f t="shared" si="44"/>
        <v>0</v>
      </c>
      <c r="DF33" s="87">
        <f t="shared" si="45"/>
        <v>0</v>
      </c>
      <c r="DG33" s="87">
        <f t="shared" si="46"/>
        <v>0</v>
      </c>
      <c r="DH33" s="87">
        <f t="shared" si="47"/>
        <v>0</v>
      </c>
      <c r="DI33" s="87">
        <f t="shared" si="48"/>
        <v>0</v>
      </c>
      <c r="DJ33" s="87">
        <f t="shared" si="49"/>
        <v>0</v>
      </c>
    </row>
    <row r="34" spans="1:114" s="6" customFormat="1" ht="12" customHeight="1">
      <c r="A34" s="85" t="s">
        <v>243</v>
      </c>
      <c r="B34" s="86" t="s">
        <v>295</v>
      </c>
      <c r="C34" s="85" t="s">
        <v>296</v>
      </c>
      <c r="D34" s="87">
        <f t="shared" si="5"/>
        <v>37509</v>
      </c>
      <c r="E34" s="87">
        <f t="shared" si="6"/>
        <v>37509</v>
      </c>
      <c r="F34" s="87">
        <v>18754</v>
      </c>
      <c r="G34" s="87">
        <v>11253</v>
      </c>
      <c r="H34" s="87">
        <v>0</v>
      </c>
      <c r="I34" s="87">
        <v>0</v>
      </c>
      <c r="J34" s="88" t="s">
        <v>193</v>
      </c>
      <c r="K34" s="87">
        <v>7502</v>
      </c>
      <c r="L34" s="87">
        <v>0</v>
      </c>
      <c r="M34" s="87">
        <f t="shared" si="7"/>
        <v>0</v>
      </c>
      <c r="N34" s="87">
        <f t="shared" si="8"/>
        <v>0</v>
      </c>
      <c r="O34" s="87">
        <v>0</v>
      </c>
      <c r="P34" s="87">
        <v>0</v>
      </c>
      <c r="Q34" s="87">
        <v>0</v>
      </c>
      <c r="R34" s="87">
        <v>0</v>
      </c>
      <c r="S34" s="88" t="s">
        <v>193</v>
      </c>
      <c r="T34" s="87">
        <v>0</v>
      </c>
      <c r="U34" s="87">
        <v>0</v>
      </c>
      <c r="V34" s="87">
        <v>37509</v>
      </c>
      <c r="W34" s="87">
        <v>37509</v>
      </c>
      <c r="X34" s="87">
        <v>18754</v>
      </c>
      <c r="Y34" s="87">
        <v>11253</v>
      </c>
      <c r="Z34" s="87">
        <v>0</v>
      </c>
      <c r="AA34" s="87">
        <v>0</v>
      </c>
      <c r="AB34" s="88" t="s">
        <v>193</v>
      </c>
      <c r="AC34" s="87">
        <v>7502</v>
      </c>
      <c r="AD34" s="87">
        <v>0</v>
      </c>
      <c r="AE34" s="87">
        <f t="shared" si="9"/>
        <v>0</v>
      </c>
      <c r="AF34" s="87">
        <f t="shared" si="10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f t="shared" si="11"/>
        <v>35136</v>
      </c>
      <c r="AN34" s="87">
        <f t="shared" si="12"/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f t="shared" si="13"/>
        <v>0</v>
      </c>
      <c r="AT34" s="87">
        <v>0</v>
      </c>
      <c r="AU34" s="87">
        <v>0</v>
      </c>
      <c r="AV34" s="87">
        <v>0</v>
      </c>
      <c r="AW34" s="87">
        <v>0</v>
      </c>
      <c r="AX34" s="87">
        <f t="shared" si="14"/>
        <v>35136</v>
      </c>
      <c r="AY34" s="87">
        <v>0</v>
      </c>
      <c r="AZ34" s="87">
        <v>0</v>
      </c>
      <c r="BA34" s="87">
        <v>35136</v>
      </c>
      <c r="BB34" s="87">
        <v>0</v>
      </c>
      <c r="BC34" s="87">
        <v>2373</v>
      </c>
      <c r="BD34" s="87">
        <v>0</v>
      </c>
      <c r="BE34" s="87">
        <v>0</v>
      </c>
      <c r="BF34" s="87">
        <f t="shared" si="15"/>
        <v>35136</v>
      </c>
      <c r="BG34" s="87">
        <f t="shared" si="16"/>
        <v>0</v>
      </c>
      <c r="BH34" s="87">
        <f t="shared" si="17"/>
        <v>0</v>
      </c>
      <c r="BI34" s="87">
        <v>0</v>
      </c>
      <c r="BJ34" s="87">
        <v>0</v>
      </c>
      <c r="BK34" s="87">
        <v>0</v>
      </c>
      <c r="BL34" s="87">
        <v>0</v>
      </c>
      <c r="BM34" s="87">
        <v>0</v>
      </c>
      <c r="BN34" s="87">
        <v>0</v>
      </c>
      <c r="BO34" s="87">
        <f t="shared" si="18"/>
        <v>0</v>
      </c>
      <c r="BP34" s="87">
        <f t="shared" si="19"/>
        <v>0</v>
      </c>
      <c r="BQ34" s="87">
        <v>0</v>
      </c>
      <c r="BR34" s="87">
        <v>0</v>
      </c>
      <c r="BS34" s="87">
        <v>0</v>
      </c>
      <c r="BT34" s="87">
        <v>0</v>
      </c>
      <c r="BU34" s="87">
        <f t="shared" si="20"/>
        <v>0</v>
      </c>
      <c r="BV34" s="87">
        <v>0</v>
      </c>
      <c r="BW34" s="87">
        <v>0</v>
      </c>
      <c r="BX34" s="87">
        <v>0</v>
      </c>
      <c r="BY34" s="87">
        <v>0</v>
      </c>
      <c r="BZ34" s="87">
        <f t="shared" si="21"/>
        <v>0</v>
      </c>
      <c r="CA34" s="87">
        <v>0</v>
      </c>
      <c r="CB34" s="87">
        <v>0</v>
      </c>
      <c r="CC34" s="87">
        <v>0</v>
      </c>
      <c r="CD34" s="87">
        <v>0</v>
      </c>
      <c r="CE34" s="87">
        <v>0</v>
      </c>
      <c r="CF34" s="87">
        <v>0</v>
      </c>
      <c r="CG34" s="87">
        <v>0</v>
      </c>
      <c r="CH34" s="87">
        <f t="shared" si="22"/>
        <v>0</v>
      </c>
      <c r="CI34" s="87">
        <f t="shared" si="26"/>
        <v>0</v>
      </c>
      <c r="CJ34" s="87">
        <f t="shared" si="27"/>
        <v>0</v>
      </c>
      <c r="CK34" s="87">
        <f t="shared" si="28"/>
        <v>0</v>
      </c>
      <c r="CL34" s="87">
        <f t="shared" si="29"/>
        <v>0</v>
      </c>
      <c r="CM34" s="87">
        <f t="shared" si="30"/>
        <v>0</v>
      </c>
      <c r="CN34" s="87">
        <f t="shared" si="31"/>
        <v>0</v>
      </c>
      <c r="CO34" s="87">
        <f t="shared" si="32"/>
        <v>0</v>
      </c>
      <c r="CP34" s="87">
        <f t="shared" si="33"/>
        <v>0</v>
      </c>
      <c r="CQ34" s="87">
        <f t="shared" si="34"/>
        <v>35136</v>
      </c>
      <c r="CR34" s="87">
        <f t="shared" si="35"/>
        <v>0</v>
      </c>
      <c r="CS34" s="87">
        <f t="shared" si="36"/>
        <v>0</v>
      </c>
      <c r="CT34" s="87">
        <f t="shared" si="37"/>
        <v>0</v>
      </c>
      <c r="CU34" s="87">
        <f t="shared" si="38"/>
        <v>0</v>
      </c>
      <c r="CV34" s="87">
        <f t="shared" si="39"/>
        <v>0</v>
      </c>
      <c r="CW34" s="87">
        <f t="shared" si="40"/>
        <v>0</v>
      </c>
      <c r="CX34" s="87">
        <f t="shared" si="25"/>
        <v>0</v>
      </c>
      <c r="CY34" s="87">
        <f t="shared" si="50"/>
        <v>0</v>
      </c>
      <c r="CZ34" s="87">
        <f t="shared" si="51"/>
        <v>0</v>
      </c>
      <c r="DA34" s="87">
        <f t="shared" si="52"/>
        <v>0</v>
      </c>
      <c r="DB34" s="87">
        <f t="shared" si="41"/>
        <v>35136</v>
      </c>
      <c r="DC34" s="87">
        <f t="shared" si="42"/>
        <v>0</v>
      </c>
      <c r="DD34" s="87">
        <f t="shared" si="43"/>
        <v>0</v>
      </c>
      <c r="DE34" s="87">
        <f t="shared" si="44"/>
        <v>35136</v>
      </c>
      <c r="DF34" s="87">
        <f t="shared" si="45"/>
        <v>0</v>
      </c>
      <c r="DG34" s="87">
        <f t="shared" si="46"/>
        <v>2373</v>
      </c>
      <c r="DH34" s="87">
        <f t="shared" si="47"/>
        <v>0</v>
      </c>
      <c r="DI34" s="87">
        <f t="shared" si="48"/>
        <v>0</v>
      </c>
      <c r="DJ34" s="87">
        <f t="shared" si="49"/>
        <v>35136</v>
      </c>
    </row>
    <row r="35" spans="1:114" s="6" customFormat="1" ht="12" customHeight="1">
      <c r="A35" s="85" t="s">
        <v>243</v>
      </c>
      <c r="B35" s="86" t="s">
        <v>297</v>
      </c>
      <c r="C35" s="85" t="s">
        <v>298</v>
      </c>
      <c r="D35" s="87">
        <f t="shared" si="5"/>
        <v>227169</v>
      </c>
      <c r="E35" s="87">
        <f t="shared" si="6"/>
        <v>204452</v>
      </c>
      <c r="F35" s="87">
        <v>204452</v>
      </c>
      <c r="G35" s="87">
        <v>0</v>
      </c>
      <c r="H35" s="87">
        <v>0</v>
      </c>
      <c r="I35" s="87">
        <v>0</v>
      </c>
      <c r="J35" s="88" t="s">
        <v>193</v>
      </c>
      <c r="K35" s="87">
        <v>0</v>
      </c>
      <c r="L35" s="87">
        <v>22717</v>
      </c>
      <c r="M35" s="87">
        <f t="shared" si="7"/>
        <v>0</v>
      </c>
      <c r="N35" s="87">
        <f t="shared" si="8"/>
        <v>0</v>
      </c>
      <c r="O35" s="87">
        <v>0</v>
      </c>
      <c r="P35" s="87">
        <v>0</v>
      </c>
      <c r="Q35" s="87">
        <v>0</v>
      </c>
      <c r="R35" s="87">
        <v>0</v>
      </c>
      <c r="S35" s="88" t="s">
        <v>193</v>
      </c>
      <c r="T35" s="87">
        <v>0</v>
      </c>
      <c r="U35" s="87">
        <v>0</v>
      </c>
      <c r="V35" s="87">
        <v>227169</v>
      </c>
      <c r="W35" s="87">
        <v>204452</v>
      </c>
      <c r="X35" s="87">
        <v>204452</v>
      </c>
      <c r="Y35" s="87">
        <v>0</v>
      </c>
      <c r="Z35" s="87">
        <v>0</v>
      </c>
      <c r="AA35" s="87">
        <v>0</v>
      </c>
      <c r="AB35" s="88" t="s">
        <v>193</v>
      </c>
      <c r="AC35" s="87">
        <v>0</v>
      </c>
      <c r="AD35" s="87">
        <v>22717</v>
      </c>
      <c r="AE35" s="87">
        <f t="shared" si="9"/>
        <v>35052</v>
      </c>
      <c r="AF35" s="87">
        <f t="shared" si="10"/>
        <v>35052</v>
      </c>
      <c r="AG35" s="87">
        <v>0</v>
      </c>
      <c r="AH35" s="87">
        <v>0</v>
      </c>
      <c r="AI35" s="87">
        <v>0</v>
      </c>
      <c r="AJ35" s="87">
        <v>35052</v>
      </c>
      <c r="AK35" s="87">
        <v>0</v>
      </c>
      <c r="AL35" s="87">
        <v>0</v>
      </c>
      <c r="AM35" s="87">
        <f t="shared" si="11"/>
        <v>183975</v>
      </c>
      <c r="AN35" s="87">
        <f t="shared" si="12"/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f t="shared" si="13"/>
        <v>255</v>
      </c>
      <c r="AT35" s="87">
        <v>0</v>
      </c>
      <c r="AU35" s="87">
        <v>255</v>
      </c>
      <c r="AV35" s="87">
        <v>0</v>
      </c>
      <c r="AW35" s="87">
        <v>0</v>
      </c>
      <c r="AX35" s="87">
        <f t="shared" si="14"/>
        <v>183720</v>
      </c>
      <c r="AY35" s="87">
        <v>39888</v>
      </c>
      <c r="AZ35" s="87">
        <v>80485</v>
      </c>
      <c r="BA35" s="87">
        <v>0</v>
      </c>
      <c r="BB35" s="87">
        <v>63347</v>
      </c>
      <c r="BC35" s="87">
        <v>8142</v>
      </c>
      <c r="BD35" s="87">
        <v>0</v>
      </c>
      <c r="BE35" s="87">
        <v>0</v>
      </c>
      <c r="BF35" s="87">
        <f t="shared" si="15"/>
        <v>219027</v>
      </c>
      <c r="BG35" s="87">
        <f t="shared" si="16"/>
        <v>0</v>
      </c>
      <c r="BH35" s="87">
        <f t="shared" si="17"/>
        <v>0</v>
      </c>
      <c r="BI35" s="87">
        <v>0</v>
      </c>
      <c r="BJ35" s="87">
        <v>0</v>
      </c>
      <c r="BK35" s="87">
        <v>0</v>
      </c>
      <c r="BL35" s="87">
        <v>0</v>
      </c>
      <c r="BM35" s="87">
        <v>0</v>
      </c>
      <c r="BN35" s="87">
        <v>0</v>
      </c>
      <c r="BO35" s="87">
        <f t="shared" si="18"/>
        <v>0</v>
      </c>
      <c r="BP35" s="87">
        <f t="shared" si="19"/>
        <v>0</v>
      </c>
      <c r="BQ35" s="87">
        <v>0</v>
      </c>
      <c r="BR35" s="87">
        <v>0</v>
      </c>
      <c r="BS35" s="87">
        <v>0</v>
      </c>
      <c r="BT35" s="87">
        <v>0</v>
      </c>
      <c r="BU35" s="87">
        <f t="shared" si="20"/>
        <v>0</v>
      </c>
      <c r="BV35" s="87">
        <v>0</v>
      </c>
      <c r="BW35" s="87">
        <v>0</v>
      </c>
      <c r="BX35" s="87">
        <v>0</v>
      </c>
      <c r="BY35" s="87">
        <v>0</v>
      </c>
      <c r="BZ35" s="87">
        <f t="shared" si="21"/>
        <v>0</v>
      </c>
      <c r="CA35" s="87">
        <v>0</v>
      </c>
      <c r="CB35" s="87">
        <v>0</v>
      </c>
      <c r="CC35" s="87">
        <v>0</v>
      </c>
      <c r="CD35" s="87">
        <v>0</v>
      </c>
      <c r="CE35" s="87">
        <v>0</v>
      </c>
      <c r="CF35" s="87">
        <v>0</v>
      </c>
      <c r="CG35" s="87">
        <v>0</v>
      </c>
      <c r="CH35" s="87">
        <f t="shared" si="22"/>
        <v>0</v>
      </c>
      <c r="CI35" s="87">
        <f t="shared" si="26"/>
        <v>35052</v>
      </c>
      <c r="CJ35" s="87">
        <f t="shared" si="27"/>
        <v>35052</v>
      </c>
      <c r="CK35" s="87">
        <f t="shared" si="28"/>
        <v>0</v>
      </c>
      <c r="CL35" s="87">
        <f t="shared" si="29"/>
        <v>0</v>
      </c>
      <c r="CM35" s="87">
        <f t="shared" si="30"/>
        <v>0</v>
      </c>
      <c r="CN35" s="87">
        <f t="shared" si="31"/>
        <v>35052</v>
      </c>
      <c r="CO35" s="87">
        <f t="shared" si="32"/>
        <v>0</v>
      </c>
      <c r="CP35" s="87">
        <f t="shared" si="33"/>
        <v>0</v>
      </c>
      <c r="CQ35" s="87">
        <f t="shared" si="34"/>
        <v>183975</v>
      </c>
      <c r="CR35" s="87">
        <f t="shared" si="35"/>
        <v>0</v>
      </c>
      <c r="CS35" s="87">
        <f t="shared" si="36"/>
        <v>0</v>
      </c>
      <c r="CT35" s="87">
        <f t="shared" si="37"/>
        <v>0</v>
      </c>
      <c r="CU35" s="87">
        <f t="shared" si="38"/>
        <v>0</v>
      </c>
      <c r="CV35" s="87">
        <f t="shared" si="39"/>
        <v>0</v>
      </c>
      <c r="CW35" s="87">
        <f t="shared" si="40"/>
        <v>255</v>
      </c>
      <c r="CX35" s="87">
        <f t="shared" si="25"/>
        <v>0</v>
      </c>
      <c r="CY35" s="87">
        <f t="shared" si="50"/>
        <v>255</v>
      </c>
      <c r="CZ35" s="87">
        <f t="shared" si="51"/>
        <v>0</v>
      </c>
      <c r="DA35" s="87">
        <f t="shared" si="52"/>
        <v>0</v>
      </c>
      <c r="DB35" s="87">
        <f t="shared" si="41"/>
        <v>183720</v>
      </c>
      <c r="DC35" s="87">
        <f t="shared" si="42"/>
        <v>39888</v>
      </c>
      <c r="DD35" s="87">
        <f t="shared" si="43"/>
        <v>80485</v>
      </c>
      <c r="DE35" s="87">
        <f t="shared" si="44"/>
        <v>0</v>
      </c>
      <c r="DF35" s="87">
        <f t="shared" si="45"/>
        <v>63347</v>
      </c>
      <c r="DG35" s="87">
        <f t="shared" si="46"/>
        <v>8142</v>
      </c>
      <c r="DH35" s="87">
        <f t="shared" si="47"/>
        <v>0</v>
      </c>
      <c r="DI35" s="87">
        <f t="shared" si="48"/>
        <v>0</v>
      </c>
      <c r="DJ35" s="87">
        <f t="shared" si="49"/>
        <v>219027</v>
      </c>
    </row>
    <row r="36" spans="1:114" s="6" customFormat="1" ht="12" customHeight="1">
      <c r="A36" s="85" t="s">
        <v>243</v>
      </c>
      <c r="B36" s="86" t="s">
        <v>299</v>
      </c>
      <c r="C36" s="85" t="s">
        <v>300</v>
      </c>
      <c r="D36" s="87">
        <f t="shared" si="5"/>
        <v>8253</v>
      </c>
      <c r="E36" s="87">
        <f t="shared" si="6"/>
        <v>0</v>
      </c>
      <c r="F36" s="87">
        <v>0</v>
      </c>
      <c r="G36" s="87">
        <v>0</v>
      </c>
      <c r="H36" s="87">
        <v>0</v>
      </c>
      <c r="I36" s="87">
        <v>0</v>
      </c>
      <c r="J36" s="88" t="s">
        <v>193</v>
      </c>
      <c r="K36" s="87">
        <v>0</v>
      </c>
      <c r="L36" s="87">
        <v>8253</v>
      </c>
      <c r="M36" s="87">
        <f t="shared" si="7"/>
        <v>0</v>
      </c>
      <c r="N36" s="87">
        <f t="shared" si="8"/>
        <v>0</v>
      </c>
      <c r="O36" s="87">
        <v>0</v>
      </c>
      <c r="P36" s="87">
        <v>0</v>
      </c>
      <c r="Q36" s="87">
        <v>0</v>
      </c>
      <c r="R36" s="87">
        <v>0</v>
      </c>
      <c r="S36" s="88" t="s">
        <v>193</v>
      </c>
      <c r="T36" s="87">
        <v>0</v>
      </c>
      <c r="U36" s="87">
        <v>0</v>
      </c>
      <c r="V36" s="87">
        <v>8253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8" t="s">
        <v>193</v>
      </c>
      <c r="AC36" s="87">
        <v>0</v>
      </c>
      <c r="AD36" s="87">
        <v>8253</v>
      </c>
      <c r="AE36" s="87">
        <f t="shared" si="9"/>
        <v>0</v>
      </c>
      <c r="AF36" s="87">
        <f t="shared" si="10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f t="shared" si="11"/>
        <v>0</v>
      </c>
      <c r="AN36" s="87">
        <f t="shared" si="12"/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f t="shared" si="13"/>
        <v>0</v>
      </c>
      <c r="AT36" s="87">
        <v>0</v>
      </c>
      <c r="AU36" s="87">
        <v>0</v>
      </c>
      <c r="AV36" s="87">
        <v>0</v>
      </c>
      <c r="AW36" s="87">
        <v>0</v>
      </c>
      <c r="AX36" s="87">
        <f t="shared" si="14"/>
        <v>0</v>
      </c>
      <c r="AY36" s="87">
        <v>0</v>
      </c>
      <c r="AZ36" s="87">
        <v>0</v>
      </c>
      <c r="BA36" s="87">
        <v>0</v>
      </c>
      <c r="BB36" s="87">
        <v>0</v>
      </c>
      <c r="BC36" s="87">
        <v>8253</v>
      </c>
      <c r="BD36" s="87">
        <v>0</v>
      </c>
      <c r="BE36" s="87">
        <v>0</v>
      </c>
      <c r="BF36" s="87">
        <f t="shared" si="15"/>
        <v>0</v>
      </c>
      <c r="BG36" s="87">
        <f t="shared" si="16"/>
        <v>0</v>
      </c>
      <c r="BH36" s="87">
        <f t="shared" si="17"/>
        <v>0</v>
      </c>
      <c r="BI36" s="87">
        <v>0</v>
      </c>
      <c r="BJ36" s="87">
        <v>0</v>
      </c>
      <c r="BK36" s="87">
        <v>0</v>
      </c>
      <c r="BL36" s="87">
        <v>0</v>
      </c>
      <c r="BM36" s="87">
        <v>0</v>
      </c>
      <c r="BN36" s="87">
        <v>0</v>
      </c>
      <c r="BO36" s="87">
        <f t="shared" si="18"/>
        <v>0</v>
      </c>
      <c r="BP36" s="87">
        <f t="shared" si="19"/>
        <v>0</v>
      </c>
      <c r="BQ36" s="87">
        <v>0</v>
      </c>
      <c r="BR36" s="87">
        <v>0</v>
      </c>
      <c r="BS36" s="87">
        <v>0</v>
      </c>
      <c r="BT36" s="87">
        <v>0</v>
      </c>
      <c r="BU36" s="87">
        <f t="shared" si="20"/>
        <v>0</v>
      </c>
      <c r="BV36" s="87">
        <v>0</v>
      </c>
      <c r="BW36" s="87">
        <v>0</v>
      </c>
      <c r="BX36" s="87">
        <v>0</v>
      </c>
      <c r="BY36" s="87">
        <v>0</v>
      </c>
      <c r="BZ36" s="87">
        <f t="shared" si="21"/>
        <v>0</v>
      </c>
      <c r="CA36" s="87">
        <v>0</v>
      </c>
      <c r="CB36" s="87">
        <v>0</v>
      </c>
      <c r="CC36" s="87">
        <v>0</v>
      </c>
      <c r="CD36" s="87">
        <v>0</v>
      </c>
      <c r="CE36" s="87">
        <v>0</v>
      </c>
      <c r="CF36" s="87">
        <v>0</v>
      </c>
      <c r="CG36" s="87">
        <v>0</v>
      </c>
      <c r="CH36" s="87">
        <f t="shared" si="22"/>
        <v>0</v>
      </c>
      <c r="CI36" s="87">
        <f t="shared" si="26"/>
        <v>0</v>
      </c>
      <c r="CJ36" s="87">
        <f t="shared" si="27"/>
        <v>0</v>
      </c>
      <c r="CK36" s="87">
        <f t="shared" si="28"/>
        <v>0</v>
      </c>
      <c r="CL36" s="87">
        <f t="shared" si="29"/>
        <v>0</v>
      </c>
      <c r="CM36" s="87">
        <f t="shared" si="30"/>
        <v>0</v>
      </c>
      <c r="CN36" s="87">
        <f t="shared" si="31"/>
        <v>0</v>
      </c>
      <c r="CO36" s="87">
        <f t="shared" si="32"/>
        <v>0</v>
      </c>
      <c r="CP36" s="87">
        <f t="shared" si="33"/>
        <v>0</v>
      </c>
      <c r="CQ36" s="87">
        <f t="shared" si="34"/>
        <v>0</v>
      </c>
      <c r="CR36" s="87">
        <f t="shared" si="35"/>
        <v>0</v>
      </c>
      <c r="CS36" s="87">
        <f t="shared" si="36"/>
        <v>0</v>
      </c>
      <c r="CT36" s="87">
        <f t="shared" si="37"/>
        <v>0</v>
      </c>
      <c r="CU36" s="87">
        <f t="shared" si="38"/>
        <v>0</v>
      </c>
      <c r="CV36" s="87">
        <f t="shared" si="39"/>
        <v>0</v>
      </c>
      <c r="CW36" s="87">
        <f t="shared" si="40"/>
        <v>0</v>
      </c>
      <c r="CX36" s="87">
        <f t="shared" si="25"/>
        <v>0</v>
      </c>
      <c r="CY36" s="87">
        <f t="shared" si="50"/>
        <v>0</v>
      </c>
      <c r="CZ36" s="87">
        <f t="shared" si="51"/>
        <v>0</v>
      </c>
      <c r="DA36" s="87">
        <f t="shared" si="52"/>
        <v>0</v>
      </c>
      <c r="DB36" s="87">
        <f t="shared" si="41"/>
        <v>0</v>
      </c>
      <c r="DC36" s="87">
        <f t="shared" si="42"/>
        <v>0</v>
      </c>
      <c r="DD36" s="87">
        <f t="shared" si="43"/>
        <v>0</v>
      </c>
      <c r="DE36" s="87">
        <f t="shared" si="44"/>
        <v>0</v>
      </c>
      <c r="DF36" s="87">
        <f t="shared" si="45"/>
        <v>0</v>
      </c>
      <c r="DG36" s="87">
        <f t="shared" si="46"/>
        <v>8253</v>
      </c>
      <c r="DH36" s="87">
        <f t="shared" si="47"/>
        <v>0</v>
      </c>
      <c r="DI36" s="87">
        <f t="shared" si="48"/>
        <v>0</v>
      </c>
      <c r="DJ36" s="87">
        <f t="shared" si="49"/>
        <v>0</v>
      </c>
    </row>
    <row r="37" spans="1:114" s="6" customFormat="1" ht="12" customHeight="1">
      <c r="A37" s="85" t="s">
        <v>243</v>
      </c>
      <c r="B37" s="86" t="s">
        <v>301</v>
      </c>
      <c r="C37" s="85" t="s">
        <v>302</v>
      </c>
      <c r="D37" s="87">
        <f t="shared" si="5"/>
        <v>6808494</v>
      </c>
      <c r="E37" s="87">
        <f t="shared" si="6"/>
        <v>6356128</v>
      </c>
      <c r="F37" s="87">
        <v>5883415</v>
      </c>
      <c r="G37" s="87">
        <v>201347</v>
      </c>
      <c r="H37" s="87">
        <v>0</v>
      </c>
      <c r="I37" s="87">
        <v>0</v>
      </c>
      <c r="J37" s="88" t="s">
        <v>193</v>
      </c>
      <c r="K37" s="87">
        <v>271366</v>
      </c>
      <c r="L37" s="87">
        <v>452366</v>
      </c>
      <c r="M37" s="87">
        <f t="shared" si="7"/>
        <v>0</v>
      </c>
      <c r="N37" s="87">
        <f t="shared" si="8"/>
        <v>0</v>
      </c>
      <c r="O37" s="87">
        <v>0</v>
      </c>
      <c r="P37" s="87">
        <v>0</v>
      </c>
      <c r="Q37" s="87">
        <v>0</v>
      </c>
      <c r="R37" s="87">
        <v>0</v>
      </c>
      <c r="S37" s="88" t="s">
        <v>193</v>
      </c>
      <c r="T37" s="87">
        <v>0</v>
      </c>
      <c r="U37" s="87">
        <v>0</v>
      </c>
      <c r="V37" s="87">
        <v>6808494</v>
      </c>
      <c r="W37" s="87">
        <v>6356128</v>
      </c>
      <c r="X37" s="87">
        <v>5883415</v>
      </c>
      <c r="Y37" s="87">
        <v>201347</v>
      </c>
      <c r="Z37" s="87">
        <v>0</v>
      </c>
      <c r="AA37" s="87">
        <v>0</v>
      </c>
      <c r="AB37" s="88" t="s">
        <v>193</v>
      </c>
      <c r="AC37" s="87">
        <v>271366</v>
      </c>
      <c r="AD37" s="87">
        <v>452366</v>
      </c>
      <c r="AE37" s="87">
        <f t="shared" si="9"/>
        <v>0</v>
      </c>
      <c r="AF37" s="87">
        <f t="shared" si="10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f t="shared" si="11"/>
        <v>6803569</v>
      </c>
      <c r="AN37" s="87">
        <f t="shared" si="12"/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f t="shared" si="13"/>
        <v>0</v>
      </c>
      <c r="AT37" s="87">
        <v>0</v>
      </c>
      <c r="AU37" s="87">
        <v>0</v>
      </c>
      <c r="AV37" s="87">
        <v>0</v>
      </c>
      <c r="AW37" s="87">
        <v>0</v>
      </c>
      <c r="AX37" s="87">
        <f t="shared" si="14"/>
        <v>6728188</v>
      </c>
      <c r="AY37" s="87">
        <v>1934326</v>
      </c>
      <c r="AZ37" s="87">
        <v>4777719</v>
      </c>
      <c r="BA37" s="87">
        <v>16143</v>
      </c>
      <c r="BB37" s="87">
        <v>0</v>
      </c>
      <c r="BC37" s="87">
        <v>0</v>
      </c>
      <c r="BD37" s="87">
        <v>75381</v>
      </c>
      <c r="BE37" s="87">
        <v>4925</v>
      </c>
      <c r="BF37" s="87">
        <f t="shared" si="15"/>
        <v>6808494</v>
      </c>
      <c r="BG37" s="87">
        <f t="shared" si="16"/>
        <v>0</v>
      </c>
      <c r="BH37" s="87">
        <f t="shared" si="17"/>
        <v>0</v>
      </c>
      <c r="BI37" s="87">
        <v>0</v>
      </c>
      <c r="BJ37" s="87">
        <v>0</v>
      </c>
      <c r="BK37" s="87">
        <v>0</v>
      </c>
      <c r="BL37" s="87">
        <v>0</v>
      </c>
      <c r="BM37" s="87">
        <v>0</v>
      </c>
      <c r="BN37" s="87">
        <v>0</v>
      </c>
      <c r="BO37" s="87">
        <f t="shared" si="18"/>
        <v>0</v>
      </c>
      <c r="BP37" s="87">
        <f t="shared" si="19"/>
        <v>0</v>
      </c>
      <c r="BQ37" s="87">
        <v>0</v>
      </c>
      <c r="BR37" s="87">
        <v>0</v>
      </c>
      <c r="BS37" s="87">
        <v>0</v>
      </c>
      <c r="BT37" s="87">
        <v>0</v>
      </c>
      <c r="BU37" s="87">
        <f t="shared" si="20"/>
        <v>0</v>
      </c>
      <c r="BV37" s="87">
        <v>0</v>
      </c>
      <c r="BW37" s="87">
        <v>0</v>
      </c>
      <c r="BX37" s="87">
        <v>0</v>
      </c>
      <c r="BY37" s="87">
        <v>0</v>
      </c>
      <c r="BZ37" s="87">
        <f t="shared" si="21"/>
        <v>0</v>
      </c>
      <c r="CA37" s="87">
        <v>0</v>
      </c>
      <c r="CB37" s="87">
        <v>0</v>
      </c>
      <c r="CC37" s="87">
        <v>0</v>
      </c>
      <c r="CD37" s="87">
        <v>0</v>
      </c>
      <c r="CE37" s="87">
        <v>0</v>
      </c>
      <c r="CF37" s="87">
        <v>0</v>
      </c>
      <c r="CG37" s="87">
        <v>0</v>
      </c>
      <c r="CH37" s="87">
        <f t="shared" si="22"/>
        <v>0</v>
      </c>
      <c r="CI37" s="87">
        <f t="shared" si="26"/>
        <v>0</v>
      </c>
      <c r="CJ37" s="87">
        <f t="shared" si="27"/>
        <v>0</v>
      </c>
      <c r="CK37" s="87">
        <f t="shared" si="28"/>
        <v>0</v>
      </c>
      <c r="CL37" s="87">
        <f t="shared" si="29"/>
        <v>0</v>
      </c>
      <c r="CM37" s="87">
        <f t="shared" si="30"/>
        <v>0</v>
      </c>
      <c r="CN37" s="87">
        <f t="shared" si="31"/>
        <v>0</v>
      </c>
      <c r="CO37" s="87">
        <f t="shared" si="32"/>
        <v>0</v>
      </c>
      <c r="CP37" s="87">
        <f t="shared" si="33"/>
        <v>0</v>
      </c>
      <c r="CQ37" s="87">
        <f t="shared" si="34"/>
        <v>6803569</v>
      </c>
      <c r="CR37" s="87">
        <f t="shared" si="35"/>
        <v>0</v>
      </c>
      <c r="CS37" s="87">
        <f t="shared" si="36"/>
        <v>0</v>
      </c>
      <c r="CT37" s="87">
        <f t="shared" si="37"/>
        <v>0</v>
      </c>
      <c r="CU37" s="87">
        <f t="shared" si="38"/>
        <v>0</v>
      </c>
      <c r="CV37" s="87">
        <f t="shared" si="39"/>
        <v>0</v>
      </c>
      <c r="CW37" s="87">
        <f t="shared" si="40"/>
        <v>0</v>
      </c>
      <c r="CX37" s="87">
        <f t="shared" si="25"/>
        <v>0</v>
      </c>
      <c r="CY37" s="87">
        <f t="shared" si="50"/>
        <v>0</v>
      </c>
      <c r="CZ37" s="87">
        <f t="shared" si="51"/>
        <v>0</v>
      </c>
      <c r="DA37" s="87">
        <f t="shared" si="52"/>
        <v>0</v>
      </c>
      <c r="DB37" s="87">
        <f t="shared" si="41"/>
        <v>6728188</v>
      </c>
      <c r="DC37" s="87">
        <f t="shared" si="42"/>
        <v>1934326</v>
      </c>
      <c r="DD37" s="87">
        <f t="shared" si="43"/>
        <v>4777719</v>
      </c>
      <c r="DE37" s="87">
        <f t="shared" si="44"/>
        <v>16143</v>
      </c>
      <c r="DF37" s="87">
        <f t="shared" si="45"/>
        <v>0</v>
      </c>
      <c r="DG37" s="87">
        <f t="shared" si="46"/>
        <v>0</v>
      </c>
      <c r="DH37" s="87">
        <f t="shared" si="47"/>
        <v>75381</v>
      </c>
      <c r="DI37" s="87">
        <f t="shared" si="48"/>
        <v>4925</v>
      </c>
      <c r="DJ37" s="87">
        <f t="shared" si="49"/>
        <v>6808494</v>
      </c>
    </row>
    <row r="38" spans="1:114" s="6" customFormat="1" ht="12" customHeight="1">
      <c r="A38" s="85" t="s">
        <v>243</v>
      </c>
      <c r="B38" s="86" t="s">
        <v>303</v>
      </c>
      <c r="C38" s="85" t="s">
        <v>304</v>
      </c>
      <c r="D38" s="87">
        <f t="shared" si="5"/>
        <v>16530923</v>
      </c>
      <c r="E38" s="87">
        <f t="shared" si="6"/>
        <v>15057908</v>
      </c>
      <c r="F38" s="87">
        <v>14139601</v>
      </c>
      <c r="G38" s="87">
        <v>885218</v>
      </c>
      <c r="H38" s="87">
        <v>0</v>
      </c>
      <c r="I38" s="87">
        <v>0</v>
      </c>
      <c r="J38" s="88" t="s">
        <v>193</v>
      </c>
      <c r="K38" s="87">
        <v>33089</v>
      </c>
      <c r="L38" s="87">
        <v>1473015</v>
      </c>
      <c r="M38" s="87">
        <f t="shared" si="7"/>
        <v>0</v>
      </c>
      <c r="N38" s="87">
        <f t="shared" si="8"/>
        <v>0</v>
      </c>
      <c r="O38" s="87">
        <v>0</v>
      </c>
      <c r="P38" s="87">
        <v>0</v>
      </c>
      <c r="Q38" s="87">
        <v>0</v>
      </c>
      <c r="R38" s="87">
        <v>0</v>
      </c>
      <c r="S38" s="88" t="s">
        <v>193</v>
      </c>
      <c r="T38" s="87">
        <v>0</v>
      </c>
      <c r="U38" s="87">
        <v>0</v>
      </c>
      <c r="V38" s="87">
        <v>16530923</v>
      </c>
      <c r="W38" s="87">
        <v>15057908</v>
      </c>
      <c r="X38" s="87">
        <v>14139601</v>
      </c>
      <c r="Y38" s="87">
        <v>885218</v>
      </c>
      <c r="Z38" s="87">
        <v>0</v>
      </c>
      <c r="AA38" s="87">
        <v>0</v>
      </c>
      <c r="AB38" s="88" t="s">
        <v>193</v>
      </c>
      <c r="AC38" s="87">
        <v>33089</v>
      </c>
      <c r="AD38" s="87">
        <v>1473015</v>
      </c>
      <c r="AE38" s="87">
        <f t="shared" si="9"/>
        <v>0</v>
      </c>
      <c r="AF38" s="87">
        <f t="shared" si="10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f t="shared" si="11"/>
        <v>16530923</v>
      </c>
      <c r="AN38" s="87">
        <f t="shared" si="12"/>
        <v>4471</v>
      </c>
      <c r="AO38" s="87">
        <v>4471</v>
      </c>
      <c r="AP38" s="87">
        <v>0</v>
      </c>
      <c r="AQ38" s="87">
        <v>0</v>
      </c>
      <c r="AR38" s="87">
        <v>0</v>
      </c>
      <c r="AS38" s="87">
        <f t="shared" si="13"/>
        <v>0</v>
      </c>
      <c r="AT38" s="87">
        <v>0</v>
      </c>
      <c r="AU38" s="87">
        <v>0</v>
      </c>
      <c r="AV38" s="87">
        <v>0</v>
      </c>
      <c r="AW38" s="87">
        <v>0</v>
      </c>
      <c r="AX38" s="87">
        <f t="shared" si="14"/>
        <v>16526452</v>
      </c>
      <c r="AY38" s="87">
        <v>1379091</v>
      </c>
      <c r="AZ38" s="87">
        <v>15098751</v>
      </c>
      <c r="BA38" s="87">
        <v>0</v>
      </c>
      <c r="BB38" s="87">
        <v>48610</v>
      </c>
      <c r="BC38" s="87">
        <v>0</v>
      </c>
      <c r="BD38" s="87">
        <v>0</v>
      </c>
      <c r="BE38" s="87">
        <v>0</v>
      </c>
      <c r="BF38" s="87">
        <f t="shared" si="15"/>
        <v>16530923</v>
      </c>
      <c r="BG38" s="87">
        <f t="shared" si="16"/>
        <v>0</v>
      </c>
      <c r="BH38" s="87">
        <f t="shared" si="17"/>
        <v>0</v>
      </c>
      <c r="BI38" s="87">
        <v>0</v>
      </c>
      <c r="BJ38" s="87">
        <v>0</v>
      </c>
      <c r="BK38" s="87">
        <v>0</v>
      </c>
      <c r="BL38" s="87">
        <v>0</v>
      </c>
      <c r="BM38" s="87">
        <v>0</v>
      </c>
      <c r="BN38" s="87">
        <v>0</v>
      </c>
      <c r="BO38" s="87">
        <f t="shared" si="18"/>
        <v>0</v>
      </c>
      <c r="BP38" s="87">
        <f t="shared" si="19"/>
        <v>0</v>
      </c>
      <c r="BQ38" s="87">
        <v>0</v>
      </c>
      <c r="BR38" s="87">
        <v>0</v>
      </c>
      <c r="BS38" s="87">
        <v>0</v>
      </c>
      <c r="BT38" s="87">
        <v>0</v>
      </c>
      <c r="BU38" s="87">
        <f t="shared" si="20"/>
        <v>0</v>
      </c>
      <c r="BV38" s="87">
        <v>0</v>
      </c>
      <c r="BW38" s="87">
        <v>0</v>
      </c>
      <c r="BX38" s="87">
        <v>0</v>
      </c>
      <c r="BY38" s="87">
        <v>0</v>
      </c>
      <c r="BZ38" s="87">
        <f t="shared" si="21"/>
        <v>0</v>
      </c>
      <c r="CA38" s="87">
        <v>0</v>
      </c>
      <c r="CB38" s="87">
        <v>0</v>
      </c>
      <c r="CC38" s="87">
        <v>0</v>
      </c>
      <c r="CD38" s="87">
        <v>0</v>
      </c>
      <c r="CE38" s="87">
        <v>0</v>
      </c>
      <c r="CF38" s="87">
        <v>0</v>
      </c>
      <c r="CG38" s="87">
        <v>0</v>
      </c>
      <c r="CH38" s="87">
        <f t="shared" si="22"/>
        <v>0</v>
      </c>
      <c r="CI38" s="87">
        <f t="shared" si="26"/>
        <v>0</v>
      </c>
      <c r="CJ38" s="87">
        <f t="shared" si="27"/>
        <v>0</v>
      </c>
      <c r="CK38" s="87">
        <f t="shared" si="28"/>
        <v>0</v>
      </c>
      <c r="CL38" s="87">
        <f t="shared" si="29"/>
        <v>0</v>
      </c>
      <c r="CM38" s="87">
        <f t="shared" si="30"/>
        <v>0</v>
      </c>
      <c r="CN38" s="87">
        <f t="shared" si="31"/>
        <v>0</v>
      </c>
      <c r="CO38" s="87">
        <f t="shared" si="32"/>
        <v>0</v>
      </c>
      <c r="CP38" s="87">
        <f t="shared" si="33"/>
        <v>0</v>
      </c>
      <c r="CQ38" s="87">
        <f t="shared" si="34"/>
        <v>16530923</v>
      </c>
      <c r="CR38" s="87">
        <f t="shared" si="35"/>
        <v>4471</v>
      </c>
      <c r="CS38" s="87">
        <f t="shared" si="36"/>
        <v>4471</v>
      </c>
      <c r="CT38" s="87">
        <f t="shared" si="37"/>
        <v>0</v>
      </c>
      <c r="CU38" s="87">
        <f t="shared" si="38"/>
        <v>0</v>
      </c>
      <c r="CV38" s="87">
        <f t="shared" si="39"/>
        <v>0</v>
      </c>
      <c r="CW38" s="87">
        <f t="shared" si="40"/>
        <v>0</v>
      </c>
      <c r="CX38" s="87">
        <f t="shared" si="25"/>
        <v>0</v>
      </c>
      <c r="CY38" s="87">
        <f t="shared" si="50"/>
        <v>0</v>
      </c>
      <c r="CZ38" s="87">
        <f t="shared" si="51"/>
        <v>0</v>
      </c>
      <c r="DA38" s="87">
        <f t="shared" si="52"/>
        <v>0</v>
      </c>
      <c r="DB38" s="87">
        <f t="shared" si="41"/>
        <v>16526452</v>
      </c>
      <c r="DC38" s="87">
        <f t="shared" si="42"/>
        <v>1379091</v>
      </c>
      <c r="DD38" s="87">
        <f t="shared" si="43"/>
        <v>15098751</v>
      </c>
      <c r="DE38" s="87">
        <f t="shared" si="44"/>
        <v>0</v>
      </c>
      <c r="DF38" s="87">
        <f t="shared" si="45"/>
        <v>48610</v>
      </c>
      <c r="DG38" s="87">
        <f t="shared" si="46"/>
        <v>0</v>
      </c>
      <c r="DH38" s="87">
        <f t="shared" si="47"/>
        <v>0</v>
      </c>
      <c r="DI38" s="87">
        <f t="shared" si="48"/>
        <v>0</v>
      </c>
      <c r="DJ38" s="87">
        <f t="shared" si="49"/>
        <v>16530923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7:DJ13 A17:DJ38">
    <cfRule type="expression" priority="30" dxfId="18" stopIfTrue="1">
      <formula>$A7&lt;&gt;""</formula>
    </cfRule>
  </conditionalFormatting>
  <conditionalFormatting sqref="A14:DJ16">
    <cfRule type="expression" priority="29" dxfId="18" stopIfTrue="1">
      <formula>$A14&lt;&gt;""</formula>
    </cfRule>
  </conditionalFormatting>
  <conditionalFormatting sqref="A7:DJ38">
    <cfRule type="expression" priority="1" dxfId="1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ゴシック,標準"&amp;14【災害】廃棄物処理事業経費（市区町村の合計）（平成24年度実績）&amp;R&amp;A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5.3984375" style="82" customWidth="1"/>
    <col min="4" max="114" width="14.69921875" style="84" customWidth="1"/>
    <col min="115" max="16384" width="9" style="82" customWidth="1"/>
  </cols>
  <sheetData>
    <row r="1" spans="1:114" s="7" customFormat="1" ht="17.25">
      <c r="A1" s="57" t="s">
        <v>195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7" customFormat="1" ht="13.5">
      <c r="A2" s="95" t="s">
        <v>43</v>
      </c>
      <c r="B2" s="95" t="s">
        <v>44</v>
      </c>
      <c r="C2" s="97" t="s">
        <v>45</v>
      </c>
      <c r="D2" s="63" t="s">
        <v>46</v>
      </c>
      <c r="E2" s="19"/>
      <c r="F2" s="19"/>
      <c r="G2" s="19"/>
      <c r="H2" s="19"/>
      <c r="I2" s="19"/>
      <c r="J2" s="19"/>
      <c r="K2" s="19"/>
      <c r="L2" s="20"/>
      <c r="M2" s="63" t="s">
        <v>47</v>
      </c>
      <c r="N2" s="19"/>
      <c r="O2" s="19"/>
      <c r="P2" s="19"/>
      <c r="Q2" s="19"/>
      <c r="R2" s="19"/>
      <c r="S2" s="19"/>
      <c r="T2" s="19"/>
      <c r="U2" s="20"/>
      <c r="V2" s="63" t="s">
        <v>48</v>
      </c>
      <c r="W2" s="19"/>
      <c r="X2" s="19"/>
      <c r="Y2" s="19"/>
      <c r="Z2" s="19"/>
      <c r="AA2" s="19"/>
      <c r="AB2" s="19"/>
      <c r="AC2" s="19"/>
      <c r="AD2" s="20"/>
      <c r="AE2" s="64" t="s">
        <v>49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50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51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7" customFormat="1" ht="13.5">
      <c r="A3" s="96"/>
      <c r="B3" s="96"/>
      <c r="C3" s="98"/>
      <c r="D3" s="65" t="s">
        <v>52</v>
      </c>
      <c r="E3" s="24"/>
      <c r="F3" s="24"/>
      <c r="G3" s="24"/>
      <c r="H3" s="24"/>
      <c r="I3" s="24"/>
      <c r="J3" s="24"/>
      <c r="K3" s="24"/>
      <c r="L3" s="25"/>
      <c r="M3" s="65" t="s">
        <v>52</v>
      </c>
      <c r="N3" s="24"/>
      <c r="O3" s="24"/>
      <c r="P3" s="24"/>
      <c r="Q3" s="24"/>
      <c r="R3" s="24"/>
      <c r="S3" s="24"/>
      <c r="T3" s="24"/>
      <c r="U3" s="25"/>
      <c r="V3" s="65" t="s">
        <v>52</v>
      </c>
      <c r="W3" s="24"/>
      <c r="X3" s="24"/>
      <c r="Y3" s="24"/>
      <c r="Z3" s="24"/>
      <c r="AA3" s="24"/>
      <c r="AB3" s="24"/>
      <c r="AC3" s="24"/>
      <c r="AD3" s="25"/>
      <c r="AE3" s="66" t="s">
        <v>53</v>
      </c>
      <c r="AF3" s="21"/>
      <c r="AG3" s="21"/>
      <c r="AH3" s="21"/>
      <c r="AI3" s="21"/>
      <c r="AJ3" s="21"/>
      <c r="AK3" s="21"/>
      <c r="AL3" s="26"/>
      <c r="AM3" s="22" t="s">
        <v>54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55</v>
      </c>
      <c r="BF3" s="31" t="s">
        <v>48</v>
      </c>
      <c r="BG3" s="66" t="s">
        <v>53</v>
      </c>
      <c r="BH3" s="21"/>
      <c r="BI3" s="21"/>
      <c r="BJ3" s="21"/>
      <c r="BK3" s="21"/>
      <c r="BL3" s="21"/>
      <c r="BM3" s="21"/>
      <c r="BN3" s="26"/>
      <c r="BO3" s="22" t="s">
        <v>54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55</v>
      </c>
      <c r="CH3" s="31" t="s">
        <v>48</v>
      </c>
      <c r="CI3" s="66" t="s">
        <v>53</v>
      </c>
      <c r="CJ3" s="21"/>
      <c r="CK3" s="21"/>
      <c r="CL3" s="21"/>
      <c r="CM3" s="21"/>
      <c r="CN3" s="21"/>
      <c r="CO3" s="21"/>
      <c r="CP3" s="26"/>
      <c r="CQ3" s="22" t="s">
        <v>54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55</v>
      </c>
      <c r="DJ3" s="31" t="s">
        <v>48</v>
      </c>
    </row>
    <row r="4" spans="1:114" s="7" customFormat="1" ht="13.5" customHeight="1">
      <c r="A4" s="96"/>
      <c r="B4" s="96"/>
      <c r="C4" s="98"/>
      <c r="D4" s="16"/>
      <c r="E4" s="65" t="s">
        <v>56</v>
      </c>
      <c r="F4" s="32"/>
      <c r="G4" s="32"/>
      <c r="H4" s="32"/>
      <c r="I4" s="32"/>
      <c r="J4" s="32"/>
      <c r="K4" s="33"/>
      <c r="L4" s="15" t="s">
        <v>57</v>
      </c>
      <c r="M4" s="16"/>
      <c r="N4" s="65" t="s">
        <v>56</v>
      </c>
      <c r="O4" s="32"/>
      <c r="P4" s="32"/>
      <c r="Q4" s="32"/>
      <c r="R4" s="32"/>
      <c r="S4" s="32"/>
      <c r="T4" s="33"/>
      <c r="U4" s="15" t="s">
        <v>57</v>
      </c>
      <c r="V4" s="16"/>
      <c r="W4" s="65" t="s">
        <v>56</v>
      </c>
      <c r="X4" s="32"/>
      <c r="Y4" s="32"/>
      <c r="Z4" s="32"/>
      <c r="AA4" s="32"/>
      <c r="AB4" s="32"/>
      <c r="AC4" s="33"/>
      <c r="AD4" s="15" t="s">
        <v>57</v>
      </c>
      <c r="AE4" s="31" t="s">
        <v>48</v>
      </c>
      <c r="AF4" s="36" t="s">
        <v>58</v>
      </c>
      <c r="AG4" s="30"/>
      <c r="AH4" s="34"/>
      <c r="AI4" s="21"/>
      <c r="AJ4" s="35"/>
      <c r="AK4" s="67" t="s">
        <v>59</v>
      </c>
      <c r="AL4" s="93" t="s">
        <v>60</v>
      </c>
      <c r="AM4" s="31" t="s">
        <v>48</v>
      </c>
      <c r="AN4" s="66" t="s">
        <v>61</v>
      </c>
      <c r="AO4" s="28"/>
      <c r="AP4" s="28"/>
      <c r="AQ4" s="28"/>
      <c r="AR4" s="29"/>
      <c r="AS4" s="66" t="s">
        <v>62</v>
      </c>
      <c r="AT4" s="21"/>
      <c r="AU4" s="21"/>
      <c r="AV4" s="35"/>
      <c r="AW4" s="36" t="s">
        <v>63</v>
      </c>
      <c r="AX4" s="66" t="s">
        <v>64</v>
      </c>
      <c r="AY4" s="27"/>
      <c r="AZ4" s="28"/>
      <c r="BA4" s="28"/>
      <c r="BB4" s="29"/>
      <c r="BC4" s="36" t="s">
        <v>65</v>
      </c>
      <c r="BD4" s="36" t="s">
        <v>66</v>
      </c>
      <c r="BE4" s="31"/>
      <c r="BF4" s="31"/>
      <c r="BG4" s="31" t="s">
        <v>48</v>
      </c>
      <c r="BH4" s="36" t="s">
        <v>58</v>
      </c>
      <c r="BI4" s="30"/>
      <c r="BJ4" s="34"/>
      <c r="BK4" s="21"/>
      <c r="BL4" s="35"/>
      <c r="BM4" s="67" t="s">
        <v>59</v>
      </c>
      <c r="BN4" s="93" t="s">
        <v>60</v>
      </c>
      <c r="BO4" s="31" t="s">
        <v>48</v>
      </c>
      <c r="BP4" s="66" t="s">
        <v>61</v>
      </c>
      <c r="BQ4" s="28"/>
      <c r="BR4" s="28"/>
      <c r="BS4" s="28"/>
      <c r="BT4" s="29"/>
      <c r="BU4" s="66" t="s">
        <v>62</v>
      </c>
      <c r="BV4" s="21"/>
      <c r="BW4" s="21"/>
      <c r="BX4" s="35"/>
      <c r="BY4" s="36" t="s">
        <v>63</v>
      </c>
      <c r="BZ4" s="66" t="s">
        <v>64</v>
      </c>
      <c r="CA4" s="37"/>
      <c r="CB4" s="37"/>
      <c r="CC4" s="38"/>
      <c r="CD4" s="29"/>
      <c r="CE4" s="36" t="s">
        <v>65</v>
      </c>
      <c r="CF4" s="36" t="s">
        <v>66</v>
      </c>
      <c r="CG4" s="31"/>
      <c r="CH4" s="31"/>
      <c r="CI4" s="31" t="s">
        <v>48</v>
      </c>
      <c r="CJ4" s="36" t="s">
        <v>58</v>
      </c>
      <c r="CK4" s="30"/>
      <c r="CL4" s="34"/>
      <c r="CM4" s="21"/>
      <c r="CN4" s="35"/>
      <c r="CO4" s="67" t="s">
        <v>59</v>
      </c>
      <c r="CP4" s="93" t="s">
        <v>60</v>
      </c>
      <c r="CQ4" s="31" t="s">
        <v>48</v>
      </c>
      <c r="CR4" s="66" t="s">
        <v>61</v>
      </c>
      <c r="CS4" s="28"/>
      <c r="CT4" s="28"/>
      <c r="CU4" s="28"/>
      <c r="CV4" s="29"/>
      <c r="CW4" s="66" t="s">
        <v>62</v>
      </c>
      <c r="CX4" s="21"/>
      <c r="CY4" s="21"/>
      <c r="CZ4" s="35"/>
      <c r="DA4" s="36" t="s">
        <v>63</v>
      </c>
      <c r="DB4" s="66" t="s">
        <v>64</v>
      </c>
      <c r="DC4" s="28"/>
      <c r="DD4" s="28"/>
      <c r="DE4" s="28"/>
      <c r="DF4" s="29"/>
      <c r="DG4" s="36" t="s">
        <v>65</v>
      </c>
      <c r="DH4" s="36" t="s">
        <v>66</v>
      </c>
      <c r="DI4" s="31"/>
      <c r="DJ4" s="31"/>
    </row>
    <row r="5" spans="1:114" s="7" customFormat="1" ht="22.5">
      <c r="A5" s="96"/>
      <c r="B5" s="96"/>
      <c r="C5" s="98"/>
      <c r="D5" s="16"/>
      <c r="E5" s="16" t="s">
        <v>48</v>
      </c>
      <c r="F5" s="59" t="s">
        <v>67</v>
      </c>
      <c r="G5" s="59" t="s">
        <v>68</v>
      </c>
      <c r="H5" s="59" t="s">
        <v>69</v>
      </c>
      <c r="I5" s="59" t="s">
        <v>70</v>
      </c>
      <c r="J5" s="59" t="s">
        <v>71</v>
      </c>
      <c r="K5" s="59" t="s">
        <v>55</v>
      </c>
      <c r="L5" s="15"/>
      <c r="M5" s="16"/>
      <c r="N5" s="16" t="s">
        <v>48</v>
      </c>
      <c r="O5" s="59" t="s">
        <v>67</v>
      </c>
      <c r="P5" s="59" t="s">
        <v>68</v>
      </c>
      <c r="Q5" s="59" t="s">
        <v>69</v>
      </c>
      <c r="R5" s="59" t="s">
        <v>70</v>
      </c>
      <c r="S5" s="59" t="s">
        <v>71</v>
      </c>
      <c r="T5" s="59" t="s">
        <v>55</v>
      </c>
      <c r="U5" s="15"/>
      <c r="V5" s="16"/>
      <c r="W5" s="16" t="s">
        <v>48</v>
      </c>
      <c r="X5" s="59" t="s">
        <v>67</v>
      </c>
      <c r="Y5" s="59" t="s">
        <v>68</v>
      </c>
      <c r="Z5" s="59" t="s">
        <v>69</v>
      </c>
      <c r="AA5" s="59" t="s">
        <v>70</v>
      </c>
      <c r="AB5" s="59" t="s">
        <v>71</v>
      </c>
      <c r="AC5" s="59" t="s">
        <v>55</v>
      </c>
      <c r="AD5" s="15"/>
      <c r="AE5" s="31"/>
      <c r="AF5" s="31" t="s">
        <v>48</v>
      </c>
      <c r="AG5" s="67" t="s">
        <v>72</v>
      </c>
      <c r="AH5" s="67" t="s">
        <v>73</v>
      </c>
      <c r="AI5" s="67" t="s">
        <v>74</v>
      </c>
      <c r="AJ5" s="67" t="s">
        <v>55</v>
      </c>
      <c r="AK5" s="39"/>
      <c r="AL5" s="94"/>
      <c r="AM5" s="31"/>
      <c r="AN5" s="31" t="s">
        <v>48</v>
      </c>
      <c r="AO5" s="31" t="s">
        <v>75</v>
      </c>
      <c r="AP5" s="31" t="s">
        <v>76</v>
      </c>
      <c r="AQ5" s="31" t="s">
        <v>77</v>
      </c>
      <c r="AR5" s="31" t="s">
        <v>78</v>
      </c>
      <c r="AS5" s="31" t="s">
        <v>48</v>
      </c>
      <c r="AT5" s="36" t="s">
        <v>79</v>
      </c>
      <c r="AU5" s="36" t="s">
        <v>80</v>
      </c>
      <c r="AV5" s="36" t="s">
        <v>81</v>
      </c>
      <c r="AW5" s="31"/>
      <c r="AX5" s="31" t="s">
        <v>48</v>
      </c>
      <c r="AY5" s="36" t="s">
        <v>79</v>
      </c>
      <c r="AZ5" s="36" t="s">
        <v>80</v>
      </c>
      <c r="BA5" s="36" t="s">
        <v>81</v>
      </c>
      <c r="BB5" s="36" t="s">
        <v>55</v>
      </c>
      <c r="BC5" s="31"/>
      <c r="BD5" s="31"/>
      <c r="BE5" s="31"/>
      <c r="BF5" s="31"/>
      <c r="BG5" s="31"/>
      <c r="BH5" s="31" t="s">
        <v>48</v>
      </c>
      <c r="BI5" s="67" t="s">
        <v>72</v>
      </c>
      <c r="BJ5" s="67" t="s">
        <v>73</v>
      </c>
      <c r="BK5" s="67" t="s">
        <v>74</v>
      </c>
      <c r="BL5" s="67" t="s">
        <v>55</v>
      </c>
      <c r="BM5" s="39"/>
      <c r="BN5" s="94"/>
      <c r="BO5" s="31"/>
      <c r="BP5" s="31" t="s">
        <v>48</v>
      </c>
      <c r="BQ5" s="31" t="s">
        <v>75</v>
      </c>
      <c r="BR5" s="31" t="s">
        <v>76</v>
      </c>
      <c r="BS5" s="31" t="s">
        <v>77</v>
      </c>
      <c r="BT5" s="31" t="s">
        <v>78</v>
      </c>
      <c r="BU5" s="31" t="s">
        <v>48</v>
      </c>
      <c r="BV5" s="36" t="s">
        <v>79</v>
      </c>
      <c r="BW5" s="36" t="s">
        <v>80</v>
      </c>
      <c r="BX5" s="36" t="s">
        <v>81</v>
      </c>
      <c r="BY5" s="31"/>
      <c r="BZ5" s="31" t="s">
        <v>48</v>
      </c>
      <c r="CA5" s="36" t="s">
        <v>79</v>
      </c>
      <c r="CB5" s="36" t="s">
        <v>80</v>
      </c>
      <c r="CC5" s="36" t="s">
        <v>81</v>
      </c>
      <c r="CD5" s="36" t="s">
        <v>55</v>
      </c>
      <c r="CE5" s="31"/>
      <c r="CF5" s="31"/>
      <c r="CG5" s="31"/>
      <c r="CH5" s="31"/>
      <c r="CI5" s="31"/>
      <c r="CJ5" s="31" t="s">
        <v>48</v>
      </c>
      <c r="CK5" s="67" t="s">
        <v>72</v>
      </c>
      <c r="CL5" s="67" t="s">
        <v>73</v>
      </c>
      <c r="CM5" s="67" t="s">
        <v>74</v>
      </c>
      <c r="CN5" s="67" t="s">
        <v>55</v>
      </c>
      <c r="CO5" s="39"/>
      <c r="CP5" s="94"/>
      <c r="CQ5" s="31"/>
      <c r="CR5" s="31" t="s">
        <v>48</v>
      </c>
      <c r="CS5" s="31" t="s">
        <v>75</v>
      </c>
      <c r="CT5" s="31" t="s">
        <v>76</v>
      </c>
      <c r="CU5" s="31" t="s">
        <v>77</v>
      </c>
      <c r="CV5" s="31" t="s">
        <v>78</v>
      </c>
      <c r="CW5" s="31" t="s">
        <v>48</v>
      </c>
      <c r="CX5" s="36" t="s">
        <v>79</v>
      </c>
      <c r="CY5" s="36" t="s">
        <v>80</v>
      </c>
      <c r="CZ5" s="36" t="s">
        <v>81</v>
      </c>
      <c r="DA5" s="31"/>
      <c r="DB5" s="31" t="s">
        <v>48</v>
      </c>
      <c r="DC5" s="36" t="s">
        <v>79</v>
      </c>
      <c r="DD5" s="36" t="s">
        <v>80</v>
      </c>
      <c r="DE5" s="36" t="s">
        <v>81</v>
      </c>
      <c r="DF5" s="36" t="s">
        <v>55</v>
      </c>
      <c r="DG5" s="31"/>
      <c r="DH5" s="31"/>
      <c r="DI5" s="31"/>
      <c r="DJ5" s="31"/>
    </row>
    <row r="6" spans="1:114" s="8" customFormat="1" ht="13.5">
      <c r="A6" s="96"/>
      <c r="B6" s="96"/>
      <c r="C6" s="98"/>
      <c r="D6" s="75" t="s">
        <v>82</v>
      </c>
      <c r="E6" s="75" t="s">
        <v>82</v>
      </c>
      <c r="F6" s="76" t="s">
        <v>82</v>
      </c>
      <c r="G6" s="76" t="s">
        <v>82</v>
      </c>
      <c r="H6" s="76" t="s">
        <v>82</v>
      </c>
      <c r="I6" s="76" t="s">
        <v>82</v>
      </c>
      <c r="J6" s="76" t="s">
        <v>82</v>
      </c>
      <c r="K6" s="76" t="s">
        <v>82</v>
      </c>
      <c r="L6" s="76" t="s">
        <v>82</v>
      </c>
      <c r="M6" s="75" t="s">
        <v>82</v>
      </c>
      <c r="N6" s="75" t="s">
        <v>82</v>
      </c>
      <c r="O6" s="76" t="s">
        <v>82</v>
      </c>
      <c r="P6" s="76" t="s">
        <v>82</v>
      </c>
      <c r="Q6" s="76" t="s">
        <v>82</v>
      </c>
      <c r="R6" s="76" t="s">
        <v>82</v>
      </c>
      <c r="S6" s="76" t="s">
        <v>82</v>
      </c>
      <c r="T6" s="76" t="s">
        <v>82</v>
      </c>
      <c r="U6" s="76" t="s">
        <v>82</v>
      </c>
      <c r="V6" s="75" t="s">
        <v>82</v>
      </c>
      <c r="W6" s="75" t="s">
        <v>82</v>
      </c>
      <c r="X6" s="76" t="s">
        <v>82</v>
      </c>
      <c r="Y6" s="76" t="s">
        <v>82</v>
      </c>
      <c r="Z6" s="76" t="s">
        <v>82</v>
      </c>
      <c r="AA6" s="76" t="s">
        <v>82</v>
      </c>
      <c r="AB6" s="76" t="s">
        <v>82</v>
      </c>
      <c r="AC6" s="76" t="s">
        <v>82</v>
      </c>
      <c r="AD6" s="76" t="s">
        <v>82</v>
      </c>
      <c r="AE6" s="77" t="s">
        <v>82</v>
      </c>
      <c r="AF6" s="77" t="s">
        <v>82</v>
      </c>
      <c r="AG6" s="78" t="s">
        <v>82</v>
      </c>
      <c r="AH6" s="78" t="s">
        <v>82</v>
      </c>
      <c r="AI6" s="78" t="s">
        <v>82</v>
      </c>
      <c r="AJ6" s="78" t="s">
        <v>82</v>
      </c>
      <c r="AK6" s="78" t="s">
        <v>82</v>
      </c>
      <c r="AL6" s="78" t="s">
        <v>82</v>
      </c>
      <c r="AM6" s="77" t="s">
        <v>82</v>
      </c>
      <c r="AN6" s="77" t="s">
        <v>82</v>
      </c>
      <c r="AO6" s="77" t="s">
        <v>82</v>
      </c>
      <c r="AP6" s="77" t="s">
        <v>82</v>
      </c>
      <c r="AQ6" s="77" t="s">
        <v>82</v>
      </c>
      <c r="AR6" s="77" t="s">
        <v>82</v>
      </c>
      <c r="AS6" s="77" t="s">
        <v>82</v>
      </c>
      <c r="AT6" s="77" t="s">
        <v>82</v>
      </c>
      <c r="AU6" s="77" t="s">
        <v>82</v>
      </c>
      <c r="AV6" s="77" t="s">
        <v>82</v>
      </c>
      <c r="AW6" s="77" t="s">
        <v>82</v>
      </c>
      <c r="AX6" s="77" t="s">
        <v>82</v>
      </c>
      <c r="AY6" s="77" t="s">
        <v>82</v>
      </c>
      <c r="AZ6" s="77" t="s">
        <v>82</v>
      </c>
      <c r="BA6" s="77" t="s">
        <v>82</v>
      </c>
      <c r="BB6" s="77" t="s">
        <v>82</v>
      </c>
      <c r="BC6" s="77" t="s">
        <v>82</v>
      </c>
      <c r="BD6" s="77" t="s">
        <v>82</v>
      </c>
      <c r="BE6" s="77" t="s">
        <v>82</v>
      </c>
      <c r="BF6" s="77" t="s">
        <v>82</v>
      </c>
      <c r="BG6" s="77" t="s">
        <v>82</v>
      </c>
      <c r="BH6" s="77" t="s">
        <v>82</v>
      </c>
      <c r="BI6" s="78" t="s">
        <v>82</v>
      </c>
      <c r="BJ6" s="78" t="s">
        <v>82</v>
      </c>
      <c r="BK6" s="78" t="s">
        <v>82</v>
      </c>
      <c r="BL6" s="78" t="s">
        <v>82</v>
      </c>
      <c r="BM6" s="78" t="s">
        <v>82</v>
      </c>
      <c r="BN6" s="78" t="s">
        <v>82</v>
      </c>
      <c r="BO6" s="77" t="s">
        <v>82</v>
      </c>
      <c r="BP6" s="77" t="s">
        <v>82</v>
      </c>
      <c r="BQ6" s="77" t="s">
        <v>82</v>
      </c>
      <c r="BR6" s="77" t="s">
        <v>82</v>
      </c>
      <c r="BS6" s="77" t="s">
        <v>82</v>
      </c>
      <c r="BT6" s="77" t="s">
        <v>82</v>
      </c>
      <c r="BU6" s="77" t="s">
        <v>82</v>
      </c>
      <c r="BV6" s="77" t="s">
        <v>82</v>
      </c>
      <c r="BW6" s="77" t="s">
        <v>82</v>
      </c>
      <c r="BX6" s="77" t="s">
        <v>82</v>
      </c>
      <c r="BY6" s="77" t="s">
        <v>82</v>
      </c>
      <c r="BZ6" s="77" t="s">
        <v>82</v>
      </c>
      <c r="CA6" s="77" t="s">
        <v>82</v>
      </c>
      <c r="CB6" s="77" t="s">
        <v>82</v>
      </c>
      <c r="CC6" s="77" t="s">
        <v>82</v>
      </c>
      <c r="CD6" s="77" t="s">
        <v>82</v>
      </c>
      <c r="CE6" s="77" t="s">
        <v>82</v>
      </c>
      <c r="CF6" s="77" t="s">
        <v>82</v>
      </c>
      <c r="CG6" s="77" t="s">
        <v>82</v>
      </c>
      <c r="CH6" s="77" t="s">
        <v>82</v>
      </c>
      <c r="CI6" s="77" t="s">
        <v>82</v>
      </c>
      <c r="CJ6" s="77" t="s">
        <v>82</v>
      </c>
      <c r="CK6" s="78" t="s">
        <v>82</v>
      </c>
      <c r="CL6" s="78" t="s">
        <v>82</v>
      </c>
      <c r="CM6" s="78" t="s">
        <v>82</v>
      </c>
      <c r="CN6" s="78" t="s">
        <v>82</v>
      </c>
      <c r="CO6" s="78" t="s">
        <v>82</v>
      </c>
      <c r="CP6" s="78" t="s">
        <v>82</v>
      </c>
      <c r="CQ6" s="77" t="s">
        <v>82</v>
      </c>
      <c r="CR6" s="77" t="s">
        <v>82</v>
      </c>
      <c r="CS6" s="78" t="s">
        <v>82</v>
      </c>
      <c r="CT6" s="78" t="s">
        <v>82</v>
      </c>
      <c r="CU6" s="78" t="s">
        <v>82</v>
      </c>
      <c r="CV6" s="78" t="s">
        <v>82</v>
      </c>
      <c r="CW6" s="77" t="s">
        <v>82</v>
      </c>
      <c r="CX6" s="77" t="s">
        <v>82</v>
      </c>
      <c r="CY6" s="77" t="s">
        <v>82</v>
      </c>
      <c r="CZ6" s="77" t="s">
        <v>82</v>
      </c>
      <c r="DA6" s="77" t="s">
        <v>82</v>
      </c>
      <c r="DB6" s="77" t="s">
        <v>82</v>
      </c>
      <c r="DC6" s="77" t="s">
        <v>82</v>
      </c>
      <c r="DD6" s="77" t="s">
        <v>82</v>
      </c>
      <c r="DE6" s="77" t="s">
        <v>82</v>
      </c>
      <c r="DF6" s="77" t="s">
        <v>82</v>
      </c>
      <c r="DG6" s="77" t="s">
        <v>82</v>
      </c>
      <c r="DH6" s="77" t="s">
        <v>82</v>
      </c>
      <c r="DI6" s="77" t="s">
        <v>82</v>
      </c>
      <c r="DJ6" s="77" t="s">
        <v>82</v>
      </c>
    </row>
    <row r="7" spans="1:114" s="6" customFormat="1" ht="12" customHeight="1">
      <c r="A7" s="85" t="s">
        <v>243</v>
      </c>
      <c r="B7" s="86" t="s">
        <v>244</v>
      </c>
      <c r="C7" s="85" t="s">
        <v>0</v>
      </c>
      <c r="D7" s="87">
        <f aca="true" t="shared" si="0" ref="D7:AK7">SUM(D8:D11)</f>
        <v>61388</v>
      </c>
      <c r="E7" s="87">
        <f t="shared" si="0"/>
        <v>60469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55049</v>
      </c>
      <c r="J7" s="87">
        <f t="shared" si="0"/>
        <v>94883</v>
      </c>
      <c r="K7" s="87">
        <f t="shared" si="0"/>
        <v>5420</v>
      </c>
      <c r="L7" s="87">
        <f t="shared" si="0"/>
        <v>919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61388</v>
      </c>
      <c r="W7" s="87">
        <f t="shared" si="0"/>
        <v>60469</v>
      </c>
      <c r="X7" s="87">
        <f t="shared" si="0"/>
        <v>0</v>
      </c>
      <c r="Y7" s="87">
        <f t="shared" si="0"/>
        <v>0</v>
      </c>
      <c r="Z7" s="87">
        <f t="shared" si="0"/>
        <v>0</v>
      </c>
      <c r="AA7" s="87">
        <f t="shared" si="0"/>
        <v>55049</v>
      </c>
      <c r="AB7" s="87">
        <f t="shared" si="0"/>
        <v>94883</v>
      </c>
      <c r="AC7" s="87">
        <f t="shared" si="0"/>
        <v>5420</v>
      </c>
      <c r="AD7" s="87">
        <f t="shared" si="0"/>
        <v>919</v>
      </c>
      <c r="AE7" s="87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8" t="s">
        <v>193</v>
      </c>
      <c r="AM7" s="87">
        <f aca="true" t="shared" si="1" ref="AM7:BB7">SUM(AM8:AM11)</f>
        <v>66924</v>
      </c>
      <c r="AN7" s="87">
        <f t="shared" si="1"/>
        <v>7881</v>
      </c>
      <c r="AO7" s="87">
        <f t="shared" si="1"/>
        <v>5305</v>
      </c>
      <c r="AP7" s="87">
        <f t="shared" si="1"/>
        <v>0</v>
      </c>
      <c r="AQ7" s="87">
        <f t="shared" si="1"/>
        <v>2576</v>
      </c>
      <c r="AR7" s="87">
        <f t="shared" si="1"/>
        <v>0</v>
      </c>
      <c r="AS7" s="87">
        <f t="shared" si="1"/>
        <v>59043</v>
      </c>
      <c r="AT7" s="87">
        <f t="shared" si="1"/>
        <v>0</v>
      </c>
      <c r="AU7" s="87">
        <f t="shared" si="1"/>
        <v>56204</v>
      </c>
      <c r="AV7" s="87">
        <f t="shared" si="1"/>
        <v>2839</v>
      </c>
      <c r="AW7" s="87">
        <f t="shared" si="1"/>
        <v>0</v>
      </c>
      <c r="AX7" s="87">
        <f t="shared" si="1"/>
        <v>0</v>
      </c>
      <c r="AY7" s="87">
        <f t="shared" si="1"/>
        <v>0</v>
      </c>
      <c r="AZ7" s="87">
        <f t="shared" si="1"/>
        <v>0</v>
      </c>
      <c r="BA7" s="87">
        <f t="shared" si="1"/>
        <v>0</v>
      </c>
      <c r="BB7" s="87">
        <f t="shared" si="1"/>
        <v>0</v>
      </c>
      <c r="BC7" s="88" t="s">
        <v>193</v>
      </c>
      <c r="BD7" s="87">
        <f aca="true" t="shared" si="2" ref="BD7:BM7">SUM(BD8:BD11)</f>
        <v>0</v>
      </c>
      <c r="BE7" s="87">
        <f t="shared" si="2"/>
        <v>25284</v>
      </c>
      <c r="BF7" s="87">
        <f t="shared" si="2"/>
        <v>92208</v>
      </c>
      <c r="BG7" s="87">
        <f t="shared" si="2"/>
        <v>0</v>
      </c>
      <c r="BH7" s="87">
        <f t="shared" si="2"/>
        <v>0</v>
      </c>
      <c r="BI7" s="87">
        <f t="shared" si="2"/>
        <v>0</v>
      </c>
      <c r="BJ7" s="87">
        <f t="shared" si="2"/>
        <v>0</v>
      </c>
      <c r="BK7" s="87">
        <f t="shared" si="2"/>
        <v>0</v>
      </c>
      <c r="BL7" s="87">
        <f t="shared" si="2"/>
        <v>0</v>
      </c>
      <c r="BM7" s="87">
        <f t="shared" si="2"/>
        <v>0</v>
      </c>
      <c r="BN7" s="88" t="s">
        <v>193</v>
      </c>
      <c r="BO7" s="87">
        <f aca="true" t="shared" si="3" ref="BO7:CD7">SUM(BO8:BO11)</f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8" t="s">
        <v>193</v>
      </c>
      <c r="CF7" s="87">
        <f aca="true" t="shared" si="4" ref="CF7:CO7">SUM(CF8:CF11)</f>
        <v>0</v>
      </c>
      <c r="CG7" s="87">
        <f t="shared" si="4"/>
        <v>0</v>
      </c>
      <c r="CH7" s="87">
        <f t="shared" si="4"/>
        <v>0</v>
      </c>
      <c r="CI7" s="87">
        <f t="shared" si="4"/>
        <v>0</v>
      </c>
      <c r="CJ7" s="87">
        <f t="shared" si="4"/>
        <v>0</v>
      </c>
      <c r="CK7" s="87">
        <f t="shared" si="4"/>
        <v>0</v>
      </c>
      <c r="CL7" s="87">
        <f t="shared" si="4"/>
        <v>0</v>
      </c>
      <c r="CM7" s="87">
        <f t="shared" si="4"/>
        <v>0</v>
      </c>
      <c r="CN7" s="87">
        <f t="shared" si="4"/>
        <v>0</v>
      </c>
      <c r="CO7" s="87">
        <f t="shared" si="4"/>
        <v>0</v>
      </c>
      <c r="CP7" s="88" t="s">
        <v>193</v>
      </c>
      <c r="CQ7" s="87">
        <f aca="true" t="shared" si="5" ref="CQ7:DF7">SUM(CQ8:CQ11)</f>
        <v>66924</v>
      </c>
      <c r="CR7" s="87">
        <f t="shared" si="5"/>
        <v>7881</v>
      </c>
      <c r="CS7" s="87">
        <f t="shared" si="5"/>
        <v>5305</v>
      </c>
      <c r="CT7" s="87">
        <f t="shared" si="5"/>
        <v>0</v>
      </c>
      <c r="CU7" s="87">
        <f t="shared" si="5"/>
        <v>2576</v>
      </c>
      <c r="CV7" s="87">
        <f t="shared" si="5"/>
        <v>0</v>
      </c>
      <c r="CW7" s="87">
        <f t="shared" si="5"/>
        <v>59043</v>
      </c>
      <c r="CX7" s="87">
        <f t="shared" si="5"/>
        <v>0</v>
      </c>
      <c r="CY7" s="87">
        <f t="shared" si="5"/>
        <v>56204</v>
      </c>
      <c r="CZ7" s="87">
        <f t="shared" si="5"/>
        <v>2839</v>
      </c>
      <c r="DA7" s="87">
        <f t="shared" si="5"/>
        <v>0</v>
      </c>
      <c r="DB7" s="87">
        <f t="shared" si="5"/>
        <v>0</v>
      </c>
      <c r="DC7" s="87">
        <f t="shared" si="5"/>
        <v>0</v>
      </c>
      <c r="DD7" s="87">
        <f t="shared" si="5"/>
        <v>0</v>
      </c>
      <c r="DE7" s="87">
        <f t="shared" si="5"/>
        <v>0</v>
      </c>
      <c r="DF7" s="87">
        <f t="shared" si="5"/>
        <v>0</v>
      </c>
      <c r="DG7" s="88" t="s">
        <v>193</v>
      </c>
      <c r="DH7" s="87">
        <f>SUM(DH8:DH11)</f>
        <v>0</v>
      </c>
      <c r="DI7" s="87">
        <f>SUM(DI8:DI11)</f>
        <v>25284</v>
      </c>
      <c r="DJ7" s="87">
        <f>SUM(DJ8:DJ11)</f>
        <v>92208</v>
      </c>
    </row>
    <row r="8" spans="1:114" s="6" customFormat="1" ht="12" customHeight="1">
      <c r="A8" s="85" t="s">
        <v>243</v>
      </c>
      <c r="B8" s="86" t="s">
        <v>305</v>
      </c>
      <c r="C8" s="85" t="s">
        <v>306</v>
      </c>
      <c r="D8" s="87">
        <f>SUM(E8,+L8)</f>
        <v>5420</v>
      </c>
      <c r="E8" s="87">
        <f>SUM(F8:I8)+K8</f>
        <v>5420</v>
      </c>
      <c r="F8" s="87">
        <v>0</v>
      </c>
      <c r="G8" s="87">
        <v>0</v>
      </c>
      <c r="H8" s="87">
        <v>0</v>
      </c>
      <c r="I8" s="87">
        <v>0</v>
      </c>
      <c r="J8" s="87">
        <v>29653</v>
      </c>
      <c r="K8" s="87">
        <v>5420</v>
      </c>
      <c r="L8" s="87">
        <v>0</v>
      </c>
      <c r="M8" s="87">
        <f>SUM(N8,+U8)</f>
        <v>0</v>
      </c>
      <c r="N8" s="87">
        <f>SUM(O8:R8)+T8</f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5420</v>
      </c>
      <c r="W8" s="87">
        <v>5420</v>
      </c>
      <c r="X8" s="87">
        <v>0</v>
      </c>
      <c r="Y8" s="87">
        <v>0</v>
      </c>
      <c r="Z8" s="87">
        <v>0</v>
      </c>
      <c r="AA8" s="87">
        <v>0</v>
      </c>
      <c r="AB8" s="87">
        <v>29653</v>
      </c>
      <c r="AC8" s="87">
        <v>5420</v>
      </c>
      <c r="AD8" s="87">
        <v>0</v>
      </c>
      <c r="AE8" s="87">
        <f>SUM(AF8,+AK8)</f>
        <v>0</v>
      </c>
      <c r="AF8" s="87">
        <f>SUM(AG8:AJ8)</f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8" t="s">
        <v>193</v>
      </c>
      <c r="AM8" s="87">
        <f>SUM(AN8,AS8,AW8,AX8,BD8)</f>
        <v>12332</v>
      </c>
      <c r="AN8" s="87">
        <f>SUM(AO8:AR8)</f>
        <v>0</v>
      </c>
      <c r="AO8" s="87">
        <v>0</v>
      </c>
      <c r="AP8" s="87">
        <v>0</v>
      </c>
      <c r="AQ8" s="87">
        <v>0</v>
      </c>
      <c r="AR8" s="87">
        <v>0</v>
      </c>
      <c r="AS8" s="87">
        <f>SUM(AT8:AV8)</f>
        <v>12332</v>
      </c>
      <c r="AT8" s="87">
        <v>0</v>
      </c>
      <c r="AU8" s="87">
        <v>9499</v>
      </c>
      <c r="AV8" s="87">
        <v>2833</v>
      </c>
      <c r="AW8" s="87">
        <v>0</v>
      </c>
      <c r="AX8" s="87">
        <f>SUM(AY8:BB8)</f>
        <v>0</v>
      </c>
      <c r="AY8" s="87">
        <v>0</v>
      </c>
      <c r="AZ8" s="87">
        <v>0</v>
      </c>
      <c r="BA8" s="87">
        <v>0</v>
      </c>
      <c r="BB8" s="87">
        <v>0</v>
      </c>
      <c r="BC8" s="88" t="s">
        <v>193</v>
      </c>
      <c r="BD8" s="87">
        <v>0</v>
      </c>
      <c r="BE8" s="87">
        <v>22741</v>
      </c>
      <c r="BF8" s="87">
        <f>SUM(AE8,+AM8,+BE8)</f>
        <v>35073</v>
      </c>
      <c r="BG8" s="87">
        <f>SUM(BH8,+BM8)</f>
        <v>0</v>
      </c>
      <c r="BH8" s="87">
        <f>SUM(BI8:BL8)</f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8" t="s">
        <v>193</v>
      </c>
      <c r="BO8" s="87">
        <f>SUM(BP8,BU8,BY8,BZ8,CF8)</f>
        <v>0</v>
      </c>
      <c r="BP8" s="87">
        <f>SUM(BQ8:BT8)</f>
        <v>0</v>
      </c>
      <c r="BQ8" s="87">
        <v>0</v>
      </c>
      <c r="BR8" s="87">
        <v>0</v>
      </c>
      <c r="BS8" s="87">
        <v>0</v>
      </c>
      <c r="BT8" s="87">
        <v>0</v>
      </c>
      <c r="BU8" s="87">
        <f>SUM(BV8:BX8)</f>
        <v>0</v>
      </c>
      <c r="BV8" s="87">
        <v>0</v>
      </c>
      <c r="BW8" s="87">
        <v>0</v>
      </c>
      <c r="BX8" s="87">
        <v>0</v>
      </c>
      <c r="BY8" s="87">
        <v>0</v>
      </c>
      <c r="BZ8" s="87">
        <f>SUM(CA8:CD8)</f>
        <v>0</v>
      </c>
      <c r="CA8" s="87">
        <v>0</v>
      </c>
      <c r="CB8" s="87">
        <v>0</v>
      </c>
      <c r="CC8" s="87">
        <v>0</v>
      </c>
      <c r="CD8" s="87">
        <v>0</v>
      </c>
      <c r="CE8" s="88" t="s">
        <v>193</v>
      </c>
      <c r="CF8" s="87">
        <v>0</v>
      </c>
      <c r="CG8" s="87">
        <v>0</v>
      </c>
      <c r="CH8" s="87">
        <f>SUM(BG8,+BO8,+CG8)</f>
        <v>0</v>
      </c>
      <c r="CI8" s="87">
        <f aca="true" t="shared" si="6" ref="CI8:CO11">SUM(AE8,+BG8)</f>
        <v>0</v>
      </c>
      <c r="CJ8" s="87">
        <f t="shared" si="6"/>
        <v>0</v>
      </c>
      <c r="CK8" s="87">
        <f t="shared" si="6"/>
        <v>0</v>
      </c>
      <c r="CL8" s="87">
        <f t="shared" si="6"/>
        <v>0</v>
      </c>
      <c r="CM8" s="87">
        <f t="shared" si="6"/>
        <v>0</v>
      </c>
      <c r="CN8" s="87">
        <f t="shared" si="6"/>
        <v>0</v>
      </c>
      <c r="CO8" s="87">
        <f t="shared" si="6"/>
        <v>0</v>
      </c>
      <c r="CP8" s="88" t="s">
        <v>193</v>
      </c>
      <c r="CQ8" s="87">
        <f aca="true" t="shared" si="7" ref="CQ8:DF11">SUM(AM8,+BO8)</f>
        <v>12332</v>
      </c>
      <c r="CR8" s="87">
        <f t="shared" si="7"/>
        <v>0</v>
      </c>
      <c r="CS8" s="87">
        <f t="shared" si="7"/>
        <v>0</v>
      </c>
      <c r="CT8" s="87">
        <f t="shared" si="7"/>
        <v>0</v>
      </c>
      <c r="CU8" s="87">
        <f t="shared" si="7"/>
        <v>0</v>
      </c>
      <c r="CV8" s="87">
        <f t="shared" si="7"/>
        <v>0</v>
      </c>
      <c r="CW8" s="87">
        <f t="shared" si="7"/>
        <v>12332</v>
      </c>
      <c r="CX8" s="87">
        <f t="shared" si="7"/>
        <v>0</v>
      </c>
      <c r="CY8" s="87">
        <f t="shared" si="7"/>
        <v>9499</v>
      </c>
      <c r="CZ8" s="87">
        <f t="shared" si="7"/>
        <v>2833</v>
      </c>
      <c r="DA8" s="87">
        <f t="shared" si="7"/>
        <v>0</v>
      </c>
      <c r="DB8" s="87">
        <f t="shared" si="7"/>
        <v>0</v>
      </c>
      <c r="DC8" s="87">
        <f t="shared" si="7"/>
        <v>0</v>
      </c>
      <c r="DD8" s="87">
        <f t="shared" si="7"/>
        <v>0</v>
      </c>
      <c r="DE8" s="87">
        <f t="shared" si="7"/>
        <v>0</v>
      </c>
      <c r="DF8" s="87">
        <f t="shared" si="7"/>
        <v>0</v>
      </c>
      <c r="DG8" s="88" t="s">
        <v>193</v>
      </c>
      <c r="DH8" s="87">
        <f aca="true" t="shared" si="8" ref="DH8:DJ11">SUM(BD8,+CF8)</f>
        <v>0</v>
      </c>
      <c r="DI8" s="87">
        <f t="shared" si="8"/>
        <v>22741</v>
      </c>
      <c r="DJ8" s="87">
        <f t="shared" si="8"/>
        <v>35073</v>
      </c>
    </row>
    <row r="9" spans="1:114" s="6" customFormat="1" ht="12" customHeight="1">
      <c r="A9" s="85" t="s">
        <v>243</v>
      </c>
      <c r="B9" s="86" t="s">
        <v>307</v>
      </c>
      <c r="C9" s="85" t="s">
        <v>308</v>
      </c>
      <c r="D9" s="87">
        <f>SUM(E9,+L9)</f>
        <v>55968</v>
      </c>
      <c r="E9" s="87">
        <f>SUM(F9:I9)+K9</f>
        <v>55049</v>
      </c>
      <c r="F9" s="87">
        <v>0</v>
      </c>
      <c r="G9" s="87">
        <v>0</v>
      </c>
      <c r="H9" s="87">
        <v>0</v>
      </c>
      <c r="I9" s="87">
        <v>55049</v>
      </c>
      <c r="J9" s="87">
        <v>0</v>
      </c>
      <c r="K9" s="87">
        <v>0</v>
      </c>
      <c r="L9" s="87">
        <v>919</v>
      </c>
      <c r="M9" s="87">
        <f>SUM(N9,+U9)</f>
        <v>0</v>
      </c>
      <c r="N9" s="87">
        <f>SUM(O9:R9)+T9</f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55968</v>
      </c>
      <c r="W9" s="87">
        <v>55049</v>
      </c>
      <c r="X9" s="87">
        <v>0</v>
      </c>
      <c r="Y9" s="87">
        <v>0</v>
      </c>
      <c r="Z9" s="87">
        <v>0</v>
      </c>
      <c r="AA9" s="87">
        <v>55049</v>
      </c>
      <c r="AB9" s="87">
        <v>0</v>
      </c>
      <c r="AC9" s="87">
        <v>0</v>
      </c>
      <c r="AD9" s="87">
        <v>919</v>
      </c>
      <c r="AE9" s="87">
        <f>SUM(AF9,+AK9)</f>
        <v>0</v>
      </c>
      <c r="AF9" s="87">
        <f>SUM(AG9:AJ9)</f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8" t="s">
        <v>193</v>
      </c>
      <c r="AM9" s="87">
        <f>SUM(AN9,AS9,AW9,AX9,BD9)</f>
        <v>53425</v>
      </c>
      <c r="AN9" s="87">
        <f>SUM(AO9:AR9)</f>
        <v>7881</v>
      </c>
      <c r="AO9" s="87">
        <v>5305</v>
      </c>
      <c r="AP9" s="87">
        <v>0</v>
      </c>
      <c r="AQ9" s="87">
        <v>2576</v>
      </c>
      <c r="AR9" s="87">
        <v>0</v>
      </c>
      <c r="AS9" s="87">
        <f>SUM(AT9:AV9)</f>
        <v>45544</v>
      </c>
      <c r="AT9" s="87">
        <v>0</v>
      </c>
      <c r="AU9" s="87">
        <v>45544</v>
      </c>
      <c r="AV9" s="87">
        <v>0</v>
      </c>
      <c r="AW9" s="87">
        <v>0</v>
      </c>
      <c r="AX9" s="87">
        <f>SUM(AY9:BB9)</f>
        <v>0</v>
      </c>
      <c r="AY9" s="87">
        <v>0</v>
      </c>
      <c r="AZ9" s="87">
        <v>0</v>
      </c>
      <c r="BA9" s="87">
        <v>0</v>
      </c>
      <c r="BB9" s="87">
        <v>0</v>
      </c>
      <c r="BC9" s="88" t="s">
        <v>193</v>
      </c>
      <c r="BD9" s="87">
        <v>0</v>
      </c>
      <c r="BE9" s="87">
        <v>2543</v>
      </c>
      <c r="BF9" s="87">
        <f>SUM(AE9,+AM9,+BE9)</f>
        <v>55968</v>
      </c>
      <c r="BG9" s="87">
        <f>SUM(BH9,+BM9)</f>
        <v>0</v>
      </c>
      <c r="BH9" s="87">
        <f>SUM(BI9:BL9)</f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8" t="s">
        <v>193</v>
      </c>
      <c r="BO9" s="87">
        <f>SUM(BP9,BU9,BY9,BZ9,CF9)</f>
        <v>0</v>
      </c>
      <c r="BP9" s="87">
        <f>SUM(BQ9:BT9)</f>
        <v>0</v>
      </c>
      <c r="BQ9" s="87">
        <v>0</v>
      </c>
      <c r="BR9" s="87">
        <v>0</v>
      </c>
      <c r="BS9" s="87">
        <v>0</v>
      </c>
      <c r="BT9" s="87">
        <v>0</v>
      </c>
      <c r="BU9" s="87">
        <f>SUM(BV9:BX9)</f>
        <v>0</v>
      </c>
      <c r="BV9" s="87">
        <v>0</v>
      </c>
      <c r="BW9" s="87">
        <v>0</v>
      </c>
      <c r="BX9" s="87">
        <v>0</v>
      </c>
      <c r="BY9" s="87">
        <v>0</v>
      </c>
      <c r="BZ9" s="87">
        <f>SUM(CA9:CD9)</f>
        <v>0</v>
      </c>
      <c r="CA9" s="87">
        <v>0</v>
      </c>
      <c r="CB9" s="87">
        <v>0</v>
      </c>
      <c r="CC9" s="87">
        <v>0</v>
      </c>
      <c r="CD9" s="87">
        <v>0</v>
      </c>
      <c r="CE9" s="88" t="s">
        <v>193</v>
      </c>
      <c r="CF9" s="87">
        <v>0</v>
      </c>
      <c r="CG9" s="87">
        <v>0</v>
      </c>
      <c r="CH9" s="87">
        <f>SUM(BG9,+BO9,+CG9)</f>
        <v>0</v>
      </c>
      <c r="CI9" s="87">
        <f t="shared" si="6"/>
        <v>0</v>
      </c>
      <c r="CJ9" s="87">
        <f t="shared" si="6"/>
        <v>0</v>
      </c>
      <c r="CK9" s="87">
        <f t="shared" si="6"/>
        <v>0</v>
      </c>
      <c r="CL9" s="87">
        <f t="shared" si="6"/>
        <v>0</v>
      </c>
      <c r="CM9" s="87">
        <f t="shared" si="6"/>
        <v>0</v>
      </c>
      <c r="CN9" s="87">
        <f t="shared" si="6"/>
        <v>0</v>
      </c>
      <c r="CO9" s="87">
        <f t="shared" si="6"/>
        <v>0</v>
      </c>
      <c r="CP9" s="88" t="s">
        <v>193</v>
      </c>
      <c r="CQ9" s="87">
        <f t="shared" si="7"/>
        <v>53425</v>
      </c>
      <c r="CR9" s="87">
        <f t="shared" si="7"/>
        <v>7881</v>
      </c>
      <c r="CS9" s="87">
        <f t="shared" si="7"/>
        <v>5305</v>
      </c>
      <c r="CT9" s="87">
        <f t="shared" si="7"/>
        <v>0</v>
      </c>
      <c r="CU9" s="87">
        <f t="shared" si="7"/>
        <v>2576</v>
      </c>
      <c r="CV9" s="87">
        <f t="shared" si="7"/>
        <v>0</v>
      </c>
      <c r="CW9" s="87">
        <f t="shared" si="7"/>
        <v>45544</v>
      </c>
      <c r="CX9" s="87">
        <f t="shared" si="7"/>
        <v>0</v>
      </c>
      <c r="CY9" s="87">
        <f t="shared" si="7"/>
        <v>45544</v>
      </c>
      <c r="CZ9" s="87">
        <f t="shared" si="7"/>
        <v>0</v>
      </c>
      <c r="DA9" s="87">
        <f t="shared" si="7"/>
        <v>0</v>
      </c>
      <c r="DB9" s="87">
        <f t="shared" si="7"/>
        <v>0</v>
      </c>
      <c r="DC9" s="87">
        <f t="shared" si="7"/>
        <v>0</v>
      </c>
      <c r="DD9" s="87">
        <f t="shared" si="7"/>
        <v>0</v>
      </c>
      <c r="DE9" s="87">
        <f t="shared" si="7"/>
        <v>0</v>
      </c>
      <c r="DF9" s="87">
        <f t="shared" si="7"/>
        <v>0</v>
      </c>
      <c r="DG9" s="88" t="s">
        <v>193</v>
      </c>
      <c r="DH9" s="87">
        <f t="shared" si="8"/>
        <v>0</v>
      </c>
      <c r="DI9" s="87">
        <f t="shared" si="8"/>
        <v>2543</v>
      </c>
      <c r="DJ9" s="87">
        <f t="shared" si="8"/>
        <v>55968</v>
      </c>
    </row>
    <row r="10" spans="1:114" s="6" customFormat="1" ht="12" customHeight="1">
      <c r="A10" s="85" t="s">
        <v>243</v>
      </c>
      <c r="B10" s="86" t="s">
        <v>309</v>
      </c>
      <c r="C10" s="85" t="s">
        <v>310</v>
      </c>
      <c r="D10" s="87">
        <f>SUM(E10,+L10)</f>
        <v>0</v>
      </c>
      <c r="E10" s="87">
        <f>SUM(F10:I10)+K10</f>
        <v>0</v>
      </c>
      <c r="F10" s="87">
        <v>0</v>
      </c>
      <c r="G10" s="87">
        <v>0</v>
      </c>
      <c r="H10" s="87">
        <v>0</v>
      </c>
      <c r="I10" s="87">
        <v>0</v>
      </c>
      <c r="J10" s="87">
        <v>1167</v>
      </c>
      <c r="K10" s="87">
        <v>0</v>
      </c>
      <c r="L10" s="87">
        <v>0</v>
      </c>
      <c r="M10" s="87">
        <f>SUM(N10,+U10)</f>
        <v>0</v>
      </c>
      <c r="N10" s="87">
        <f>SUM(O10:R10)+T10</f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1167</v>
      </c>
      <c r="AC10" s="87">
        <v>0</v>
      </c>
      <c r="AD10" s="87">
        <v>0</v>
      </c>
      <c r="AE10" s="87">
        <f>SUM(AF10,+AK10)</f>
        <v>0</v>
      </c>
      <c r="AF10" s="87">
        <f>SUM(AG10:AJ10)</f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8" t="s">
        <v>193</v>
      </c>
      <c r="AM10" s="87">
        <f>SUM(AN10,AS10,AW10,AX10,BD10)</f>
        <v>1167</v>
      </c>
      <c r="AN10" s="87">
        <f>SUM(AO10:AR10)</f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f>SUM(AT10:AV10)</f>
        <v>1167</v>
      </c>
      <c r="AT10" s="87">
        <v>0</v>
      </c>
      <c r="AU10" s="87">
        <v>1161</v>
      </c>
      <c r="AV10" s="87">
        <v>6</v>
      </c>
      <c r="AW10" s="87">
        <v>0</v>
      </c>
      <c r="AX10" s="87">
        <f>SUM(AY10:BB10)</f>
        <v>0</v>
      </c>
      <c r="AY10" s="87">
        <v>0</v>
      </c>
      <c r="AZ10" s="87">
        <v>0</v>
      </c>
      <c r="BA10" s="87">
        <v>0</v>
      </c>
      <c r="BB10" s="87">
        <v>0</v>
      </c>
      <c r="BC10" s="88" t="s">
        <v>193</v>
      </c>
      <c r="BD10" s="87">
        <v>0</v>
      </c>
      <c r="BE10" s="87">
        <v>0</v>
      </c>
      <c r="BF10" s="87">
        <f>SUM(AE10,+AM10,+BE10)</f>
        <v>1167</v>
      </c>
      <c r="BG10" s="87">
        <f>SUM(BH10,+BM10)</f>
        <v>0</v>
      </c>
      <c r="BH10" s="87">
        <f>SUM(BI10:BL10)</f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8" t="s">
        <v>193</v>
      </c>
      <c r="BO10" s="87">
        <f>SUM(BP10,BU10,BY10,BZ10,CF10)</f>
        <v>0</v>
      </c>
      <c r="BP10" s="87">
        <f>SUM(BQ10:BT10)</f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f>SUM(BV10:BX10)</f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f>SUM(CA10:CD10)</f>
        <v>0</v>
      </c>
      <c r="CA10" s="87">
        <v>0</v>
      </c>
      <c r="CB10" s="87">
        <v>0</v>
      </c>
      <c r="CC10" s="87">
        <v>0</v>
      </c>
      <c r="CD10" s="87">
        <v>0</v>
      </c>
      <c r="CE10" s="88" t="s">
        <v>193</v>
      </c>
      <c r="CF10" s="87">
        <v>0</v>
      </c>
      <c r="CG10" s="87">
        <v>0</v>
      </c>
      <c r="CH10" s="87">
        <f>SUM(BG10,+BO10,+CG10)</f>
        <v>0</v>
      </c>
      <c r="CI10" s="87">
        <f t="shared" si="6"/>
        <v>0</v>
      </c>
      <c r="CJ10" s="87">
        <f t="shared" si="6"/>
        <v>0</v>
      </c>
      <c r="CK10" s="87">
        <f t="shared" si="6"/>
        <v>0</v>
      </c>
      <c r="CL10" s="87">
        <f t="shared" si="6"/>
        <v>0</v>
      </c>
      <c r="CM10" s="87">
        <f t="shared" si="6"/>
        <v>0</v>
      </c>
      <c r="CN10" s="87">
        <f t="shared" si="6"/>
        <v>0</v>
      </c>
      <c r="CO10" s="87">
        <f t="shared" si="6"/>
        <v>0</v>
      </c>
      <c r="CP10" s="88" t="s">
        <v>193</v>
      </c>
      <c r="CQ10" s="87">
        <f t="shared" si="7"/>
        <v>1167</v>
      </c>
      <c r="CR10" s="87">
        <f t="shared" si="7"/>
        <v>0</v>
      </c>
      <c r="CS10" s="87">
        <f t="shared" si="7"/>
        <v>0</v>
      </c>
      <c r="CT10" s="87">
        <f t="shared" si="7"/>
        <v>0</v>
      </c>
      <c r="CU10" s="87">
        <f t="shared" si="7"/>
        <v>0</v>
      </c>
      <c r="CV10" s="87">
        <f t="shared" si="7"/>
        <v>0</v>
      </c>
      <c r="CW10" s="87">
        <f t="shared" si="7"/>
        <v>1167</v>
      </c>
      <c r="CX10" s="87">
        <f t="shared" si="7"/>
        <v>0</v>
      </c>
      <c r="CY10" s="87">
        <f t="shared" si="7"/>
        <v>1161</v>
      </c>
      <c r="CZ10" s="87">
        <f t="shared" si="7"/>
        <v>6</v>
      </c>
      <c r="DA10" s="87">
        <f t="shared" si="7"/>
        <v>0</v>
      </c>
      <c r="DB10" s="87">
        <f t="shared" si="7"/>
        <v>0</v>
      </c>
      <c r="DC10" s="87">
        <f t="shared" si="7"/>
        <v>0</v>
      </c>
      <c r="DD10" s="87">
        <f t="shared" si="7"/>
        <v>0</v>
      </c>
      <c r="DE10" s="87">
        <f t="shared" si="7"/>
        <v>0</v>
      </c>
      <c r="DF10" s="87">
        <f t="shared" si="7"/>
        <v>0</v>
      </c>
      <c r="DG10" s="88" t="s">
        <v>193</v>
      </c>
      <c r="DH10" s="87">
        <f t="shared" si="8"/>
        <v>0</v>
      </c>
      <c r="DI10" s="87">
        <f t="shared" si="8"/>
        <v>0</v>
      </c>
      <c r="DJ10" s="87">
        <f t="shared" si="8"/>
        <v>1167</v>
      </c>
    </row>
    <row r="11" spans="1:114" s="6" customFormat="1" ht="12" customHeight="1">
      <c r="A11" s="85" t="s">
        <v>243</v>
      </c>
      <c r="B11" s="86" t="s">
        <v>311</v>
      </c>
      <c r="C11" s="85" t="s">
        <v>312</v>
      </c>
      <c r="D11" s="87">
        <f>SUM(E11,+L11)</f>
        <v>0</v>
      </c>
      <c r="E11" s="87">
        <f>SUM(F11:I11)+K11</f>
        <v>0</v>
      </c>
      <c r="F11" s="87">
        <v>0</v>
      </c>
      <c r="G11" s="87">
        <v>0</v>
      </c>
      <c r="H11" s="87">
        <v>0</v>
      </c>
      <c r="I11" s="87">
        <v>0</v>
      </c>
      <c r="J11" s="87">
        <v>64063</v>
      </c>
      <c r="K11" s="87">
        <v>0</v>
      </c>
      <c r="L11" s="87">
        <v>0</v>
      </c>
      <c r="M11" s="87">
        <f>SUM(N11,+U11)</f>
        <v>0</v>
      </c>
      <c r="N11" s="87">
        <f>SUM(O11:R11)+T11</f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64063</v>
      </c>
      <c r="AC11" s="87">
        <v>0</v>
      </c>
      <c r="AD11" s="87">
        <v>0</v>
      </c>
      <c r="AE11" s="87">
        <f>SUM(AF11,+AK11)</f>
        <v>0</v>
      </c>
      <c r="AF11" s="87">
        <f>SUM(AG11:AJ11)</f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8" t="s">
        <v>193</v>
      </c>
      <c r="AM11" s="87">
        <f>SUM(AN11,AS11,AW11,AX11,BD11)</f>
        <v>0</v>
      </c>
      <c r="AN11" s="87">
        <f>SUM(AO11:AR11)</f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f>SUM(AT11:AV11)</f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f>SUM(AY11:BB11)</f>
        <v>0</v>
      </c>
      <c r="AY11" s="87">
        <v>0</v>
      </c>
      <c r="AZ11" s="87">
        <v>0</v>
      </c>
      <c r="BA11" s="87">
        <v>0</v>
      </c>
      <c r="BB11" s="87">
        <v>0</v>
      </c>
      <c r="BC11" s="88" t="s">
        <v>193</v>
      </c>
      <c r="BD11" s="87">
        <v>0</v>
      </c>
      <c r="BE11" s="87">
        <v>0</v>
      </c>
      <c r="BF11" s="87">
        <f>SUM(AE11,+AM11,+BE11)</f>
        <v>0</v>
      </c>
      <c r="BG11" s="87">
        <f>SUM(BH11,+BM11)</f>
        <v>0</v>
      </c>
      <c r="BH11" s="87">
        <f>SUM(BI11:BL11)</f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8" t="s">
        <v>193</v>
      </c>
      <c r="BO11" s="87">
        <f>SUM(BP11,BU11,BY11,BZ11,CF11)</f>
        <v>0</v>
      </c>
      <c r="BP11" s="87">
        <f>SUM(BQ11:BT11)</f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f>SUM(BV11:BX11)</f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f>SUM(CA11:CD11)</f>
        <v>0</v>
      </c>
      <c r="CA11" s="87">
        <v>0</v>
      </c>
      <c r="CB11" s="87">
        <v>0</v>
      </c>
      <c r="CC11" s="87">
        <v>0</v>
      </c>
      <c r="CD11" s="87">
        <v>0</v>
      </c>
      <c r="CE11" s="88" t="s">
        <v>193</v>
      </c>
      <c r="CF11" s="87">
        <v>0</v>
      </c>
      <c r="CG11" s="87">
        <v>0</v>
      </c>
      <c r="CH11" s="87">
        <f>SUM(BG11,+BO11,+CG11)</f>
        <v>0</v>
      </c>
      <c r="CI11" s="87">
        <f t="shared" si="6"/>
        <v>0</v>
      </c>
      <c r="CJ11" s="87">
        <f t="shared" si="6"/>
        <v>0</v>
      </c>
      <c r="CK11" s="87">
        <f t="shared" si="6"/>
        <v>0</v>
      </c>
      <c r="CL11" s="87">
        <f t="shared" si="6"/>
        <v>0</v>
      </c>
      <c r="CM11" s="87">
        <f t="shared" si="6"/>
        <v>0</v>
      </c>
      <c r="CN11" s="87">
        <f t="shared" si="6"/>
        <v>0</v>
      </c>
      <c r="CO11" s="87">
        <f t="shared" si="6"/>
        <v>0</v>
      </c>
      <c r="CP11" s="88" t="s">
        <v>193</v>
      </c>
      <c r="CQ11" s="87">
        <f t="shared" si="7"/>
        <v>0</v>
      </c>
      <c r="CR11" s="87">
        <f t="shared" si="7"/>
        <v>0</v>
      </c>
      <c r="CS11" s="87">
        <f t="shared" si="7"/>
        <v>0</v>
      </c>
      <c r="CT11" s="87">
        <f t="shared" si="7"/>
        <v>0</v>
      </c>
      <c r="CU11" s="87">
        <f t="shared" si="7"/>
        <v>0</v>
      </c>
      <c r="CV11" s="87">
        <f t="shared" si="7"/>
        <v>0</v>
      </c>
      <c r="CW11" s="87">
        <f t="shared" si="7"/>
        <v>0</v>
      </c>
      <c r="CX11" s="87">
        <f t="shared" si="7"/>
        <v>0</v>
      </c>
      <c r="CY11" s="87">
        <f t="shared" si="7"/>
        <v>0</v>
      </c>
      <c r="CZ11" s="87">
        <f t="shared" si="7"/>
        <v>0</v>
      </c>
      <c r="DA11" s="87">
        <f t="shared" si="7"/>
        <v>0</v>
      </c>
      <c r="DB11" s="87">
        <f t="shared" si="7"/>
        <v>0</v>
      </c>
      <c r="DC11" s="87">
        <f t="shared" si="7"/>
        <v>0</v>
      </c>
      <c r="DD11" s="87">
        <f t="shared" si="7"/>
        <v>0</v>
      </c>
      <c r="DE11" s="87">
        <f t="shared" si="7"/>
        <v>0</v>
      </c>
      <c r="DF11" s="87">
        <f t="shared" si="7"/>
        <v>0</v>
      </c>
      <c r="DG11" s="88" t="s">
        <v>193</v>
      </c>
      <c r="DH11" s="87">
        <f t="shared" si="8"/>
        <v>0</v>
      </c>
      <c r="DI11" s="87">
        <f t="shared" si="8"/>
        <v>0</v>
      </c>
      <c r="DJ11" s="87">
        <f t="shared" si="8"/>
        <v>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7:DJ11">
    <cfRule type="expression" priority="29" dxfId="18" stopIfTrue="1">
      <formula>$A7&lt;&gt;""</formula>
    </cfRule>
  </conditionalFormatting>
  <conditionalFormatting sqref="A8:DJ9">
    <cfRule type="expression" priority="28" dxfId="18" stopIfTrue="1">
      <formula>$A8&lt;&gt;""</formula>
    </cfRule>
  </conditionalFormatting>
  <conditionalFormatting sqref="A10:DJ10">
    <cfRule type="expression" priority="27" dxfId="18" stopIfTrue="1">
      <formula>$A10&lt;&gt;""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ゴシック,標準"&amp;14【災害】廃棄物処理事業経費（一部事務組合・広域連合の合計）（平成24年度実績）&amp;R&amp;A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7" t="s">
        <v>196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99" t="s">
        <v>83</v>
      </c>
      <c r="B2" s="95" t="s">
        <v>84</v>
      </c>
      <c r="C2" s="99" t="s">
        <v>85</v>
      </c>
      <c r="D2" s="68" t="s">
        <v>86</v>
      </c>
      <c r="E2" s="40"/>
      <c r="F2" s="40"/>
      <c r="G2" s="40"/>
      <c r="H2" s="40"/>
      <c r="I2" s="40"/>
      <c r="J2" s="40"/>
      <c r="K2" s="40"/>
      <c r="L2" s="41"/>
      <c r="M2" s="68" t="s">
        <v>87</v>
      </c>
      <c r="N2" s="40"/>
      <c r="O2" s="40"/>
      <c r="P2" s="40"/>
      <c r="Q2" s="40"/>
      <c r="R2" s="40"/>
      <c r="S2" s="40"/>
      <c r="T2" s="40"/>
      <c r="U2" s="41"/>
      <c r="V2" s="68" t="s">
        <v>88</v>
      </c>
      <c r="W2" s="40"/>
      <c r="X2" s="40"/>
      <c r="Y2" s="40"/>
      <c r="Z2" s="40"/>
      <c r="AA2" s="40"/>
      <c r="AB2" s="40"/>
      <c r="AC2" s="40"/>
      <c r="AD2" s="41"/>
    </row>
    <row r="3" spans="1:30" s="4" customFormat="1" ht="13.5">
      <c r="A3" s="100"/>
      <c r="B3" s="96"/>
      <c r="C3" s="100"/>
      <c r="D3" s="69" t="s">
        <v>89</v>
      </c>
      <c r="E3" s="42"/>
      <c r="F3" s="42"/>
      <c r="G3" s="42"/>
      <c r="H3" s="42"/>
      <c r="I3" s="42"/>
      <c r="J3" s="42"/>
      <c r="K3" s="42"/>
      <c r="L3" s="43"/>
      <c r="M3" s="69" t="s">
        <v>89</v>
      </c>
      <c r="N3" s="42"/>
      <c r="O3" s="42"/>
      <c r="P3" s="42"/>
      <c r="Q3" s="42"/>
      <c r="R3" s="42"/>
      <c r="S3" s="42"/>
      <c r="T3" s="42"/>
      <c r="U3" s="43"/>
      <c r="V3" s="69" t="s">
        <v>90</v>
      </c>
      <c r="W3" s="42"/>
      <c r="X3" s="42"/>
      <c r="Y3" s="42"/>
      <c r="Z3" s="42"/>
      <c r="AA3" s="42"/>
      <c r="AB3" s="42"/>
      <c r="AC3" s="42"/>
      <c r="AD3" s="43"/>
    </row>
    <row r="4" spans="1:30" s="4" customFormat="1" ht="13.5">
      <c r="A4" s="100"/>
      <c r="B4" s="96"/>
      <c r="C4" s="100"/>
      <c r="D4" s="44"/>
      <c r="E4" s="69" t="s">
        <v>91</v>
      </c>
      <c r="F4" s="45"/>
      <c r="G4" s="45"/>
      <c r="H4" s="45"/>
      <c r="I4" s="45"/>
      <c r="J4" s="45"/>
      <c r="K4" s="46"/>
      <c r="L4" s="17" t="s">
        <v>92</v>
      </c>
      <c r="M4" s="44"/>
      <c r="N4" s="69" t="s">
        <v>93</v>
      </c>
      <c r="O4" s="45"/>
      <c r="P4" s="45"/>
      <c r="Q4" s="45"/>
      <c r="R4" s="45"/>
      <c r="S4" s="45"/>
      <c r="T4" s="46"/>
      <c r="U4" s="17" t="s">
        <v>94</v>
      </c>
      <c r="V4" s="44"/>
      <c r="W4" s="69" t="s">
        <v>93</v>
      </c>
      <c r="X4" s="45"/>
      <c r="Y4" s="45"/>
      <c r="Z4" s="45"/>
      <c r="AA4" s="45"/>
      <c r="AB4" s="45"/>
      <c r="AC4" s="46"/>
      <c r="AD4" s="17" t="s">
        <v>92</v>
      </c>
    </row>
    <row r="5" spans="1:30" s="4" customFormat="1" ht="23.25" customHeight="1">
      <c r="A5" s="100"/>
      <c r="B5" s="96"/>
      <c r="C5" s="100"/>
      <c r="D5" s="44"/>
      <c r="E5" s="44" t="s">
        <v>95</v>
      </c>
      <c r="F5" s="60" t="s">
        <v>96</v>
      </c>
      <c r="G5" s="60" t="s">
        <v>97</v>
      </c>
      <c r="H5" s="60" t="s">
        <v>98</v>
      </c>
      <c r="I5" s="60" t="s">
        <v>99</v>
      </c>
      <c r="J5" s="60" t="s">
        <v>1</v>
      </c>
      <c r="K5" s="60" t="s">
        <v>2</v>
      </c>
      <c r="L5" s="17"/>
      <c r="M5" s="44"/>
      <c r="N5" s="44" t="s">
        <v>95</v>
      </c>
      <c r="O5" s="60" t="s">
        <v>100</v>
      </c>
      <c r="P5" s="60" t="s">
        <v>97</v>
      </c>
      <c r="Q5" s="60" t="s">
        <v>98</v>
      </c>
      <c r="R5" s="60" t="s">
        <v>101</v>
      </c>
      <c r="S5" s="60" t="s">
        <v>1</v>
      </c>
      <c r="T5" s="60" t="s">
        <v>2</v>
      </c>
      <c r="U5" s="17"/>
      <c r="V5" s="44"/>
      <c r="W5" s="44" t="s">
        <v>88</v>
      </c>
      <c r="X5" s="60" t="s">
        <v>100</v>
      </c>
      <c r="Y5" s="60" t="s">
        <v>97</v>
      </c>
      <c r="Z5" s="60" t="s">
        <v>102</v>
      </c>
      <c r="AA5" s="60" t="s">
        <v>101</v>
      </c>
      <c r="AB5" s="60" t="s">
        <v>1</v>
      </c>
      <c r="AC5" s="60" t="s">
        <v>103</v>
      </c>
      <c r="AD5" s="17"/>
    </row>
    <row r="6" spans="1:30" s="5" customFormat="1" ht="13.5">
      <c r="A6" s="100"/>
      <c r="B6" s="96"/>
      <c r="C6" s="100"/>
      <c r="D6" s="80" t="s">
        <v>104</v>
      </c>
      <c r="E6" s="80" t="s">
        <v>104</v>
      </c>
      <c r="F6" s="81" t="s">
        <v>105</v>
      </c>
      <c r="G6" s="81" t="s">
        <v>105</v>
      </c>
      <c r="H6" s="81" t="s">
        <v>105</v>
      </c>
      <c r="I6" s="81" t="s">
        <v>106</v>
      </c>
      <c r="J6" s="81" t="s">
        <v>107</v>
      </c>
      <c r="K6" s="81" t="s">
        <v>106</v>
      </c>
      <c r="L6" s="81" t="s">
        <v>105</v>
      </c>
      <c r="M6" s="80" t="s">
        <v>105</v>
      </c>
      <c r="N6" s="80" t="s">
        <v>105</v>
      </c>
      <c r="O6" s="81" t="s">
        <v>106</v>
      </c>
      <c r="P6" s="81" t="s">
        <v>107</v>
      </c>
      <c r="Q6" s="81" t="s">
        <v>106</v>
      </c>
      <c r="R6" s="81" t="s">
        <v>105</v>
      </c>
      <c r="S6" s="81" t="s">
        <v>105</v>
      </c>
      <c r="T6" s="81" t="s">
        <v>105</v>
      </c>
      <c r="U6" s="81" t="s">
        <v>106</v>
      </c>
      <c r="V6" s="80" t="s">
        <v>107</v>
      </c>
      <c r="W6" s="80" t="s">
        <v>106</v>
      </c>
      <c r="X6" s="81" t="s">
        <v>105</v>
      </c>
      <c r="Y6" s="81" t="s">
        <v>105</v>
      </c>
      <c r="Z6" s="81" t="s">
        <v>105</v>
      </c>
      <c r="AA6" s="81" t="s">
        <v>106</v>
      </c>
      <c r="AB6" s="81" t="s">
        <v>107</v>
      </c>
      <c r="AC6" s="81" t="s">
        <v>106</v>
      </c>
      <c r="AD6" s="81" t="s">
        <v>105</v>
      </c>
    </row>
    <row r="7" spans="1:30" s="6" customFormat="1" ht="12" customHeight="1">
      <c r="A7" s="85" t="s">
        <v>243</v>
      </c>
      <c r="B7" s="86" t="s">
        <v>244</v>
      </c>
      <c r="C7" s="85" t="s">
        <v>0</v>
      </c>
      <c r="D7" s="87">
        <f aca="true" t="shared" si="0" ref="D7:AD7">SUM(D8:D42)</f>
        <v>338717087</v>
      </c>
      <c r="E7" s="87">
        <f t="shared" si="0"/>
        <v>334293628</v>
      </c>
      <c r="F7" s="87">
        <f t="shared" si="0"/>
        <v>313969724</v>
      </c>
      <c r="G7" s="87">
        <f t="shared" si="0"/>
        <v>13533948</v>
      </c>
      <c r="H7" s="87">
        <f t="shared" si="0"/>
        <v>0</v>
      </c>
      <c r="I7" s="87">
        <f t="shared" si="0"/>
        <v>55049</v>
      </c>
      <c r="J7" s="87">
        <f t="shared" si="0"/>
        <v>94883</v>
      </c>
      <c r="K7" s="87">
        <f t="shared" si="0"/>
        <v>6734907</v>
      </c>
      <c r="L7" s="87">
        <f t="shared" si="0"/>
        <v>4423459</v>
      </c>
      <c r="M7" s="87">
        <f t="shared" si="0"/>
        <v>20970</v>
      </c>
      <c r="N7" s="87">
        <f t="shared" si="0"/>
        <v>20968</v>
      </c>
      <c r="O7" s="87">
        <f t="shared" si="0"/>
        <v>18873</v>
      </c>
      <c r="P7" s="87">
        <f t="shared" si="0"/>
        <v>1768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327</v>
      </c>
      <c r="U7" s="87">
        <f t="shared" si="0"/>
        <v>2</v>
      </c>
      <c r="V7" s="87">
        <f t="shared" si="0"/>
        <v>338738057</v>
      </c>
      <c r="W7" s="87">
        <f t="shared" si="0"/>
        <v>334314596</v>
      </c>
      <c r="X7" s="87">
        <f t="shared" si="0"/>
        <v>313988597</v>
      </c>
      <c r="Y7" s="87">
        <f t="shared" si="0"/>
        <v>13535716</v>
      </c>
      <c r="Z7" s="87">
        <f t="shared" si="0"/>
        <v>0</v>
      </c>
      <c r="AA7" s="87">
        <f t="shared" si="0"/>
        <v>55049</v>
      </c>
      <c r="AB7" s="87">
        <f t="shared" si="0"/>
        <v>94883</v>
      </c>
      <c r="AC7" s="87">
        <f t="shared" si="0"/>
        <v>6735234</v>
      </c>
      <c r="AD7" s="87">
        <f t="shared" si="0"/>
        <v>4423461</v>
      </c>
    </row>
    <row r="8" spans="1:30" s="6" customFormat="1" ht="12" customHeight="1">
      <c r="A8" s="85" t="s">
        <v>243</v>
      </c>
      <c r="B8" s="86" t="s">
        <v>244</v>
      </c>
      <c r="C8" s="85" t="s">
        <v>243</v>
      </c>
      <c r="D8" s="87">
        <f aca="true" t="shared" si="1" ref="D8:D42">SUM(E8,+L8)</f>
        <v>114373577</v>
      </c>
      <c r="E8" s="87">
        <v>114373577</v>
      </c>
      <c r="F8" s="87">
        <v>114373577</v>
      </c>
      <c r="G8" s="87">
        <v>0</v>
      </c>
      <c r="H8" s="87">
        <v>0</v>
      </c>
      <c r="I8" s="87">
        <v>0</v>
      </c>
      <c r="J8" s="88">
        <v>0</v>
      </c>
      <c r="K8" s="87">
        <v>0</v>
      </c>
      <c r="L8" s="87">
        <v>0</v>
      </c>
      <c r="M8" s="87">
        <f aca="true" t="shared" si="2" ref="M8:M42">SUM(N8,+U8)</f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8">
        <v>0</v>
      </c>
      <c r="T8" s="87">
        <v>0</v>
      </c>
      <c r="U8" s="87">
        <v>0</v>
      </c>
      <c r="V8" s="87">
        <v>114373577</v>
      </c>
      <c r="W8" s="87">
        <v>114373577</v>
      </c>
      <c r="X8" s="87">
        <v>114373577</v>
      </c>
      <c r="Y8" s="87">
        <v>0</v>
      </c>
      <c r="Z8" s="87">
        <v>0</v>
      </c>
      <c r="AA8" s="87">
        <v>0</v>
      </c>
      <c r="AB8" s="88">
        <v>0</v>
      </c>
      <c r="AC8" s="87">
        <v>0</v>
      </c>
      <c r="AD8" s="87">
        <v>0</v>
      </c>
    </row>
    <row r="9" spans="1:30" s="6" customFormat="1" ht="12" customHeight="1">
      <c r="A9" s="85" t="s">
        <v>243</v>
      </c>
      <c r="B9" s="86" t="s">
        <v>245</v>
      </c>
      <c r="C9" s="85" t="s">
        <v>246</v>
      </c>
      <c r="D9" s="87">
        <f t="shared" si="1"/>
        <v>16068413</v>
      </c>
      <c r="E9" s="87">
        <v>17467866</v>
      </c>
      <c r="F9" s="87">
        <v>15505296</v>
      </c>
      <c r="G9" s="87">
        <v>458328</v>
      </c>
      <c r="H9" s="87">
        <v>0</v>
      </c>
      <c r="I9" s="87">
        <v>0</v>
      </c>
      <c r="J9" s="88">
        <v>0</v>
      </c>
      <c r="K9" s="87">
        <v>1504242</v>
      </c>
      <c r="L9" s="87">
        <v>-1399453</v>
      </c>
      <c r="M9" s="87">
        <f t="shared" si="2"/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8">
        <v>0</v>
      </c>
      <c r="T9" s="87">
        <v>0</v>
      </c>
      <c r="U9" s="87">
        <v>0</v>
      </c>
      <c r="V9" s="87">
        <v>16068413</v>
      </c>
      <c r="W9" s="87">
        <v>17467866</v>
      </c>
      <c r="X9" s="87">
        <v>15505296</v>
      </c>
      <c r="Y9" s="87">
        <v>458328</v>
      </c>
      <c r="Z9" s="87">
        <v>0</v>
      </c>
      <c r="AA9" s="87">
        <v>0</v>
      </c>
      <c r="AB9" s="88">
        <v>0</v>
      </c>
      <c r="AC9" s="87">
        <v>1504242</v>
      </c>
      <c r="AD9" s="87">
        <v>-1399453</v>
      </c>
    </row>
    <row r="10" spans="1:30" s="6" customFormat="1" ht="12" customHeight="1">
      <c r="A10" s="85" t="s">
        <v>243</v>
      </c>
      <c r="B10" s="86" t="s">
        <v>247</v>
      </c>
      <c r="C10" s="85" t="s">
        <v>248</v>
      </c>
      <c r="D10" s="87">
        <f t="shared" si="1"/>
        <v>66828539</v>
      </c>
      <c r="E10" s="87">
        <v>66828539</v>
      </c>
      <c r="F10" s="87">
        <v>60145685</v>
      </c>
      <c r="G10" s="87">
        <v>5633646</v>
      </c>
      <c r="H10" s="87">
        <v>0</v>
      </c>
      <c r="I10" s="87">
        <v>0</v>
      </c>
      <c r="J10" s="88">
        <v>0</v>
      </c>
      <c r="K10" s="87">
        <v>1049208</v>
      </c>
      <c r="L10" s="87">
        <v>0</v>
      </c>
      <c r="M10" s="87">
        <f t="shared" si="2"/>
        <v>20810</v>
      </c>
      <c r="N10" s="87">
        <v>20810</v>
      </c>
      <c r="O10" s="87">
        <v>18729</v>
      </c>
      <c r="P10" s="87">
        <v>1754</v>
      </c>
      <c r="Q10" s="87">
        <v>0</v>
      </c>
      <c r="R10" s="87">
        <v>0</v>
      </c>
      <c r="S10" s="88">
        <v>0</v>
      </c>
      <c r="T10" s="87">
        <v>327</v>
      </c>
      <c r="U10" s="87">
        <v>0</v>
      </c>
      <c r="V10" s="87">
        <v>66849349</v>
      </c>
      <c r="W10" s="87">
        <v>66849349</v>
      </c>
      <c r="X10" s="87">
        <v>60164414</v>
      </c>
      <c r="Y10" s="87">
        <v>5635400</v>
      </c>
      <c r="Z10" s="87">
        <v>0</v>
      </c>
      <c r="AA10" s="87">
        <v>0</v>
      </c>
      <c r="AB10" s="88">
        <v>0</v>
      </c>
      <c r="AC10" s="87">
        <v>1049535</v>
      </c>
      <c r="AD10" s="87">
        <v>0</v>
      </c>
    </row>
    <row r="11" spans="1:30" s="6" customFormat="1" ht="12" customHeight="1">
      <c r="A11" s="85" t="s">
        <v>243</v>
      </c>
      <c r="B11" s="86" t="s">
        <v>249</v>
      </c>
      <c r="C11" s="85" t="s">
        <v>250</v>
      </c>
      <c r="D11" s="87">
        <f t="shared" si="1"/>
        <v>4062309</v>
      </c>
      <c r="E11" s="87">
        <v>4062309</v>
      </c>
      <c r="F11" s="87">
        <v>3859194</v>
      </c>
      <c r="G11" s="87">
        <v>203115</v>
      </c>
      <c r="H11" s="87">
        <v>0</v>
      </c>
      <c r="I11" s="87">
        <v>0</v>
      </c>
      <c r="J11" s="88">
        <v>0</v>
      </c>
      <c r="K11" s="87">
        <v>0</v>
      </c>
      <c r="L11" s="87">
        <v>0</v>
      </c>
      <c r="M11" s="87">
        <f t="shared" si="2"/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8">
        <v>0</v>
      </c>
      <c r="T11" s="87">
        <v>0</v>
      </c>
      <c r="U11" s="87">
        <v>0</v>
      </c>
      <c r="V11" s="87">
        <v>4062309</v>
      </c>
      <c r="W11" s="87">
        <v>4062309</v>
      </c>
      <c r="X11" s="87">
        <v>3859194</v>
      </c>
      <c r="Y11" s="87">
        <v>203115</v>
      </c>
      <c r="Z11" s="87">
        <v>0</v>
      </c>
      <c r="AA11" s="87">
        <v>0</v>
      </c>
      <c r="AB11" s="88">
        <v>0</v>
      </c>
      <c r="AC11" s="87">
        <v>0</v>
      </c>
      <c r="AD11" s="87">
        <v>0</v>
      </c>
    </row>
    <row r="12" spans="1:30" s="6" customFormat="1" ht="12" customHeight="1">
      <c r="A12" s="85" t="s">
        <v>243</v>
      </c>
      <c r="B12" s="86" t="s">
        <v>251</v>
      </c>
      <c r="C12" s="85" t="s">
        <v>252</v>
      </c>
      <c r="D12" s="87">
        <f t="shared" si="1"/>
        <v>33891044</v>
      </c>
      <c r="E12" s="87">
        <v>31848219</v>
      </c>
      <c r="F12" s="87">
        <v>29602505</v>
      </c>
      <c r="G12" s="87">
        <v>1946904</v>
      </c>
      <c r="H12" s="87">
        <v>0</v>
      </c>
      <c r="I12" s="87">
        <v>0</v>
      </c>
      <c r="J12" s="88">
        <v>0</v>
      </c>
      <c r="K12" s="87">
        <v>298810</v>
      </c>
      <c r="L12" s="87">
        <v>2042825</v>
      </c>
      <c r="M12" s="87">
        <f t="shared" si="2"/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8">
        <v>0</v>
      </c>
      <c r="T12" s="87">
        <v>0</v>
      </c>
      <c r="U12" s="87">
        <v>0</v>
      </c>
      <c r="V12" s="87">
        <v>33891044</v>
      </c>
      <c r="W12" s="87">
        <v>31848219</v>
      </c>
      <c r="X12" s="87">
        <v>29602505</v>
      </c>
      <c r="Y12" s="87">
        <v>1946904</v>
      </c>
      <c r="Z12" s="87">
        <v>0</v>
      </c>
      <c r="AA12" s="87">
        <v>0</v>
      </c>
      <c r="AB12" s="88">
        <v>0</v>
      </c>
      <c r="AC12" s="87">
        <v>298810</v>
      </c>
      <c r="AD12" s="87">
        <v>2042825</v>
      </c>
    </row>
    <row r="13" spans="1:30" s="6" customFormat="1" ht="12" customHeight="1">
      <c r="A13" s="85" t="s">
        <v>243</v>
      </c>
      <c r="B13" s="86" t="s">
        <v>253</v>
      </c>
      <c r="C13" s="85" t="s">
        <v>254</v>
      </c>
      <c r="D13" s="87">
        <f t="shared" si="1"/>
        <v>861458</v>
      </c>
      <c r="E13" s="87">
        <v>689166</v>
      </c>
      <c r="F13" s="87">
        <v>604089</v>
      </c>
      <c r="G13" s="87">
        <v>85077</v>
      </c>
      <c r="H13" s="87">
        <v>0</v>
      </c>
      <c r="I13" s="87">
        <v>0</v>
      </c>
      <c r="J13" s="88">
        <v>0</v>
      </c>
      <c r="K13" s="87">
        <v>0</v>
      </c>
      <c r="L13" s="87">
        <v>172292</v>
      </c>
      <c r="M13" s="87">
        <f t="shared" si="2"/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8">
        <v>0</v>
      </c>
      <c r="T13" s="87">
        <v>0</v>
      </c>
      <c r="U13" s="87">
        <v>0</v>
      </c>
      <c r="V13" s="87">
        <v>861458</v>
      </c>
      <c r="W13" s="87">
        <v>689166</v>
      </c>
      <c r="X13" s="87">
        <v>604089</v>
      </c>
      <c r="Y13" s="87">
        <v>85077</v>
      </c>
      <c r="Z13" s="87">
        <v>0</v>
      </c>
      <c r="AA13" s="87">
        <v>0</v>
      </c>
      <c r="AB13" s="88">
        <v>0</v>
      </c>
      <c r="AC13" s="87">
        <v>0</v>
      </c>
      <c r="AD13" s="87">
        <v>172292</v>
      </c>
    </row>
    <row r="14" spans="1:30" s="6" customFormat="1" ht="12" customHeight="1">
      <c r="A14" s="85" t="s">
        <v>243</v>
      </c>
      <c r="B14" s="86" t="s">
        <v>255</v>
      </c>
      <c r="C14" s="85" t="s">
        <v>256</v>
      </c>
      <c r="D14" s="87">
        <f t="shared" si="1"/>
        <v>8411052</v>
      </c>
      <c r="E14" s="87">
        <v>8411052</v>
      </c>
      <c r="F14" s="87">
        <v>7569947</v>
      </c>
      <c r="G14" s="87">
        <v>288866</v>
      </c>
      <c r="H14" s="87">
        <v>0</v>
      </c>
      <c r="I14" s="87">
        <v>0</v>
      </c>
      <c r="J14" s="88">
        <v>0</v>
      </c>
      <c r="K14" s="87">
        <v>552239</v>
      </c>
      <c r="L14" s="87">
        <v>0</v>
      </c>
      <c r="M14" s="87">
        <f t="shared" si="2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8">
        <v>0</v>
      </c>
      <c r="T14" s="87">
        <v>0</v>
      </c>
      <c r="U14" s="87">
        <v>0</v>
      </c>
      <c r="V14" s="87">
        <v>8411052</v>
      </c>
      <c r="W14" s="87">
        <v>8411052</v>
      </c>
      <c r="X14" s="87">
        <v>7569947</v>
      </c>
      <c r="Y14" s="87">
        <v>288866</v>
      </c>
      <c r="Z14" s="87">
        <v>0</v>
      </c>
      <c r="AA14" s="87">
        <v>0</v>
      </c>
      <c r="AB14" s="88">
        <v>0</v>
      </c>
      <c r="AC14" s="87">
        <v>552239</v>
      </c>
      <c r="AD14" s="87">
        <v>0</v>
      </c>
    </row>
    <row r="15" spans="1:30" s="6" customFormat="1" ht="12" customHeight="1">
      <c r="A15" s="85" t="s">
        <v>243</v>
      </c>
      <c r="B15" s="86" t="s">
        <v>257</v>
      </c>
      <c r="C15" s="85" t="s">
        <v>258</v>
      </c>
      <c r="D15" s="87">
        <f t="shared" si="1"/>
        <v>56105</v>
      </c>
      <c r="E15" s="87">
        <v>56105</v>
      </c>
      <c r="F15" s="87">
        <v>28052</v>
      </c>
      <c r="G15" s="87">
        <v>16831</v>
      </c>
      <c r="H15" s="87">
        <v>0</v>
      </c>
      <c r="I15" s="87">
        <v>0</v>
      </c>
      <c r="J15" s="88">
        <v>0</v>
      </c>
      <c r="K15" s="87">
        <v>11222</v>
      </c>
      <c r="L15" s="87">
        <v>0</v>
      </c>
      <c r="M15" s="87">
        <f t="shared" si="2"/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8">
        <v>0</v>
      </c>
      <c r="T15" s="87">
        <v>0</v>
      </c>
      <c r="U15" s="87">
        <v>0</v>
      </c>
      <c r="V15" s="87">
        <v>56105</v>
      </c>
      <c r="W15" s="87">
        <v>56105</v>
      </c>
      <c r="X15" s="87">
        <v>28052</v>
      </c>
      <c r="Y15" s="87">
        <v>16831</v>
      </c>
      <c r="Z15" s="87">
        <v>0</v>
      </c>
      <c r="AA15" s="87">
        <v>0</v>
      </c>
      <c r="AB15" s="88">
        <v>0</v>
      </c>
      <c r="AC15" s="87">
        <v>11222</v>
      </c>
      <c r="AD15" s="87">
        <v>0</v>
      </c>
    </row>
    <row r="16" spans="1:30" s="6" customFormat="1" ht="12" customHeight="1">
      <c r="A16" s="85" t="s">
        <v>243</v>
      </c>
      <c r="B16" s="86" t="s">
        <v>259</v>
      </c>
      <c r="C16" s="85" t="s">
        <v>260</v>
      </c>
      <c r="D16" s="87">
        <f t="shared" si="1"/>
        <v>5737351</v>
      </c>
      <c r="E16" s="87">
        <v>5214652</v>
      </c>
      <c r="F16" s="87">
        <v>5093596</v>
      </c>
      <c r="G16" s="87">
        <v>102380</v>
      </c>
      <c r="H16" s="87">
        <v>0</v>
      </c>
      <c r="I16" s="87">
        <v>0</v>
      </c>
      <c r="J16" s="88">
        <v>0</v>
      </c>
      <c r="K16" s="87">
        <v>18676</v>
      </c>
      <c r="L16" s="87">
        <v>522699</v>
      </c>
      <c r="M16" s="87">
        <f t="shared" si="2"/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8">
        <v>0</v>
      </c>
      <c r="T16" s="87">
        <v>0</v>
      </c>
      <c r="U16" s="87">
        <v>0</v>
      </c>
      <c r="V16" s="87">
        <v>5737351</v>
      </c>
      <c r="W16" s="87">
        <v>5214652</v>
      </c>
      <c r="X16" s="87">
        <v>5093596</v>
      </c>
      <c r="Y16" s="87">
        <v>102380</v>
      </c>
      <c r="Z16" s="87">
        <v>0</v>
      </c>
      <c r="AA16" s="87">
        <v>0</v>
      </c>
      <c r="AB16" s="88">
        <v>0</v>
      </c>
      <c r="AC16" s="87">
        <v>18676</v>
      </c>
      <c r="AD16" s="87">
        <v>522699</v>
      </c>
    </row>
    <row r="17" spans="1:30" s="6" customFormat="1" ht="12" customHeight="1">
      <c r="A17" s="85" t="s">
        <v>243</v>
      </c>
      <c r="B17" s="86" t="s">
        <v>261</v>
      </c>
      <c r="C17" s="85" t="s">
        <v>262</v>
      </c>
      <c r="D17" s="87">
        <f t="shared" si="1"/>
        <v>10722667</v>
      </c>
      <c r="E17" s="87">
        <v>10722667</v>
      </c>
      <c r="F17" s="87">
        <v>9556447</v>
      </c>
      <c r="G17" s="87">
        <v>143068</v>
      </c>
      <c r="H17" s="87">
        <v>0</v>
      </c>
      <c r="I17" s="87">
        <v>0</v>
      </c>
      <c r="J17" s="88">
        <v>0</v>
      </c>
      <c r="K17" s="87">
        <v>1023152</v>
      </c>
      <c r="L17" s="87">
        <v>0</v>
      </c>
      <c r="M17" s="87">
        <f t="shared" si="2"/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8">
        <v>0</v>
      </c>
      <c r="T17" s="87">
        <v>0</v>
      </c>
      <c r="U17" s="87">
        <v>0</v>
      </c>
      <c r="V17" s="87">
        <v>10722667</v>
      </c>
      <c r="W17" s="87">
        <v>10722667</v>
      </c>
      <c r="X17" s="87">
        <v>9556447</v>
      </c>
      <c r="Y17" s="87">
        <v>143068</v>
      </c>
      <c r="Z17" s="87">
        <v>0</v>
      </c>
      <c r="AA17" s="87">
        <v>0</v>
      </c>
      <c r="AB17" s="88">
        <v>0</v>
      </c>
      <c r="AC17" s="87">
        <v>1023152</v>
      </c>
      <c r="AD17" s="87">
        <v>0</v>
      </c>
    </row>
    <row r="18" spans="1:30" s="6" customFormat="1" ht="12" customHeight="1">
      <c r="A18" s="85" t="s">
        <v>243</v>
      </c>
      <c r="B18" s="86" t="s">
        <v>263</v>
      </c>
      <c r="C18" s="85" t="s">
        <v>264</v>
      </c>
      <c r="D18" s="87">
        <f t="shared" si="1"/>
        <v>2760699</v>
      </c>
      <c r="E18" s="87">
        <v>2083807</v>
      </c>
      <c r="F18" s="87">
        <v>1913748</v>
      </c>
      <c r="G18" s="87">
        <v>170059</v>
      </c>
      <c r="H18" s="87">
        <v>0</v>
      </c>
      <c r="I18" s="87">
        <v>0</v>
      </c>
      <c r="J18" s="88">
        <v>0</v>
      </c>
      <c r="K18" s="87">
        <v>0</v>
      </c>
      <c r="L18" s="87">
        <v>676892</v>
      </c>
      <c r="M18" s="87">
        <f t="shared" si="2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8">
        <v>0</v>
      </c>
      <c r="T18" s="87">
        <v>0</v>
      </c>
      <c r="U18" s="87">
        <v>0</v>
      </c>
      <c r="V18" s="87">
        <v>2760699</v>
      </c>
      <c r="W18" s="87">
        <v>2083807</v>
      </c>
      <c r="X18" s="87">
        <v>1913748</v>
      </c>
      <c r="Y18" s="87">
        <v>170059</v>
      </c>
      <c r="Z18" s="87">
        <v>0</v>
      </c>
      <c r="AA18" s="87">
        <v>0</v>
      </c>
      <c r="AB18" s="88">
        <v>0</v>
      </c>
      <c r="AC18" s="87">
        <v>0</v>
      </c>
      <c r="AD18" s="87">
        <v>676892</v>
      </c>
    </row>
    <row r="19" spans="1:30" s="6" customFormat="1" ht="12" customHeight="1">
      <c r="A19" s="85" t="s">
        <v>243</v>
      </c>
      <c r="B19" s="86" t="s">
        <v>265</v>
      </c>
      <c r="C19" s="85" t="s">
        <v>266</v>
      </c>
      <c r="D19" s="87">
        <f t="shared" si="1"/>
        <v>1321647</v>
      </c>
      <c r="E19" s="87">
        <v>1227691</v>
      </c>
      <c r="F19" s="87">
        <v>1088175</v>
      </c>
      <c r="G19" s="87">
        <v>139516</v>
      </c>
      <c r="H19" s="87">
        <v>0</v>
      </c>
      <c r="I19" s="87">
        <v>0</v>
      </c>
      <c r="J19" s="88">
        <v>0</v>
      </c>
      <c r="K19" s="87">
        <v>0</v>
      </c>
      <c r="L19" s="87">
        <v>93956</v>
      </c>
      <c r="M19" s="87">
        <f t="shared" si="2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8">
        <v>0</v>
      </c>
      <c r="T19" s="87">
        <v>0</v>
      </c>
      <c r="U19" s="87">
        <v>0</v>
      </c>
      <c r="V19" s="87">
        <v>1321647</v>
      </c>
      <c r="W19" s="87">
        <v>1227691</v>
      </c>
      <c r="X19" s="87">
        <v>1088175</v>
      </c>
      <c r="Y19" s="87">
        <v>139516</v>
      </c>
      <c r="Z19" s="87">
        <v>0</v>
      </c>
      <c r="AA19" s="87">
        <v>0</v>
      </c>
      <c r="AB19" s="88">
        <v>0</v>
      </c>
      <c r="AC19" s="87">
        <v>0</v>
      </c>
      <c r="AD19" s="87">
        <v>93956</v>
      </c>
    </row>
    <row r="20" spans="1:30" s="6" customFormat="1" ht="12" customHeight="1">
      <c r="A20" s="85" t="s">
        <v>243</v>
      </c>
      <c r="B20" s="86" t="s">
        <v>267</v>
      </c>
      <c r="C20" s="85" t="s">
        <v>268</v>
      </c>
      <c r="D20" s="87">
        <f t="shared" si="1"/>
        <v>16436661</v>
      </c>
      <c r="E20" s="87">
        <v>16224313</v>
      </c>
      <c r="F20" s="87">
        <v>14635563</v>
      </c>
      <c r="G20" s="87">
        <v>1413826</v>
      </c>
      <c r="H20" s="87">
        <v>0</v>
      </c>
      <c r="I20" s="87">
        <v>0</v>
      </c>
      <c r="J20" s="88">
        <v>0</v>
      </c>
      <c r="K20" s="87">
        <v>174924</v>
      </c>
      <c r="L20" s="87">
        <v>212348</v>
      </c>
      <c r="M20" s="87">
        <f t="shared" si="2"/>
        <v>160</v>
      </c>
      <c r="N20" s="87">
        <v>158</v>
      </c>
      <c r="O20" s="87">
        <v>144</v>
      </c>
      <c r="P20" s="87">
        <v>14</v>
      </c>
      <c r="Q20" s="87">
        <v>0</v>
      </c>
      <c r="R20" s="87">
        <v>0</v>
      </c>
      <c r="S20" s="88">
        <v>0</v>
      </c>
      <c r="T20" s="87">
        <v>0</v>
      </c>
      <c r="U20" s="87">
        <v>2</v>
      </c>
      <c r="V20" s="87">
        <v>16436821</v>
      </c>
      <c r="W20" s="87">
        <v>16224471</v>
      </c>
      <c r="X20" s="87">
        <v>14635707</v>
      </c>
      <c r="Y20" s="87">
        <v>1413840</v>
      </c>
      <c r="Z20" s="87">
        <v>0</v>
      </c>
      <c r="AA20" s="87">
        <v>0</v>
      </c>
      <c r="AB20" s="88">
        <v>0</v>
      </c>
      <c r="AC20" s="87">
        <v>174924</v>
      </c>
      <c r="AD20" s="87">
        <v>212350</v>
      </c>
    </row>
    <row r="21" spans="1:30" s="6" customFormat="1" ht="12" customHeight="1">
      <c r="A21" s="85" t="s">
        <v>243</v>
      </c>
      <c r="B21" s="86" t="s">
        <v>269</v>
      </c>
      <c r="C21" s="85" t="s">
        <v>270</v>
      </c>
      <c r="D21" s="87">
        <f t="shared" si="1"/>
        <v>1368367</v>
      </c>
      <c r="E21" s="87">
        <v>1368367</v>
      </c>
      <c r="F21" s="87">
        <v>866160</v>
      </c>
      <c r="G21" s="87">
        <v>195494</v>
      </c>
      <c r="H21" s="87">
        <v>0</v>
      </c>
      <c r="I21" s="87">
        <v>0</v>
      </c>
      <c r="J21" s="88">
        <v>0</v>
      </c>
      <c r="K21" s="87">
        <v>306713</v>
      </c>
      <c r="L21" s="87">
        <v>0</v>
      </c>
      <c r="M21" s="87">
        <f t="shared" si="2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8">
        <v>0</v>
      </c>
      <c r="T21" s="87">
        <v>0</v>
      </c>
      <c r="U21" s="87">
        <v>0</v>
      </c>
      <c r="V21" s="87">
        <v>1368367</v>
      </c>
      <c r="W21" s="87">
        <v>1368367</v>
      </c>
      <c r="X21" s="87">
        <v>866160</v>
      </c>
      <c r="Y21" s="87">
        <v>195494</v>
      </c>
      <c r="Z21" s="87">
        <v>0</v>
      </c>
      <c r="AA21" s="87">
        <v>0</v>
      </c>
      <c r="AB21" s="88">
        <v>0</v>
      </c>
      <c r="AC21" s="87">
        <v>306713</v>
      </c>
      <c r="AD21" s="87">
        <v>0</v>
      </c>
    </row>
    <row r="22" spans="1:30" s="6" customFormat="1" ht="12" customHeight="1">
      <c r="A22" s="85" t="s">
        <v>243</v>
      </c>
      <c r="B22" s="86" t="s">
        <v>271</v>
      </c>
      <c r="C22" s="85" t="s">
        <v>272</v>
      </c>
      <c r="D22" s="87">
        <f t="shared" si="1"/>
        <v>16170</v>
      </c>
      <c r="E22" s="87">
        <v>12936</v>
      </c>
      <c r="F22" s="87">
        <v>8085</v>
      </c>
      <c r="G22" s="87">
        <v>4851</v>
      </c>
      <c r="H22" s="87">
        <v>0</v>
      </c>
      <c r="I22" s="87">
        <v>0</v>
      </c>
      <c r="J22" s="88">
        <v>0</v>
      </c>
      <c r="K22" s="87">
        <v>0</v>
      </c>
      <c r="L22" s="87">
        <v>3234</v>
      </c>
      <c r="M22" s="87">
        <f t="shared" si="2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8">
        <v>0</v>
      </c>
      <c r="T22" s="87">
        <v>0</v>
      </c>
      <c r="U22" s="87">
        <v>0</v>
      </c>
      <c r="V22" s="87">
        <v>16170</v>
      </c>
      <c r="W22" s="87">
        <v>12936</v>
      </c>
      <c r="X22" s="87">
        <v>8085</v>
      </c>
      <c r="Y22" s="87">
        <v>4851</v>
      </c>
      <c r="Z22" s="87">
        <v>0</v>
      </c>
      <c r="AA22" s="87">
        <v>0</v>
      </c>
      <c r="AB22" s="88">
        <v>0</v>
      </c>
      <c r="AC22" s="87">
        <v>0</v>
      </c>
      <c r="AD22" s="87">
        <v>3234</v>
      </c>
    </row>
    <row r="23" spans="1:30" s="6" customFormat="1" ht="12" customHeight="1">
      <c r="A23" s="85" t="s">
        <v>243</v>
      </c>
      <c r="B23" s="86" t="s">
        <v>273</v>
      </c>
      <c r="C23" s="85" t="s">
        <v>274</v>
      </c>
      <c r="D23" s="87">
        <f t="shared" si="1"/>
        <v>7446</v>
      </c>
      <c r="E23" s="87">
        <v>7446</v>
      </c>
      <c r="F23" s="87">
        <v>7446</v>
      </c>
      <c r="G23" s="87">
        <v>0</v>
      </c>
      <c r="H23" s="87">
        <v>0</v>
      </c>
      <c r="I23" s="87">
        <v>0</v>
      </c>
      <c r="J23" s="88">
        <v>0</v>
      </c>
      <c r="K23" s="87">
        <v>0</v>
      </c>
      <c r="L23" s="87">
        <v>0</v>
      </c>
      <c r="M23" s="87">
        <f t="shared" si="2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8">
        <v>0</v>
      </c>
      <c r="T23" s="87">
        <v>0</v>
      </c>
      <c r="U23" s="87">
        <v>0</v>
      </c>
      <c r="V23" s="87">
        <v>7446</v>
      </c>
      <c r="W23" s="87">
        <v>7446</v>
      </c>
      <c r="X23" s="87">
        <v>7446</v>
      </c>
      <c r="Y23" s="87">
        <v>0</v>
      </c>
      <c r="Z23" s="87">
        <v>0</v>
      </c>
      <c r="AA23" s="87">
        <v>0</v>
      </c>
      <c r="AB23" s="88">
        <v>0</v>
      </c>
      <c r="AC23" s="87">
        <v>0</v>
      </c>
      <c r="AD23" s="87">
        <v>0</v>
      </c>
    </row>
    <row r="24" spans="1:30" s="6" customFormat="1" ht="12" customHeight="1">
      <c r="A24" s="85" t="s">
        <v>243</v>
      </c>
      <c r="B24" s="86" t="s">
        <v>275</v>
      </c>
      <c r="C24" s="85" t="s">
        <v>276</v>
      </c>
      <c r="D24" s="87">
        <f t="shared" si="1"/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8">
        <v>0</v>
      </c>
      <c r="K24" s="87">
        <v>0</v>
      </c>
      <c r="L24" s="87">
        <v>0</v>
      </c>
      <c r="M24" s="87">
        <f t="shared" si="2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8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8">
        <v>0</v>
      </c>
      <c r="AC24" s="87">
        <v>0</v>
      </c>
      <c r="AD24" s="87">
        <v>0</v>
      </c>
    </row>
    <row r="25" spans="1:30" s="6" customFormat="1" ht="12" customHeight="1">
      <c r="A25" s="85" t="s">
        <v>243</v>
      </c>
      <c r="B25" s="86" t="s">
        <v>277</v>
      </c>
      <c r="C25" s="85" t="s">
        <v>278</v>
      </c>
      <c r="D25" s="87">
        <f t="shared" si="1"/>
        <v>14783440</v>
      </c>
      <c r="E25" s="87">
        <v>14783440</v>
      </c>
      <c r="F25" s="87">
        <v>13305096</v>
      </c>
      <c r="G25" s="87">
        <v>0</v>
      </c>
      <c r="H25" s="87">
        <v>0</v>
      </c>
      <c r="I25" s="87">
        <v>0</v>
      </c>
      <c r="J25" s="88">
        <v>0</v>
      </c>
      <c r="K25" s="87">
        <v>1478344</v>
      </c>
      <c r="L25" s="87">
        <v>0</v>
      </c>
      <c r="M25" s="87">
        <f t="shared" si="2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8">
        <v>0</v>
      </c>
      <c r="T25" s="87">
        <v>0</v>
      </c>
      <c r="U25" s="87">
        <v>0</v>
      </c>
      <c r="V25" s="87">
        <v>14783440</v>
      </c>
      <c r="W25" s="87">
        <v>14783440</v>
      </c>
      <c r="X25" s="87">
        <v>13305096</v>
      </c>
      <c r="Y25" s="87">
        <v>0</v>
      </c>
      <c r="Z25" s="87">
        <v>0</v>
      </c>
      <c r="AA25" s="87">
        <v>0</v>
      </c>
      <c r="AB25" s="88">
        <v>0</v>
      </c>
      <c r="AC25" s="87">
        <v>1478344</v>
      </c>
      <c r="AD25" s="87">
        <v>0</v>
      </c>
    </row>
    <row r="26" spans="1:30" s="6" customFormat="1" ht="12" customHeight="1">
      <c r="A26" s="85" t="s">
        <v>243</v>
      </c>
      <c r="B26" s="86" t="s">
        <v>279</v>
      </c>
      <c r="C26" s="85" t="s">
        <v>280</v>
      </c>
      <c r="D26" s="87">
        <f t="shared" si="1"/>
        <v>16844097</v>
      </c>
      <c r="E26" s="87">
        <v>16759876</v>
      </c>
      <c r="F26" s="87">
        <v>15159687</v>
      </c>
      <c r="G26" s="87">
        <v>1600189</v>
      </c>
      <c r="H26" s="87">
        <v>0</v>
      </c>
      <c r="I26" s="87">
        <v>0</v>
      </c>
      <c r="J26" s="88">
        <v>0</v>
      </c>
      <c r="K26" s="87">
        <v>0</v>
      </c>
      <c r="L26" s="87">
        <v>84221</v>
      </c>
      <c r="M26" s="87">
        <f t="shared" si="2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8">
        <v>0</v>
      </c>
      <c r="T26" s="87">
        <v>0</v>
      </c>
      <c r="U26" s="87">
        <v>0</v>
      </c>
      <c r="V26" s="87">
        <v>16844097</v>
      </c>
      <c r="W26" s="87">
        <v>16759876</v>
      </c>
      <c r="X26" s="87">
        <v>15159687</v>
      </c>
      <c r="Y26" s="87">
        <v>1600189</v>
      </c>
      <c r="Z26" s="87">
        <v>0</v>
      </c>
      <c r="AA26" s="87">
        <v>0</v>
      </c>
      <c r="AB26" s="88">
        <v>0</v>
      </c>
      <c r="AC26" s="87">
        <v>0</v>
      </c>
      <c r="AD26" s="87">
        <v>84221</v>
      </c>
    </row>
    <row r="27" spans="1:30" s="6" customFormat="1" ht="12" customHeight="1">
      <c r="A27" s="85" t="s">
        <v>243</v>
      </c>
      <c r="B27" s="86" t="s">
        <v>281</v>
      </c>
      <c r="C27" s="85" t="s">
        <v>282</v>
      </c>
      <c r="D27" s="87">
        <f t="shared" si="1"/>
        <v>222913</v>
      </c>
      <c r="E27" s="87">
        <v>206120</v>
      </c>
      <c r="F27" s="87">
        <v>200622</v>
      </c>
      <c r="G27" s="87">
        <v>5498</v>
      </c>
      <c r="H27" s="87">
        <v>0</v>
      </c>
      <c r="I27" s="87">
        <v>0</v>
      </c>
      <c r="J27" s="88">
        <v>0</v>
      </c>
      <c r="K27" s="87">
        <v>0</v>
      </c>
      <c r="L27" s="87">
        <v>16793</v>
      </c>
      <c r="M27" s="87">
        <f t="shared" si="2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8">
        <v>0</v>
      </c>
      <c r="T27" s="87">
        <v>0</v>
      </c>
      <c r="U27" s="87">
        <v>0</v>
      </c>
      <c r="V27" s="87">
        <v>222913</v>
      </c>
      <c r="W27" s="87">
        <v>206120</v>
      </c>
      <c r="X27" s="87">
        <v>200622</v>
      </c>
      <c r="Y27" s="87">
        <v>5498</v>
      </c>
      <c r="Z27" s="87">
        <v>0</v>
      </c>
      <c r="AA27" s="87">
        <v>0</v>
      </c>
      <c r="AB27" s="88">
        <v>0</v>
      </c>
      <c r="AC27" s="87">
        <v>0</v>
      </c>
      <c r="AD27" s="87">
        <v>16793</v>
      </c>
    </row>
    <row r="28" spans="1:30" s="6" customFormat="1" ht="12" customHeight="1">
      <c r="A28" s="85" t="s">
        <v>243</v>
      </c>
      <c r="B28" s="86" t="s">
        <v>283</v>
      </c>
      <c r="C28" s="85" t="s">
        <v>284</v>
      </c>
      <c r="D28" s="87">
        <f t="shared" si="1"/>
        <v>4115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8">
        <v>0</v>
      </c>
      <c r="K28" s="87">
        <v>0</v>
      </c>
      <c r="L28" s="87">
        <v>4115</v>
      </c>
      <c r="M28" s="87">
        <f t="shared" si="2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8">
        <v>0</v>
      </c>
      <c r="T28" s="87">
        <v>0</v>
      </c>
      <c r="U28" s="87">
        <v>0</v>
      </c>
      <c r="V28" s="87">
        <v>4115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8">
        <v>0</v>
      </c>
      <c r="AC28" s="87">
        <v>0</v>
      </c>
      <c r="AD28" s="87">
        <v>4115</v>
      </c>
    </row>
    <row r="29" spans="1:30" s="6" customFormat="1" ht="12" customHeight="1">
      <c r="A29" s="85" t="s">
        <v>243</v>
      </c>
      <c r="B29" s="86" t="s">
        <v>285</v>
      </c>
      <c r="C29" s="85" t="s">
        <v>286</v>
      </c>
      <c r="D29" s="87">
        <f t="shared" si="1"/>
        <v>45659</v>
      </c>
      <c r="E29" s="87">
        <v>36527</v>
      </c>
      <c r="F29" s="87">
        <v>34952</v>
      </c>
      <c r="G29" s="87">
        <v>1575</v>
      </c>
      <c r="H29" s="87">
        <v>0</v>
      </c>
      <c r="I29" s="87">
        <v>0</v>
      </c>
      <c r="J29" s="88">
        <v>0</v>
      </c>
      <c r="K29" s="87">
        <v>0</v>
      </c>
      <c r="L29" s="87">
        <v>9132</v>
      </c>
      <c r="M29" s="87">
        <f t="shared" si="2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8">
        <v>0</v>
      </c>
      <c r="T29" s="87">
        <v>0</v>
      </c>
      <c r="U29" s="87">
        <v>0</v>
      </c>
      <c r="V29" s="87">
        <v>45659</v>
      </c>
      <c r="W29" s="87">
        <v>36527</v>
      </c>
      <c r="X29" s="87">
        <v>34952</v>
      </c>
      <c r="Y29" s="87">
        <v>1575</v>
      </c>
      <c r="Z29" s="87">
        <v>0</v>
      </c>
      <c r="AA29" s="87">
        <v>0</v>
      </c>
      <c r="AB29" s="88">
        <v>0</v>
      </c>
      <c r="AC29" s="87">
        <v>0</v>
      </c>
      <c r="AD29" s="87">
        <v>9132</v>
      </c>
    </row>
    <row r="30" spans="1:30" s="6" customFormat="1" ht="12" customHeight="1">
      <c r="A30" s="85" t="s">
        <v>243</v>
      </c>
      <c r="B30" s="86" t="s">
        <v>287</v>
      </c>
      <c r="C30" s="85" t="s">
        <v>288</v>
      </c>
      <c r="D30" s="87">
        <f t="shared" si="1"/>
        <v>185515</v>
      </c>
      <c r="E30" s="87">
        <v>167039</v>
      </c>
      <c r="F30" s="87">
        <v>149675</v>
      </c>
      <c r="G30" s="87">
        <v>17364</v>
      </c>
      <c r="H30" s="87">
        <v>0</v>
      </c>
      <c r="I30" s="87">
        <v>0</v>
      </c>
      <c r="J30" s="88">
        <v>0</v>
      </c>
      <c r="K30" s="87">
        <v>0</v>
      </c>
      <c r="L30" s="87">
        <v>18476</v>
      </c>
      <c r="M30" s="87">
        <f t="shared" si="2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8">
        <v>0</v>
      </c>
      <c r="T30" s="87">
        <v>0</v>
      </c>
      <c r="U30" s="87">
        <v>0</v>
      </c>
      <c r="V30" s="87">
        <v>185515</v>
      </c>
      <c r="W30" s="87">
        <v>167039</v>
      </c>
      <c r="X30" s="87">
        <v>149675</v>
      </c>
      <c r="Y30" s="87">
        <v>17364</v>
      </c>
      <c r="Z30" s="87">
        <v>0</v>
      </c>
      <c r="AA30" s="87">
        <v>0</v>
      </c>
      <c r="AB30" s="88">
        <v>0</v>
      </c>
      <c r="AC30" s="87">
        <v>0</v>
      </c>
      <c r="AD30" s="87">
        <v>18476</v>
      </c>
    </row>
    <row r="31" spans="1:30" s="6" customFormat="1" ht="12" customHeight="1">
      <c r="A31" s="85" t="s">
        <v>243</v>
      </c>
      <c r="B31" s="86" t="s">
        <v>289</v>
      </c>
      <c r="C31" s="85" t="s">
        <v>290</v>
      </c>
      <c r="D31" s="87">
        <f t="shared" si="1"/>
        <v>15691</v>
      </c>
      <c r="E31" s="87">
        <v>14084</v>
      </c>
      <c r="F31" s="87">
        <v>8803</v>
      </c>
      <c r="G31" s="87">
        <v>5281</v>
      </c>
      <c r="H31" s="87">
        <v>0</v>
      </c>
      <c r="I31" s="87">
        <v>0</v>
      </c>
      <c r="J31" s="88">
        <v>0</v>
      </c>
      <c r="K31" s="87">
        <v>0</v>
      </c>
      <c r="L31" s="87">
        <v>1607</v>
      </c>
      <c r="M31" s="87">
        <f t="shared" si="2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8">
        <v>0</v>
      </c>
      <c r="T31" s="87">
        <v>0</v>
      </c>
      <c r="U31" s="87">
        <v>0</v>
      </c>
      <c r="V31" s="87">
        <v>15691</v>
      </c>
      <c r="W31" s="87">
        <v>14084</v>
      </c>
      <c r="X31" s="87">
        <v>8803</v>
      </c>
      <c r="Y31" s="87">
        <v>5281</v>
      </c>
      <c r="Z31" s="87">
        <v>0</v>
      </c>
      <c r="AA31" s="87">
        <v>0</v>
      </c>
      <c r="AB31" s="88">
        <v>0</v>
      </c>
      <c r="AC31" s="87">
        <v>0</v>
      </c>
      <c r="AD31" s="87">
        <v>1607</v>
      </c>
    </row>
    <row r="32" spans="1:30" s="6" customFormat="1" ht="12" customHeight="1">
      <c r="A32" s="85" t="s">
        <v>243</v>
      </c>
      <c r="B32" s="86" t="s">
        <v>291</v>
      </c>
      <c r="C32" s="85" t="s">
        <v>292</v>
      </c>
      <c r="D32" s="87">
        <f t="shared" si="1"/>
        <v>18416</v>
      </c>
      <c r="E32" s="87">
        <v>11364</v>
      </c>
      <c r="F32" s="87">
        <v>7102</v>
      </c>
      <c r="G32" s="87">
        <v>4262</v>
      </c>
      <c r="H32" s="87">
        <v>0</v>
      </c>
      <c r="I32" s="87">
        <v>0</v>
      </c>
      <c r="J32" s="88">
        <v>0</v>
      </c>
      <c r="K32" s="87">
        <v>0</v>
      </c>
      <c r="L32" s="87">
        <v>7052</v>
      </c>
      <c r="M32" s="87">
        <f t="shared" si="2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8">
        <v>0</v>
      </c>
      <c r="T32" s="87">
        <v>0</v>
      </c>
      <c r="U32" s="87">
        <v>0</v>
      </c>
      <c r="V32" s="87">
        <v>18416</v>
      </c>
      <c r="W32" s="87">
        <v>11364</v>
      </c>
      <c r="X32" s="87">
        <v>7102</v>
      </c>
      <c r="Y32" s="87">
        <v>4262</v>
      </c>
      <c r="Z32" s="87">
        <v>0</v>
      </c>
      <c r="AA32" s="87">
        <v>0</v>
      </c>
      <c r="AB32" s="88">
        <v>0</v>
      </c>
      <c r="AC32" s="87">
        <v>0</v>
      </c>
      <c r="AD32" s="87">
        <v>7052</v>
      </c>
    </row>
    <row r="33" spans="1:30" s="6" customFormat="1" ht="12" customHeight="1">
      <c r="A33" s="85" t="s">
        <v>243</v>
      </c>
      <c r="B33" s="86" t="s">
        <v>293</v>
      </c>
      <c r="C33" s="85" t="s">
        <v>294</v>
      </c>
      <c r="D33" s="87">
        <f t="shared" si="1"/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8">
        <v>0</v>
      </c>
      <c r="K33" s="87">
        <v>0</v>
      </c>
      <c r="L33" s="87">
        <v>0</v>
      </c>
      <c r="M33" s="87">
        <f t="shared" si="2"/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8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8">
        <v>0</v>
      </c>
      <c r="AC33" s="87">
        <v>0</v>
      </c>
      <c r="AD33" s="87">
        <v>0</v>
      </c>
    </row>
    <row r="34" spans="1:30" s="6" customFormat="1" ht="12" customHeight="1">
      <c r="A34" s="85" t="s">
        <v>243</v>
      </c>
      <c r="B34" s="86" t="s">
        <v>295</v>
      </c>
      <c r="C34" s="85" t="s">
        <v>296</v>
      </c>
      <c r="D34" s="87">
        <f t="shared" si="1"/>
        <v>37509</v>
      </c>
      <c r="E34" s="87">
        <v>37509</v>
      </c>
      <c r="F34" s="87">
        <v>18754</v>
      </c>
      <c r="G34" s="87">
        <v>11253</v>
      </c>
      <c r="H34" s="87">
        <v>0</v>
      </c>
      <c r="I34" s="87">
        <v>0</v>
      </c>
      <c r="J34" s="88">
        <v>0</v>
      </c>
      <c r="K34" s="87">
        <v>7502</v>
      </c>
      <c r="L34" s="87">
        <v>0</v>
      </c>
      <c r="M34" s="87">
        <f t="shared" si="2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8">
        <v>0</v>
      </c>
      <c r="T34" s="87">
        <v>0</v>
      </c>
      <c r="U34" s="87">
        <v>0</v>
      </c>
      <c r="V34" s="87">
        <v>37509</v>
      </c>
      <c r="W34" s="87">
        <v>37509</v>
      </c>
      <c r="X34" s="87">
        <v>18754</v>
      </c>
      <c r="Y34" s="87">
        <v>11253</v>
      </c>
      <c r="Z34" s="87">
        <v>0</v>
      </c>
      <c r="AA34" s="87">
        <v>0</v>
      </c>
      <c r="AB34" s="88">
        <v>0</v>
      </c>
      <c r="AC34" s="87">
        <v>7502</v>
      </c>
      <c r="AD34" s="87">
        <v>0</v>
      </c>
    </row>
    <row r="35" spans="1:30" s="6" customFormat="1" ht="12" customHeight="1">
      <c r="A35" s="85" t="s">
        <v>243</v>
      </c>
      <c r="B35" s="86" t="s">
        <v>297</v>
      </c>
      <c r="C35" s="85" t="s">
        <v>298</v>
      </c>
      <c r="D35" s="87">
        <f t="shared" si="1"/>
        <v>227169</v>
      </c>
      <c r="E35" s="87">
        <v>204452</v>
      </c>
      <c r="F35" s="87">
        <v>204452</v>
      </c>
      <c r="G35" s="87">
        <v>0</v>
      </c>
      <c r="H35" s="87">
        <v>0</v>
      </c>
      <c r="I35" s="87">
        <v>0</v>
      </c>
      <c r="J35" s="88">
        <v>0</v>
      </c>
      <c r="K35" s="87">
        <v>0</v>
      </c>
      <c r="L35" s="87">
        <v>22717</v>
      </c>
      <c r="M35" s="87">
        <f t="shared" si="2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8">
        <v>0</v>
      </c>
      <c r="T35" s="87">
        <v>0</v>
      </c>
      <c r="U35" s="87">
        <v>0</v>
      </c>
      <c r="V35" s="87">
        <v>227169</v>
      </c>
      <c r="W35" s="87">
        <v>204452</v>
      </c>
      <c r="X35" s="87">
        <v>204452</v>
      </c>
      <c r="Y35" s="87">
        <v>0</v>
      </c>
      <c r="Z35" s="87">
        <v>0</v>
      </c>
      <c r="AA35" s="87">
        <v>0</v>
      </c>
      <c r="AB35" s="88">
        <v>0</v>
      </c>
      <c r="AC35" s="87">
        <v>0</v>
      </c>
      <c r="AD35" s="87">
        <v>22717</v>
      </c>
    </row>
    <row r="36" spans="1:30" s="6" customFormat="1" ht="12" customHeight="1">
      <c r="A36" s="85" t="s">
        <v>243</v>
      </c>
      <c r="B36" s="86" t="s">
        <v>299</v>
      </c>
      <c r="C36" s="85" t="s">
        <v>300</v>
      </c>
      <c r="D36" s="87">
        <f t="shared" si="1"/>
        <v>8253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8">
        <v>0</v>
      </c>
      <c r="K36" s="87">
        <v>0</v>
      </c>
      <c r="L36" s="87">
        <v>8253</v>
      </c>
      <c r="M36" s="87">
        <f t="shared" si="2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8">
        <v>0</v>
      </c>
      <c r="T36" s="87">
        <v>0</v>
      </c>
      <c r="U36" s="87">
        <v>0</v>
      </c>
      <c r="V36" s="87">
        <v>8253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8">
        <v>0</v>
      </c>
      <c r="AC36" s="87">
        <v>0</v>
      </c>
      <c r="AD36" s="87">
        <v>8253</v>
      </c>
    </row>
    <row r="37" spans="1:30" s="6" customFormat="1" ht="12" customHeight="1">
      <c r="A37" s="85" t="s">
        <v>243</v>
      </c>
      <c r="B37" s="86" t="s">
        <v>301</v>
      </c>
      <c r="C37" s="85" t="s">
        <v>302</v>
      </c>
      <c r="D37" s="87">
        <f t="shared" si="1"/>
        <v>6808494</v>
      </c>
      <c r="E37" s="87">
        <v>6356128</v>
      </c>
      <c r="F37" s="87">
        <v>5883415</v>
      </c>
      <c r="G37" s="87">
        <v>201347</v>
      </c>
      <c r="H37" s="87">
        <v>0</v>
      </c>
      <c r="I37" s="87">
        <v>0</v>
      </c>
      <c r="J37" s="88">
        <v>0</v>
      </c>
      <c r="K37" s="87">
        <v>271366</v>
      </c>
      <c r="L37" s="87">
        <v>452366</v>
      </c>
      <c r="M37" s="87">
        <f t="shared" si="2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8">
        <v>0</v>
      </c>
      <c r="T37" s="87">
        <v>0</v>
      </c>
      <c r="U37" s="87">
        <v>0</v>
      </c>
      <c r="V37" s="87">
        <v>6808494</v>
      </c>
      <c r="W37" s="87">
        <v>6356128</v>
      </c>
      <c r="X37" s="87">
        <v>5883415</v>
      </c>
      <c r="Y37" s="87">
        <v>201347</v>
      </c>
      <c r="Z37" s="87">
        <v>0</v>
      </c>
      <c r="AA37" s="87">
        <v>0</v>
      </c>
      <c r="AB37" s="88">
        <v>0</v>
      </c>
      <c r="AC37" s="87">
        <v>271366</v>
      </c>
      <c r="AD37" s="87">
        <v>452366</v>
      </c>
    </row>
    <row r="38" spans="1:30" s="6" customFormat="1" ht="12" customHeight="1">
      <c r="A38" s="85" t="s">
        <v>243</v>
      </c>
      <c r="B38" s="86" t="s">
        <v>303</v>
      </c>
      <c r="C38" s="85" t="s">
        <v>304</v>
      </c>
      <c r="D38" s="87">
        <f t="shared" si="1"/>
        <v>16530923</v>
      </c>
      <c r="E38" s="87">
        <v>15057908</v>
      </c>
      <c r="F38" s="87">
        <v>14139601</v>
      </c>
      <c r="G38" s="87">
        <v>885218</v>
      </c>
      <c r="H38" s="87">
        <v>0</v>
      </c>
      <c r="I38" s="87">
        <v>0</v>
      </c>
      <c r="J38" s="88">
        <v>0</v>
      </c>
      <c r="K38" s="87">
        <v>33089</v>
      </c>
      <c r="L38" s="87">
        <v>1473015</v>
      </c>
      <c r="M38" s="87">
        <f t="shared" si="2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8">
        <v>0</v>
      </c>
      <c r="T38" s="87">
        <v>0</v>
      </c>
      <c r="U38" s="87">
        <v>0</v>
      </c>
      <c r="V38" s="87">
        <v>16530923</v>
      </c>
      <c r="W38" s="87">
        <v>15057908</v>
      </c>
      <c r="X38" s="87">
        <v>14139601</v>
      </c>
      <c r="Y38" s="87">
        <v>885218</v>
      </c>
      <c r="Z38" s="87">
        <v>0</v>
      </c>
      <c r="AA38" s="87">
        <v>0</v>
      </c>
      <c r="AB38" s="88">
        <v>0</v>
      </c>
      <c r="AC38" s="87">
        <v>33089</v>
      </c>
      <c r="AD38" s="87">
        <v>1473015</v>
      </c>
    </row>
    <row r="39" spans="1:30" s="6" customFormat="1" ht="12" customHeight="1">
      <c r="A39" s="85" t="s">
        <v>243</v>
      </c>
      <c r="B39" s="86" t="s">
        <v>305</v>
      </c>
      <c r="C39" s="85" t="s">
        <v>306</v>
      </c>
      <c r="D39" s="87">
        <f t="shared" si="1"/>
        <v>5420</v>
      </c>
      <c r="E39" s="87">
        <v>5420</v>
      </c>
      <c r="F39" s="87">
        <v>0</v>
      </c>
      <c r="G39" s="87">
        <v>0</v>
      </c>
      <c r="H39" s="87">
        <v>0</v>
      </c>
      <c r="I39" s="87">
        <v>0</v>
      </c>
      <c r="J39" s="88">
        <v>29653</v>
      </c>
      <c r="K39" s="87">
        <v>5420</v>
      </c>
      <c r="L39" s="87">
        <v>0</v>
      </c>
      <c r="M39" s="87">
        <f t="shared" si="2"/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8">
        <v>0</v>
      </c>
      <c r="T39" s="87">
        <v>0</v>
      </c>
      <c r="U39" s="87">
        <v>0</v>
      </c>
      <c r="V39" s="87">
        <v>5420</v>
      </c>
      <c r="W39" s="87">
        <v>5420</v>
      </c>
      <c r="X39" s="87">
        <v>0</v>
      </c>
      <c r="Y39" s="87">
        <v>0</v>
      </c>
      <c r="Z39" s="87">
        <v>0</v>
      </c>
      <c r="AA39" s="87">
        <v>0</v>
      </c>
      <c r="AB39" s="88">
        <v>29653</v>
      </c>
      <c r="AC39" s="87">
        <v>5420</v>
      </c>
      <c r="AD39" s="87">
        <v>0</v>
      </c>
    </row>
    <row r="40" spans="1:30" s="6" customFormat="1" ht="12" customHeight="1">
      <c r="A40" s="85" t="s">
        <v>243</v>
      </c>
      <c r="B40" s="86" t="s">
        <v>307</v>
      </c>
      <c r="C40" s="85" t="s">
        <v>308</v>
      </c>
      <c r="D40" s="87">
        <f t="shared" si="1"/>
        <v>55968</v>
      </c>
      <c r="E40" s="87">
        <v>55049</v>
      </c>
      <c r="F40" s="87">
        <v>0</v>
      </c>
      <c r="G40" s="87">
        <v>0</v>
      </c>
      <c r="H40" s="87">
        <v>0</v>
      </c>
      <c r="I40" s="87">
        <v>55049</v>
      </c>
      <c r="J40" s="88">
        <v>0</v>
      </c>
      <c r="K40" s="87">
        <v>0</v>
      </c>
      <c r="L40" s="87">
        <v>919</v>
      </c>
      <c r="M40" s="87">
        <f t="shared" si="2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8">
        <v>0</v>
      </c>
      <c r="T40" s="87">
        <v>0</v>
      </c>
      <c r="U40" s="87">
        <v>0</v>
      </c>
      <c r="V40" s="87">
        <v>55968</v>
      </c>
      <c r="W40" s="87">
        <v>55049</v>
      </c>
      <c r="X40" s="87">
        <v>0</v>
      </c>
      <c r="Y40" s="87">
        <v>0</v>
      </c>
      <c r="Z40" s="87">
        <v>0</v>
      </c>
      <c r="AA40" s="87">
        <v>55049</v>
      </c>
      <c r="AB40" s="88">
        <v>0</v>
      </c>
      <c r="AC40" s="87">
        <v>0</v>
      </c>
      <c r="AD40" s="87">
        <v>919</v>
      </c>
    </row>
    <row r="41" spans="1:30" s="6" customFormat="1" ht="12" customHeight="1">
      <c r="A41" s="85" t="s">
        <v>243</v>
      </c>
      <c r="B41" s="86" t="s">
        <v>309</v>
      </c>
      <c r="C41" s="85" t="s">
        <v>310</v>
      </c>
      <c r="D41" s="87">
        <f t="shared" si="1"/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8">
        <v>1167</v>
      </c>
      <c r="K41" s="87">
        <v>0</v>
      </c>
      <c r="L41" s="87">
        <v>0</v>
      </c>
      <c r="M41" s="87">
        <f t="shared" si="2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8">
        <v>0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8">
        <v>1167</v>
      </c>
      <c r="AC41" s="87">
        <v>0</v>
      </c>
      <c r="AD41" s="87">
        <v>0</v>
      </c>
    </row>
    <row r="42" spans="1:30" s="6" customFormat="1" ht="12" customHeight="1">
      <c r="A42" s="85" t="s">
        <v>243</v>
      </c>
      <c r="B42" s="86" t="s">
        <v>311</v>
      </c>
      <c r="C42" s="85" t="s">
        <v>312</v>
      </c>
      <c r="D42" s="87">
        <f t="shared" si="1"/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8">
        <v>64063</v>
      </c>
      <c r="K42" s="87">
        <v>0</v>
      </c>
      <c r="L42" s="87">
        <v>0</v>
      </c>
      <c r="M42" s="87">
        <f t="shared" si="2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8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8">
        <v>64063</v>
      </c>
      <c r="AC42" s="87">
        <v>0</v>
      </c>
      <c r="AD42" s="87">
        <v>0</v>
      </c>
    </row>
  </sheetData>
  <sheetProtection/>
  <mergeCells count="3">
    <mergeCell ref="A2:A6"/>
    <mergeCell ref="B2:B6"/>
    <mergeCell ref="C2:C6"/>
  </mergeCells>
  <conditionalFormatting sqref="A7:AD13 A18:AD42">
    <cfRule type="expression" priority="30" dxfId="18" stopIfTrue="1">
      <formula>$A7&lt;&gt;""</formula>
    </cfRule>
  </conditionalFormatting>
  <conditionalFormatting sqref="A14:AD17">
    <cfRule type="expression" priority="29" dxfId="18" stopIfTrue="1">
      <formula>$A14&lt;&gt;""</formula>
    </cfRule>
  </conditionalFormatting>
  <conditionalFormatting sqref="A7:AD42">
    <cfRule type="expression" priority="1" dxfId="1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ゴシック,標準"&amp;14【災害】廃棄物処理事業経費（市区町村及び一部事務組合・広域連合の合計）【歳入】（平成24年度実績）&amp;R&amp;A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7" t="s">
        <v>197</v>
      </c>
      <c r="B1" s="3"/>
      <c r="C1" s="3"/>
      <c r="D1" s="3"/>
      <c r="E1" s="3"/>
      <c r="F1" s="3"/>
      <c r="G1" s="3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95" t="s">
        <v>108</v>
      </c>
      <c r="B2" s="95" t="s">
        <v>109</v>
      </c>
      <c r="C2" s="99" t="s">
        <v>110</v>
      </c>
      <c r="D2" s="64" t="s">
        <v>111</v>
      </c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2"/>
      <c r="V2" s="22"/>
      <c r="W2" s="22"/>
      <c r="X2" s="21"/>
      <c r="Y2" s="21"/>
      <c r="Z2" s="21"/>
      <c r="AA2" s="21"/>
      <c r="AB2" s="21"/>
      <c r="AC2" s="21"/>
      <c r="AD2" s="21"/>
      <c r="AE2" s="23"/>
      <c r="AF2" s="64" t="s">
        <v>112</v>
      </c>
      <c r="AG2" s="21"/>
      <c r="AH2" s="21"/>
      <c r="AI2" s="21"/>
      <c r="AJ2" s="21"/>
      <c r="AK2" s="21"/>
      <c r="AL2" s="21"/>
      <c r="AM2" s="22"/>
      <c r="AN2" s="21"/>
      <c r="AO2" s="21"/>
      <c r="AP2" s="21"/>
      <c r="AQ2" s="21"/>
      <c r="AR2" s="21"/>
      <c r="AS2" s="21"/>
      <c r="AT2" s="21"/>
      <c r="AU2" s="21"/>
      <c r="AV2" s="21"/>
      <c r="AW2" s="22"/>
      <c r="AX2" s="22"/>
      <c r="AY2" s="22"/>
      <c r="AZ2" s="22"/>
      <c r="BA2" s="22"/>
      <c r="BB2" s="22"/>
      <c r="BC2" s="21"/>
      <c r="BD2" s="21"/>
      <c r="BE2" s="21"/>
      <c r="BF2" s="21"/>
      <c r="BG2" s="23"/>
      <c r="BH2" s="64" t="s">
        <v>113</v>
      </c>
      <c r="BI2" s="21"/>
      <c r="BJ2" s="21"/>
      <c r="BK2" s="21"/>
      <c r="BL2" s="21"/>
      <c r="BM2" s="21"/>
      <c r="BN2" s="21"/>
      <c r="BO2" s="22"/>
      <c r="BP2" s="21"/>
      <c r="BQ2" s="21"/>
      <c r="BR2" s="21"/>
      <c r="BS2" s="21"/>
      <c r="BT2" s="21"/>
      <c r="BU2" s="21"/>
      <c r="BV2" s="21"/>
      <c r="BW2" s="21"/>
      <c r="BX2" s="21"/>
      <c r="BY2" s="22"/>
      <c r="BZ2" s="22"/>
      <c r="CA2" s="22"/>
      <c r="CB2" s="22"/>
      <c r="CC2" s="22"/>
      <c r="CD2" s="22"/>
      <c r="CE2" s="21"/>
      <c r="CF2" s="21"/>
      <c r="CG2" s="21"/>
      <c r="CH2" s="21"/>
      <c r="CI2" s="23"/>
    </row>
    <row r="3" spans="1:87" s="4" customFormat="1" ht="13.5">
      <c r="A3" s="96"/>
      <c r="B3" s="96"/>
      <c r="C3" s="100"/>
      <c r="D3" s="66" t="s">
        <v>114</v>
      </c>
      <c r="E3" s="21"/>
      <c r="F3" s="21"/>
      <c r="G3" s="21"/>
      <c r="H3" s="21"/>
      <c r="I3" s="21"/>
      <c r="J3" s="21"/>
      <c r="K3" s="26"/>
      <c r="L3" s="22" t="s">
        <v>115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8"/>
      <c r="AC3" s="29"/>
      <c r="AD3" s="36" t="s">
        <v>116</v>
      </c>
      <c r="AE3" s="31" t="s">
        <v>117</v>
      </c>
      <c r="AF3" s="66" t="s">
        <v>114</v>
      </c>
      <c r="AG3" s="21"/>
      <c r="AH3" s="21"/>
      <c r="AI3" s="21"/>
      <c r="AJ3" s="21"/>
      <c r="AK3" s="21"/>
      <c r="AL3" s="21"/>
      <c r="AM3" s="26"/>
      <c r="AN3" s="22" t="s">
        <v>115</v>
      </c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8"/>
      <c r="BE3" s="29"/>
      <c r="BF3" s="36" t="s">
        <v>116</v>
      </c>
      <c r="BG3" s="31" t="s">
        <v>117</v>
      </c>
      <c r="BH3" s="66" t="s">
        <v>114</v>
      </c>
      <c r="BI3" s="21"/>
      <c r="BJ3" s="21"/>
      <c r="BK3" s="21"/>
      <c r="BL3" s="21"/>
      <c r="BM3" s="21"/>
      <c r="BN3" s="21"/>
      <c r="BO3" s="26"/>
      <c r="BP3" s="22" t="s">
        <v>115</v>
      </c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8"/>
      <c r="CG3" s="29"/>
      <c r="CH3" s="36" t="s">
        <v>116</v>
      </c>
      <c r="CI3" s="31" t="s">
        <v>117</v>
      </c>
    </row>
    <row r="4" spans="1:87" s="4" customFormat="1" ht="13.5" customHeight="1">
      <c r="A4" s="96"/>
      <c r="B4" s="96"/>
      <c r="C4" s="100"/>
      <c r="D4" s="31" t="s">
        <v>117</v>
      </c>
      <c r="E4" s="36" t="s">
        <v>118</v>
      </c>
      <c r="F4" s="30"/>
      <c r="G4" s="34"/>
      <c r="H4" s="21"/>
      <c r="I4" s="35"/>
      <c r="J4" s="67" t="s">
        <v>119</v>
      </c>
      <c r="K4" s="93" t="s">
        <v>120</v>
      </c>
      <c r="L4" s="31" t="s">
        <v>117</v>
      </c>
      <c r="M4" s="66" t="s">
        <v>121</v>
      </c>
      <c r="N4" s="28"/>
      <c r="O4" s="28"/>
      <c r="P4" s="28"/>
      <c r="Q4" s="29"/>
      <c r="R4" s="66" t="s">
        <v>122</v>
      </c>
      <c r="S4" s="21"/>
      <c r="T4" s="21"/>
      <c r="U4" s="35"/>
      <c r="V4" s="36" t="s">
        <v>123</v>
      </c>
      <c r="W4" s="66" t="s">
        <v>124</v>
      </c>
      <c r="X4" s="27"/>
      <c r="Y4" s="28"/>
      <c r="Z4" s="28"/>
      <c r="AA4" s="29"/>
      <c r="AB4" s="36" t="s">
        <v>125</v>
      </c>
      <c r="AC4" s="36" t="s">
        <v>126</v>
      </c>
      <c r="AD4" s="31"/>
      <c r="AE4" s="31"/>
      <c r="AF4" s="31" t="s">
        <v>117</v>
      </c>
      <c r="AG4" s="36" t="s">
        <v>118</v>
      </c>
      <c r="AH4" s="30"/>
      <c r="AI4" s="34"/>
      <c r="AJ4" s="21"/>
      <c r="AK4" s="35"/>
      <c r="AL4" s="67" t="s">
        <v>119</v>
      </c>
      <c r="AM4" s="93" t="s">
        <v>120</v>
      </c>
      <c r="AN4" s="31" t="s">
        <v>117</v>
      </c>
      <c r="AO4" s="66" t="s">
        <v>121</v>
      </c>
      <c r="AP4" s="28"/>
      <c r="AQ4" s="28"/>
      <c r="AR4" s="28"/>
      <c r="AS4" s="29"/>
      <c r="AT4" s="66" t="s">
        <v>122</v>
      </c>
      <c r="AU4" s="21"/>
      <c r="AV4" s="21"/>
      <c r="AW4" s="35"/>
      <c r="AX4" s="36" t="s">
        <v>123</v>
      </c>
      <c r="AY4" s="66" t="s">
        <v>124</v>
      </c>
      <c r="AZ4" s="37"/>
      <c r="BA4" s="37"/>
      <c r="BB4" s="38"/>
      <c r="BC4" s="29"/>
      <c r="BD4" s="36" t="s">
        <v>125</v>
      </c>
      <c r="BE4" s="36" t="s">
        <v>126</v>
      </c>
      <c r="BF4" s="31"/>
      <c r="BG4" s="31"/>
      <c r="BH4" s="31" t="s">
        <v>117</v>
      </c>
      <c r="BI4" s="36" t="s">
        <v>118</v>
      </c>
      <c r="BJ4" s="30"/>
      <c r="BK4" s="34"/>
      <c r="BL4" s="21"/>
      <c r="BM4" s="35"/>
      <c r="BN4" s="67" t="s">
        <v>119</v>
      </c>
      <c r="BO4" s="93" t="s">
        <v>120</v>
      </c>
      <c r="BP4" s="31" t="s">
        <v>117</v>
      </c>
      <c r="BQ4" s="66" t="s">
        <v>121</v>
      </c>
      <c r="BR4" s="28"/>
      <c r="BS4" s="28"/>
      <c r="BT4" s="28"/>
      <c r="BU4" s="29"/>
      <c r="BV4" s="66" t="s">
        <v>122</v>
      </c>
      <c r="BW4" s="21"/>
      <c r="BX4" s="21"/>
      <c r="BY4" s="35"/>
      <c r="BZ4" s="36" t="s">
        <v>123</v>
      </c>
      <c r="CA4" s="66" t="s">
        <v>124</v>
      </c>
      <c r="CB4" s="28"/>
      <c r="CC4" s="28"/>
      <c r="CD4" s="28"/>
      <c r="CE4" s="29"/>
      <c r="CF4" s="36" t="s">
        <v>125</v>
      </c>
      <c r="CG4" s="36" t="s">
        <v>126</v>
      </c>
      <c r="CH4" s="31"/>
      <c r="CI4" s="31"/>
    </row>
    <row r="5" spans="1:87" s="4" customFormat="1" ht="23.25" customHeight="1">
      <c r="A5" s="96"/>
      <c r="B5" s="96"/>
      <c r="C5" s="100"/>
      <c r="D5" s="31"/>
      <c r="E5" s="31" t="s">
        <v>117</v>
      </c>
      <c r="F5" s="67" t="s">
        <v>127</v>
      </c>
      <c r="G5" s="67" t="s">
        <v>128</v>
      </c>
      <c r="H5" s="67" t="s">
        <v>129</v>
      </c>
      <c r="I5" s="67" t="s">
        <v>116</v>
      </c>
      <c r="J5" s="39"/>
      <c r="K5" s="94"/>
      <c r="L5" s="31"/>
      <c r="M5" s="31" t="s">
        <v>117</v>
      </c>
      <c r="N5" s="31" t="s">
        <v>130</v>
      </c>
      <c r="O5" s="31" t="s">
        <v>131</v>
      </c>
      <c r="P5" s="31" t="s">
        <v>132</v>
      </c>
      <c r="Q5" s="31" t="s">
        <v>133</v>
      </c>
      <c r="R5" s="31" t="s">
        <v>117</v>
      </c>
      <c r="S5" s="36" t="s">
        <v>134</v>
      </c>
      <c r="T5" s="36" t="s">
        <v>135</v>
      </c>
      <c r="U5" s="36" t="s">
        <v>136</v>
      </c>
      <c r="V5" s="31"/>
      <c r="W5" s="31" t="s">
        <v>117</v>
      </c>
      <c r="X5" s="36" t="s">
        <v>134</v>
      </c>
      <c r="Y5" s="36" t="s">
        <v>135</v>
      </c>
      <c r="Z5" s="36" t="s">
        <v>136</v>
      </c>
      <c r="AA5" s="36" t="s">
        <v>116</v>
      </c>
      <c r="AB5" s="31"/>
      <c r="AC5" s="31"/>
      <c r="AD5" s="31"/>
      <c r="AE5" s="31"/>
      <c r="AF5" s="31"/>
      <c r="AG5" s="31" t="s">
        <v>117</v>
      </c>
      <c r="AH5" s="67" t="s">
        <v>127</v>
      </c>
      <c r="AI5" s="67" t="s">
        <v>128</v>
      </c>
      <c r="AJ5" s="67" t="s">
        <v>129</v>
      </c>
      <c r="AK5" s="67" t="s">
        <v>116</v>
      </c>
      <c r="AL5" s="39"/>
      <c r="AM5" s="94"/>
      <c r="AN5" s="31"/>
      <c r="AO5" s="31" t="s">
        <v>117</v>
      </c>
      <c r="AP5" s="31" t="s">
        <v>130</v>
      </c>
      <c r="AQ5" s="31" t="s">
        <v>131</v>
      </c>
      <c r="AR5" s="31" t="s">
        <v>132</v>
      </c>
      <c r="AS5" s="31" t="s">
        <v>133</v>
      </c>
      <c r="AT5" s="31" t="s">
        <v>117</v>
      </c>
      <c r="AU5" s="36" t="s">
        <v>134</v>
      </c>
      <c r="AV5" s="36" t="s">
        <v>135</v>
      </c>
      <c r="AW5" s="36" t="s">
        <v>136</v>
      </c>
      <c r="AX5" s="31"/>
      <c r="AY5" s="31" t="s">
        <v>117</v>
      </c>
      <c r="AZ5" s="36" t="s">
        <v>134</v>
      </c>
      <c r="BA5" s="36" t="s">
        <v>135</v>
      </c>
      <c r="BB5" s="36" t="s">
        <v>136</v>
      </c>
      <c r="BC5" s="36" t="s">
        <v>116</v>
      </c>
      <c r="BD5" s="31"/>
      <c r="BE5" s="31"/>
      <c r="BF5" s="31"/>
      <c r="BG5" s="31"/>
      <c r="BH5" s="31"/>
      <c r="BI5" s="31" t="s">
        <v>117</v>
      </c>
      <c r="BJ5" s="67" t="s">
        <v>127</v>
      </c>
      <c r="BK5" s="67" t="s">
        <v>128</v>
      </c>
      <c r="BL5" s="67" t="s">
        <v>129</v>
      </c>
      <c r="BM5" s="67" t="s">
        <v>116</v>
      </c>
      <c r="BN5" s="39"/>
      <c r="BO5" s="94"/>
      <c r="BP5" s="31"/>
      <c r="BQ5" s="31" t="s">
        <v>117</v>
      </c>
      <c r="BR5" s="31" t="s">
        <v>130</v>
      </c>
      <c r="BS5" s="31" t="s">
        <v>131</v>
      </c>
      <c r="BT5" s="31" t="s">
        <v>132</v>
      </c>
      <c r="BU5" s="31" t="s">
        <v>133</v>
      </c>
      <c r="BV5" s="31" t="s">
        <v>117</v>
      </c>
      <c r="BW5" s="36" t="s">
        <v>134</v>
      </c>
      <c r="BX5" s="36" t="s">
        <v>135</v>
      </c>
      <c r="BY5" s="36" t="s">
        <v>136</v>
      </c>
      <c r="BZ5" s="31"/>
      <c r="CA5" s="31" t="s">
        <v>117</v>
      </c>
      <c r="CB5" s="36" t="s">
        <v>134</v>
      </c>
      <c r="CC5" s="36" t="s">
        <v>135</v>
      </c>
      <c r="CD5" s="36" t="s">
        <v>136</v>
      </c>
      <c r="CE5" s="36" t="s">
        <v>116</v>
      </c>
      <c r="CF5" s="31"/>
      <c r="CG5" s="31"/>
      <c r="CH5" s="31"/>
      <c r="CI5" s="31"/>
    </row>
    <row r="6" spans="1:87" s="5" customFormat="1" ht="13.5">
      <c r="A6" s="96"/>
      <c r="B6" s="96"/>
      <c r="C6" s="100"/>
      <c r="D6" s="77" t="s">
        <v>137</v>
      </c>
      <c r="E6" s="77" t="s">
        <v>137</v>
      </c>
      <c r="F6" s="78" t="s">
        <v>137</v>
      </c>
      <c r="G6" s="78" t="s">
        <v>137</v>
      </c>
      <c r="H6" s="78" t="s">
        <v>137</v>
      </c>
      <c r="I6" s="78" t="s">
        <v>137</v>
      </c>
      <c r="J6" s="78" t="s">
        <v>137</v>
      </c>
      <c r="K6" s="78" t="s">
        <v>137</v>
      </c>
      <c r="L6" s="77" t="s">
        <v>137</v>
      </c>
      <c r="M6" s="77" t="s">
        <v>137</v>
      </c>
      <c r="N6" s="77" t="s">
        <v>137</v>
      </c>
      <c r="O6" s="77" t="s">
        <v>137</v>
      </c>
      <c r="P6" s="77" t="s">
        <v>137</v>
      </c>
      <c r="Q6" s="77" t="s">
        <v>137</v>
      </c>
      <c r="R6" s="77" t="s">
        <v>137</v>
      </c>
      <c r="S6" s="77" t="s">
        <v>137</v>
      </c>
      <c r="T6" s="77" t="s">
        <v>137</v>
      </c>
      <c r="U6" s="77" t="s">
        <v>137</v>
      </c>
      <c r="V6" s="77" t="s">
        <v>137</v>
      </c>
      <c r="W6" s="77" t="s">
        <v>137</v>
      </c>
      <c r="X6" s="77" t="s">
        <v>137</v>
      </c>
      <c r="Y6" s="77" t="s">
        <v>137</v>
      </c>
      <c r="Z6" s="77" t="s">
        <v>137</v>
      </c>
      <c r="AA6" s="77" t="s">
        <v>137</v>
      </c>
      <c r="AB6" s="77" t="s">
        <v>137</v>
      </c>
      <c r="AC6" s="77" t="s">
        <v>137</v>
      </c>
      <c r="AD6" s="77" t="s">
        <v>137</v>
      </c>
      <c r="AE6" s="77" t="s">
        <v>137</v>
      </c>
      <c r="AF6" s="77" t="s">
        <v>137</v>
      </c>
      <c r="AG6" s="77" t="s">
        <v>137</v>
      </c>
      <c r="AH6" s="78" t="s">
        <v>137</v>
      </c>
      <c r="AI6" s="78" t="s">
        <v>137</v>
      </c>
      <c r="AJ6" s="78" t="s">
        <v>137</v>
      </c>
      <c r="AK6" s="78" t="s">
        <v>137</v>
      </c>
      <c r="AL6" s="78" t="s">
        <v>137</v>
      </c>
      <c r="AM6" s="78" t="s">
        <v>137</v>
      </c>
      <c r="AN6" s="77" t="s">
        <v>137</v>
      </c>
      <c r="AO6" s="77" t="s">
        <v>137</v>
      </c>
      <c r="AP6" s="77" t="s">
        <v>137</v>
      </c>
      <c r="AQ6" s="77" t="s">
        <v>137</v>
      </c>
      <c r="AR6" s="77" t="s">
        <v>137</v>
      </c>
      <c r="AS6" s="77" t="s">
        <v>137</v>
      </c>
      <c r="AT6" s="77" t="s">
        <v>137</v>
      </c>
      <c r="AU6" s="77" t="s">
        <v>137</v>
      </c>
      <c r="AV6" s="77" t="s">
        <v>137</v>
      </c>
      <c r="AW6" s="77" t="s">
        <v>137</v>
      </c>
      <c r="AX6" s="77" t="s">
        <v>137</v>
      </c>
      <c r="AY6" s="77" t="s">
        <v>137</v>
      </c>
      <c r="AZ6" s="77" t="s">
        <v>137</v>
      </c>
      <c r="BA6" s="77" t="s">
        <v>137</v>
      </c>
      <c r="BB6" s="77" t="s">
        <v>137</v>
      </c>
      <c r="BC6" s="77" t="s">
        <v>137</v>
      </c>
      <c r="BD6" s="77" t="s">
        <v>137</v>
      </c>
      <c r="BE6" s="77" t="s">
        <v>137</v>
      </c>
      <c r="BF6" s="77" t="s">
        <v>137</v>
      </c>
      <c r="BG6" s="77" t="s">
        <v>137</v>
      </c>
      <c r="BH6" s="77" t="s">
        <v>137</v>
      </c>
      <c r="BI6" s="77" t="s">
        <v>137</v>
      </c>
      <c r="BJ6" s="78" t="s">
        <v>137</v>
      </c>
      <c r="BK6" s="78" t="s">
        <v>137</v>
      </c>
      <c r="BL6" s="78" t="s">
        <v>137</v>
      </c>
      <c r="BM6" s="78" t="s">
        <v>137</v>
      </c>
      <c r="BN6" s="78" t="s">
        <v>137</v>
      </c>
      <c r="BO6" s="78" t="s">
        <v>137</v>
      </c>
      <c r="BP6" s="77" t="s">
        <v>137</v>
      </c>
      <c r="BQ6" s="77" t="s">
        <v>137</v>
      </c>
      <c r="BR6" s="78" t="s">
        <v>137</v>
      </c>
      <c r="BS6" s="78" t="s">
        <v>137</v>
      </c>
      <c r="BT6" s="78" t="s">
        <v>137</v>
      </c>
      <c r="BU6" s="78" t="s">
        <v>137</v>
      </c>
      <c r="BV6" s="77" t="s">
        <v>137</v>
      </c>
      <c r="BW6" s="77" t="s">
        <v>137</v>
      </c>
      <c r="BX6" s="77" t="s">
        <v>137</v>
      </c>
      <c r="BY6" s="77" t="s">
        <v>137</v>
      </c>
      <c r="BZ6" s="77" t="s">
        <v>137</v>
      </c>
      <c r="CA6" s="77" t="s">
        <v>137</v>
      </c>
      <c r="CB6" s="77" t="s">
        <v>137</v>
      </c>
      <c r="CC6" s="77" t="s">
        <v>137</v>
      </c>
      <c r="CD6" s="77" t="s">
        <v>137</v>
      </c>
      <c r="CE6" s="77" t="s">
        <v>137</v>
      </c>
      <c r="CF6" s="77" t="s">
        <v>137</v>
      </c>
      <c r="CG6" s="77" t="s">
        <v>137</v>
      </c>
      <c r="CH6" s="77" t="s">
        <v>137</v>
      </c>
      <c r="CI6" s="77" t="s">
        <v>137</v>
      </c>
    </row>
    <row r="7" spans="1:87" s="6" customFormat="1" ht="12" customHeight="1">
      <c r="A7" s="85" t="s">
        <v>243</v>
      </c>
      <c r="B7" s="86" t="s">
        <v>244</v>
      </c>
      <c r="C7" s="85" t="s">
        <v>0</v>
      </c>
      <c r="D7" s="87">
        <f aca="true" t="shared" si="0" ref="D7:BO7">SUM(D8:D42)</f>
        <v>131589</v>
      </c>
      <c r="E7" s="87">
        <f t="shared" si="0"/>
        <v>131589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131589</v>
      </c>
      <c r="J7" s="87">
        <f t="shared" si="0"/>
        <v>0</v>
      </c>
      <c r="K7" s="87">
        <f t="shared" si="0"/>
        <v>0</v>
      </c>
      <c r="L7" s="87">
        <f t="shared" si="0"/>
        <v>337879054</v>
      </c>
      <c r="M7" s="87">
        <f t="shared" si="0"/>
        <v>108795</v>
      </c>
      <c r="N7" s="87">
        <f t="shared" si="0"/>
        <v>88524</v>
      </c>
      <c r="O7" s="87">
        <f t="shared" si="0"/>
        <v>17695</v>
      </c>
      <c r="P7" s="87">
        <f t="shared" si="0"/>
        <v>2576</v>
      </c>
      <c r="Q7" s="87">
        <f t="shared" si="0"/>
        <v>0</v>
      </c>
      <c r="R7" s="87">
        <f t="shared" si="0"/>
        <v>5892724</v>
      </c>
      <c r="S7" s="87">
        <f t="shared" si="0"/>
        <v>2569525</v>
      </c>
      <c r="T7" s="87">
        <f t="shared" si="0"/>
        <v>119076</v>
      </c>
      <c r="U7" s="87">
        <f t="shared" si="0"/>
        <v>3204123</v>
      </c>
      <c r="V7" s="87">
        <f t="shared" si="0"/>
        <v>0</v>
      </c>
      <c r="W7" s="87">
        <f t="shared" si="0"/>
        <v>331800256</v>
      </c>
      <c r="X7" s="87">
        <f t="shared" si="0"/>
        <v>47624691</v>
      </c>
      <c r="Y7" s="87">
        <f t="shared" si="0"/>
        <v>88187201</v>
      </c>
      <c r="Z7" s="87">
        <f t="shared" si="0"/>
        <v>15773209</v>
      </c>
      <c r="AA7" s="87">
        <f t="shared" si="0"/>
        <v>180215155</v>
      </c>
      <c r="AB7" s="87">
        <f t="shared" si="0"/>
        <v>94883</v>
      </c>
      <c r="AC7" s="87">
        <f t="shared" si="0"/>
        <v>77279</v>
      </c>
      <c r="AD7" s="87">
        <f t="shared" si="0"/>
        <v>642381</v>
      </c>
      <c r="AE7" s="87">
        <f t="shared" si="0"/>
        <v>338653024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20970</v>
      </c>
      <c r="AO7" s="87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87">
        <f t="shared" si="0"/>
        <v>20970</v>
      </c>
      <c r="AZ7" s="87">
        <f t="shared" si="0"/>
        <v>20970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20970</v>
      </c>
      <c r="BH7" s="87">
        <f t="shared" si="0"/>
        <v>131589</v>
      </c>
      <c r="BI7" s="87">
        <f t="shared" si="0"/>
        <v>131589</v>
      </c>
      <c r="BJ7" s="87">
        <f t="shared" si="0"/>
        <v>0</v>
      </c>
      <c r="BK7" s="87">
        <f t="shared" si="0"/>
        <v>0</v>
      </c>
      <c r="BL7" s="87">
        <f t="shared" si="0"/>
        <v>0</v>
      </c>
      <c r="BM7" s="87">
        <f t="shared" si="0"/>
        <v>131589</v>
      </c>
      <c r="BN7" s="87">
        <f t="shared" si="0"/>
        <v>0</v>
      </c>
      <c r="BO7" s="87">
        <f t="shared" si="0"/>
        <v>0</v>
      </c>
      <c r="BP7" s="87">
        <f aca="true" t="shared" si="1" ref="BP7:CI7">SUM(BP8:BP42)</f>
        <v>337900024</v>
      </c>
      <c r="BQ7" s="87">
        <f t="shared" si="1"/>
        <v>108795</v>
      </c>
      <c r="BR7" s="87">
        <f t="shared" si="1"/>
        <v>88524</v>
      </c>
      <c r="BS7" s="87">
        <f t="shared" si="1"/>
        <v>17695</v>
      </c>
      <c r="BT7" s="87">
        <f t="shared" si="1"/>
        <v>2576</v>
      </c>
      <c r="BU7" s="87">
        <f t="shared" si="1"/>
        <v>0</v>
      </c>
      <c r="BV7" s="87">
        <f t="shared" si="1"/>
        <v>5892724</v>
      </c>
      <c r="BW7" s="87">
        <f t="shared" si="1"/>
        <v>2569525</v>
      </c>
      <c r="BX7" s="87">
        <f t="shared" si="1"/>
        <v>119076</v>
      </c>
      <c r="BY7" s="87">
        <f t="shared" si="1"/>
        <v>3204123</v>
      </c>
      <c r="BZ7" s="87">
        <f t="shared" si="1"/>
        <v>0</v>
      </c>
      <c r="CA7" s="87">
        <f t="shared" si="1"/>
        <v>331821226</v>
      </c>
      <c r="CB7" s="87">
        <f t="shared" si="1"/>
        <v>47645661</v>
      </c>
      <c r="CC7" s="87">
        <f t="shared" si="1"/>
        <v>88187201</v>
      </c>
      <c r="CD7" s="87">
        <f t="shared" si="1"/>
        <v>15773209</v>
      </c>
      <c r="CE7" s="87">
        <f t="shared" si="1"/>
        <v>180215155</v>
      </c>
      <c r="CF7" s="87">
        <f t="shared" si="1"/>
        <v>94883</v>
      </c>
      <c r="CG7" s="87">
        <f t="shared" si="1"/>
        <v>77279</v>
      </c>
      <c r="CH7" s="87">
        <f t="shared" si="1"/>
        <v>642381</v>
      </c>
      <c r="CI7" s="87">
        <f t="shared" si="1"/>
        <v>338673994</v>
      </c>
    </row>
    <row r="8" spans="1:87" s="6" customFormat="1" ht="12" customHeight="1">
      <c r="A8" s="85" t="s">
        <v>243</v>
      </c>
      <c r="B8" s="86" t="s">
        <v>244</v>
      </c>
      <c r="C8" s="85" t="s">
        <v>243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8">
        <v>0</v>
      </c>
      <c r="L8" s="87">
        <v>114082631</v>
      </c>
      <c r="M8" s="87">
        <v>28788</v>
      </c>
      <c r="N8" s="87">
        <v>28788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114053843</v>
      </c>
      <c r="X8" s="87">
        <v>0</v>
      </c>
      <c r="Y8" s="87">
        <v>0</v>
      </c>
      <c r="Z8" s="87">
        <v>0</v>
      </c>
      <c r="AA8" s="87">
        <v>114053843</v>
      </c>
      <c r="AB8" s="88">
        <v>0</v>
      </c>
      <c r="AC8" s="87">
        <v>0</v>
      </c>
      <c r="AD8" s="87">
        <v>290946</v>
      </c>
      <c r="AE8" s="87">
        <v>114373577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8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8">
        <v>0</v>
      </c>
      <c r="BE8" s="87">
        <v>0</v>
      </c>
      <c r="BF8" s="87">
        <v>0</v>
      </c>
      <c r="BG8" s="87">
        <v>0</v>
      </c>
      <c r="BH8" s="87">
        <f aca="true" t="shared" si="2" ref="BH8:BH24">SUM(D8,AF8)</f>
        <v>0</v>
      </c>
      <c r="BI8" s="87">
        <f aca="true" t="shared" si="3" ref="BI8:BI23">SUM(E8,AG8)</f>
        <v>0</v>
      </c>
      <c r="BJ8" s="87">
        <f aca="true" t="shared" si="4" ref="BJ8:BJ23">SUM(F8,AH8)</f>
        <v>0</v>
      </c>
      <c r="BK8" s="87">
        <f aca="true" t="shared" si="5" ref="BK8:BK23">SUM(G8,AI8)</f>
        <v>0</v>
      </c>
      <c r="BL8" s="87">
        <f aca="true" t="shared" si="6" ref="BL8:BL23">SUM(H8,AJ8)</f>
        <v>0</v>
      </c>
      <c r="BM8" s="87">
        <f aca="true" t="shared" si="7" ref="BM8:BM23">SUM(I8,AK8)</f>
        <v>0</v>
      </c>
      <c r="BN8" s="87">
        <f aca="true" t="shared" si="8" ref="BN8:BN23">SUM(J8,AL8)</f>
        <v>0</v>
      </c>
      <c r="BO8" s="88">
        <f aca="true" t="shared" si="9" ref="BO8:BO23">SUM(K8,AM8)</f>
        <v>0</v>
      </c>
      <c r="BP8" s="87">
        <f aca="true" t="shared" si="10" ref="BP8:BP23">SUM(L8,AN8)</f>
        <v>114082631</v>
      </c>
      <c r="BQ8" s="87">
        <f aca="true" t="shared" si="11" ref="BQ8:BQ23">SUM(M8,AO8)</f>
        <v>28788</v>
      </c>
      <c r="BR8" s="87">
        <f aca="true" t="shared" si="12" ref="BR8:BR23">SUM(N8,AP8)</f>
        <v>28788</v>
      </c>
      <c r="BS8" s="87">
        <f aca="true" t="shared" si="13" ref="BS8:BS23">SUM(O8,AQ8)</f>
        <v>0</v>
      </c>
      <c r="BT8" s="87">
        <f aca="true" t="shared" si="14" ref="BT8:BT23">SUM(P8,AR8)</f>
        <v>0</v>
      </c>
      <c r="BU8" s="87">
        <f aca="true" t="shared" si="15" ref="BU8:BU23">SUM(Q8,AS8)</f>
        <v>0</v>
      </c>
      <c r="BV8" s="87">
        <f aca="true" t="shared" si="16" ref="BV8:BV23">SUM(R8,AT8)</f>
        <v>0</v>
      </c>
      <c r="BW8" s="87">
        <f aca="true" t="shared" si="17" ref="BW8:CI23">SUM(S8,AU8)</f>
        <v>0</v>
      </c>
      <c r="BX8" s="87">
        <f t="shared" si="17"/>
        <v>0</v>
      </c>
      <c r="BY8" s="87">
        <f t="shared" si="17"/>
        <v>0</v>
      </c>
      <c r="BZ8" s="87">
        <f t="shared" si="17"/>
        <v>0</v>
      </c>
      <c r="CA8" s="87">
        <f t="shared" si="17"/>
        <v>114053843</v>
      </c>
      <c r="CB8" s="87">
        <f t="shared" si="17"/>
        <v>0</v>
      </c>
      <c r="CC8" s="87">
        <f t="shared" si="17"/>
        <v>0</v>
      </c>
      <c r="CD8" s="87">
        <f t="shared" si="17"/>
        <v>0</v>
      </c>
      <c r="CE8" s="87">
        <f t="shared" si="17"/>
        <v>114053843</v>
      </c>
      <c r="CF8" s="88">
        <f t="shared" si="17"/>
        <v>0</v>
      </c>
      <c r="CG8" s="87">
        <f t="shared" si="17"/>
        <v>0</v>
      </c>
      <c r="CH8" s="87">
        <f t="shared" si="17"/>
        <v>290946</v>
      </c>
      <c r="CI8" s="87">
        <f t="shared" si="17"/>
        <v>114373577</v>
      </c>
    </row>
    <row r="9" spans="1:87" s="6" customFormat="1" ht="12" customHeight="1">
      <c r="A9" s="85" t="s">
        <v>243</v>
      </c>
      <c r="B9" s="86" t="s">
        <v>245</v>
      </c>
      <c r="C9" s="85" t="s">
        <v>246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8">
        <v>0</v>
      </c>
      <c r="L9" s="87">
        <v>15970125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3239119</v>
      </c>
      <c r="S9" s="87">
        <v>0</v>
      </c>
      <c r="T9" s="87">
        <v>37835</v>
      </c>
      <c r="U9" s="87">
        <v>3201284</v>
      </c>
      <c r="V9" s="87">
        <v>0</v>
      </c>
      <c r="W9" s="87">
        <v>12731006</v>
      </c>
      <c r="X9" s="87">
        <v>0</v>
      </c>
      <c r="Y9" s="87">
        <v>4704241</v>
      </c>
      <c r="Z9" s="87">
        <v>5205476</v>
      </c>
      <c r="AA9" s="87">
        <v>2821289</v>
      </c>
      <c r="AB9" s="88">
        <v>0</v>
      </c>
      <c r="AC9" s="87">
        <v>0</v>
      </c>
      <c r="AD9" s="87">
        <v>98288</v>
      </c>
      <c r="AE9" s="87">
        <v>16068413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8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8">
        <v>0</v>
      </c>
      <c r="BE9" s="87">
        <v>0</v>
      </c>
      <c r="BF9" s="87">
        <v>0</v>
      </c>
      <c r="BG9" s="87">
        <v>0</v>
      </c>
      <c r="BH9" s="87">
        <f t="shared" si="2"/>
        <v>0</v>
      </c>
      <c r="BI9" s="87">
        <f t="shared" si="3"/>
        <v>0</v>
      </c>
      <c r="BJ9" s="87">
        <f t="shared" si="4"/>
        <v>0</v>
      </c>
      <c r="BK9" s="87">
        <f t="shared" si="5"/>
        <v>0</v>
      </c>
      <c r="BL9" s="87">
        <f t="shared" si="6"/>
        <v>0</v>
      </c>
      <c r="BM9" s="87">
        <f t="shared" si="7"/>
        <v>0</v>
      </c>
      <c r="BN9" s="87">
        <f t="shared" si="8"/>
        <v>0</v>
      </c>
      <c r="BO9" s="88">
        <f t="shared" si="9"/>
        <v>0</v>
      </c>
      <c r="BP9" s="87">
        <f t="shared" si="10"/>
        <v>15970125</v>
      </c>
      <c r="BQ9" s="87">
        <f t="shared" si="11"/>
        <v>0</v>
      </c>
      <c r="BR9" s="87">
        <f t="shared" si="12"/>
        <v>0</v>
      </c>
      <c r="BS9" s="87">
        <f t="shared" si="13"/>
        <v>0</v>
      </c>
      <c r="BT9" s="87">
        <f t="shared" si="14"/>
        <v>0</v>
      </c>
      <c r="BU9" s="87">
        <f t="shared" si="15"/>
        <v>0</v>
      </c>
      <c r="BV9" s="87">
        <f t="shared" si="16"/>
        <v>3239119</v>
      </c>
      <c r="BW9" s="87">
        <f t="shared" si="17"/>
        <v>0</v>
      </c>
      <c r="BX9" s="87">
        <f t="shared" si="17"/>
        <v>37835</v>
      </c>
      <c r="BY9" s="87">
        <f t="shared" si="17"/>
        <v>3201284</v>
      </c>
      <c r="BZ9" s="87">
        <f t="shared" si="17"/>
        <v>0</v>
      </c>
      <c r="CA9" s="87">
        <f t="shared" si="17"/>
        <v>12731006</v>
      </c>
      <c r="CB9" s="87">
        <f t="shared" si="17"/>
        <v>0</v>
      </c>
      <c r="CC9" s="87">
        <f t="shared" si="17"/>
        <v>4704241</v>
      </c>
      <c r="CD9" s="87">
        <f t="shared" si="17"/>
        <v>5205476</v>
      </c>
      <c r="CE9" s="87">
        <f t="shared" si="17"/>
        <v>2821289</v>
      </c>
      <c r="CF9" s="88">
        <f t="shared" si="17"/>
        <v>0</v>
      </c>
      <c r="CG9" s="87">
        <f t="shared" si="17"/>
        <v>0</v>
      </c>
      <c r="CH9" s="87">
        <f t="shared" si="17"/>
        <v>98288</v>
      </c>
      <c r="CI9" s="87">
        <f t="shared" si="17"/>
        <v>16068413</v>
      </c>
    </row>
    <row r="10" spans="1:87" s="6" customFormat="1" ht="12" customHeight="1">
      <c r="A10" s="85" t="s">
        <v>243</v>
      </c>
      <c r="B10" s="86" t="s">
        <v>247</v>
      </c>
      <c r="C10" s="85" t="s">
        <v>248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8">
        <v>0</v>
      </c>
      <c r="L10" s="87">
        <v>66742576</v>
      </c>
      <c r="M10" s="87">
        <v>1000</v>
      </c>
      <c r="N10" s="87">
        <v>1000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66741576</v>
      </c>
      <c r="X10" s="87">
        <v>11667359</v>
      </c>
      <c r="Y10" s="87">
        <v>46087980</v>
      </c>
      <c r="Z10" s="87">
        <v>7852379</v>
      </c>
      <c r="AA10" s="87">
        <v>1133858</v>
      </c>
      <c r="AB10" s="88">
        <v>0</v>
      </c>
      <c r="AC10" s="87">
        <v>0</v>
      </c>
      <c r="AD10" s="87">
        <v>85963</v>
      </c>
      <c r="AE10" s="87">
        <v>66828539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8">
        <v>0</v>
      </c>
      <c r="AN10" s="87">
        <v>20810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20810</v>
      </c>
      <c r="AZ10" s="87">
        <v>20810</v>
      </c>
      <c r="BA10" s="87">
        <v>0</v>
      </c>
      <c r="BB10" s="87">
        <v>0</v>
      </c>
      <c r="BC10" s="87">
        <v>0</v>
      </c>
      <c r="BD10" s="88">
        <v>0</v>
      </c>
      <c r="BE10" s="87">
        <v>0</v>
      </c>
      <c r="BF10" s="87">
        <v>0</v>
      </c>
      <c r="BG10" s="87">
        <v>20810</v>
      </c>
      <c r="BH10" s="87">
        <f t="shared" si="2"/>
        <v>0</v>
      </c>
      <c r="BI10" s="87">
        <f t="shared" si="3"/>
        <v>0</v>
      </c>
      <c r="BJ10" s="87">
        <f t="shared" si="4"/>
        <v>0</v>
      </c>
      <c r="BK10" s="87">
        <f t="shared" si="5"/>
        <v>0</v>
      </c>
      <c r="BL10" s="87">
        <f t="shared" si="6"/>
        <v>0</v>
      </c>
      <c r="BM10" s="87">
        <f t="shared" si="7"/>
        <v>0</v>
      </c>
      <c r="BN10" s="87">
        <f t="shared" si="8"/>
        <v>0</v>
      </c>
      <c r="BO10" s="88">
        <f t="shared" si="9"/>
        <v>0</v>
      </c>
      <c r="BP10" s="87">
        <f t="shared" si="10"/>
        <v>66763386</v>
      </c>
      <c r="BQ10" s="87">
        <f t="shared" si="11"/>
        <v>1000</v>
      </c>
      <c r="BR10" s="87">
        <f t="shared" si="12"/>
        <v>1000</v>
      </c>
      <c r="BS10" s="87">
        <f t="shared" si="13"/>
        <v>0</v>
      </c>
      <c r="BT10" s="87">
        <f t="shared" si="14"/>
        <v>0</v>
      </c>
      <c r="BU10" s="87">
        <f t="shared" si="15"/>
        <v>0</v>
      </c>
      <c r="BV10" s="87">
        <f t="shared" si="16"/>
        <v>0</v>
      </c>
      <c r="BW10" s="87">
        <f t="shared" si="17"/>
        <v>0</v>
      </c>
      <c r="BX10" s="87">
        <f t="shared" si="17"/>
        <v>0</v>
      </c>
      <c r="BY10" s="87">
        <f t="shared" si="17"/>
        <v>0</v>
      </c>
      <c r="BZ10" s="87">
        <f t="shared" si="17"/>
        <v>0</v>
      </c>
      <c r="CA10" s="87">
        <f t="shared" si="17"/>
        <v>66762386</v>
      </c>
      <c r="CB10" s="87">
        <f t="shared" si="17"/>
        <v>11688169</v>
      </c>
      <c r="CC10" s="87">
        <f t="shared" si="17"/>
        <v>46087980</v>
      </c>
      <c r="CD10" s="87">
        <f t="shared" si="17"/>
        <v>7852379</v>
      </c>
      <c r="CE10" s="87">
        <f t="shared" si="17"/>
        <v>1133858</v>
      </c>
      <c r="CF10" s="88">
        <f t="shared" si="17"/>
        <v>0</v>
      </c>
      <c r="CG10" s="87">
        <f t="shared" si="17"/>
        <v>0</v>
      </c>
      <c r="CH10" s="87">
        <f t="shared" si="17"/>
        <v>85963</v>
      </c>
      <c r="CI10" s="87">
        <f t="shared" si="17"/>
        <v>66849349</v>
      </c>
    </row>
    <row r="11" spans="1:87" s="6" customFormat="1" ht="12" customHeight="1">
      <c r="A11" s="85" t="s">
        <v>243</v>
      </c>
      <c r="B11" s="86" t="s">
        <v>249</v>
      </c>
      <c r="C11" s="85" t="s">
        <v>250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8">
        <v>0</v>
      </c>
      <c r="L11" s="87">
        <v>4062309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3866</v>
      </c>
      <c r="S11" s="87">
        <v>0</v>
      </c>
      <c r="T11" s="87">
        <v>3866</v>
      </c>
      <c r="U11" s="87">
        <v>0</v>
      </c>
      <c r="V11" s="87">
        <v>0</v>
      </c>
      <c r="W11" s="87">
        <v>4058443</v>
      </c>
      <c r="X11" s="87">
        <v>0</v>
      </c>
      <c r="Y11" s="87">
        <v>3034248</v>
      </c>
      <c r="Z11" s="87">
        <v>0</v>
      </c>
      <c r="AA11" s="87">
        <v>1024195</v>
      </c>
      <c r="AB11" s="88">
        <v>0</v>
      </c>
      <c r="AC11" s="87">
        <v>0</v>
      </c>
      <c r="AD11" s="87">
        <v>0</v>
      </c>
      <c r="AE11" s="87">
        <v>4062309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8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8">
        <v>0</v>
      </c>
      <c r="BE11" s="87">
        <v>0</v>
      </c>
      <c r="BF11" s="87">
        <v>0</v>
      </c>
      <c r="BG11" s="87">
        <v>0</v>
      </c>
      <c r="BH11" s="87">
        <f t="shared" si="2"/>
        <v>0</v>
      </c>
      <c r="BI11" s="87">
        <f t="shared" si="3"/>
        <v>0</v>
      </c>
      <c r="BJ11" s="87">
        <f t="shared" si="4"/>
        <v>0</v>
      </c>
      <c r="BK11" s="87">
        <f t="shared" si="5"/>
        <v>0</v>
      </c>
      <c r="BL11" s="87">
        <f t="shared" si="6"/>
        <v>0</v>
      </c>
      <c r="BM11" s="87">
        <f t="shared" si="7"/>
        <v>0</v>
      </c>
      <c r="BN11" s="87">
        <f t="shared" si="8"/>
        <v>0</v>
      </c>
      <c r="BO11" s="88">
        <f t="shared" si="9"/>
        <v>0</v>
      </c>
      <c r="BP11" s="87">
        <f t="shared" si="10"/>
        <v>4062309</v>
      </c>
      <c r="BQ11" s="87">
        <f t="shared" si="11"/>
        <v>0</v>
      </c>
      <c r="BR11" s="87">
        <f t="shared" si="12"/>
        <v>0</v>
      </c>
      <c r="BS11" s="87">
        <f t="shared" si="13"/>
        <v>0</v>
      </c>
      <c r="BT11" s="87">
        <f t="shared" si="14"/>
        <v>0</v>
      </c>
      <c r="BU11" s="87">
        <f t="shared" si="15"/>
        <v>0</v>
      </c>
      <c r="BV11" s="87">
        <f t="shared" si="16"/>
        <v>3866</v>
      </c>
      <c r="BW11" s="87">
        <f t="shared" si="17"/>
        <v>0</v>
      </c>
      <c r="BX11" s="87">
        <f t="shared" si="17"/>
        <v>3866</v>
      </c>
      <c r="BY11" s="87">
        <f t="shared" si="17"/>
        <v>0</v>
      </c>
      <c r="BZ11" s="87">
        <f t="shared" si="17"/>
        <v>0</v>
      </c>
      <c r="CA11" s="87">
        <f t="shared" si="17"/>
        <v>4058443</v>
      </c>
      <c r="CB11" s="87">
        <f t="shared" si="17"/>
        <v>0</v>
      </c>
      <c r="CC11" s="87">
        <f t="shared" si="17"/>
        <v>3034248</v>
      </c>
      <c r="CD11" s="87">
        <f t="shared" si="17"/>
        <v>0</v>
      </c>
      <c r="CE11" s="87">
        <f t="shared" si="17"/>
        <v>1024195</v>
      </c>
      <c r="CF11" s="88">
        <f t="shared" si="17"/>
        <v>0</v>
      </c>
      <c r="CG11" s="87">
        <f t="shared" si="17"/>
        <v>0</v>
      </c>
      <c r="CH11" s="87">
        <f t="shared" si="17"/>
        <v>0</v>
      </c>
      <c r="CI11" s="87">
        <f t="shared" si="17"/>
        <v>4062309</v>
      </c>
    </row>
    <row r="12" spans="1:87" s="6" customFormat="1" ht="12" customHeight="1">
      <c r="A12" s="85" t="s">
        <v>243</v>
      </c>
      <c r="B12" s="86" t="s">
        <v>251</v>
      </c>
      <c r="C12" s="85" t="s">
        <v>252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8">
        <v>0</v>
      </c>
      <c r="L12" s="87">
        <v>33795004</v>
      </c>
      <c r="M12" s="87">
        <v>4999</v>
      </c>
      <c r="N12" s="87">
        <v>4999</v>
      </c>
      <c r="O12" s="87">
        <v>0</v>
      </c>
      <c r="P12" s="87">
        <v>0</v>
      </c>
      <c r="Q12" s="87">
        <v>0</v>
      </c>
      <c r="R12" s="87">
        <v>546</v>
      </c>
      <c r="S12" s="87">
        <v>0</v>
      </c>
      <c r="T12" s="87">
        <v>546</v>
      </c>
      <c r="U12" s="87">
        <v>0</v>
      </c>
      <c r="V12" s="87">
        <v>0</v>
      </c>
      <c r="W12" s="87">
        <v>33789459</v>
      </c>
      <c r="X12" s="87">
        <v>8504285</v>
      </c>
      <c r="Y12" s="87">
        <v>3997030</v>
      </c>
      <c r="Z12" s="87">
        <v>0</v>
      </c>
      <c r="AA12" s="87">
        <v>21288144</v>
      </c>
      <c r="AB12" s="88">
        <v>0</v>
      </c>
      <c r="AC12" s="87">
        <v>0</v>
      </c>
      <c r="AD12" s="87">
        <v>96040</v>
      </c>
      <c r="AE12" s="87">
        <v>33891044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8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8">
        <v>0</v>
      </c>
      <c r="BE12" s="87">
        <v>0</v>
      </c>
      <c r="BF12" s="87">
        <v>0</v>
      </c>
      <c r="BG12" s="87">
        <v>0</v>
      </c>
      <c r="BH12" s="87">
        <f t="shared" si="2"/>
        <v>0</v>
      </c>
      <c r="BI12" s="87">
        <f t="shared" si="3"/>
        <v>0</v>
      </c>
      <c r="BJ12" s="87">
        <f t="shared" si="4"/>
        <v>0</v>
      </c>
      <c r="BK12" s="87">
        <f t="shared" si="5"/>
        <v>0</v>
      </c>
      <c r="BL12" s="87">
        <f t="shared" si="6"/>
        <v>0</v>
      </c>
      <c r="BM12" s="87">
        <f t="shared" si="7"/>
        <v>0</v>
      </c>
      <c r="BN12" s="87">
        <f t="shared" si="8"/>
        <v>0</v>
      </c>
      <c r="BO12" s="88">
        <f t="shared" si="9"/>
        <v>0</v>
      </c>
      <c r="BP12" s="87">
        <f t="shared" si="10"/>
        <v>33795004</v>
      </c>
      <c r="BQ12" s="87">
        <f t="shared" si="11"/>
        <v>4999</v>
      </c>
      <c r="BR12" s="87">
        <f t="shared" si="12"/>
        <v>4999</v>
      </c>
      <c r="BS12" s="87">
        <f t="shared" si="13"/>
        <v>0</v>
      </c>
      <c r="BT12" s="87">
        <f t="shared" si="14"/>
        <v>0</v>
      </c>
      <c r="BU12" s="87">
        <f t="shared" si="15"/>
        <v>0</v>
      </c>
      <c r="BV12" s="87">
        <f t="shared" si="16"/>
        <v>546</v>
      </c>
      <c r="BW12" s="87">
        <f t="shared" si="17"/>
        <v>0</v>
      </c>
      <c r="BX12" s="87">
        <f t="shared" si="17"/>
        <v>546</v>
      </c>
      <c r="BY12" s="87">
        <f t="shared" si="17"/>
        <v>0</v>
      </c>
      <c r="BZ12" s="87">
        <f t="shared" si="17"/>
        <v>0</v>
      </c>
      <c r="CA12" s="87">
        <f t="shared" si="17"/>
        <v>33789459</v>
      </c>
      <c r="CB12" s="87">
        <f t="shared" si="17"/>
        <v>8504285</v>
      </c>
      <c r="CC12" s="87">
        <f t="shared" si="17"/>
        <v>3997030</v>
      </c>
      <c r="CD12" s="87">
        <f t="shared" si="17"/>
        <v>0</v>
      </c>
      <c r="CE12" s="87">
        <f t="shared" si="17"/>
        <v>21288144</v>
      </c>
      <c r="CF12" s="88">
        <f t="shared" si="17"/>
        <v>0</v>
      </c>
      <c r="CG12" s="87">
        <f t="shared" si="17"/>
        <v>0</v>
      </c>
      <c r="CH12" s="87">
        <f t="shared" si="17"/>
        <v>96040</v>
      </c>
      <c r="CI12" s="87">
        <f t="shared" si="17"/>
        <v>33891044</v>
      </c>
    </row>
    <row r="13" spans="1:87" s="6" customFormat="1" ht="12" customHeight="1">
      <c r="A13" s="85" t="s">
        <v>243</v>
      </c>
      <c r="B13" s="86" t="s">
        <v>253</v>
      </c>
      <c r="C13" s="85" t="s">
        <v>254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8">
        <v>0</v>
      </c>
      <c r="L13" s="87">
        <v>860291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860291</v>
      </c>
      <c r="X13" s="87">
        <v>213352</v>
      </c>
      <c r="Y13" s="87">
        <v>646939</v>
      </c>
      <c r="Z13" s="87">
        <v>0</v>
      </c>
      <c r="AA13" s="87">
        <v>0</v>
      </c>
      <c r="AB13" s="88">
        <v>1167</v>
      </c>
      <c r="AC13" s="87">
        <v>0</v>
      </c>
      <c r="AD13" s="87">
        <v>0</v>
      </c>
      <c r="AE13" s="87">
        <v>860291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8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8">
        <v>0</v>
      </c>
      <c r="BE13" s="87">
        <v>0</v>
      </c>
      <c r="BF13" s="87">
        <v>0</v>
      </c>
      <c r="BG13" s="87">
        <v>0</v>
      </c>
      <c r="BH13" s="87">
        <f t="shared" si="2"/>
        <v>0</v>
      </c>
      <c r="BI13" s="87">
        <f t="shared" si="3"/>
        <v>0</v>
      </c>
      <c r="BJ13" s="87">
        <f t="shared" si="4"/>
        <v>0</v>
      </c>
      <c r="BK13" s="87">
        <f t="shared" si="5"/>
        <v>0</v>
      </c>
      <c r="BL13" s="87">
        <f t="shared" si="6"/>
        <v>0</v>
      </c>
      <c r="BM13" s="87">
        <f t="shared" si="7"/>
        <v>0</v>
      </c>
      <c r="BN13" s="87">
        <f t="shared" si="8"/>
        <v>0</v>
      </c>
      <c r="BO13" s="88">
        <f t="shared" si="9"/>
        <v>0</v>
      </c>
      <c r="BP13" s="87">
        <f t="shared" si="10"/>
        <v>860291</v>
      </c>
      <c r="BQ13" s="87">
        <f t="shared" si="11"/>
        <v>0</v>
      </c>
      <c r="BR13" s="87">
        <f t="shared" si="12"/>
        <v>0</v>
      </c>
      <c r="BS13" s="87">
        <f t="shared" si="13"/>
        <v>0</v>
      </c>
      <c r="BT13" s="87">
        <f t="shared" si="14"/>
        <v>0</v>
      </c>
      <c r="BU13" s="87">
        <f t="shared" si="15"/>
        <v>0</v>
      </c>
      <c r="BV13" s="87">
        <f t="shared" si="16"/>
        <v>0</v>
      </c>
      <c r="BW13" s="87">
        <f t="shared" si="17"/>
        <v>0</v>
      </c>
      <c r="BX13" s="87">
        <f t="shared" si="17"/>
        <v>0</v>
      </c>
      <c r="BY13" s="87">
        <f t="shared" si="17"/>
        <v>0</v>
      </c>
      <c r="BZ13" s="87">
        <f t="shared" si="17"/>
        <v>0</v>
      </c>
      <c r="CA13" s="87">
        <f t="shared" si="17"/>
        <v>860291</v>
      </c>
      <c r="CB13" s="87">
        <f t="shared" si="17"/>
        <v>213352</v>
      </c>
      <c r="CC13" s="87">
        <f t="shared" si="17"/>
        <v>646939</v>
      </c>
      <c r="CD13" s="87">
        <f t="shared" si="17"/>
        <v>0</v>
      </c>
      <c r="CE13" s="87">
        <f t="shared" si="17"/>
        <v>0</v>
      </c>
      <c r="CF13" s="88">
        <f t="shared" si="17"/>
        <v>1167</v>
      </c>
      <c r="CG13" s="87">
        <f t="shared" si="17"/>
        <v>0</v>
      </c>
      <c r="CH13" s="87">
        <f t="shared" si="17"/>
        <v>0</v>
      </c>
      <c r="CI13" s="87">
        <f t="shared" si="17"/>
        <v>860291</v>
      </c>
    </row>
    <row r="14" spans="1:87" s="6" customFormat="1" ht="12" customHeight="1">
      <c r="A14" s="85" t="s">
        <v>243</v>
      </c>
      <c r="B14" s="86" t="s">
        <v>255</v>
      </c>
      <c r="C14" s="85" t="s">
        <v>256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8">
        <v>0</v>
      </c>
      <c r="L14" s="87">
        <v>8411052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7200</v>
      </c>
      <c r="S14" s="87">
        <v>7200</v>
      </c>
      <c r="T14" s="87">
        <v>0</v>
      </c>
      <c r="U14" s="87">
        <v>0</v>
      </c>
      <c r="V14" s="87">
        <v>0</v>
      </c>
      <c r="W14" s="87">
        <v>8403852</v>
      </c>
      <c r="X14" s="87">
        <v>8403852</v>
      </c>
      <c r="Y14" s="87">
        <v>0</v>
      </c>
      <c r="Z14" s="87">
        <v>0</v>
      </c>
      <c r="AA14" s="87">
        <v>0</v>
      </c>
      <c r="AB14" s="88">
        <v>0</v>
      </c>
      <c r="AC14" s="87">
        <v>0</v>
      </c>
      <c r="AD14" s="87">
        <v>0</v>
      </c>
      <c r="AE14" s="87">
        <v>8411052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8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8">
        <v>0</v>
      </c>
      <c r="BE14" s="87">
        <v>0</v>
      </c>
      <c r="BF14" s="87">
        <v>0</v>
      </c>
      <c r="BG14" s="87">
        <v>0</v>
      </c>
      <c r="BH14" s="87">
        <f t="shared" si="2"/>
        <v>0</v>
      </c>
      <c r="BI14" s="87">
        <f t="shared" si="3"/>
        <v>0</v>
      </c>
      <c r="BJ14" s="87">
        <f t="shared" si="4"/>
        <v>0</v>
      </c>
      <c r="BK14" s="87">
        <f t="shared" si="5"/>
        <v>0</v>
      </c>
      <c r="BL14" s="87">
        <f t="shared" si="6"/>
        <v>0</v>
      </c>
      <c r="BM14" s="87">
        <f t="shared" si="7"/>
        <v>0</v>
      </c>
      <c r="BN14" s="87">
        <f t="shared" si="8"/>
        <v>0</v>
      </c>
      <c r="BO14" s="88">
        <f t="shared" si="9"/>
        <v>0</v>
      </c>
      <c r="BP14" s="87">
        <f t="shared" si="10"/>
        <v>8411052</v>
      </c>
      <c r="BQ14" s="87">
        <f t="shared" si="11"/>
        <v>0</v>
      </c>
      <c r="BR14" s="87">
        <f t="shared" si="12"/>
        <v>0</v>
      </c>
      <c r="BS14" s="87">
        <f t="shared" si="13"/>
        <v>0</v>
      </c>
      <c r="BT14" s="87">
        <f t="shared" si="14"/>
        <v>0</v>
      </c>
      <c r="BU14" s="87">
        <f t="shared" si="15"/>
        <v>0</v>
      </c>
      <c r="BV14" s="87">
        <f t="shared" si="16"/>
        <v>7200</v>
      </c>
      <c r="BW14" s="87">
        <f t="shared" si="17"/>
        <v>7200</v>
      </c>
      <c r="BX14" s="87">
        <f t="shared" si="17"/>
        <v>0</v>
      </c>
      <c r="BY14" s="87">
        <f t="shared" si="17"/>
        <v>0</v>
      </c>
      <c r="BZ14" s="87">
        <f t="shared" si="17"/>
        <v>0</v>
      </c>
      <c r="CA14" s="87">
        <f t="shared" si="17"/>
        <v>8403852</v>
      </c>
      <c r="CB14" s="87">
        <f t="shared" si="17"/>
        <v>8403852</v>
      </c>
      <c r="CC14" s="87">
        <f t="shared" si="17"/>
        <v>0</v>
      </c>
      <c r="CD14" s="87">
        <f t="shared" si="17"/>
        <v>0</v>
      </c>
      <c r="CE14" s="87">
        <f t="shared" si="17"/>
        <v>0</v>
      </c>
      <c r="CF14" s="88">
        <f t="shared" si="17"/>
        <v>0</v>
      </c>
      <c r="CG14" s="87">
        <f t="shared" si="17"/>
        <v>0</v>
      </c>
      <c r="CH14" s="87">
        <f t="shared" si="17"/>
        <v>0</v>
      </c>
      <c r="CI14" s="87">
        <f t="shared" si="17"/>
        <v>8411052</v>
      </c>
    </row>
    <row r="15" spans="1:87" s="6" customFormat="1" ht="12" customHeight="1">
      <c r="A15" s="85" t="s">
        <v>243</v>
      </c>
      <c r="B15" s="86" t="s">
        <v>257</v>
      </c>
      <c r="C15" s="85" t="s">
        <v>258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8">
        <v>0</v>
      </c>
      <c r="L15" s="87">
        <v>56105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56105</v>
      </c>
      <c r="X15" s="87">
        <v>0</v>
      </c>
      <c r="Y15" s="87">
        <v>0</v>
      </c>
      <c r="Z15" s="87">
        <v>0</v>
      </c>
      <c r="AA15" s="87">
        <v>56105</v>
      </c>
      <c r="AB15" s="88">
        <v>0</v>
      </c>
      <c r="AC15" s="87">
        <v>0</v>
      </c>
      <c r="AD15" s="87">
        <v>0</v>
      </c>
      <c r="AE15" s="87">
        <v>56105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8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8">
        <v>0</v>
      </c>
      <c r="BE15" s="87">
        <v>0</v>
      </c>
      <c r="BF15" s="87">
        <v>0</v>
      </c>
      <c r="BG15" s="87">
        <v>0</v>
      </c>
      <c r="BH15" s="87">
        <f t="shared" si="2"/>
        <v>0</v>
      </c>
      <c r="BI15" s="87">
        <f t="shared" si="3"/>
        <v>0</v>
      </c>
      <c r="BJ15" s="87">
        <f t="shared" si="4"/>
        <v>0</v>
      </c>
      <c r="BK15" s="87">
        <f t="shared" si="5"/>
        <v>0</v>
      </c>
      <c r="BL15" s="87">
        <f t="shared" si="6"/>
        <v>0</v>
      </c>
      <c r="BM15" s="87">
        <f t="shared" si="7"/>
        <v>0</v>
      </c>
      <c r="BN15" s="87">
        <f t="shared" si="8"/>
        <v>0</v>
      </c>
      <c r="BO15" s="88">
        <f t="shared" si="9"/>
        <v>0</v>
      </c>
      <c r="BP15" s="87">
        <f t="shared" si="10"/>
        <v>56105</v>
      </c>
      <c r="BQ15" s="87">
        <f t="shared" si="11"/>
        <v>0</v>
      </c>
      <c r="BR15" s="87">
        <f t="shared" si="12"/>
        <v>0</v>
      </c>
      <c r="BS15" s="87">
        <f t="shared" si="13"/>
        <v>0</v>
      </c>
      <c r="BT15" s="87">
        <f t="shared" si="14"/>
        <v>0</v>
      </c>
      <c r="BU15" s="87">
        <f t="shared" si="15"/>
        <v>0</v>
      </c>
      <c r="BV15" s="87">
        <f t="shared" si="16"/>
        <v>0</v>
      </c>
      <c r="BW15" s="87">
        <f t="shared" si="17"/>
        <v>0</v>
      </c>
      <c r="BX15" s="87">
        <f t="shared" si="17"/>
        <v>0</v>
      </c>
      <c r="BY15" s="87">
        <f t="shared" si="17"/>
        <v>0</v>
      </c>
      <c r="BZ15" s="87">
        <f t="shared" si="17"/>
        <v>0</v>
      </c>
      <c r="CA15" s="87">
        <f t="shared" si="17"/>
        <v>56105</v>
      </c>
      <c r="CB15" s="87">
        <f t="shared" si="17"/>
        <v>0</v>
      </c>
      <c r="CC15" s="87">
        <f t="shared" si="17"/>
        <v>0</v>
      </c>
      <c r="CD15" s="87">
        <f t="shared" si="17"/>
        <v>0</v>
      </c>
      <c r="CE15" s="87">
        <f t="shared" si="17"/>
        <v>56105</v>
      </c>
      <c r="CF15" s="88">
        <f t="shared" si="17"/>
        <v>0</v>
      </c>
      <c r="CG15" s="87">
        <f t="shared" si="17"/>
        <v>0</v>
      </c>
      <c r="CH15" s="87">
        <f t="shared" si="17"/>
        <v>0</v>
      </c>
      <c r="CI15" s="87">
        <f t="shared" si="17"/>
        <v>56105</v>
      </c>
    </row>
    <row r="16" spans="1:87" s="6" customFormat="1" ht="12" customHeight="1">
      <c r="A16" s="85" t="s">
        <v>243</v>
      </c>
      <c r="B16" s="86" t="s">
        <v>259</v>
      </c>
      <c r="C16" s="85" t="s">
        <v>260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8">
        <v>0</v>
      </c>
      <c r="L16" s="87">
        <v>5708286</v>
      </c>
      <c r="M16" s="87">
        <v>43961</v>
      </c>
      <c r="N16" s="87">
        <v>43961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5664325</v>
      </c>
      <c r="X16" s="87">
        <v>300754</v>
      </c>
      <c r="Y16" s="87">
        <v>2719986</v>
      </c>
      <c r="Z16" s="87">
        <v>2643585</v>
      </c>
      <c r="AA16" s="87">
        <v>0</v>
      </c>
      <c r="AB16" s="88">
        <v>4181</v>
      </c>
      <c r="AC16" s="87">
        <v>0</v>
      </c>
      <c r="AD16" s="87">
        <v>24884</v>
      </c>
      <c r="AE16" s="87">
        <v>5733170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8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8">
        <v>0</v>
      </c>
      <c r="BE16" s="87">
        <v>0</v>
      </c>
      <c r="BF16" s="87">
        <v>0</v>
      </c>
      <c r="BG16" s="87">
        <v>0</v>
      </c>
      <c r="BH16" s="87">
        <f t="shared" si="2"/>
        <v>0</v>
      </c>
      <c r="BI16" s="87">
        <f t="shared" si="3"/>
        <v>0</v>
      </c>
      <c r="BJ16" s="87">
        <f t="shared" si="4"/>
        <v>0</v>
      </c>
      <c r="BK16" s="87">
        <f t="shared" si="5"/>
        <v>0</v>
      </c>
      <c r="BL16" s="87">
        <f t="shared" si="6"/>
        <v>0</v>
      </c>
      <c r="BM16" s="87">
        <f t="shared" si="7"/>
        <v>0</v>
      </c>
      <c r="BN16" s="87">
        <f t="shared" si="8"/>
        <v>0</v>
      </c>
      <c r="BO16" s="88">
        <f t="shared" si="9"/>
        <v>0</v>
      </c>
      <c r="BP16" s="87">
        <f t="shared" si="10"/>
        <v>5708286</v>
      </c>
      <c r="BQ16" s="87">
        <f t="shared" si="11"/>
        <v>43961</v>
      </c>
      <c r="BR16" s="87">
        <f t="shared" si="12"/>
        <v>43961</v>
      </c>
      <c r="BS16" s="87">
        <f t="shared" si="13"/>
        <v>0</v>
      </c>
      <c r="BT16" s="87">
        <f t="shared" si="14"/>
        <v>0</v>
      </c>
      <c r="BU16" s="87">
        <f t="shared" si="15"/>
        <v>0</v>
      </c>
      <c r="BV16" s="87">
        <f t="shared" si="16"/>
        <v>0</v>
      </c>
      <c r="BW16" s="87">
        <f t="shared" si="17"/>
        <v>0</v>
      </c>
      <c r="BX16" s="87">
        <f t="shared" si="17"/>
        <v>0</v>
      </c>
      <c r="BY16" s="87">
        <f t="shared" si="17"/>
        <v>0</v>
      </c>
      <c r="BZ16" s="87">
        <f t="shared" si="17"/>
        <v>0</v>
      </c>
      <c r="CA16" s="87">
        <f t="shared" si="17"/>
        <v>5664325</v>
      </c>
      <c r="CB16" s="87">
        <f t="shared" si="17"/>
        <v>300754</v>
      </c>
      <c r="CC16" s="87">
        <f t="shared" si="17"/>
        <v>2719986</v>
      </c>
      <c r="CD16" s="87">
        <f t="shared" si="17"/>
        <v>2643585</v>
      </c>
      <c r="CE16" s="87">
        <f t="shared" si="17"/>
        <v>0</v>
      </c>
      <c r="CF16" s="88">
        <f t="shared" si="17"/>
        <v>4181</v>
      </c>
      <c r="CG16" s="87">
        <f t="shared" si="17"/>
        <v>0</v>
      </c>
      <c r="CH16" s="87">
        <f t="shared" si="17"/>
        <v>24884</v>
      </c>
      <c r="CI16" s="87">
        <f t="shared" si="17"/>
        <v>5733170</v>
      </c>
    </row>
    <row r="17" spans="1:87" s="6" customFormat="1" ht="12" customHeight="1">
      <c r="A17" s="85" t="s">
        <v>243</v>
      </c>
      <c r="B17" s="86" t="s">
        <v>261</v>
      </c>
      <c r="C17" s="85" t="s">
        <v>262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8">
        <v>0</v>
      </c>
      <c r="L17" s="87">
        <v>10722667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10722667</v>
      </c>
      <c r="X17" s="87">
        <v>0</v>
      </c>
      <c r="Y17" s="87">
        <v>0</v>
      </c>
      <c r="Z17" s="87">
        <v>0</v>
      </c>
      <c r="AA17" s="87">
        <v>10722667</v>
      </c>
      <c r="AB17" s="88">
        <v>0</v>
      </c>
      <c r="AC17" s="87">
        <v>0</v>
      </c>
      <c r="AD17" s="87">
        <v>0</v>
      </c>
      <c r="AE17" s="87">
        <v>10722667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8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v>0</v>
      </c>
      <c r="BA17" s="87">
        <v>0</v>
      </c>
      <c r="BB17" s="87">
        <v>0</v>
      </c>
      <c r="BC17" s="87">
        <v>0</v>
      </c>
      <c r="BD17" s="88">
        <v>0</v>
      </c>
      <c r="BE17" s="87">
        <v>0</v>
      </c>
      <c r="BF17" s="87">
        <v>0</v>
      </c>
      <c r="BG17" s="87">
        <v>0</v>
      </c>
      <c r="BH17" s="87">
        <f t="shared" si="2"/>
        <v>0</v>
      </c>
      <c r="BI17" s="87">
        <f t="shared" si="3"/>
        <v>0</v>
      </c>
      <c r="BJ17" s="87">
        <f t="shared" si="4"/>
        <v>0</v>
      </c>
      <c r="BK17" s="87">
        <f t="shared" si="5"/>
        <v>0</v>
      </c>
      <c r="BL17" s="87">
        <f t="shared" si="6"/>
        <v>0</v>
      </c>
      <c r="BM17" s="87">
        <f t="shared" si="7"/>
        <v>0</v>
      </c>
      <c r="BN17" s="87">
        <f t="shared" si="8"/>
        <v>0</v>
      </c>
      <c r="BO17" s="88">
        <f t="shared" si="9"/>
        <v>0</v>
      </c>
      <c r="BP17" s="87">
        <f t="shared" si="10"/>
        <v>10722667</v>
      </c>
      <c r="BQ17" s="87">
        <f t="shared" si="11"/>
        <v>0</v>
      </c>
      <c r="BR17" s="87">
        <f t="shared" si="12"/>
        <v>0</v>
      </c>
      <c r="BS17" s="87">
        <f t="shared" si="13"/>
        <v>0</v>
      </c>
      <c r="BT17" s="87">
        <f t="shared" si="14"/>
        <v>0</v>
      </c>
      <c r="BU17" s="87">
        <f t="shared" si="15"/>
        <v>0</v>
      </c>
      <c r="BV17" s="87">
        <f t="shared" si="16"/>
        <v>0</v>
      </c>
      <c r="BW17" s="87">
        <f t="shared" si="17"/>
        <v>0</v>
      </c>
      <c r="BX17" s="87">
        <f t="shared" si="17"/>
        <v>0</v>
      </c>
      <c r="BY17" s="87">
        <f t="shared" si="17"/>
        <v>0</v>
      </c>
      <c r="BZ17" s="87">
        <f t="shared" si="17"/>
        <v>0</v>
      </c>
      <c r="CA17" s="87">
        <f t="shared" si="17"/>
        <v>10722667</v>
      </c>
      <c r="CB17" s="87">
        <f t="shared" si="17"/>
        <v>0</v>
      </c>
      <c r="CC17" s="87">
        <f t="shared" si="17"/>
        <v>0</v>
      </c>
      <c r="CD17" s="87">
        <f t="shared" si="17"/>
        <v>0</v>
      </c>
      <c r="CE17" s="87">
        <f t="shared" si="17"/>
        <v>10722667</v>
      </c>
      <c r="CF17" s="88">
        <f t="shared" si="17"/>
        <v>0</v>
      </c>
      <c r="CG17" s="87">
        <f t="shared" si="17"/>
        <v>0</v>
      </c>
      <c r="CH17" s="87">
        <f t="shared" si="17"/>
        <v>0</v>
      </c>
      <c r="CI17" s="87">
        <f t="shared" si="17"/>
        <v>10722667</v>
      </c>
    </row>
    <row r="18" spans="1:87" s="6" customFormat="1" ht="12" customHeight="1">
      <c r="A18" s="85" t="s">
        <v>243</v>
      </c>
      <c r="B18" s="86" t="s">
        <v>263</v>
      </c>
      <c r="C18" s="85" t="s">
        <v>264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8">
        <v>0</v>
      </c>
      <c r="L18" s="87">
        <v>2760699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19551</v>
      </c>
      <c r="S18" s="87">
        <v>0</v>
      </c>
      <c r="T18" s="87">
        <v>19551</v>
      </c>
      <c r="U18" s="87">
        <v>0</v>
      </c>
      <c r="V18" s="87">
        <v>0</v>
      </c>
      <c r="W18" s="87">
        <v>2741148</v>
      </c>
      <c r="X18" s="87">
        <v>146606</v>
      </c>
      <c r="Y18" s="87">
        <v>773213</v>
      </c>
      <c r="Z18" s="87">
        <v>0</v>
      </c>
      <c r="AA18" s="87">
        <v>1821329</v>
      </c>
      <c r="AB18" s="88">
        <v>0</v>
      </c>
      <c r="AC18" s="87">
        <v>0</v>
      </c>
      <c r="AD18" s="87">
        <v>0</v>
      </c>
      <c r="AE18" s="87">
        <v>2760699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8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8">
        <v>0</v>
      </c>
      <c r="BE18" s="87">
        <v>0</v>
      </c>
      <c r="BF18" s="87">
        <v>0</v>
      </c>
      <c r="BG18" s="87">
        <v>0</v>
      </c>
      <c r="BH18" s="87">
        <f t="shared" si="2"/>
        <v>0</v>
      </c>
      <c r="BI18" s="87">
        <f t="shared" si="3"/>
        <v>0</v>
      </c>
      <c r="BJ18" s="87">
        <f t="shared" si="4"/>
        <v>0</v>
      </c>
      <c r="BK18" s="87">
        <f t="shared" si="5"/>
        <v>0</v>
      </c>
      <c r="BL18" s="87">
        <f t="shared" si="6"/>
        <v>0</v>
      </c>
      <c r="BM18" s="87">
        <f t="shared" si="7"/>
        <v>0</v>
      </c>
      <c r="BN18" s="87">
        <f t="shared" si="8"/>
        <v>0</v>
      </c>
      <c r="BO18" s="88">
        <f t="shared" si="9"/>
        <v>0</v>
      </c>
      <c r="BP18" s="87">
        <f t="shared" si="10"/>
        <v>2760699</v>
      </c>
      <c r="BQ18" s="87">
        <f t="shared" si="11"/>
        <v>0</v>
      </c>
      <c r="BR18" s="87">
        <f t="shared" si="12"/>
        <v>0</v>
      </c>
      <c r="BS18" s="87">
        <f t="shared" si="13"/>
        <v>0</v>
      </c>
      <c r="BT18" s="87">
        <f t="shared" si="14"/>
        <v>0</v>
      </c>
      <c r="BU18" s="87">
        <f t="shared" si="15"/>
        <v>0</v>
      </c>
      <c r="BV18" s="87">
        <f t="shared" si="16"/>
        <v>19551</v>
      </c>
      <c r="BW18" s="87">
        <f t="shared" si="17"/>
        <v>0</v>
      </c>
      <c r="BX18" s="87">
        <f t="shared" si="17"/>
        <v>19551</v>
      </c>
      <c r="BY18" s="87">
        <f t="shared" si="17"/>
        <v>0</v>
      </c>
      <c r="BZ18" s="87">
        <f t="shared" si="17"/>
        <v>0</v>
      </c>
      <c r="CA18" s="87">
        <f t="shared" si="17"/>
        <v>2741148</v>
      </c>
      <c r="CB18" s="87">
        <f t="shared" si="17"/>
        <v>146606</v>
      </c>
      <c r="CC18" s="87">
        <f t="shared" si="17"/>
        <v>773213</v>
      </c>
      <c r="CD18" s="87">
        <f t="shared" si="17"/>
        <v>0</v>
      </c>
      <c r="CE18" s="87">
        <f t="shared" si="17"/>
        <v>1821329</v>
      </c>
      <c r="CF18" s="88">
        <f t="shared" si="17"/>
        <v>0</v>
      </c>
      <c r="CG18" s="87">
        <f t="shared" si="17"/>
        <v>0</v>
      </c>
      <c r="CH18" s="87">
        <f t="shared" si="17"/>
        <v>0</v>
      </c>
      <c r="CI18" s="87">
        <f t="shared" si="17"/>
        <v>2760699</v>
      </c>
    </row>
    <row r="19" spans="1:87" s="6" customFormat="1" ht="12" customHeight="1">
      <c r="A19" s="85" t="s">
        <v>243</v>
      </c>
      <c r="B19" s="86" t="s">
        <v>265</v>
      </c>
      <c r="C19" s="85" t="s">
        <v>266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8">
        <v>0</v>
      </c>
      <c r="L19" s="87">
        <v>1321647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2507</v>
      </c>
      <c r="S19" s="87">
        <v>2507</v>
      </c>
      <c r="T19" s="87">
        <v>0</v>
      </c>
      <c r="U19" s="87">
        <v>0</v>
      </c>
      <c r="V19" s="87">
        <v>0</v>
      </c>
      <c r="W19" s="87">
        <v>1319140</v>
      </c>
      <c r="X19" s="87">
        <v>890546</v>
      </c>
      <c r="Y19" s="87">
        <v>428594</v>
      </c>
      <c r="Z19" s="87">
        <v>0</v>
      </c>
      <c r="AA19" s="87">
        <v>0</v>
      </c>
      <c r="AB19" s="88">
        <v>0</v>
      </c>
      <c r="AC19" s="87">
        <v>0</v>
      </c>
      <c r="AD19" s="87">
        <v>0</v>
      </c>
      <c r="AE19" s="87">
        <v>1321647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8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7">
        <v>0</v>
      </c>
      <c r="BB19" s="87">
        <v>0</v>
      </c>
      <c r="BC19" s="87">
        <v>0</v>
      </c>
      <c r="BD19" s="88">
        <v>0</v>
      </c>
      <c r="BE19" s="87">
        <v>0</v>
      </c>
      <c r="BF19" s="87">
        <v>0</v>
      </c>
      <c r="BG19" s="87">
        <v>0</v>
      </c>
      <c r="BH19" s="87">
        <f t="shared" si="2"/>
        <v>0</v>
      </c>
      <c r="BI19" s="87">
        <f t="shared" si="3"/>
        <v>0</v>
      </c>
      <c r="BJ19" s="87">
        <f t="shared" si="4"/>
        <v>0</v>
      </c>
      <c r="BK19" s="87">
        <f t="shared" si="5"/>
        <v>0</v>
      </c>
      <c r="BL19" s="87">
        <f t="shared" si="6"/>
        <v>0</v>
      </c>
      <c r="BM19" s="87">
        <f t="shared" si="7"/>
        <v>0</v>
      </c>
      <c r="BN19" s="87">
        <f t="shared" si="8"/>
        <v>0</v>
      </c>
      <c r="BO19" s="88">
        <f t="shared" si="9"/>
        <v>0</v>
      </c>
      <c r="BP19" s="87">
        <f t="shared" si="10"/>
        <v>1321647</v>
      </c>
      <c r="BQ19" s="87">
        <f t="shared" si="11"/>
        <v>0</v>
      </c>
      <c r="BR19" s="87">
        <f t="shared" si="12"/>
        <v>0</v>
      </c>
      <c r="BS19" s="87">
        <f t="shared" si="13"/>
        <v>0</v>
      </c>
      <c r="BT19" s="87">
        <f t="shared" si="14"/>
        <v>0</v>
      </c>
      <c r="BU19" s="87">
        <f t="shared" si="15"/>
        <v>0</v>
      </c>
      <c r="BV19" s="87">
        <f t="shared" si="16"/>
        <v>2507</v>
      </c>
      <c r="BW19" s="87">
        <f t="shared" si="17"/>
        <v>2507</v>
      </c>
      <c r="BX19" s="87">
        <f t="shared" si="17"/>
        <v>0</v>
      </c>
      <c r="BY19" s="87">
        <f t="shared" si="17"/>
        <v>0</v>
      </c>
      <c r="BZ19" s="87">
        <f t="shared" si="17"/>
        <v>0</v>
      </c>
      <c r="CA19" s="87">
        <f t="shared" si="17"/>
        <v>1319140</v>
      </c>
      <c r="CB19" s="87">
        <f t="shared" si="17"/>
        <v>890546</v>
      </c>
      <c r="CC19" s="87">
        <f t="shared" si="17"/>
        <v>428594</v>
      </c>
      <c r="CD19" s="87">
        <f t="shared" si="17"/>
        <v>0</v>
      </c>
      <c r="CE19" s="87">
        <f t="shared" si="17"/>
        <v>0</v>
      </c>
      <c r="CF19" s="88">
        <f t="shared" si="17"/>
        <v>0</v>
      </c>
      <c r="CG19" s="87">
        <f t="shared" si="17"/>
        <v>0</v>
      </c>
      <c r="CH19" s="87">
        <f t="shared" si="17"/>
        <v>0</v>
      </c>
      <c r="CI19" s="87">
        <f t="shared" si="17"/>
        <v>1321647</v>
      </c>
    </row>
    <row r="20" spans="1:87" s="6" customFormat="1" ht="12" customHeight="1">
      <c r="A20" s="85" t="s">
        <v>243</v>
      </c>
      <c r="B20" s="86" t="s">
        <v>267</v>
      </c>
      <c r="C20" s="85" t="s">
        <v>268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8">
        <v>0</v>
      </c>
      <c r="L20" s="87">
        <v>16436661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16436661</v>
      </c>
      <c r="X20" s="87">
        <v>12190943</v>
      </c>
      <c r="Y20" s="87">
        <v>4229150</v>
      </c>
      <c r="Z20" s="87">
        <v>0</v>
      </c>
      <c r="AA20" s="87">
        <v>16568</v>
      </c>
      <c r="AB20" s="88">
        <v>0</v>
      </c>
      <c r="AC20" s="87">
        <v>0</v>
      </c>
      <c r="AD20" s="87">
        <v>0</v>
      </c>
      <c r="AE20" s="87">
        <v>16436661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8">
        <v>0</v>
      </c>
      <c r="AN20" s="87">
        <v>160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160</v>
      </c>
      <c r="AZ20" s="87">
        <v>160</v>
      </c>
      <c r="BA20" s="87">
        <v>0</v>
      </c>
      <c r="BB20" s="87">
        <v>0</v>
      </c>
      <c r="BC20" s="87">
        <v>0</v>
      </c>
      <c r="BD20" s="88">
        <v>0</v>
      </c>
      <c r="BE20" s="87">
        <v>0</v>
      </c>
      <c r="BF20" s="87">
        <v>0</v>
      </c>
      <c r="BG20" s="87">
        <v>160</v>
      </c>
      <c r="BH20" s="87">
        <f t="shared" si="2"/>
        <v>0</v>
      </c>
      <c r="BI20" s="87">
        <f t="shared" si="3"/>
        <v>0</v>
      </c>
      <c r="BJ20" s="87">
        <f t="shared" si="4"/>
        <v>0</v>
      </c>
      <c r="BK20" s="87">
        <f t="shared" si="5"/>
        <v>0</v>
      </c>
      <c r="BL20" s="87">
        <f t="shared" si="6"/>
        <v>0</v>
      </c>
      <c r="BM20" s="87">
        <f t="shared" si="7"/>
        <v>0</v>
      </c>
      <c r="BN20" s="87">
        <f t="shared" si="8"/>
        <v>0</v>
      </c>
      <c r="BO20" s="88">
        <f t="shared" si="9"/>
        <v>0</v>
      </c>
      <c r="BP20" s="87">
        <f t="shared" si="10"/>
        <v>16436821</v>
      </c>
      <c r="BQ20" s="87">
        <f t="shared" si="11"/>
        <v>0</v>
      </c>
      <c r="BR20" s="87">
        <f t="shared" si="12"/>
        <v>0</v>
      </c>
      <c r="BS20" s="87">
        <f t="shared" si="13"/>
        <v>0</v>
      </c>
      <c r="BT20" s="87">
        <f t="shared" si="14"/>
        <v>0</v>
      </c>
      <c r="BU20" s="87">
        <f t="shared" si="15"/>
        <v>0</v>
      </c>
      <c r="BV20" s="87">
        <f t="shared" si="16"/>
        <v>0</v>
      </c>
      <c r="BW20" s="87">
        <f t="shared" si="17"/>
        <v>0</v>
      </c>
      <c r="BX20" s="87">
        <f t="shared" si="17"/>
        <v>0</v>
      </c>
      <c r="BY20" s="87">
        <f t="shared" si="17"/>
        <v>0</v>
      </c>
      <c r="BZ20" s="87">
        <f t="shared" si="17"/>
        <v>0</v>
      </c>
      <c r="CA20" s="87">
        <f t="shared" si="17"/>
        <v>16436821</v>
      </c>
      <c r="CB20" s="87">
        <f t="shared" si="17"/>
        <v>12191103</v>
      </c>
      <c r="CC20" s="87">
        <f t="shared" si="17"/>
        <v>4229150</v>
      </c>
      <c r="CD20" s="87">
        <f t="shared" si="17"/>
        <v>0</v>
      </c>
      <c r="CE20" s="87">
        <f t="shared" si="17"/>
        <v>16568</v>
      </c>
      <c r="CF20" s="88">
        <f t="shared" si="17"/>
        <v>0</v>
      </c>
      <c r="CG20" s="87">
        <f t="shared" si="17"/>
        <v>0</v>
      </c>
      <c r="CH20" s="87">
        <f t="shared" si="17"/>
        <v>0</v>
      </c>
      <c r="CI20" s="87">
        <f t="shared" si="17"/>
        <v>16436821</v>
      </c>
    </row>
    <row r="21" spans="1:87" s="6" customFormat="1" ht="12" customHeight="1">
      <c r="A21" s="85" t="s">
        <v>243</v>
      </c>
      <c r="B21" s="86" t="s">
        <v>269</v>
      </c>
      <c r="C21" s="85" t="s">
        <v>270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8">
        <v>0</v>
      </c>
      <c r="L21" s="87">
        <v>1323072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1323072</v>
      </c>
      <c r="X21" s="87">
        <v>0</v>
      </c>
      <c r="Y21" s="87">
        <v>1323072</v>
      </c>
      <c r="Z21" s="87">
        <v>0</v>
      </c>
      <c r="AA21" s="87">
        <v>0</v>
      </c>
      <c r="AB21" s="88">
        <v>45295</v>
      </c>
      <c r="AC21" s="87">
        <v>0</v>
      </c>
      <c r="AD21" s="87">
        <v>0</v>
      </c>
      <c r="AE21" s="87">
        <v>1323072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8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8">
        <v>0</v>
      </c>
      <c r="BE21" s="87">
        <v>0</v>
      </c>
      <c r="BF21" s="87">
        <v>0</v>
      </c>
      <c r="BG21" s="87">
        <v>0</v>
      </c>
      <c r="BH21" s="87">
        <f t="shared" si="2"/>
        <v>0</v>
      </c>
      <c r="BI21" s="87">
        <f t="shared" si="3"/>
        <v>0</v>
      </c>
      <c r="BJ21" s="87">
        <f t="shared" si="4"/>
        <v>0</v>
      </c>
      <c r="BK21" s="87">
        <f t="shared" si="5"/>
        <v>0</v>
      </c>
      <c r="BL21" s="87">
        <f t="shared" si="6"/>
        <v>0</v>
      </c>
      <c r="BM21" s="87">
        <f t="shared" si="7"/>
        <v>0</v>
      </c>
      <c r="BN21" s="87">
        <f t="shared" si="8"/>
        <v>0</v>
      </c>
      <c r="BO21" s="88">
        <f t="shared" si="9"/>
        <v>0</v>
      </c>
      <c r="BP21" s="87">
        <f t="shared" si="10"/>
        <v>1323072</v>
      </c>
      <c r="BQ21" s="87">
        <f t="shared" si="11"/>
        <v>0</v>
      </c>
      <c r="BR21" s="87">
        <f t="shared" si="12"/>
        <v>0</v>
      </c>
      <c r="BS21" s="87">
        <f t="shared" si="13"/>
        <v>0</v>
      </c>
      <c r="BT21" s="87">
        <f t="shared" si="14"/>
        <v>0</v>
      </c>
      <c r="BU21" s="87">
        <f t="shared" si="15"/>
        <v>0</v>
      </c>
      <c r="BV21" s="87">
        <f t="shared" si="16"/>
        <v>0</v>
      </c>
      <c r="BW21" s="87">
        <f t="shared" si="17"/>
        <v>0</v>
      </c>
      <c r="BX21" s="87">
        <f t="shared" si="17"/>
        <v>0</v>
      </c>
      <c r="BY21" s="87">
        <f t="shared" si="17"/>
        <v>0</v>
      </c>
      <c r="BZ21" s="87">
        <f t="shared" si="17"/>
        <v>0</v>
      </c>
      <c r="CA21" s="87">
        <f t="shared" si="17"/>
        <v>1323072</v>
      </c>
      <c r="CB21" s="87">
        <f t="shared" si="17"/>
        <v>0</v>
      </c>
      <c r="CC21" s="87">
        <f t="shared" si="17"/>
        <v>1323072</v>
      </c>
      <c r="CD21" s="87">
        <f t="shared" si="17"/>
        <v>0</v>
      </c>
      <c r="CE21" s="87">
        <f t="shared" si="17"/>
        <v>0</v>
      </c>
      <c r="CF21" s="88">
        <f t="shared" si="17"/>
        <v>45295</v>
      </c>
      <c r="CG21" s="87">
        <f t="shared" si="17"/>
        <v>0</v>
      </c>
      <c r="CH21" s="87">
        <f t="shared" si="17"/>
        <v>0</v>
      </c>
      <c r="CI21" s="87">
        <f t="shared" si="17"/>
        <v>1323072</v>
      </c>
    </row>
    <row r="22" spans="1:87" s="6" customFormat="1" ht="12" customHeight="1">
      <c r="A22" s="85" t="s">
        <v>243</v>
      </c>
      <c r="B22" s="86" t="s">
        <v>271</v>
      </c>
      <c r="C22" s="85" t="s">
        <v>272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8">
        <v>0</v>
      </c>
      <c r="L22" s="87">
        <v>16170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16170</v>
      </c>
      <c r="X22" s="87">
        <v>5560</v>
      </c>
      <c r="Y22" s="87">
        <v>0</v>
      </c>
      <c r="Z22" s="87">
        <v>5588</v>
      </c>
      <c r="AA22" s="87">
        <v>5022</v>
      </c>
      <c r="AB22" s="88">
        <v>0</v>
      </c>
      <c r="AC22" s="87">
        <v>0</v>
      </c>
      <c r="AD22" s="87">
        <v>0</v>
      </c>
      <c r="AE22" s="87">
        <v>16170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8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8">
        <v>0</v>
      </c>
      <c r="BE22" s="87">
        <v>0</v>
      </c>
      <c r="BF22" s="87">
        <v>0</v>
      </c>
      <c r="BG22" s="87">
        <v>0</v>
      </c>
      <c r="BH22" s="87">
        <f t="shared" si="2"/>
        <v>0</v>
      </c>
      <c r="BI22" s="87">
        <f t="shared" si="3"/>
        <v>0</v>
      </c>
      <c r="BJ22" s="87">
        <f t="shared" si="4"/>
        <v>0</v>
      </c>
      <c r="BK22" s="87">
        <f t="shared" si="5"/>
        <v>0</v>
      </c>
      <c r="BL22" s="87">
        <f t="shared" si="6"/>
        <v>0</v>
      </c>
      <c r="BM22" s="87">
        <f t="shared" si="7"/>
        <v>0</v>
      </c>
      <c r="BN22" s="87">
        <f t="shared" si="8"/>
        <v>0</v>
      </c>
      <c r="BO22" s="88">
        <f t="shared" si="9"/>
        <v>0</v>
      </c>
      <c r="BP22" s="87">
        <f t="shared" si="10"/>
        <v>16170</v>
      </c>
      <c r="BQ22" s="87">
        <f t="shared" si="11"/>
        <v>0</v>
      </c>
      <c r="BR22" s="87">
        <f t="shared" si="12"/>
        <v>0</v>
      </c>
      <c r="BS22" s="87">
        <f t="shared" si="13"/>
        <v>0</v>
      </c>
      <c r="BT22" s="87">
        <f t="shared" si="14"/>
        <v>0</v>
      </c>
      <c r="BU22" s="87">
        <f t="shared" si="15"/>
        <v>0</v>
      </c>
      <c r="BV22" s="87">
        <f t="shared" si="16"/>
        <v>0</v>
      </c>
      <c r="BW22" s="87">
        <f t="shared" si="17"/>
        <v>0</v>
      </c>
      <c r="BX22" s="87">
        <f t="shared" si="17"/>
        <v>0</v>
      </c>
      <c r="BY22" s="87">
        <f t="shared" si="17"/>
        <v>0</v>
      </c>
      <c r="BZ22" s="87">
        <f t="shared" si="17"/>
        <v>0</v>
      </c>
      <c r="CA22" s="87">
        <f t="shared" si="17"/>
        <v>16170</v>
      </c>
      <c r="CB22" s="87">
        <f t="shared" si="17"/>
        <v>5560</v>
      </c>
      <c r="CC22" s="87">
        <f t="shared" si="17"/>
        <v>0</v>
      </c>
      <c r="CD22" s="87">
        <f t="shared" si="17"/>
        <v>5588</v>
      </c>
      <c r="CE22" s="87">
        <f t="shared" si="17"/>
        <v>5022</v>
      </c>
      <c r="CF22" s="88">
        <f t="shared" si="17"/>
        <v>0</v>
      </c>
      <c r="CG22" s="87">
        <f t="shared" si="17"/>
        <v>0</v>
      </c>
      <c r="CH22" s="87">
        <f t="shared" si="17"/>
        <v>0</v>
      </c>
      <c r="CI22" s="87">
        <f t="shared" si="17"/>
        <v>16170</v>
      </c>
    </row>
    <row r="23" spans="1:87" s="6" customFormat="1" ht="12" customHeight="1">
      <c r="A23" s="85" t="s">
        <v>243</v>
      </c>
      <c r="B23" s="86" t="s">
        <v>273</v>
      </c>
      <c r="C23" s="85" t="s">
        <v>274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8">
        <v>0</v>
      </c>
      <c r="L23" s="87">
        <v>7446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7446</v>
      </c>
      <c r="X23" s="87">
        <v>465</v>
      </c>
      <c r="Y23" s="87">
        <v>4013</v>
      </c>
      <c r="Z23" s="87">
        <v>2968</v>
      </c>
      <c r="AA23" s="87">
        <v>0</v>
      </c>
      <c r="AB23" s="88">
        <v>0</v>
      </c>
      <c r="AC23" s="87">
        <v>0</v>
      </c>
      <c r="AD23" s="87">
        <v>0</v>
      </c>
      <c r="AE23" s="87">
        <v>7446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8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8">
        <v>0</v>
      </c>
      <c r="BE23" s="87">
        <v>0</v>
      </c>
      <c r="BF23" s="87">
        <v>0</v>
      </c>
      <c r="BG23" s="87">
        <v>0</v>
      </c>
      <c r="BH23" s="87">
        <f t="shared" si="2"/>
        <v>0</v>
      </c>
      <c r="BI23" s="87">
        <f t="shared" si="3"/>
        <v>0</v>
      </c>
      <c r="BJ23" s="87">
        <f t="shared" si="4"/>
        <v>0</v>
      </c>
      <c r="BK23" s="87">
        <f t="shared" si="5"/>
        <v>0</v>
      </c>
      <c r="BL23" s="87">
        <f t="shared" si="6"/>
        <v>0</v>
      </c>
      <c r="BM23" s="87">
        <f t="shared" si="7"/>
        <v>0</v>
      </c>
      <c r="BN23" s="87">
        <f t="shared" si="8"/>
        <v>0</v>
      </c>
      <c r="BO23" s="88">
        <f t="shared" si="9"/>
        <v>0</v>
      </c>
      <c r="BP23" s="87">
        <f t="shared" si="10"/>
        <v>7446</v>
      </c>
      <c r="BQ23" s="87">
        <f t="shared" si="11"/>
        <v>0</v>
      </c>
      <c r="BR23" s="87">
        <f t="shared" si="12"/>
        <v>0</v>
      </c>
      <c r="BS23" s="87">
        <f t="shared" si="13"/>
        <v>0</v>
      </c>
      <c r="BT23" s="87">
        <f t="shared" si="14"/>
        <v>0</v>
      </c>
      <c r="BU23" s="87">
        <f t="shared" si="15"/>
        <v>0</v>
      </c>
      <c r="BV23" s="87">
        <f t="shared" si="16"/>
        <v>0</v>
      </c>
      <c r="BW23" s="87">
        <f t="shared" si="17"/>
        <v>0</v>
      </c>
      <c r="BX23" s="87">
        <f t="shared" si="17"/>
        <v>0</v>
      </c>
      <c r="BY23" s="87">
        <f t="shared" si="17"/>
        <v>0</v>
      </c>
      <c r="BZ23" s="87">
        <f t="shared" si="17"/>
        <v>0</v>
      </c>
      <c r="CA23" s="87">
        <f t="shared" si="17"/>
        <v>7446</v>
      </c>
      <c r="CB23" s="87">
        <f t="shared" si="17"/>
        <v>465</v>
      </c>
      <c r="CC23" s="87">
        <f t="shared" si="17"/>
        <v>4013</v>
      </c>
      <c r="CD23" s="87">
        <f t="shared" si="17"/>
        <v>2968</v>
      </c>
      <c r="CE23" s="87">
        <f t="shared" si="17"/>
        <v>0</v>
      </c>
      <c r="CF23" s="88">
        <f t="shared" si="17"/>
        <v>0</v>
      </c>
      <c r="CG23" s="87">
        <f t="shared" si="17"/>
        <v>0</v>
      </c>
      <c r="CH23" s="87">
        <f t="shared" si="17"/>
        <v>0</v>
      </c>
      <c r="CI23" s="87">
        <f t="shared" si="17"/>
        <v>7446</v>
      </c>
    </row>
    <row r="24" spans="1:87" s="6" customFormat="1" ht="12" customHeight="1">
      <c r="A24" s="85" t="s">
        <v>243</v>
      </c>
      <c r="B24" s="86" t="s">
        <v>275</v>
      </c>
      <c r="C24" s="85" t="s">
        <v>276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8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8">
        <v>0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8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8">
        <v>0</v>
      </c>
      <c r="BE24" s="87">
        <v>0</v>
      </c>
      <c r="BF24" s="87">
        <v>0</v>
      </c>
      <c r="BG24" s="87">
        <v>0</v>
      </c>
      <c r="BH24" s="87">
        <f t="shared" si="2"/>
        <v>0</v>
      </c>
      <c r="BI24" s="87">
        <f aca="true" t="shared" si="18" ref="BI24:BV24">SUM(E24,AG24)</f>
        <v>0</v>
      </c>
      <c r="BJ24" s="87">
        <f t="shared" si="18"/>
        <v>0</v>
      </c>
      <c r="BK24" s="87">
        <f t="shared" si="18"/>
        <v>0</v>
      </c>
      <c r="BL24" s="87">
        <f t="shared" si="18"/>
        <v>0</v>
      </c>
      <c r="BM24" s="87">
        <f t="shared" si="18"/>
        <v>0</v>
      </c>
      <c r="BN24" s="87">
        <f t="shared" si="18"/>
        <v>0</v>
      </c>
      <c r="BO24" s="88">
        <f t="shared" si="18"/>
        <v>0</v>
      </c>
      <c r="BP24" s="87">
        <f t="shared" si="18"/>
        <v>0</v>
      </c>
      <c r="BQ24" s="87">
        <f t="shared" si="18"/>
        <v>0</v>
      </c>
      <c r="BR24" s="87">
        <f t="shared" si="18"/>
        <v>0</v>
      </c>
      <c r="BS24" s="87">
        <f t="shared" si="18"/>
        <v>0</v>
      </c>
      <c r="BT24" s="87">
        <f t="shared" si="18"/>
        <v>0</v>
      </c>
      <c r="BU24" s="87">
        <f t="shared" si="18"/>
        <v>0</v>
      </c>
      <c r="BV24" s="87">
        <f t="shared" si="18"/>
        <v>0</v>
      </c>
      <c r="BW24" s="87">
        <f aca="true" t="shared" si="19" ref="BW24:CI42">SUM(S24,AU24)</f>
        <v>0</v>
      </c>
      <c r="BX24" s="87">
        <f t="shared" si="19"/>
        <v>0</v>
      </c>
      <c r="BY24" s="87">
        <f t="shared" si="19"/>
        <v>0</v>
      </c>
      <c r="BZ24" s="87">
        <f t="shared" si="19"/>
        <v>0</v>
      </c>
      <c r="CA24" s="87">
        <f t="shared" si="19"/>
        <v>0</v>
      </c>
      <c r="CB24" s="87">
        <f t="shared" si="19"/>
        <v>0</v>
      </c>
      <c r="CC24" s="87">
        <f t="shared" si="19"/>
        <v>0</v>
      </c>
      <c r="CD24" s="87">
        <f t="shared" si="19"/>
        <v>0</v>
      </c>
      <c r="CE24" s="87">
        <f t="shared" si="19"/>
        <v>0</v>
      </c>
      <c r="CF24" s="88">
        <f t="shared" si="19"/>
        <v>0</v>
      </c>
      <c r="CG24" s="87">
        <f t="shared" si="19"/>
        <v>0</v>
      </c>
      <c r="CH24" s="87">
        <f t="shared" si="19"/>
        <v>0</v>
      </c>
      <c r="CI24" s="87">
        <f t="shared" si="19"/>
        <v>0</v>
      </c>
    </row>
    <row r="25" spans="1:87" s="6" customFormat="1" ht="12" customHeight="1">
      <c r="A25" s="85" t="s">
        <v>243</v>
      </c>
      <c r="B25" s="86" t="s">
        <v>277</v>
      </c>
      <c r="C25" s="85" t="s">
        <v>278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8">
        <v>0</v>
      </c>
      <c r="L25" s="87">
        <v>14783440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819</v>
      </c>
      <c r="S25" s="87">
        <v>0</v>
      </c>
      <c r="T25" s="87">
        <v>819</v>
      </c>
      <c r="U25" s="87">
        <v>0</v>
      </c>
      <c r="V25" s="87">
        <v>0</v>
      </c>
      <c r="W25" s="87">
        <v>14782621</v>
      </c>
      <c r="X25" s="87">
        <v>1909381</v>
      </c>
      <c r="Y25" s="87">
        <v>0</v>
      </c>
      <c r="Z25" s="87">
        <v>0</v>
      </c>
      <c r="AA25" s="87">
        <v>12873240</v>
      </c>
      <c r="AB25" s="88">
        <v>0</v>
      </c>
      <c r="AC25" s="87">
        <v>0</v>
      </c>
      <c r="AD25" s="87">
        <v>0</v>
      </c>
      <c r="AE25" s="87">
        <v>14783440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8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8">
        <v>0</v>
      </c>
      <c r="BE25" s="87">
        <v>0</v>
      </c>
      <c r="BF25" s="87">
        <v>0</v>
      </c>
      <c r="BG25" s="87">
        <v>0</v>
      </c>
      <c r="BH25" s="87">
        <f aca="true" t="shared" si="20" ref="BH25:BV42">SUM(D25,AF25)</f>
        <v>0</v>
      </c>
      <c r="BI25" s="87">
        <f t="shared" si="20"/>
        <v>0</v>
      </c>
      <c r="BJ25" s="87">
        <f t="shared" si="20"/>
        <v>0</v>
      </c>
      <c r="BK25" s="87">
        <f t="shared" si="20"/>
        <v>0</v>
      </c>
      <c r="BL25" s="87">
        <f t="shared" si="20"/>
        <v>0</v>
      </c>
      <c r="BM25" s="87">
        <f t="shared" si="20"/>
        <v>0</v>
      </c>
      <c r="BN25" s="87">
        <f t="shared" si="20"/>
        <v>0</v>
      </c>
      <c r="BO25" s="88">
        <f t="shared" si="20"/>
        <v>0</v>
      </c>
      <c r="BP25" s="87">
        <f t="shared" si="20"/>
        <v>14783440</v>
      </c>
      <c r="BQ25" s="87">
        <f t="shared" si="20"/>
        <v>0</v>
      </c>
      <c r="BR25" s="87">
        <f t="shared" si="20"/>
        <v>0</v>
      </c>
      <c r="BS25" s="87">
        <f t="shared" si="20"/>
        <v>0</v>
      </c>
      <c r="BT25" s="87">
        <f t="shared" si="20"/>
        <v>0</v>
      </c>
      <c r="BU25" s="87">
        <f t="shared" si="20"/>
        <v>0</v>
      </c>
      <c r="BV25" s="87">
        <f t="shared" si="20"/>
        <v>819</v>
      </c>
      <c r="BW25" s="87">
        <f t="shared" si="19"/>
        <v>0</v>
      </c>
      <c r="BX25" s="87">
        <f t="shared" si="19"/>
        <v>819</v>
      </c>
      <c r="BY25" s="87">
        <f t="shared" si="19"/>
        <v>0</v>
      </c>
      <c r="BZ25" s="87">
        <f t="shared" si="19"/>
        <v>0</v>
      </c>
      <c r="CA25" s="87">
        <f t="shared" si="19"/>
        <v>14782621</v>
      </c>
      <c r="CB25" s="87">
        <f t="shared" si="19"/>
        <v>1909381</v>
      </c>
      <c r="CC25" s="87">
        <f t="shared" si="19"/>
        <v>0</v>
      </c>
      <c r="CD25" s="87">
        <f t="shared" si="19"/>
        <v>0</v>
      </c>
      <c r="CE25" s="87">
        <f t="shared" si="19"/>
        <v>12873240</v>
      </c>
      <c r="CF25" s="88">
        <f t="shared" si="19"/>
        <v>0</v>
      </c>
      <c r="CG25" s="87">
        <f t="shared" si="19"/>
        <v>0</v>
      </c>
      <c r="CH25" s="87">
        <f t="shared" si="19"/>
        <v>0</v>
      </c>
      <c r="CI25" s="87">
        <f t="shared" si="19"/>
        <v>14783440</v>
      </c>
    </row>
    <row r="26" spans="1:87" s="6" customFormat="1" ht="12" customHeight="1">
      <c r="A26" s="85" t="s">
        <v>243</v>
      </c>
      <c r="B26" s="86" t="s">
        <v>279</v>
      </c>
      <c r="C26" s="85" t="s">
        <v>280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8">
        <v>0</v>
      </c>
      <c r="L26" s="87">
        <v>16844097</v>
      </c>
      <c r="M26" s="87">
        <v>15638</v>
      </c>
      <c r="N26" s="87">
        <v>0</v>
      </c>
      <c r="O26" s="87">
        <v>15638</v>
      </c>
      <c r="P26" s="87">
        <v>0</v>
      </c>
      <c r="Q26" s="87">
        <v>0</v>
      </c>
      <c r="R26" s="87">
        <v>2559818</v>
      </c>
      <c r="S26" s="87">
        <v>2559818</v>
      </c>
      <c r="T26" s="87">
        <v>0</v>
      </c>
      <c r="U26" s="87">
        <v>0</v>
      </c>
      <c r="V26" s="87">
        <v>0</v>
      </c>
      <c r="W26" s="87">
        <v>14268641</v>
      </c>
      <c r="X26" s="87">
        <v>0</v>
      </c>
      <c r="Y26" s="87">
        <v>0</v>
      </c>
      <c r="Z26" s="87">
        <v>0</v>
      </c>
      <c r="AA26" s="87">
        <v>14268641</v>
      </c>
      <c r="AB26" s="88">
        <v>0</v>
      </c>
      <c r="AC26" s="87">
        <v>0</v>
      </c>
      <c r="AD26" s="87">
        <v>0</v>
      </c>
      <c r="AE26" s="87">
        <v>16844097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8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8">
        <v>0</v>
      </c>
      <c r="BE26" s="87">
        <v>0</v>
      </c>
      <c r="BF26" s="87">
        <v>0</v>
      </c>
      <c r="BG26" s="87">
        <v>0</v>
      </c>
      <c r="BH26" s="87">
        <f t="shared" si="20"/>
        <v>0</v>
      </c>
      <c r="BI26" s="87">
        <f t="shared" si="20"/>
        <v>0</v>
      </c>
      <c r="BJ26" s="87">
        <f t="shared" si="20"/>
        <v>0</v>
      </c>
      <c r="BK26" s="87">
        <f t="shared" si="20"/>
        <v>0</v>
      </c>
      <c r="BL26" s="87">
        <f t="shared" si="20"/>
        <v>0</v>
      </c>
      <c r="BM26" s="87">
        <f t="shared" si="20"/>
        <v>0</v>
      </c>
      <c r="BN26" s="87">
        <f t="shared" si="20"/>
        <v>0</v>
      </c>
      <c r="BO26" s="88">
        <f t="shared" si="20"/>
        <v>0</v>
      </c>
      <c r="BP26" s="87">
        <f t="shared" si="20"/>
        <v>16844097</v>
      </c>
      <c r="BQ26" s="87">
        <f t="shared" si="20"/>
        <v>15638</v>
      </c>
      <c r="BR26" s="87">
        <f t="shared" si="20"/>
        <v>0</v>
      </c>
      <c r="BS26" s="87">
        <f t="shared" si="20"/>
        <v>15638</v>
      </c>
      <c r="BT26" s="87">
        <f t="shared" si="20"/>
        <v>0</v>
      </c>
      <c r="BU26" s="87">
        <f t="shared" si="20"/>
        <v>0</v>
      </c>
      <c r="BV26" s="87">
        <f t="shared" si="20"/>
        <v>2559818</v>
      </c>
      <c r="BW26" s="87">
        <f t="shared" si="19"/>
        <v>2559818</v>
      </c>
      <c r="BX26" s="87">
        <f t="shared" si="19"/>
        <v>0</v>
      </c>
      <c r="BY26" s="87">
        <f t="shared" si="19"/>
        <v>0</v>
      </c>
      <c r="BZ26" s="87">
        <f t="shared" si="19"/>
        <v>0</v>
      </c>
      <c r="CA26" s="87">
        <f t="shared" si="19"/>
        <v>14268641</v>
      </c>
      <c r="CB26" s="87">
        <f t="shared" si="19"/>
        <v>0</v>
      </c>
      <c r="CC26" s="87">
        <f t="shared" si="19"/>
        <v>0</v>
      </c>
      <c r="CD26" s="87">
        <f t="shared" si="19"/>
        <v>0</v>
      </c>
      <c r="CE26" s="87">
        <f t="shared" si="19"/>
        <v>14268641</v>
      </c>
      <c r="CF26" s="88">
        <f t="shared" si="19"/>
        <v>0</v>
      </c>
      <c r="CG26" s="87">
        <f t="shared" si="19"/>
        <v>0</v>
      </c>
      <c r="CH26" s="87">
        <f t="shared" si="19"/>
        <v>0</v>
      </c>
      <c r="CI26" s="87">
        <f t="shared" si="19"/>
        <v>16844097</v>
      </c>
    </row>
    <row r="27" spans="1:87" s="6" customFormat="1" ht="12" customHeight="1">
      <c r="A27" s="85" t="s">
        <v>243</v>
      </c>
      <c r="B27" s="86" t="s">
        <v>281</v>
      </c>
      <c r="C27" s="85" t="s">
        <v>282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8">
        <v>0</v>
      </c>
      <c r="L27" s="87">
        <v>190120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188222</v>
      </c>
      <c r="X27" s="87">
        <v>11275</v>
      </c>
      <c r="Y27" s="87">
        <v>169997</v>
      </c>
      <c r="Z27" s="87">
        <v>6950</v>
      </c>
      <c r="AA27" s="87">
        <v>0</v>
      </c>
      <c r="AB27" s="88">
        <v>16742</v>
      </c>
      <c r="AC27" s="87">
        <v>1898</v>
      </c>
      <c r="AD27" s="87">
        <v>16051</v>
      </c>
      <c r="AE27" s="87">
        <v>206171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8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8">
        <v>0</v>
      </c>
      <c r="BE27" s="87">
        <v>0</v>
      </c>
      <c r="BF27" s="87">
        <v>0</v>
      </c>
      <c r="BG27" s="87">
        <v>0</v>
      </c>
      <c r="BH27" s="87">
        <f t="shared" si="20"/>
        <v>0</v>
      </c>
      <c r="BI27" s="87">
        <f t="shared" si="20"/>
        <v>0</v>
      </c>
      <c r="BJ27" s="87">
        <f t="shared" si="20"/>
        <v>0</v>
      </c>
      <c r="BK27" s="87">
        <f t="shared" si="20"/>
        <v>0</v>
      </c>
      <c r="BL27" s="87">
        <f t="shared" si="20"/>
        <v>0</v>
      </c>
      <c r="BM27" s="87">
        <f t="shared" si="20"/>
        <v>0</v>
      </c>
      <c r="BN27" s="87">
        <f t="shared" si="20"/>
        <v>0</v>
      </c>
      <c r="BO27" s="88">
        <f t="shared" si="20"/>
        <v>0</v>
      </c>
      <c r="BP27" s="87">
        <f t="shared" si="20"/>
        <v>190120</v>
      </c>
      <c r="BQ27" s="87">
        <f t="shared" si="20"/>
        <v>0</v>
      </c>
      <c r="BR27" s="87">
        <f t="shared" si="20"/>
        <v>0</v>
      </c>
      <c r="BS27" s="87">
        <f t="shared" si="20"/>
        <v>0</v>
      </c>
      <c r="BT27" s="87">
        <f t="shared" si="20"/>
        <v>0</v>
      </c>
      <c r="BU27" s="87">
        <f t="shared" si="20"/>
        <v>0</v>
      </c>
      <c r="BV27" s="87">
        <f t="shared" si="20"/>
        <v>0</v>
      </c>
      <c r="BW27" s="87">
        <f t="shared" si="19"/>
        <v>0</v>
      </c>
      <c r="BX27" s="87">
        <f t="shared" si="19"/>
        <v>0</v>
      </c>
      <c r="BY27" s="87">
        <f t="shared" si="19"/>
        <v>0</v>
      </c>
      <c r="BZ27" s="87">
        <f t="shared" si="19"/>
        <v>0</v>
      </c>
      <c r="CA27" s="87">
        <f t="shared" si="19"/>
        <v>188222</v>
      </c>
      <c r="CB27" s="87">
        <f t="shared" si="19"/>
        <v>11275</v>
      </c>
      <c r="CC27" s="87">
        <f t="shared" si="19"/>
        <v>169997</v>
      </c>
      <c r="CD27" s="87">
        <f t="shared" si="19"/>
        <v>6950</v>
      </c>
      <c r="CE27" s="87">
        <f t="shared" si="19"/>
        <v>0</v>
      </c>
      <c r="CF27" s="88">
        <f t="shared" si="19"/>
        <v>16742</v>
      </c>
      <c r="CG27" s="87">
        <f t="shared" si="19"/>
        <v>1898</v>
      </c>
      <c r="CH27" s="87">
        <f t="shared" si="19"/>
        <v>16051</v>
      </c>
      <c r="CI27" s="87">
        <f t="shared" si="19"/>
        <v>206171</v>
      </c>
    </row>
    <row r="28" spans="1:87" s="6" customFormat="1" ht="12" customHeight="1">
      <c r="A28" s="85" t="s">
        <v>243</v>
      </c>
      <c r="B28" s="86" t="s">
        <v>283</v>
      </c>
      <c r="C28" s="85" t="s">
        <v>284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8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8">
        <v>4115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8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0</v>
      </c>
      <c r="BD28" s="88">
        <v>0</v>
      </c>
      <c r="BE28" s="87">
        <v>0</v>
      </c>
      <c r="BF28" s="87">
        <v>0</v>
      </c>
      <c r="BG28" s="87">
        <v>0</v>
      </c>
      <c r="BH28" s="87">
        <f t="shared" si="20"/>
        <v>0</v>
      </c>
      <c r="BI28" s="87">
        <f t="shared" si="20"/>
        <v>0</v>
      </c>
      <c r="BJ28" s="87">
        <f t="shared" si="20"/>
        <v>0</v>
      </c>
      <c r="BK28" s="87">
        <f t="shared" si="20"/>
        <v>0</v>
      </c>
      <c r="BL28" s="87">
        <f t="shared" si="20"/>
        <v>0</v>
      </c>
      <c r="BM28" s="87">
        <f t="shared" si="20"/>
        <v>0</v>
      </c>
      <c r="BN28" s="87">
        <f t="shared" si="20"/>
        <v>0</v>
      </c>
      <c r="BO28" s="88">
        <f t="shared" si="20"/>
        <v>0</v>
      </c>
      <c r="BP28" s="87">
        <f t="shared" si="20"/>
        <v>0</v>
      </c>
      <c r="BQ28" s="87">
        <f t="shared" si="20"/>
        <v>0</v>
      </c>
      <c r="BR28" s="87">
        <f t="shared" si="20"/>
        <v>0</v>
      </c>
      <c r="BS28" s="87">
        <f t="shared" si="20"/>
        <v>0</v>
      </c>
      <c r="BT28" s="87">
        <f t="shared" si="20"/>
        <v>0</v>
      </c>
      <c r="BU28" s="87">
        <f t="shared" si="20"/>
        <v>0</v>
      </c>
      <c r="BV28" s="87">
        <f t="shared" si="20"/>
        <v>0</v>
      </c>
      <c r="BW28" s="87">
        <f t="shared" si="19"/>
        <v>0</v>
      </c>
      <c r="BX28" s="87">
        <f t="shared" si="19"/>
        <v>0</v>
      </c>
      <c r="BY28" s="87">
        <f t="shared" si="19"/>
        <v>0</v>
      </c>
      <c r="BZ28" s="87">
        <f t="shared" si="19"/>
        <v>0</v>
      </c>
      <c r="CA28" s="87">
        <f t="shared" si="19"/>
        <v>0</v>
      </c>
      <c r="CB28" s="87">
        <f t="shared" si="19"/>
        <v>0</v>
      </c>
      <c r="CC28" s="87">
        <f t="shared" si="19"/>
        <v>0</v>
      </c>
      <c r="CD28" s="87">
        <f t="shared" si="19"/>
        <v>0</v>
      </c>
      <c r="CE28" s="87">
        <f t="shared" si="19"/>
        <v>0</v>
      </c>
      <c r="CF28" s="88">
        <f t="shared" si="19"/>
        <v>4115</v>
      </c>
      <c r="CG28" s="87">
        <f t="shared" si="19"/>
        <v>0</v>
      </c>
      <c r="CH28" s="87">
        <f t="shared" si="19"/>
        <v>0</v>
      </c>
      <c r="CI28" s="87">
        <f t="shared" si="19"/>
        <v>0</v>
      </c>
    </row>
    <row r="29" spans="1:87" s="6" customFormat="1" ht="12" customHeight="1">
      <c r="A29" s="85" t="s">
        <v>243</v>
      </c>
      <c r="B29" s="86" t="s">
        <v>285</v>
      </c>
      <c r="C29" s="85" t="s">
        <v>286</v>
      </c>
      <c r="D29" s="87">
        <v>4997</v>
      </c>
      <c r="E29" s="87">
        <v>4997</v>
      </c>
      <c r="F29" s="87">
        <v>0</v>
      </c>
      <c r="G29" s="87">
        <v>0</v>
      </c>
      <c r="H29" s="87">
        <v>0</v>
      </c>
      <c r="I29" s="87">
        <v>4997</v>
      </c>
      <c r="J29" s="87">
        <v>0</v>
      </c>
      <c r="K29" s="88">
        <v>0</v>
      </c>
      <c r="L29" s="87">
        <v>36047</v>
      </c>
      <c r="M29" s="87">
        <v>2057</v>
      </c>
      <c r="N29" s="87">
        <v>0</v>
      </c>
      <c r="O29" s="87">
        <v>2057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33990</v>
      </c>
      <c r="X29" s="87">
        <v>11305</v>
      </c>
      <c r="Y29" s="87">
        <v>6610</v>
      </c>
      <c r="Z29" s="87">
        <v>0</v>
      </c>
      <c r="AA29" s="87">
        <v>16075</v>
      </c>
      <c r="AB29" s="88">
        <v>4615</v>
      </c>
      <c r="AC29" s="87">
        <v>0</v>
      </c>
      <c r="AD29" s="87">
        <v>0</v>
      </c>
      <c r="AE29" s="87">
        <v>41044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8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v>0</v>
      </c>
      <c r="BA29" s="87">
        <v>0</v>
      </c>
      <c r="BB29" s="87">
        <v>0</v>
      </c>
      <c r="BC29" s="87">
        <v>0</v>
      </c>
      <c r="BD29" s="88">
        <v>0</v>
      </c>
      <c r="BE29" s="87">
        <v>0</v>
      </c>
      <c r="BF29" s="87">
        <v>0</v>
      </c>
      <c r="BG29" s="87">
        <v>0</v>
      </c>
      <c r="BH29" s="87">
        <f t="shared" si="20"/>
        <v>4997</v>
      </c>
      <c r="BI29" s="87">
        <f t="shared" si="20"/>
        <v>4997</v>
      </c>
      <c r="BJ29" s="87">
        <f t="shared" si="20"/>
        <v>0</v>
      </c>
      <c r="BK29" s="87">
        <f t="shared" si="20"/>
        <v>0</v>
      </c>
      <c r="BL29" s="87">
        <f t="shared" si="20"/>
        <v>0</v>
      </c>
      <c r="BM29" s="87">
        <f t="shared" si="20"/>
        <v>4997</v>
      </c>
      <c r="BN29" s="87">
        <f t="shared" si="20"/>
        <v>0</v>
      </c>
      <c r="BO29" s="88">
        <f t="shared" si="20"/>
        <v>0</v>
      </c>
      <c r="BP29" s="87">
        <f t="shared" si="20"/>
        <v>36047</v>
      </c>
      <c r="BQ29" s="87">
        <f t="shared" si="20"/>
        <v>2057</v>
      </c>
      <c r="BR29" s="87">
        <f t="shared" si="20"/>
        <v>0</v>
      </c>
      <c r="BS29" s="87">
        <f t="shared" si="20"/>
        <v>2057</v>
      </c>
      <c r="BT29" s="87">
        <f t="shared" si="20"/>
        <v>0</v>
      </c>
      <c r="BU29" s="87">
        <f t="shared" si="20"/>
        <v>0</v>
      </c>
      <c r="BV29" s="87">
        <f t="shared" si="20"/>
        <v>0</v>
      </c>
      <c r="BW29" s="87">
        <f t="shared" si="19"/>
        <v>0</v>
      </c>
      <c r="BX29" s="87">
        <f t="shared" si="19"/>
        <v>0</v>
      </c>
      <c r="BY29" s="87">
        <f t="shared" si="19"/>
        <v>0</v>
      </c>
      <c r="BZ29" s="87">
        <f t="shared" si="19"/>
        <v>0</v>
      </c>
      <c r="CA29" s="87">
        <f t="shared" si="19"/>
        <v>33990</v>
      </c>
      <c r="CB29" s="87">
        <f t="shared" si="19"/>
        <v>11305</v>
      </c>
      <c r="CC29" s="87">
        <f t="shared" si="19"/>
        <v>6610</v>
      </c>
      <c r="CD29" s="87">
        <f t="shared" si="19"/>
        <v>0</v>
      </c>
      <c r="CE29" s="87">
        <f t="shared" si="19"/>
        <v>16075</v>
      </c>
      <c r="CF29" s="88">
        <f t="shared" si="19"/>
        <v>4615</v>
      </c>
      <c r="CG29" s="87">
        <f t="shared" si="19"/>
        <v>0</v>
      </c>
      <c r="CH29" s="87">
        <f t="shared" si="19"/>
        <v>0</v>
      </c>
      <c r="CI29" s="87">
        <f t="shared" si="19"/>
        <v>41044</v>
      </c>
    </row>
    <row r="30" spans="1:87" s="6" customFormat="1" ht="12" customHeight="1">
      <c r="A30" s="85" t="s">
        <v>243</v>
      </c>
      <c r="B30" s="86" t="s">
        <v>287</v>
      </c>
      <c r="C30" s="85" t="s">
        <v>288</v>
      </c>
      <c r="D30" s="87">
        <v>86888</v>
      </c>
      <c r="E30" s="87">
        <v>86888</v>
      </c>
      <c r="F30" s="87">
        <v>0</v>
      </c>
      <c r="G30" s="87">
        <v>0</v>
      </c>
      <c r="H30" s="87">
        <v>0</v>
      </c>
      <c r="I30" s="87">
        <v>86888</v>
      </c>
      <c r="J30" s="87">
        <v>0</v>
      </c>
      <c r="K30" s="88">
        <v>0</v>
      </c>
      <c r="L30" s="87">
        <v>98627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98627</v>
      </c>
      <c r="X30" s="87">
        <v>8122</v>
      </c>
      <c r="Y30" s="87">
        <v>88283</v>
      </c>
      <c r="Z30" s="87">
        <v>0</v>
      </c>
      <c r="AA30" s="87">
        <v>2222</v>
      </c>
      <c r="AB30" s="88">
        <v>0</v>
      </c>
      <c r="AC30" s="87">
        <v>0</v>
      </c>
      <c r="AD30" s="87">
        <v>0</v>
      </c>
      <c r="AE30" s="87">
        <v>185515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8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v>0</v>
      </c>
      <c r="BA30" s="87">
        <v>0</v>
      </c>
      <c r="BB30" s="87">
        <v>0</v>
      </c>
      <c r="BC30" s="87">
        <v>0</v>
      </c>
      <c r="BD30" s="88">
        <v>0</v>
      </c>
      <c r="BE30" s="87">
        <v>0</v>
      </c>
      <c r="BF30" s="87">
        <v>0</v>
      </c>
      <c r="BG30" s="87">
        <v>0</v>
      </c>
      <c r="BH30" s="87">
        <f t="shared" si="20"/>
        <v>86888</v>
      </c>
      <c r="BI30" s="87">
        <f t="shared" si="20"/>
        <v>86888</v>
      </c>
      <c r="BJ30" s="87">
        <f t="shared" si="20"/>
        <v>0</v>
      </c>
      <c r="BK30" s="87">
        <f t="shared" si="20"/>
        <v>0</v>
      </c>
      <c r="BL30" s="87">
        <f t="shared" si="20"/>
        <v>0</v>
      </c>
      <c r="BM30" s="87">
        <f t="shared" si="20"/>
        <v>86888</v>
      </c>
      <c r="BN30" s="87">
        <f t="shared" si="20"/>
        <v>0</v>
      </c>
      <c r="BO30" s="88">
        <f t="shared" si="20"/>
        <v>0</v>
      </c>
      <c r="BP30" s="87">
        <f t="shared" si="20"/>
        <v>98627</v>
      </c>
      <c r="BQ30" s="87">
        <f t="shared" si="20"/>
        <v>0</v>
      </c>
      <c r="BR30" s="87">
        <f t="shared" si="20"/>
        <v>0</v>
      </c>
      <c r="BS30" s="87">
        <f t="shared" si="20"/>
        <v>0</v>
      </c>
      <c r="BT30" s="87">
        <f t="shared" si="20"/>
        <v>0</v>
      </c>
      <c r="BU30" s="87">
        <f t="shared" si="20"/>
        <v>0</v>
      </c>
      <c r="BV30" s="87">
        <f t="shared" si="20"/>
        <v>0</v>
      </c>
      <c r="BW30" s="87">
        <f t="shared" si="19"/>
        <v>0</v>
      </c>
      <c r="BX30" s="87">
        <f t="shared" si="19"/>
        <v>0</v>
      </c>
      <c r="BY30" s="87">
        <f t="shared" si="19"/>
        <v>0</v>
      </c>
      <c r="BZ30" s="87">
        <f t="shared" si="19"/>
        <v>0</v>
      </c>
      <c r="CA30" s="87">
        <f t="shared" si="19"/>
        <v>98627</v>
      </c>
      <c r="CB30" s="87">
        <f t="shared" si="19"/>
        <v>8122</v>
      </c>
      <c r="CC30" s="87">
        <f t="shared" si="19"/>
        <v>88283</v>
      </c>
      <c r="CD30" s="87">
        <f t="shared" si="19"/>
        <v>0</v>
      </c>
      <c r="CE30" s="87">
        <f t="shared" si="19"/>
        <v>2222</v>
      </c>
      <c r="CF30" s="88">
        <f t="shared" si="19"/>
        <v>0</v>
      </c>
      <c r="CG30" s="87">
        <f t="shared" si="19"/>
        <v>0</v>
      </c>
      <c r="CH30" s="87">
        <f t="shared" si="19"/>
        <v>0</v>
      </c>
      <c r="CI30" s="87">
        <f t="shared" si="19"/>
        <v>185515</v>
      </c>
    </row>
    <row r="31" spans="1:87" s="6" customFormat="1" ht="12" customHeight="1">
      <c r="A31" s="85" t="s">
        <v>243</v>
      </c>
      <c r="B31" s="86" t="s">
        <v>289</v>
      </c>
      <c r="C31" s="85" t="s">
        <v>290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8">
        <v>0</v>
      </c>
      <c r="L31" s="87">
        <v>15691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15691</v>
      </c>
      <c r="X31" s="87">
        <v>7581</v>
      </c>
      <c r="Y31" s="87">
        <v>3126</v>
      </c>
      <c r="Z31" s="87">
        <v>4984</v>
      </c>
      <c r="AA31" s="87">
        <v>0</v>
      </c>
      <c r="AB31" s="88">
        <v>0</v>
      </c>
      <c r="AC31" s="87">
        <v>0</v>
      </c>
      <c r="AD31" s="87">
        <v>0</v>
      </c>
      <c r="AE31" s="87">
        <v>15691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8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v>0</v>
      </c>
      <c r="BA31" s="87">
        <v>0</v>
      </c>
      <c r="BB31" s="87">
        <v>0</v>
      </c>
      <c r="BC31" s="87">
        <v>0</v>
      </c>
      <c r="BD31" s="88">
        <v>0</v>
      </c>
      <c r="BE31" s="87">
        <v>0</v>
      </c>
      <c r="BF31" s="87">
        <v>0</v>
      </c>
      <c r="BG31" s="87">
        <v>0</v>
      </c>
      <c r="BH31" s="87">
        <f t="shared" si="20"/>
        <v>0</v>
      </c>
      <c r="BI31" s="87">
        <f t="shared" si="20"/>
        <v>0</v>
      </c>
      <c r="BJ31" s="87">
        <f t="shared" si="20"/>
        <v>0</v>
      </c>
      <c r="BK31" s="87">
        <f t="shared" si="20"/>
        <v>0</v>
      </c>
      <c r="BL31" s="87">
        <f t="shared" si="20"/>
        <v>0</v>
      </c>
      <c r="BM31" s="87">
        <f t="shared" si="20"/>
        <v>0</v>
      </c>
      <c r="BN31" s="87">
        <f t="shared" si="20"/>
        <v>0</v>
      </c>
      <c r="BO31" s="88">
        <f t="shared" si="20"/>
        <v>0</v>
      </c>
      <c r="BP31" s="87">
        <f t="shared" si="20"/>
        <v>15691</v>
      </c>
      <c r="BQ31" s="87">
        <f t="shared" si="20"/>
        <v>0</v>
      </c>
      <c r="BR31" s="87">
        <f t="shared" si="20"/>
        <v>0</v>
      </c>
      <c r="BS31" s="87">
        <f t="shared" si="20"/>
        <v>0</v>
      </c>
      <c r="BT31" s="87">
        <f t="shared" si="20"/>
        <v>0</v>
      </c>
      <c r="BU31" s="87">
        <f t="shared" si="20"/>
        <v>0</v>
      </c>
      <c r="BV31" s="87">
        <f t="shared" si="20"/>
        <v>0</v>
      </c>
      <c r="BW31" s="87">
        <f t="shared" si="19"/>
        <v>0</v>
      </c>
      <c r="BX31" s="87">
        <f t="shared" si="19"/>
        <v>0</v>
      </c>
      <c r="BY31" s="87">
        <f t="shared" si="19"/>
        <v>0</v>
      </c>
      <c r="BZ31" s="87">
        <f t="shared" si="19"/>
        <v>0</v>
      </c>
      <c r="CA31" s="87">
        <f t="shared" si="19"/>
        <v>15691</v>
      </c>
      <c r="CB31" s="87">
        <f t="shared" si="19"/>
        <v>7581</v>
      </c>
      <c r="CC31" s="87">
        <f t="shared" si="19"/>
        <v>3126</v>
      </c>
      <c r="CD31" s="87">
        <f t="shared" si="19"/>
        <v>4984</v>
      </c>
      <c r="CE31" s="87">
        <f t="shared" si="19"/>
        <v>0</v>
      </c>
      <c r="CF31" s="88">
        <f t="shared" si="19"/>
        <v>0</v>
      </c>
      <c r="CG31" s="87">
        <f t="shared" si="19"/>
        <v>0</v>
      </c>
      <c r="CH31" s="87">
        <f t="shared" si="19"/>
        <v>0</v>
      </c>
      <c r="CI31" s="87">
        <f t="shared" si="19"/>
        <v>15691</v>
      </c>
    </row>
    <row r="32" spans="1:87" s="6" customFormat="1" ht="12" customHeight="1">
      <c r="A32" s="85" t="s">
        <v>243</v>
      </c>
      <c r="B32" s="86" t="s">
        <v>291</v>
      </c>
      <c r="C32" s="85" t="s">
        <v>292</v>
      </c>
      <c r="D32" s="87">
        <v>4652</v>
      </c>
      <c r="E32" s="87">
        <v>4652</v>
      </c>
      <c r="F32" s="87">
        <v>0</v>
      </c>
      <c r="G32" s="87">
        <v>0</v>
      </c>
      <c r="H32" s="87">
        <v>0</v>
      </c>
      <c r="I32" s="87">
        <v>4652</v>
      </c>
      <c r="J32" s="87">
        <v>0</v>
      </c>
      <c r="K32" s="88">
        <v>0</v>
      </c>
      <c r="L32" s="87">
        <v>13764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13764</v>
      </c>
      <c r="X32" s="87">
        <v>0</v>
      </c>
      <c r="Y32" s="87">
        <v>13764</v>
      </c>
      <c r="Z32" s="87">
        <v>0</v>
      </c>
      <c r="AA32" s="87">
        <v>0</v>
      </c>
      <c r="AB32" s="88">
        <v>0</v>
      </c>
      <c r="AC32" s="87">
        <v>0</v>
      </c>
      <c r="AD32" s="87">
        <v>0</v>
      </c>
      <c r="AE32" s="87">
        <v>18416</v>
      </c>
      <c r="AF32" s="87"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8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v>0</v>
      </c>
      <c r="BA32" s="87">
        <v>0</v>
      </c>
      <c r="BB32" s="87">
        <v>0</v>
      </c>
      <c r="BC32" s="87">
        <v>0</v>
      </c>
      <c r="BD32" s="88">
        <v>0</v>
      </c>
      <c r="BE32" s="87">
        <v>0</v>
      </c>
      <c r="BF32" s="87">
        <v>0</v>
      </c>
      <c r="BG32" s="87">
        <v>0</v>
      </c>
      <c r="BH32" s="87">
        <f t="shared" si="20"/>
        <v>4652</v>
      </c>
      <c r="BI32" s="87">
        <f t="shared" si="20"/>
        <v>4652</v>
      </c>
      <c r="BJ32" s="87">
        <f t="shared" si="20"/>
        <v>0</v>
      </c>
      <c r="BK32" s="87">
        <f t="shared" si="20"/>
        <v>0</v>
      </c>
      <c r="BL32" s="87">
        <f t="shared" si="20"/>
        <v>0</v>
      </c>
      <c r="BM32" s="87">
        <f t="shared" si="20"/>
        <v>4652</v>
      </c>
      <c r="BN32" s="87">
        <f t="shared" si="20"/>
        <v>0</v>
      </c>
      <c r="BO32" s="88">
        <f t="shared" si="20"/>
        <v>0</v>
      </c>
      <c r="BP32" s="87">
        <f t="shared" si="20"/>
        <v>13764</v>
      </c>
      <c r="BQ32" s="87">
        <f t="shared" si="20"/>
        <v>0</v>
      </c>
      <c r="BR32" s="87">
        <f t="shared" si="20"/>
        <v>0</v>
      </c>
      <c r="BS32" s="87">
        <f t="shared" si="20"/>
        <v>0</v>
      </c>
      <c r="BT32" s="87">
        <f t="shared" si="20"/>
        <v>0</v>
      </c>
      <c r="BU32" s="87">
        <f t="shared" si="20"/>
        <v>0</v>
      </c>
      <c r="BV32" s="87">
        <f t="shared" si="20"/>
        <v>0</v>
      </c>
      <c r="BW32" s="87">
        <f t="shared" si="19"/>
        <v>0</v>
      </c>
      <c r="BX32" s="87">
        <f t="shared" si="19"/>
        <v>0</v>
      </c>
      <c r="BY32" s="87">
        <f t="shared" si="19"/>
        <v>0</v>
      </c>
      <c r="BZ32" s="87">
        <f t="shared" si="19"/>
        <v>0</v>
      </c>
      <c r="CA32" s="87">
        <f t="shared" si="19"/>
        <v>13764</v>
      </c>
      <c r="CB32" s="87">
        <f t="shared" si="19"/>
        <v>0</v>
      </c>
      <c r="CC32" s="87">
        <f t="shared" si="19"/>
        <v>13764</v>
      </c>
      <c r="CD32" s="87">
        <f t="shared" si="19"/>
        <v>0</v>
      </c>
      <c r="CE32" s="87">
        <f t="shared" si="19"/>
        <v>0</v>
      </c>
      <c r="CF32" s="88">
        <f t="shared" si="19"/>
        <v>0</v>
      </c>
      <c r="CG32" s="87">
        <f t="shared" si="19"/>
        <v>0</v>
      </c>
      <c r="CH32" s="87">
        <f t="shared" si="19"/>
        <v>0</v>
      </c>
      <c r="CI32" s="87">
        <f t="shared" si="19"/>
        <v>18416</v>
      </c>
    </row>
    <row r="33" spans="1:87" s="6" customFormat="1" ht="12" customHeight="1">
      <c r="A33" s="85" t="s">
        <v>243</v>
      </c>
      <c r="B33" s="86" t="s">
        <v>293</v>
      </c>
      <c r="C33" s="85" t="s">
        <v>294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8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8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8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v>0</v>
      </c>
      <c r="BA33" s="87">
        <v>0</v>
      </c>
      <c r="BB33" s="87">
        <v>0</v>
      </c>
      <c r="BC33" s="87">
        <v>0</v>
      </c>
      <c r="BD33" s="88">
        <v>0</v>
      </c>
      <c r="BE33" s="87">
        <v>0</v>
      </c>
      <c r="BF33" s="87">
        <v>0</v>
      </c>
      <c r="BG33" s="87">
        <v>0</v>
      </c>
      <c r="BH33" s="87">
        <f t="shared" si="20"/>
        <v>0</v>
      </c>
      <c r="BI33" s="87">
        <f t="shared" si="20"/>
        <v>0</v>
      </c>
      <c r="BJ33" s="87">
        <f t="shared" si="20"/>
        <v>0</v>
      </c>
      <c r="BK33" s="87">
        <f t="shared" si="20"/>
        <v>0</v>
      </c>
      <c r="BL33" s="87">
        <f t="shared" si="20"/>
        <v>0</v>
      </c>
      <c r="BM33" s="87">
        <f t="shared" si="20"/>
        <v>0</v>
      </c>
      <c r="BN33" s="87">
        <f t="shared" si="20"/>
        <v>0</v>
      </c>
      <c r="BO33" s="88">
        <f t="shared" si="20"/>
        <v>0</v>
      </c>
      <c r="BP33" s="87">
        <f t="shared" si="20"/>
        <v>0</v>
      </c>
      <c r="BQ33" s="87">
        <f t="shared" si="20"/>
        <v>0</v>
      </c>
      <c r="BR33" s="87">
        <f t="shared" si="20"/>
        <v>0</v>
      </c>
      <c r="BS33" s="87">
        <f t="shared" si="20"/>
        <v>0</v>
      </c>
      <c r="BT33" s="87">
        <f t="shared" si="20"/>
        <v>0</v>
      </c>
      <c r="BU33" s="87">
        <f t="shared" si="20"/>
        <v>0</v>
      </c>
      <c r="BV33" s="87">
        <f t="shared" si="20"/>
        <v>0</v>
      </c>
      <c r="BW33" s="87">
        <f t="shared" si="19"/>
        <v>0</v>
      </c>
      <c r="BX33" s="87">
        <f t="shared" si="19"/>
        <v>0</v>
      </c>
      <c r="BY33" s="87">
        <f t="shared" si="19"/>
        <v>0</v>
      </c>
      <c r="BZ33" s="87">
        <f t="shared" si="19"/>
        <v>0</v>
      </c>
      <c r="CA33" s="87">
        <f t="shared" si="19"/>
        <v>0</v>
      </c>
      <c r="CB33" s="87">
        <f t="shared" si="19"/>
        <v>0</v>
      </c>
      <c r="CC33" s="87">
        <f t="shared" si="19"/>
        <v>0</v>
      </c>
      <c r="CD33" s="87">
        <f t="shared" si="19"/>
        <v>0</v>
      </c>
      <c r="CE33" s="87">
        <f t="shared" si="19"/>
        <v>0</v>
      </c>
      <c r="CF33" s="88">
        <f t="shared" si="19"/>
        <v>0</v>
      </c>
      <c r="CG33" s="87">
        <f t="shared" si="19"/>
        <v>0</v>
      </c>
      <c r="CH33" s="87">
        <f t="shared" si="19"/>
        <v>0</v>
      </c>
      <c r="CI33" s="87">
        <f t="shared" si="19"/>
        <v>0</v>
      </c>
    </row>
    <row r="34" spans="1:87" s="6" customFormat="1" ht="12" customHeight="1">
      <c r="A34" s="85" t="s">
        <v>243</v>
      </c>
      <c r="B34" s="86" t="s">
        <v>295</v>
      </c>
      <c r="C34" s="85" t="s">
        <v>296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8">
        <v>0</v>
      </c>
      <c r="L34" s="87">
        <v>35136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35136</v>
      </c>
      <c r="X34" s="87">
        <v>0</v>
      </c>
      <c r="Y34" s="87">
        <v>0</v>
      </c>
      <c r="Z34" s="87">
        <v>35136</v>
      </c>
      <c r="AA34" s="87">
        <v>0</v>
      </c>
      <c r="AB34" s="88">
        <v>2373</v>
      </c>
      <c r="AC34" s="87">
        <v>0</v>
      </c>
      <c r="AD34" s="87">
        <v>0</v>
      </c>
      <c r="AE34" s="87">
        <v>35136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8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v>0</v>
      </c>
      <c r="BA34" s="87">
        <v>0</v>
      </c>
      <c r="BB34" s="87">
        <v>0</v>
      </c>
      <c r="BC34" s="87">
        <v>0</v>
      </c>
      <c r="BD34" s="88">
        <v>0</v>
      </c>
      <c r="BE34" s="87">
        <v>0</v>
      </c>
      <c r="BF34" s="87">
        <v>0</v>
      </c>
      <c r="BG34" s="87">
        <v>0</v>
      </c>
      <c r="BH34" s="87">
        <f t="shared" si="20"/>
        <v>0</v>
      </c>
      <c r="BI34" s="87">
        <f t="shared" si="20"/>
        <v>0</v>
      </c>
      <c r="BJ34" s="87">
        <f t="shared" si="20"/>
        <v>0</v>
      </c>
      <c r="BK34" s="87">
        <f t="shared" si="20"/>
        <v>0</v>
      </c>
      <c r="BL34" s="87">
        <f t="shared" si="20"/>
        <v>0</v>
      </c>
      <c r="BM34" s="87">
        <f t="shared" si="20"/>
        <v>0</v>
      </c>
      <c r="BN34" s="87">
        <f t="shared" si="20"/>
        <v>0</v>
      </c>
      <c r="BO34" s="88">
        <f t="shared" si="20"/>
        <v>0</v>
      </c>
      <c r="BP34" s="87">
        <f t="shared" si="20"/>
        <v>35136</v>
      </c>
      <c r="BQ34" s="87">
        <f t="shared" si="20"/>
        <v>0</v>
      </c>
      <c r="BR34" s="87">
        <f t="shared" si="20"/>
        <v>0</v>
      </c>
      <c r="BS34" s="87">
        <f t="shared" si="20"/>
        <v>0</v>
      </c>
      <c r="BT34" s="87">
        <f t="shared" si="20"/>
        <v>0</v>
      </c>
      <c r="BU34" s="87">
        <f t="shared" si="20"/>
        <v>0</v>
      </c>
      <c r="BV34" s="87">
        <f t="shared" si="20"/>
        <v>0</v>
      </c>
      <c r="BW34" s="87">
        <f t="shared" si="19"/>
        <v>0</v>
      </c>
      <c r="BX34" s="87">
        <f t="shared" si="19"/>
        <v>0</v>
      </c>
      <c r="BY34" s="87">
        <f t="shared" si="19"/>
        <v>0</v>
      </c>
      <c r="BZ34" s="87">
        <f t="shared" si="19"/>
        <v>0</v>
      </c>
      <c r="CA34" s="87">
        <f t="shared" si="19"/>
        <v>35136</v>
      </c>
      <c r="CB34" s="87">
        <f t="shared" si="19"/>
        <v>0</v>
      </c>
      <c r="CC34" s="87">
        <f t="shared" si="19"/>
        <v>0</v>
      </c>
      <c r="CD34" s="87">
        <f t="shared" si="19"/>
        <v>35136</v>
      </c>
      <c r="CE34" s="87">
        <f t="shared" si="19"/>
        <v>0</v>
      </c>
      <c r="CF34" s="88">
        <f t="shared" si="19"/>
        <v>2373</v>
      </c>
      <c r="CG34" s="87">
        <f t="shared" si="19"/>
        <v>0</v>
      </c>
      <c r="CH34" s="87">
        <f t="shared" si="19"/>
        <v>0</v>
      </c>
      <c r="CI34" s="87">
        <f t="shared" si="19"/>
        <v>35136</v>
      </c>
    </row>
    <row r="35" spans="1:87" s="6" customFormat="1" ht="12" customHeight="1">
      <c r="A35" s="85" t="s">
        <v>243</v>
      </c>
      <c r="B35" s="86" t="s">
        <v>297</v>
      </c>
      <c r="C35" s="85" t="s">
        <v>298</v>
      </c>
      <c r="D35" s="87">
        <v>35052</v>
      </c>
      <c r="E35" s="87">
        <v>35052</v>
      </c>
      <c r="F35" s="87">
        <v>0</v>
      </c>
      <c r="G35" s="87">
        <v>0</v>
      </c>
      <c r="H35" s="87">
        <v>0</v>
      </c>
      <c r="I35" s="87">
        <v>35052</v>
      </c>
      <c r="J35" s="87">
        <v>0</v>
      </c>
      <c r="K35" s="88">
        <v>0</v>
      </c>
      <c r="L35" s="87">
        <v>183975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255</v>
      </c>
      <c r="S35" s="87">
        <v>0</v>
      </c>
      <c r="T35" s="87">
        <v>255</v>
      </c>
      <c r="U35" s="87">
        <v>0</v>
      </c>
      <c r="V35" s="87">
        <v>0</v>
      </c>
      <c r="W35" s="87">
        <v>183720</v>
      </c>
      <c r="X35" s="87">
        <v>39888</v>
      </c>
      <c r="Y35" s="87">
        <v>80485</v>
      </c>
      <c r="Z35" s="87">
        <v>0</v>
      </c>
      <c r="AA35" s="87">
        <v>63347</v>
      </c>
      <c r="AB35" s="88">
        <v>8142</v>
      </c>
      <c r="AC35" s="87">
        <v>0</v>
      </c>
      <c r="AD35" s="87">
        <v>0</v>
      </c>
      <c r="AE35" s="87">
        <v>219027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8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v>0</v>
      </c>
      <c r="BA35" s="87">
        <v>0</v>
      </c>
      <c r="BB35" s="87">
        <v>0</v>
      </c>
      <c r="BC35" s="87">
        <v>0</v>
      </c>
      <c r="BD35" s="88">
        <v>0</v>
      </c>
      <c r="BE35" s="87">
        <v>0</v>
      </c>
      <c r="BF35" s="87">
        <v>0</v>
      </c>
      <c r="BG35" s="87">
        <v>0</v>
      </c>
      <c r="BH35" s="87">
        <f t="shared" si="20"/>
        <v>35052</v>
      </c>
      <c r="BI35" s="87">
        <f t="shared" si="20"/>
        <v>35052</v>
      </c>
      <c r="BJ35" s="87">
        <f t="shared" si="20"/>
        <v>0</v>
      </c>
      <c r="BK35" s="87">
        <f t="shared" si="20"/>
        <v>0</v>
      </c>
      <c r="BL35" s="87">
        <f t="shared" si="20"/>
        <v>0</v>
      </c>
      <c r="BM35" s="87">
        <f t="shared" si="20"/>
        <v>35052</v>
      </c>
      <c r="BN35" s="87">
        <f t="shared" si="20"/>
        <v>0</v>
      </c>
      <c r="BO35" s="88">
        <f t="shared" si="20"/>
        <v>0</v>
      </c>
      <c r="BP35" s="87">
        <f t="shared" si="20"/>
        <v>183975</v>
      </c>
      <c r="BQ35" s="87">
        <f t="shared" si="20"/>
        <v>0</v>
      </c>
      <c r="BR35" s="87">
        <f t="shared" si="20"/>
        <v>0</v>
      </c>
      <c r="BS35" s="87">
        <f t="shared" si="20"/>
        <v>0</v>
      </c>
      <c r="BT35" s="87">
        <f t="shared" si="20"/>
        <v>0</v>
      </c>
      <c r="BU35" s="87">
        <f t="shared" si="20"/>
        <v>0</v>
      </c>
      <c r="BV35" s="87">
        <f t="shared" si="20"/>
        <v>255</v>
      </c>
      <c r="BW35" s="87">
        <f t="shared" si="19"/>
        <v>0</v>
      </c>
      <c r="BX35" s="87">
        <f t="shared" si="19"/>
        <v>255</v>
      </c>
      <c r="BY35" s="87">
        <f t="shared" si="19"/>
        <v>0</v>
      </c>
      <c r="BZ35" s="87">
        <f t="shared" si="19"/>
        <v>0</v>
      </c>
      <c r="CA35" s="87">
        <f t="shared" si="19"/>
        <v>183720</v>
      </c>
      <c r="CB35" s="87">
        <f t="shared" si="19"/>
        <v>39888</v>
      </c>
      <c r="CC35" s="87">
        <f t="shared" si="19"/>
        <v>80485</v>
      </c>
      <c r="CD35" s="87">
        <f t="shared" si="19"/>
        <v>0</v>
      </c>
      <c r="CE35" s="87">
        <f t="shared" si="19"/>
        <v>63347</v>
      </c>
      <c r="CF35" s="88">
        <f t="shared" si="19"/>
        <v>8142</v>
      </c>
      <c r="CG35" s="87">
        <f t="shared" si="19"/>
        <v>0</v>
      </c>
      <c r="CH35" s="87">
        <f t="shared" si="19"/>
        <v>0</v>
      </c>
      <c r="CI35" s="87">
        <f t="shared" si="19"/>
        <v>219027</v>
      </c>
    </row>
    <row r="36" spans="1:87" s="6" customFormat="1" ht="12" customHeight="1">
      <c r="A36" s="85" t="s">
        <v>243</v>
      </c>
      <c r="B36" s="86" t="s">
        <v>299</v>
      </c>
      <c r="C36" s="85" t="s">
        <v>300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8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8">
        <v>8253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8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v>0</v>
      </c>
      <c r="BA36" s="87">
        <v>0</v>
      </c>
      <c r="BB36" s="87">
        <v>0</v>
      </c>
      <c r="BC36" s="87">
        <v>0</v>
      </c>
      <c r="BD36" s="88">
        <v>0</v>
      </c>
      <c r="BE36" s="87">
        <v>0</v>
      </c>
      <c r="BF36" s="87">
        <v>0</v>
      </c>
      <c r="BG36" s="87">
        <v>0</v>
      </c>
      <c r="BH36" s="87">
        <f t="shared" si="20"/>
        <v>0</v>
      </c>
      <c r="BI36" s="87">
        <f t="shared" si="20"/>
        <v>0</v>
      </c>
      <c r="BJ36" s="87">
        <f t="shared" si="20"/>
        <v>0</v>
      </c>
      <c r="BK36" s="87">
        <f t="shared" si="20"/>
        <v>0</v>
      </c>
      <c r="BL36" s="87">
        <f t="shared" si="20"/>
        <v>0</v>
      </c>
      <c r="BM36" s="87">
        <f t="shared" si="20"/>
        <v>0</v>
      </c>
      <c r="BN36" s="87">
        <f t="shared" si="20"/>
        <v>0</v>
      </c>
      <c r="BO36" s="88">
        <f t="shared" si="20"/>
        <v>0</v>
      </c>
      <c r="BP36" s="87">
        <f t="shared" si="20"/>
        <v>0</v>
      </c>
      <c r="BQ36" s="87">
        <f t="shared" si="20"/>
        <v>0</v>
      </c>
      <c r="BR36" s="87">
        <f t="shared" si="20"/>
        <v>0</v>
      </c>
      <c r="BS36" s="87">
        <f t="shared" si="20"/>
        <v>0</v>
      </c>
      <c r="BT36" s="87">
        <f t="shared" si="20"/>
        <v>0</v>
      </c>
      <c r="BU36" s="87">
        <f t="shared" si="20"/>
        <v>0</v>
      </c>
      <c r="BV36" s="87">
        <f t="shared" si="20"/>
        <v>0</v>
      </c>
      <c r="BW36" s="87">
        <f t="shared" si="19"/>
        <v>0</v>
      </c>
      <c r="BX36" s="87">
        <f t="shared" si="19"/>
        <v>0</v>
      </c>
      <c r="BY36" s="87">
        <f t="shared" si="19"/>
        <v>0</v>
      </c>
      <c r="BZ36" s="87">
        <f t="shared" si="19"/>
        <v>0</v>
      </c>
      <c r="CA36" s="87">
        <f t="shared" si="19"/>
        <v>0</v>
      </c>
      <c r="CB36" s="87">
        <f t="shared" si="19"/>
        <v>0</v>
      </c>
      <c r="CC36" s="87">
        <f t="shared" si="19"/>
        <v>0</v>
      </c>
      <c r="CD36" s="87">
        <f t="shared" si="19"/>
        <v>0</v>
      </c>
      <c r="CE36" s="87">
        <f t="shared" si="19"/>
        <v>0</v>
      </c>
      <c r="CF36" s="88">
        <f t="shared" si="19"/>
        <v>8253</v>
      </c>
      <c r="CG36" s="87">
        <f t="shared" si="19"/>
        <v>0</v>
      </c>
      <c r="CH36" s="87">
        <f t="shared" si="19"/>
        <v>0</v>
      </c>
      <c r="CI36" s="87">
        <f t="shared" si="19"/>
        <v>0</v>
      </c>
    </row>
    <row r="37" spans="1:87" s="6" customFormat="1" ht="12" customHeight="1">
      <c r="A37" s="85" t="s">
        <v>243</v>
      </c>
      <c r="B37" s="86" t="s">
        <v>301</v>
      </c>
      <c r="C37" s="85" t="s">
        <v>302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8">
        <v>0</v>
      </c>
      <c r="L37" s="87">
        <v>6803569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6728188</v>
      </c>
      <c r="X37" s="87">
        <v>1934326</v>
      </c>
      <c r="Y37" s="87">
        <v>4777719</v>
      </c>
      <c r="Z37" s="87">
        <v>16143</v>
      </c>
      <c r="AA37" s="87">
        <v>0</v>
      </c>
      <c r="AB37" s="88">
        <v>0</v>
      </c>
      <c r="AC37" s="87">
        <v>75381</v>
      </c>
      <c r="AD37" s="87">
        <v>4925</v>
      </c>
      <c r="AE37" s="87">
        <v>6808494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8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v>0</v>
      </c>
      <c r="BA37" s="87">
        <v>0</v>
      </c>
      <c r="BB37" s="87">
        <v>0</v>
      </c>
      <c r="BC37" s="87">
        <v>0</v>
      </c>
      <c r="BD37" s="88">
        <v>0</v>
      </c>
      <c r="BE37" s="87">
        <v>0</v>
      </c>
      <c r="BF37" s="87">
        <v>0</v>
      </c>
      <c r="BG37" s="87">
        <v>0</v>
      </c>
      <c r="BH37" s="87">
        <f t="shared" si="20"/>
        <v>0</v>
      </c>
      <c r="BI37" s="87">
        <f t="shared" si="20"/>
        <v>0</v>
      </c>
      <c r="BJ37" s="87">
        <f t="shared" si="20"/>
        <v>0</v>
      </c>
      <c r="BK37" s="87">
        <f t="shared" si="20"/>
        <v>0</v>
      </c>
      <c r="BL37" s="87">
        <f t="shared" si="20"/>
        <v>0</v>
      </c>
      <c r="BM37" s="87">
        <f t="shared" si="20"/>
        <v>0</v>
      </c>
      <c r="BN37" s="87">
        <f t="shared" si="20"/>
        <v>0</v>
      </c>
      <c r="BO37" s="88">
        <f t="shared" si="20"/>
        <v>0</v>
      </c>
      <c r="BP37" s="87">
        <f t="shared" si="20"/>
        <v>6803569</v>
      </c>
      <c r="BQ37" s="87">
        <f t="shared" si="20"/>
        <v>0</v>
      </c>
      <c r="BR37" s="87">
        <f t="shared" si="20"/>
        <v>0</v>
      </c>
      <c r="BS37" s="87">
        <f t="shared" si="20"/>
        <v>0</v>
      </c>
      <c r="BT37" s="87">
        <f t="shared" si="20"/>
        <v>0</v>
      </c>
      <c r="BU37" s="87">
        <f t="shared" si="20"/>
        <v>0</v>
      </c>
      <c r="BV37" s="87">
        <f t="shared" si="20"/>
        <v>0</v>
      </c>
      <c r="BW37" s="87">
        <f t="shared" si="19"/>
        <v>0</v>
      </c>
      <c r="BX37" s="87">
        <f t="shared" si="19"/>
        <v>0</v>
      </c>
      <c r="BY37" s="87">
        <f t="shared" si="19"/>
        <v>0</v>
      </c>
      <c r="BZ37" s="87">
        <f t="shared" si="19"/>
        <v>0</v>
      </c>
      <c r="CA37" s="87">
        <f t="shared" si="19"/>
        <v>6728188</v>
      </c>
      <c r="CB37" s="87">
        <f t="shared" si="19"/>
        <v>1934326</v>
      </c>
      <c r="CC37" s="87">
        <f t="shared" si="19"/>
        <v>4777719</v>
      </c>
      <c r="CD37" s="87">
        <f t="shared" si="19"/>
        <v>16143</v>
      </c>
      <c r="CE37" s="87">
        <f t="shared" si="19"/>
        <v>0</v>
      </c>
      <c r="CF37" s="88">
        <f t="shared" si="19"/>
        <v>0</v>
      </c>
      <c r="CG37" s="87">
        <f t="shared" si="19"/>
        <v>75381</v>
      </c>
      <c r="CH37" s="87">
        <f t="shared" si="19"/>
        <v>4925</v>
      </c>
      <c r="CI37" s="87">
        <f t="shared" si="19"/>
        <v>6808494</v>
      </c>
    </row>
    <row r="38" spans="1:87" s="6" customFormat="1" ht="12" customHeight="1">
      <c r="A38" s="85" t="s">
        <v>243</v>
      </c>
      <c r="B38" s="86" t="s">
        <v>303</v>
      </c>
      <c r="C38" s="85" t="s">
        <v>304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8">
        <v>0</v>
      </c>
      <c r="L38" s="87">
        <v>16530923</v>
      </c>
      <c r="M38" s="87">
        <v>4471</v>
      </c>
      <c r="N38" s="87">
        <v>4471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16526452</v>
      </c>
      <c r="X38" s="87">
        <v>1379091</v>
      </c>
      <c r="Y38" s="87">
        <v>15098751</v>
      </c>
      <c r="Z38" s="87">
        <v>0</v>
      </c>
      <c r="AA38" s="87">
        <v>48610</v>
      </c>
      <c r="AB38" s="88">
        <v>0</v>
      </c>
      <c r="AC38" s="87">
        <v>0</v>
      </c>
      <c r="AD38" s="87">
        <v>0</v>
      </c>
      <c r="AE38" s="87">
        <v>16530923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8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v>0</v>
      </c>
      <c r="BA38" s="87">
        <v>0</v>
      </c>
      <c r="BB38" s="87">
        <v>0</v>
      </c>
      <c r="BC38" s="87">
        <v>0</v>
      </c>
      <c r="BD38" s="88">
        <v>0</v>
      </c>
      <c r="BE38" s="87">
        <v>0</v>
      </c>
      <c r="BF38" s="87">
        <v>0</v>
      </c>
      <c r="BG38" s="87">
        <v>0</v>
      </c>
      <c r="BH38" s="87">
        <f t="shared" si="20"/>
        <v>0</v>
      </c>
      <c r="BI38" s="87">
        <f t="shared" si="20"/>
        <v>0</v>
      </c>
      <c r="BJ38" s="87">
        <f t="shared" si="20"/>
        <v>0</v>
      </c>
      <c r="BK38" s="87">
        <f t="shared" si="20"/>
        <v>0</v>
      </c>
      <c r="BL38" s="87">
        <f t="shared" si="20"/>
        <v>0</v>
      </c>
      <c r="BM38" s="87">
        <f t="shared" si="20"/>
        <v>0</v>
      </c>
      <c r="BN38" s="87">
        <f t="shared" si="20"/>
        <v>0</v>
      </c>
      <c r="BO38" s="88">
        <f t="shared" si="20"/>
        <v>0</v>
      </c>
      <c r="BP38" s="87">
        <f t="shared" si="20"/>
        <v>16530923</v>
      </c>
      <c r="BQ38" s="87">
        <f t="shared" si="20"/>
        <v>4471</v>
      </c>
      <c r="BR38" s="87">
        <f t="shared" si="20"/>
        <v>4471</v>
      </c>
      <c r="BS38" s="87">
        <f t="shared" si="20"/>
        <v>0</v>
      </c>
      <c r="BT38" s="87">
        <f t="shared" si="20"/>
        <v>0</v>
      </c>
      <c r="BU38" s="87">
        <f t="shared" si="20"/>
        <v>0</v>
      </c>
      <c r="BV38" s="87">
        <f t="shared" si="20"/>
        <v>0</v>
      </c>
      <c r="BW38" s="87">
        <f t="shared" si="19"/>
        <v>0</v>
      </c>
      <c r="BX38" s="87">
        <f t="shared" si="19"/>
        <v>0</v>
      </c>
      <c r="BY38" s="87">
        <f t="shared" si="19"/>
        <v>0</v>
      </c>
      <c r="BZ38" s="87">
        <f t="shared" si="19"/>
        <v>0</v>
      </c>
      <c r="CA38" s="87">
        <f t="shared" si="19"/>
        <v>16526452</v>
      </c>
      <c r="CB38" s="87">
        <f t="shared" si="19"/>
        <v>1379091</v>
      </c>
      <c r="CC38" s="87">
        <f t="shared" si="19"/>
        <v>15098751</v>
      </c>
      <c r="CD38" s="87">
        <f t="shared" si="19"/>
        <v>0</v>
      </c>
      <c r="CE38" s="87">
        <f t="shared" si="19"/>
        <v>48610</v>
      </c>
      <c r="CF38" s="88">
        <f t="shared" si="19"/>
        <v>0</v>
      </c>
      <c r="CG38" s="87">
        <f t="shared" si="19"/>
        <v>0</v>
      </c>
      <c r="CH38" s="87">
        <f t="shared" si="19"/>
        <v>0</v>
      </c>
      <c r="CI38" s="87">
        <f t="shared" si="19"/>
        <v>16530923</v>
      </c>
    </row>
    <row r="39" spans="1:87" s="6" customFormat="1" ht="12" customHeight="1">
      <c r="A39" s="85" t="s">
        <v>243</v>
      </c>
      <c r="B39" s="86" t="s">
        <v>305</v>
      </c>
      <c r="C39" s="85" t="s">
        <v>306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8">
        <v>0</v>
      </c>
      <c r="L39" s="87">
        <v>12332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12332</v>
      </c>
      <c r="S39" s="87">
        <v>0</v>
      </c>
      <c r="T39" s="87">
        <v>9499</v>
      </c>
      <c r="U39" s="87">
        <v>2833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8">
        <v>0</v>
      </c>
      <c r="AC39" s="87">
        <v>0</v>
      </c>
      <c r="AD39" s="87">
        <v>22741</v>
      </c>
      <c r="AE39" s="87">
        <v>35073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8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v>0</v>
      </c>
      <c r="BA39" s="87">
        <v>0</v>
      </c>
      <c r="BB39" s="87">
        <v>0</v>
      </c>
      <c r="BC39" s="87">
        <v>0</v>
      </c>
      <c r="BD39" s="88">
        <v>0</v>
      </c>
      <c r="BE39" s="87">
        <v>0</v>
      </c>
      <c r="BF39" s="87">
        <v>0</v>
      </c>
      <c r="BG39" s="87">
        <v>0</v>
      </c>
      <c r="BH39" s="87">
        <f t="shared" si="20"/>
        <v>0</v>
      </c>
      <c r="BI39" s="87">
        <f t="shared" si="20"/>
        <v>0</v>
      </c>
      <c r="BJ39" s="87">
        <f t="shared" si="20"/>
        <v>0</v>
      </c>
      <c r="BK39" s="87">
        <f t="shared" si="20"/>
        <v>0</v>
      </c>
      <c r="BL39" s="87">
        <f t="shared" si="20"/>
        <v>0</v>
      </c>
      <c r="BM39" s="87">
        <f t="shared" si="20"/>
        <v>0</v>
      </c>
      <c r="BN39" s="87">
        <f t="shared" si="20"/>
        <v>0</v>
      </c>
      <c r="BO39" s="88">
        <v>0</v>
      </c>
      <c r="BP39" s="87">
        <f t="shared" si="20"/>
        <v>12332</v>
      </c>
      <c r="BQ39" s="87">
        <f t="shared" si="20"/>
        <v>0</v>
      </c>
      <c r="BR39" s="87">
        <f t="shared" si="20"/>
        <v>0</v>
      </c>
      <c r="BS39" s="87">
        <f t="shared" si="20"/>
        <v>0</v>
      </c>
      <c r="BT39" s="87">
        <f t="shared" si="20"/>
        <v>0</v>
      </c>
      <c r="BU39" s="87">
        <f t="shared" si="20"/>
        <v>0</v>
      </c>
      <c r="BV39" s="87">
        <f t="shared" si="20"/>
        <v>12332</v>
      </c>
      <c r="BW39" s="87">
        <f t="shared" si="19"/>
        <v>0</v>
      </c>
      <c r="BX39" s="87">
        <f t="shared" si="19"/>
        <v>9499</v>
      </c>
      <c r="BY39" s="87">
        <f t="shared" si="19"/>
        <v>2833</v>
      </c>
      <c r="BZ39" s="87">
        <f t="shared" si="19"/>
        <v>0</v>
      </c>
      <c r="CA39" s="87">
        <f t="shared" si="19"/>
        <v>0</v>
      </c>
      <c r="CB39" s="87">
        <f t="shared" si="19"/>
        <v>0</v>
      </c>
      <c r="CC39" s="87">
        <f t="shared" si="19"/>
        <v>0</v>
      </c>
      <c r="CD39" s="87">
        <f t="shared" si="19"/>
        <v>0</v>
      </c>
      <c r="CE39" s="87">
        <f t="shared" si="19"/>
        <v>0</v>
      </c>
      <c r="CF39" s="88">
        <v>0</v>
      </c>
      <c r="CG39" s="87">
        <f t="shared" si="19"/>
        <v>0</v>
      </c>
      <c r="CH39" s="87">
        <f t="shared" si="19"/>
        <v>22741</v>
      </c>
      <c r="CI39" s="87">
        <f t="shared" si="19"/>
        <v>35073</v>
      </c>
    </row>
    <row r="40" spans="1:87" s="6" customFormat="1" ht="12" customHeight="1">
      <c r="A40" s="85" t="s">
        <v>243</v>
      </c>
      <c r="B40" s="86" t="s">
        <v>307</v>
      </c>
      <c r="C40" s="85" t="s">
        <v>308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8">
        <v>0</v>
      </c>
      <c r="L40" s="87">
        <v>53425</v>
      </c>
      <c r="M40" s="87">
        <v>7881</v>
      </c>
      <c r="N40" s="87">
        <v>5305</v>
      </c>
      <c r="O40" s="87">
        <v>0</v>
      </c>
      <c r="P40" s="87">
        <v>2576</v>
      </c>
      <c r="Q40" s="87">
        <v>0</v>
      </c>
      <c r="R40" s="87">
        <v>45544</v>
      </c>
      <c r="S40" s="87">
        <v>0</v>
      </c>
      <c r="T40" s="87">
        <v>45544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8">
        <v>0</v>
      </c>
      <c r="AC40" s="87">
        <v>0</v>
      </c>
      <c r="AD40" s="87">
        <v>2543</v>
      </c>
      <c r="AE40" s="87">
        <v>55968</v>
      </c>
      <c r="AF40" s="87"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8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v>0</v>
      </c>
      <c r="BA40" s="87">
        <v>0</v>
      </c>
      <c r="BB40" s="87">
        <v>0</v>
      </c>
      <c r="BC40" s="87">
        <v>0</v>
      </c>
      <c r="BD40" s="88">
        <v>0</v>
      </c>
      <c r="BE40" s="87">
        <v>0</v>
      </c>
      <c r="BF40" s="87">
        <v>0</v>
      </c>
      <c r="BG40" s="87">
        <v>0</v>
      </c>
      <c r="BH40" s="87">
        <f t="shared" si="20"/>
        <v>0</v>
      </c>
      <c r="BI40" s="87">
        <f t="shared" si="20"/>
        <v>0</v>
      </c>
      <c r="BJ40" s="87">
        <f t="shared" si="20"/>
        <v>0</v>
      </c>
      <c r="BK40" s="87">
        <f t="shared" si="20"/>
        <v>0</v>
      </c>
      <c r="BL40" s="87">
        <f t="shared" si="20"/>
        <v>0</v>
      </c>
      <c r="BM40" s="87">
        <f t="shared" si="20"/>
        <v>0</v>
      </c>
      <c r="BN40" s="87">
        <f t="shared" si="20"/>
        <v>0</v>
      </c>
      <c r="BO40" s="88">
        <v>0</v>
      </c>
      <c r="BP40" s="87">
        <f t="shared" si="20"/>
        <v>53425</v>
      </c>
      <c r="BQ40" s="87">
        <f t="shared" si="20"/>
        <v>7881</v>
      </c>
      <c r="BR40" s="87">
        <f t="shared" si="20"/>
        <v>5305</v>
      </c>
      <c r="BS40" s="87">
        <f t="shared" si="20"/>
        <v>0</v>
      </c>
      <c r="BT40" s="87">
        <f t="shared" si="20"/>
        <v>2576</v>
      </c>
      <c r="BU40" s="87">
        <f t="shared" si="20"/>
        <v>0</v>
      </c>
      <c r="BV40" s="87">
        <f t="shared" si="20"/>
        <v>45544</v>
      </c>
      <c r="BW40" s="87">
        <f t="shared" si="19"/>
        <v>0</v>
      </c>
      <c r="BX40" s="87">
        <f t="shared" si="19"/>
        <v>45544</v>
      </c>
      <c r="BY40" s="87">
        <f t="shared" si="19"/>
        <v>0</v>
      </c>
      <c r="BZ40" s="87">
        <f t="shared" si="19"/>
        <v>0</v>
      </c>
      <c r="CA40" s="87">
        <f t="shared" si="19"/>
        <v>0</v>
      </c>
      <c r="CB40" s="87">
        <f t="shared" si="19"/>
        <v>0</v>
      </c>
      <c r="CC40" s="87">
        <f t="shared" si="19"/>
        <v>0</v>
      </c>
      <c r="CD40" s="87">
        <f t="shared" si="19"/>
        <v>0</v>
      </c>
      <c r="CE40" s="87">
        <f t="shared" si="19"/>
        <v>0</v>
      </c>
      <c r="CF40" s="88">
        <v>0</v>
      </c>
      <c r="CG40" s="87">
        <f t="shared" si="19"/>
        <v>0</v>
      </c>
      <c r="CH40" s="87">
        <f t="shared" si="19"/>
        <v>2543</v>
      </c>
      <c r="CI40" s="87">
        <f t="shared" si="19"/>
        <v>55968</v>
      </c>
    </row>
    <row r="41" spans="1:87" s="6" customFormat="1" ht="12" customHeight="1">
      <c r="A41" s="85" t="s">
        <v>243</v>
      </c>
      <c r="B41" s="86" t="s">
        <v>309</v>
      </c>
      <c r="C41" s="85" t="s">
        <v>310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8">
        <v>0</v>
      </c>
      <c r="L41" s="87">
        <v>1167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1167</v>
      </c>
      <c r="S41" s="87">
        <v>0</v>
      </c>
      <c r="T41" s="87">
        <v>1161</v>
      </c>
      <c r="U41" s="87">
        <v>6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8">
        <v>0</v>
      </c>
      <c r="AC41" s="87">
        <v>0</v>
      </c>
      <c r="AD41" s="87">
        <v>0</v>
      </c>
      <c r="AE41" s="87">
        <v>1167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8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v>0</v>
      </c>
      <c r="BA41" s="87">
        <v>0</v>
      </c>
      <c r="BB41" s="87">
        <v>0</v>
      </c>
      <c r="BC41" s="87">
        <v>0</v>
      </c>
      <c r="BD41" s="88">
        <v>0</v>
      </c>
      <c r="BE41" s="87">
        <v>0</v>
      </c>
      <c r="BF41" s="87">
        <v>0</v>
      </c>
      <c r="BG41" s="87">
        <v>0</v>
      </c>
      <c r="BH41" s="87">
        <f t="shared" si="20"/>
        <v>0</v>
      </c>
      <c r="BI41" s="87">
        <f t="shared" si="20"/>
        <v>0</v>
      </c>
      <c r="BJ41" s="87">
        <f t="shared" si="20"/>
        <v>0</v>
      </c>
      <c r="BK41" s="87">
        <f t="shared" si="20"/>
        <v>0</v>
      </c>
      <c r="BL41" s="87">
        <f t="shared" si="20"/>
        <v>0</v>
      </c>
      <c r="BM41" s="87">
        <f t="shared" si="20"/>
        <v>0</v>
      </c>
      <c r="BN41" s="87">
        <f t="shared" si="20"/>
        <v>0</v>
      </c>
      <c r="BO41" s="88">
        <v>0</v>
      </c>
      <c r="BP41" s="87">
        <f t="shared" si="20"/>
        <v>1167</v>
      </c>
      <c r="BQ41" s="87">
        <f t="shared" si="20"/>
        <v>0</v>
      </c>
      <c r="BR41" s="87">
        <f t="shared" si="20"/>
        <v>0</v>
      </c>
      <c r="BS41" s="87">
        <f t="shared" si="20"/>
        <v>0</v>
      </c>
      <c r="BT41" s="87">
        <f t="shared" si="20"/>
        <v>0</v>
      </c>
      <c r="BU41" s="87">
        <f t="shared" si="20"/>
        <v>0</v>
      </c>
      <c r="BV41" s="87">
        <f t="shared" si="20"/>
        <v>1167</v>
      </c>
      <c r="BW41" s="87">
        <f t="shared" si="19"/>
        <v>0</v>
      </c>
      <c r="BX41" s="87">
        <f t="shared" si="19"/>
        <v>1161</v>
      </c>
      <c r="BY41" s="87">
        <f t="shared" si="19"/>
        <v>6</v>
      </c>
      <c r="BZ41" s="87">
        <f t="shared" si="19"/>
        <v>0</v>
      </c>
      <c r="CA41" s="87">
        <f t="shared" si="19"/>
        <v>0</v>
      </c>
      <c r="CB41" s="87">
        <f t="shared" si="19"/>
        <v>0</v>
      </c>
      <c r="CC41" s="87">
        <f t="shared" si="19"/>
        <v>0</v>
      </c>
      <c r="CD41" s="87">
        <f t="shared" si="19"/>
        <v>0</v>
      </c>
      <c r="CE41" s="87">
        <f t="shared" si="19"/>
        <v>0</v>
      </c>
      <c r="CF41" s="88">
        <v>0</v>
      </c>
      <c r="CG41" s="87">
        <f t="shared" si="19"/>
        <v>0</v>
      </c>
      <c r="CH41" s="87">
        <f t="shared" si="19"/>
        <v>0</v>
      </c>
      <c r="CI41" s="87">
        <f t="shared" si="19"/>
        <v>1167</v>
      </c>
    </row>
    <row r="42" spans="1:87" s="6" customFormat="1" ht="12" customHeight="1">
      <c r="A42" s="85" t="s">
        <v>243</v>
      </c>
      <c r="B42" s="86" t="s">
        <v>311</v>
      </c>
      <c r="C42" s="85" t="s">
        <v>312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8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8">
        <v>0</v>
      </c>
      <c r="AC42" s="87">
        <v>0</v>
      </c>
      <c r="AD42" s="87">
        <v>0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8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v>0</v>
      </c>
      <c r="BA42" s="87">
        <v>0</v>
      </c>
      <c r="BB42" s="87">
        <v>0</v>
      </c>
      <c r="BC42" s="87">
        <v>0</v>
      </c>
      <c r="BD42" s="88">
        <v>0</v>
      </c>
      <c r="BE42" s="87">
        <v>0</v>
      </c>
      <c r="BF42" s="87">
        <v>0</v>
      </c>
      <c r="BG42" s="87">
        <v>0</v>
      </c>
      <c r="BH42" s="87">
        <f>SUM(D42,AF42)</f>
        <v>0</v>
      </c>
      <c r="BI42" s="87">
        <f>SUM(E42,AG42)</f>
        <v>0</v>
      </c>
      <c r="BJ42" s="87">
        <f t="shared" si="20"/>
        <v>0</v>
      </c>
      <c r="BK42" s="87">
        <f t="shared" si="20"/>
        <v>0</v>
      </c>
      <c r="BL42" s="87">
        <f t="shared" si="20"/>
        <v>0</v>
      </c>
      <c r="BM42" s="87">
        <f>SUM(I42,AK42)</f>
        <v>0</v>
      </c>
      <c r="BN42" s="87">
        <f>SUM(J42,AL42)</f>
        <v>0</v>
      </c>
      <c r="BO42" s="88">
        <v>0</v>
      </c>
      <c r="BP42" s="87">
        <f aca="true" t="shared" si="21" ref="BP42:BV42">SUM(L42,AN42)</f>
        <v>0</v>
      </c>
      <c r="BQ42" s="87">
        <f t="shared" si="21"/>
        <v>0</v>
      </c>
      <c r="BR42" s="87">
        <f t="shared" si="21"/>
        <v>0</v>
      </c>
      <c r="BS42" s="87">
        <f t="shared" si="21"/>
        <v>0</v>
      </c>
      <c r="BT42" s="87">
        <f t="shared" si="21"/>
        <v>0</v>
      </c>
      <c r="BU42" s="87">
        <f t="shared" si="21"/>
        <v>0</v>
      </c>
      <c r="BV42" s="87">
        <f t="shared" si="21"/>
        <v>0</v>
      </c>
      <c r="BW42" s="87">
        <f t="shared" si="19"/>
        <v>0</v>
      </c>
      <c r="BX42" s="87">
        <f t="shared" si="19"/>
        <v>0</v>
      </c>
      <c r="BY42" s="87">
        <f t="shared" si="19"/>
        <v>0</v>
      </c>
      <c r="BZ42" s="87">
        <f t="shared" si="19"/>
        <v>0</v>
      </c>
      <c r="CA42" s="87">
        <f t="shared" si="19"/>
        <v>0</v>
      </c>
      <c r="CB42" s="87">
        <f t="shared" si="19"/>
        <v>0</v>
      </c>
      <c r="CC42" s="87">
        <f t="shared" si="19"/>
        <v>0</v>
      </c>
      <c r="CD42" s="87">
        <f t="shared" si="19"/>
        <v>0</v>
      </c>
      <c r="CE42" s="87">
        <f t="shared" si="19"/>
        <v>0</v>
      </c>
      <c r="CF42" s="88">
        <v>0</v>
      </c>
      <c r="CG42" s="87">
        <f t="shared" si="19"/>
        <v>0</v>
      </c>
      <c r="CH42" s="87">
        <f t="shared" si="19"/>
        <v>0</v>
      </c>
      <c r="CI42" s="87">
        <f t="shared" si="19"/>
        <v>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13 A18:CI42">
    <cfRule type="expression" priority="30" dxfId="18" stopIfTrue="1">
      <formula>$A7&lt;&gt;""</formula>
    </cfRule>
  </conditionalFormatting>
  <conditionalFormatting sqref="A14:CI17">
    <cfRule type="expression" priority="29" dxfId="18" stopIfTrue="1">
      <formula>$A14&lt;&gt;""</formula>
    </cfRule>
  </conditionalFormatting>
  <conditionalFormatting sqref="A7:CI42">
    <cfRule type="expression" priority="1" dxfId="1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ゴシック,標準"&amp;14【災害】廃棄物処理事業経費（市区町村及び一部事務組合・広域連合の合計）【歳出】（平成24年度実績）&amp;R&amp;A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8" t="s">
        <v>198</v>
      </c>
      <c r="B1" s="79"/>
      <c r="C1" s="9"/>
      <c r="D1" s="9"/>
      <c r="E1" s="9"/>
      <c r="F1" s="9"/>
      <c r="G1" s="9"/>
      <c r="H1" s="9"/>
      <c r="I1" s="9"/>
      <c r="J1" s="10"/>
      <c r="K1" s="10"/>
      <c r="L1" s="10"/>
      <c r="M1" s="47"/>
      <c r="N1" s="10"/>
      <c r="O1" s="10"/>
      <c r="P1" s="10"/>
      <c r="Q1" s="10"/>
      <c r="R1" s="10"/>
      <c r="S1" s="10"/>
      <c r="T1" s="10"/>
      <c r="U1" s="47"/>
      <c r="V1" s="10"/>
      <c r="W1" s="10"/>
      <c r="X1" s="10"/>
      <c r="Y1" s="10"/>
      <c r="Z1" s="10"/>
      <c r="AA1" s="10"/>
      <c r="AB1" s="10"/>
      <c r="AC1" s="47"/>
      <c r="AD1" s="10"/>
      <c r="AE1" s="10"/>
      <c r="AF1" s="10"/>
      <c r="AG1" s="10"/>
      <c r="AH1" s="10"/>
      <c r="AI1" s="10"/>
      <c r="AJ1" s="10"/>
      <c r="AK1" s="47"/>
      <c r="AL1" s="10"/>
      <c r="AM1" s="10"/>
      <c r="AN1" s="10"/>
      <c r="AO1" s="10"/>
      <c r="AP1" s="10"/>
      <c r="AQ1" s="10"/>
      <c r="AR1" s="10"/>
      <c r="AS1" s="47"/>
      <c r="AT1" s="10"/>
      <c r="AU1" s="10"/>
      <c r="AV1" s="10"/>
      <c r="AW1" s="10"/>
      <c r="AX1" s="10"/>
      <c r="AY1" s="10"/>
      <c r="AZ1" s="10"/>
      <c r="BA1" s="47"/>
      <c r="BB1" s="10"/>
      <c r="BC1" s="10"/>
      <c r="BD1" s="10"/>
      <c r="BE1" s="10"/>
    </row>
    <row r="2" spans="1:57" s="4" customFormat="1" ht="13.5">
      <c r="A2" s="103" t="s">
        <v>138</v>
      </c>
      <c r="B2" s="105" t="s">
        <v>139</v>
      </c>
      <c r="C2" s="101" t="s">
        <v>140</v>
      </c>
      <c r="D2" s="70" t="s">
        <v>141</v>
      </c>
      <c r="E2" s="49"/>
      <c r="F2" s="49"/>
      <c r="G2" s="49"/>
      <c r="H2" s="49"/>
      <c r="I2" s="49"/>
      <c r="J2" s="70" t="s">
        <v>142</v>
      </c>
      <c r="K2" s="11"/>
      <c r="L2" s="11"/>
      <c r="M2" s="11"/>
      <c r="N2" s="11"/>
      <c r="O2" s="11"/>
      <c r="P2" s="11"/>
      <c r="Q2" s="50"/>
      <c r="R2" s="70" t="s">
        <v>143</v>
      </c>
      <c r="S2" s="11"/>
      <c r="T2" s="11"/>
      <c r="U2" s="11"/>
      <c r="V2" s="11"/>
      <c r="W2" s="11"/>
      <c r="X2" s="11"/>
      <c r="Y2" s="50"/>
      <c r="Z2" s="70" t="s">
        <v>144</v>
      </c>
      <c r="AA2" s="11"/>
      <c r="AB2" s="11"/>
      <c r="AC2" s="11"/>
      <c r="AD2" s="11"/>
      <c r="AE2" s="11"/>
      <c r="AF2" s="11"/>
      <c r="AG2" s="50"/>
      <c r="AH2" s="70" t="s">
        <v>145</v>
      </c>
      <c r="AI2" s="11"/>
      <c r="AJ2" s="11"/>
      <c r="AK2" s="11"/>
      <c r="AL2" s="11"/>
      <c r="AM2" s="11"/>
      <c r="AN2" s="11"/>
      <c r="AO2" s="50"/>
      <c r="AP2" s="70" t="s">
        <v>146</v>
      </c>
      <c r="AQ2" s="11"/>
      <c r="AR2" s="11"/>
      <c r="AS2" s="11"/>
      <c r="AT2" s="11"/>
      <c r="AU2" s="11"/>
      <c r="AV2" s="11"/>
      <c r="AW2" s="50"/>
      <c r="AX2" s="70" t="s">
        <v>147</v>
      </c>
      <c r="AY2" s="11"/>
      <c r="AZ2" s="11"/>
      <c r="BA2" s="11"/>
      <c r="BB2" s="11"/>
      <c r="BC2" s="11"/>
      <c r="BD2" s="11"/>
      <c r="BE2" s="50"/>
    </row>
    <row r="3" spans="1:57" s="4" customFormat="1" ht="13.5">
      <c r="A3" s="104"/>
      <c r="B3" s="106"/>
      <c r="C3" s="107"/>
      <c r="D3" s="48"/>
      <c r="E3" s="49"/>
      <c r="F3" s="51"/>
      <c r="G3" s="49"/>
      <c r="H3" s="49"/>
      <c r="I3" s="51"/>
      <c r="J3" s="52"/>
      <c r="K3" s="12"/>
      <c r="L3" s="11"/>
      <c r="M3" s="11"/>
      <c r="N3" s="12"/>
      <c r="O3" s="11"/>
      <c r="P3" s="11"/>
      <c r="Q3" s="53"/>
      <c r="R3" s="52"/>
      <c r="S3" s="12"/>
      <c r="T3" s="11"/>
      <c r="U3" s="11"/>
      <c r="V3" s="12"/>
      <c r="W3" s="11"/>
      <c r="X3" s="11"/>
      <c r="Y3" s="53"/>
      <c r="Z3" s="52"/>
      <c r="AA3" s="12"/>
      <c r="AB3" s="11"/>
      <c r="AC3" s="11"/>
      <c r="AD3" s="12"/>
      <c r="AE3" s="11"/>
      <c r="AF3" s="11"/>
      <c r="AG3" s="53"/>
      <c r="AH3" s="52"/>
      <c r="AI3" s="12"/>
      <c r="AJ3" s="11"/>
      <c r="AK3" s="11"/>
      <c r="AL3" s="12"/>
      <c r="AM3" s="11"/>
      <c r="AN3" s="11"/>
      <c r="AO3" s="53"/>
      <c r="AP3" s="52"/>
      <c r="AQ3" s="12"/>
      <c r="AR3" s="11"/>
      <c r="AS3" s="11"/>
      <c r="AT3" s="12"/>
      <c r="AU3" s="11"/>
      <c r="AV3" s="11"/>
      <c r="AW3" s="53"/>
      <c r="AX3" s="52"/>
      <c r="AY3" s="12"/>
      <c r="AZ3" s="11"/>
      <c r="BA3" s="11"/>
      <c r="BB3" s="12"/>
      <c r="BC3" s="11"/>
      <c r="BD3" s="11"/>
      <c r="BE3" s="53"/>
    </row>
    <row r="4" spans="1:57" s="4" customFormat="1" ht="13.5">
      <c r="A4" s="104"/>
      <c r="B4" s="106"/>
      <c r="C4" s="102"/>
      <c r="D4" s="54" t="s">
        <v>148</v>
      </c>
      <c r="E4" s="11"/>
      <c r="F4" s="53"/>
      <c r="G4" s="54" t="s">
        <v>149</v>
      </c>
      <c r="H4" s="11"/>
      <c r="I4" s="53"/>
      <c r="J4" s="103" t="s">
        <v>150</v>
      </c>
      <c r="K4" s="101" t="s">
        <v>151</v>
      </c>
      <c r="L4" s="54" t="s">
        <v>148</v>
      </c>
      <c r="M4" s="11"/>
      <c r="N4" s="53"/>
      <c r="O4" s="54" t="s">
        <v>149</v>
      </c>
      <c r="P4" s="11"/>
      <c r="Q4" s="53"/>
      <c r="R4" s="103" t="s">
        <v>150</v>
      </c>
      <c r="S4" s="101" t="s">
        <v>151</v>
      </c>
      <c r="T4" s="54" t="s">
        <v>148</v>
      </c>
      <c r="U4" s="11"/>
      <c r="V4" s="53"/>
      <c r="W4" s="54" t="s">
        <v>149</v>
      </c>
      <c r="X4" s="11"/>
      <c r="Y4" s="53"/>
      <c r="Z4" s="103" t="s">
        <v>150</v>
      </c>
      <c r="AA4" s="101" t="s">
        <v>151</v>
      </c>
      <c r="AB4" s="54" t="s">
        <v>148</v>
      </c>
      <c r="AC4" s="11"/>
      <c r="AD4" s="53"/>
      <c r="AE4" s="54" t="s">
        <v>149</v>
      </c>
      <c r="AF4" s="11"/>
      <c r="AG4" s="53"/>
      <c r="AH4" s="103" t="s">
        <v>150</v>
      </c>
      <c r="AI4" s="101" t="s">
        <v>151</v>
      </c>
      <c r="AJ4" s="54" t="s">
        <v>148</v>
      </c>
      <c r="AK4" s="11"/>
      <c r="AL4" s="53"/>
      <c r="AM4" s="54" t="s">
        <v>149</v>
      </c>
      <c r="AN4" s="11"/>
      <c r="AO4" s="53"/>
      <c r="AP4" s="103" t="s">
        <v>150</v>
      </c>
      <c r="AQ4" s="101" t="s">
        <v>151</v>
      </c>
      <c r="AR4" s="54" t="s">
        <v>148</v>
      </c>
      <c r="AS4" s="11"/>
      <c r="AT4" s="53"/>
      <c r="AU4" s="54" t="s">
        <v>149</v>
      </c>
      <c r="AV4" s="11"/>
      <c r="AW4" s="53"/>
      <c r="AX4" s="103" t="s">
        <v>150</v>
      </c>
      <c r="AY4" s="101" t="s">
        <v>151</v>
      </c>
      <c r="AZ4" s="54" t="s">
        <v>148</v>
      </c>
      <c r="BA4" s="11"/>
      <c r="BB4" s="53"/>
      <c r="BC4" s="54" t="s">
        <v>149</v>
      </c>
      <c r="BD4" s="11"/>
      <c r="BE4" s="53"/>
    </row>
    <row r="5" spans="1:57" s="4" customFormat="1" ht="22.5">
      <c r="A5" s="104"/>
      <c r="B5" s="106"/>
      <c r="C5" s="102"/>
      <c r="D5" s="71" t="s">
        <v>152</v>
      </c>
      <c r="E5" s="61" t="s">
        <v>153</v>
      </c>
      <c r="F5" s="62" t="s">
        <v>154</v>
      </c>
      <c r="G5" s="53" t="s">
        <v>152</v>
      </c>
      <c r="H5" s="61" t="s">
        <v>153</v>
      </c>
      <c r="I5" s="62" t="s">
        <v>154</v>
      </c>
      <c r="J5" s="104"/>
      <c r="K5" s="102"/>
      <c r="L5" s="71" t="s">
        <v>152</v>
      </c>
      <c r="M5" s="61" t="s">
        <v>153</v>
      </c>
      <c r="N5" s="62" t="s">
        <v>155</v>
      </c>
      <c r="O5" s="71" t="s">
        <v>152</v>
      </c>
      <c r="P5" s="61" t="s">
        <v>153</v>
      </c>
      <c r="Q5" s="62" t="s">
        <v>155</v>
      </c>
      <c r="R5" s="104"/>
      <c r="S5" s="102"/>
      <c r="T5" s="71" t="s">
        <v>152</v>
      </c>
      <c r="U5" s="61" t="s">
        <v>153</v>
      </c>
      <c r="V5" s="62" t="s">
        <v>155</v>
      </c>
      <c r="W5" s="71" t="s">
        <v>152</v>
      </c>
      <c r="X5" s="61" t="s">
        <v>153</v>
      </c>
      <c r="Y5" s="62" t="s">
        <v>155</v>
      </c>
      <c r="Z5" s="104"/>
      <c r="AA5" s="102"/>
      <c r="AB5" s="71" t="s">
        <v>152</v>
      </c>
      <c r="AC5" s="61" t="s">
        <v>153</v>
      </c>
      <c r="AD5" s="62" t="s">
        <v>155</v>
      </c>
      <c r="AE5" s="71" t="s">
        <v>152</v>
      </c>
      <c r="AF5" s="61" t="s">
        <v>153</v>
      </c>
      <c r="AG5" s="62" t="s">
        <v>155</v>
      </c>
      <c r="AH5" s="104"/>
      <c r="AI5" s="102"/>
      <c r="AJ5" s="71" t="s">
        <v>152</v>
      </c>
      <c r="AK5" s="61" t="s">
        <v>153</v>
      </c>
      <c r="AL5" s="62" t="s">
        <v>155</v>
      </c>
      <c r="AM5" s="71" t="s">
        <v>152</v>
      </c>
      <c r="AN5" s="61" t="s">
        <v>153</v>
      </c>
      <c r="AO5" s="62" t="s">
        <v>155</v>
      </c>
      <c r="AP5" s="104"/>
      <c r="AQ5" s="102"/>
      <c r="AR5" s="71" t="s">
        <v>152</v>
      </c>
      <c r="AS5" s="61" t="s">
        <v>153</v>
      </c>
      <c r="AT5" s="62" t="s">
        <v>155</v>
      </c>
      <c r="AU5" s="71" t="s">
        <v>152</v>
      </c>
      <c r="AV5" s="61" t="s">
        <v>153</v>
      </c>
      <c r="AW5" s="62" t="s">
        <v>155</v>
      </c>
      <c r="AX5" s="104"/>
      <c r="AY5" s="102"/>
      <c r="AZ5" s="71" t="s">
        <v>152</v>
      </c>
      <c r="BA5" s="61" t="s">
        <v>153</v>
      </c>
      <c r="BB5" s="62" t="s">
        <v>155</v>
      </c>
      <c r="BC5" s="71" t="s">
        <v>152</v>
      </c>
      <c r="BD5" s="61" t="s">
        <v>153</v>
      </c>
      <c r="BE5" s="62" t="s">
        <v>155</v>
      </c>
    </row>
    <row r="6" spans="1:57" s="5" customFormat="1" ht="13.5">
      <c r="A6" s="104"/>
      <c r="B6" s="106"/>
      <c r="C6" s="102"/>
      <c r="D6" s="73" t="s">
        <v>156</v>
      </c>
      <c r="E6" s="74" t="s">
        <v>156</v>
      </c>
      <c r="F6" s="74" t="s">
        <v>156</v>
      </c>
      <c r="G6" s="73" t="s">
        <v>156</v>
      </c>
      <c r="H6" s="74" t="s">
        <v>156</v>
      </c>
      <c r="I6" s="74" t="s">
        <v>156</v>
      </c>
      <c r="J6" s="104"/>
      <c r="K6" s="102"/>
      <c r="L6" s="73" t="s">
        <v>156</v>
      </c>
      <c r="M6" s="74" t="s">
        <v>156</v>
      </c>
      <c r="N6" s="74" t="s">
        <v>156</v>
      </c>
      <c r="O6" s="73" t="s">
        <v>156</v>
      </c>
      <c r="P6" s="74" t="s">
        <v>156</v>
      </c>
      <c r="Q6" s="74" t="s">
        <v>156</v>
      </c>
      <c r="R6" s="104"/>
      <c r="S6" s="102"/>
      <c r="T6" s="73" t="s">
        <v>156</v>
      </c>
      <c r="U6" s="74" t="s">
        <v>156</v>
      </c>
      <c r="V6" s="74" t="s">
        <v>156</v>
      </c>
      <c r="W6" s="73" t="s">
        <v>156</v>
      </c>
      <c r="X6" s="74" t="s">
        <v>156</v>
      </c>
      <c r="Y6" s="74" t="s">
        <v>156</v>
      </c>
      <c r="Z6" s="104"/>
      <c r="AA6" s="102"/>
      <c r="AB6" s="73" t="s">
        <v>156</v>
      </c>
      <c r="AC6" s="74" t="s">
        <v>156</v>
      </c>
      <c r="AD6" s="74" t="s">
        <v>156</v>
      </c>
      <c r="AE6" s="73" t="s">
        <v>156</v>
      </c>
      <c r="AF6" s="74" t="s">
        <v>156</v>
      </c>
      <c r="AG6" s="74" t="s">
        <v>156</v>
      </c>
      <c r="AH6" s="104"/>
      <c r="AI6" s="102"/>
      <c r="AJ6" s="73" t="s">
        <v>156</v>
      </c>
      <c r="AK6" s="74" t="s">
        <v>156</v>
      </c>
      <c r="AL6" s="74" t="s">
        <v>156</v>
      </c>
      <c r="AM6" s="73" t="s">
        <v>156</v>
      </c>
      <c r="AN6" s="74" t="s">
        <v>156</v>
      </c>
      <c r="AO6" s="74" t="s">
        <v>156</v>
      </c>
      <c r="AP6" s="104"/>
      <c r="AQ6" s="102"/>
      <c r="AR6" s="73" t="s">
        <v>156</v>
      </c>
      <c r="AS6" s="74" t="s">
        <v>156</v>
      </c>
      <c r="AT6" s="74" t="s">
        <v>156</v>
      </c>
      <c r="AU6" s="73" t="s">
        <v>156</v>
      </c>
      <c r="AV6" s="74" t="s">
        <v>156</v>
      </c>
      <c r="AW6" s="74" t="s">
        <v>156</v>
      </c>
      <c r="AX6" s="104"/>
      <c r="AY6" s="102"/>
      <c r="AZ6" s="73" t="s">
        <v>156</v>
      </c>
      <c r="BA6" s="74" t="s">
        <v>156</v>
      </c>
      <c r="BB6" s="74" t="s">
        <v>156</v>
      </c>
      <c r="BC6" s="73" t="s">
        <v>156</v>
      </c>
      <c r="BD6" s="74" t="s">
        <v>156</v>
      </c>
      <c r="BE6" s="74" t="s">
        <v>156</v>
      </c>
    </row>
    <row r="7" spans="1:57" s="13" customFormat="1" ht="12" customHeight="1">
      <c r="A7" s="85" t="s">
        <v>243</v>
      </c>
      <c r="B7" s="86" t="s">
        <v>244</v>
      </c>
      <c r="C7" s="85" t="s">
        <v>0</v>
      </c>
      <c r="D7" s="91">
        <f aca="true" t="shared" si="0" ref="D7:I7">SUM(D8:D38)</f>
        <v>0</v>
      </c>
      <c r="E7" s="91">
        <f t="shared" si="0"/>
        <v>94883</v>
      </c>
      <c r="F7" s="91">
        <f t="shared" si="0"/>
        <v>94883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f>COUNTIF(J8:J38,"&lt;&gt;")-COUNTIF(J8:J38,"&lt; &gt;")</f>
        <v>9</v>
      </c>
      <c r="K7" s="91">
        <f>COUNTIF(K8:K38,"&lt;&gt;")-COUNTIF(K8:K38,"&lt; &gt;")</f>
        <v>9</v>
      </c>
      <c r="L7" s="91">
        <f aca="true" t="shared" si="1" ref="L7:Q7">SUM(L8:L38)</f>
        <v>0</v>
      </c>
      <c r="M7" s="91">
        <f t="shared" si="1"/>
        <v>94883</v>
      </c>
      <c r="N7" s="91">
        <f t="shared" si="1"/>
        <v>94883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v>0</v>
      </c>
      <c r="S7" s="91">
        <v>0</v>
      </c>
      <c r="T7" s="91">
        <f aca="true" t="shared" si="2" ref="T7:Y7">SUM(T8:T38)</f>
        <v>0</v>
      </c>
      <c r="U7" s="91">
        <f t="shared" si="2"/>
        <v>0</v>
      </c>
      <c r="V7" s="91">
        <f t="shared" si="2"/>
        <v>0</v>
      </c>
      <c r="W7" s="91">
        <f t="shared" si="2"/>
        <v>0</v>
      </c>
      <c r="X7" s="91">
        <f t="shared" si="2"/>
        <v>0</v>
      </c>
      <c r="Y7" s="91">
        <f t="shared" si="2"/>
        <v>0</v>
      </c>
      <c r="Z7" s="91">
        <v>0</v>
      </c>
      <c r="AA7" s="91">
        <f>COUNTIF(AA8:AA38,"&lt;&gt;")-COUNTIF(AA8:AA38,"&lt; &gt;")</f>
        <v>31</v>
      </c>
      <c r="AB7" s="91">
        <f aca="true" t="shared" si="3" ref="AB7:AG7">SUM(AB8:AB38)</f>
        <v>0</v>
      </c>
      <c r="AC7" s="91">
        <f t="shared" si="3"/>
        <v>0</v>
      </c>
      <c r="AD7" s="91">
        <f t="shared" si="3"/>
        <v>0</v>
      </c>
      <c r="AE7" s="91">
        <f t="shared" si="3"/>
        <v>0</v>
      </c>
      <c r="AF7" s="91">
        <f t="shared" si="3"/>
        <v>0</v>
      </c>
      <c r="AG7" s="91">
        <f t="shared" si="3"/>
        <v>0</v>
      </c>
      <c r="AH7" s="91">
        <v>0</v>
      </c>
      <c r="AI7" s="91">
        <v>0</v>
      </c>
      <c r="AJ7" s="91">
        <f aca="true" t="shared" si="4" ref="AJ7:AO7">SUM(AJ8:AJ38)</f>
        <v>0</v>
      </c>
      <c r="AK7" s="91">
        <f t="shared" si="4"/>
        <v>0</v>
      </c>
      <c r="AL7" s="91">
        <f t="shared" si="4"/>
        <v>0</v>
      </c>
      <c r="AM7" s="91">
        <f t="shared" si="4"/>
        <v>0</v>
      </c>
      <c r="AN7" s="91">
        <f t="shared" si="4"/>
        <v>0</v>
      </c>
      <c r="AO7" s="91">
        <f t="shared" si="4"/>
        <v>0</v>
      </c>
      <c r="AP7" s="91">
        <v>0</v>
      </c>
      <c r="AQ7" s="91">
        <v>0</v>
      </c>
      <c r="AR7" s="91">
        <f aca="true" t="shared" si="5" ref="AR7:AW7">SUM(AR8:AR38)</f>
        <v>0</v>
      </c>
      <c r="AS7" s="91">
        <f t="shared" si="5"/>
        <v>0</v>
      </c>
      <c r="AT7" s="91">
        <f t="shared" si="5"/>
        <v>0</v>
      </c>
      <c r="AU7" s="91">
        <f t="shared" si="5"/>
        <v>0</v>
      </c>
      <c r="AV7" s="91">
        <f t="shared" si="5"/>
        <v>0</v>
      </c>
      <c r="AW7" s="91">
        <f t="shared" si="5"/>
        <v>0</v>
      </c>
      <c r="AX7" s="91">
        <v>0</v>
      </c>
      <c r="AY7" s="91">
        <v>0</v>
      </c>
      <c r="AZ7" s="91">
        <f aca="true" t="shared" si="6" ref="AZ7:BE7">SUM(AZ8:AZ38)</f>
        <v>0</v>
      </c>
      <c r="BA7" s="91">
        <f t="shared" si="6"/>
        <v>0</v>
      </c>
      <c r="BB7" s="91">
        <f t="shared" si="6"/>
        <v>0</v>
      </c>
      <c r="BC7" s="91">
        <f t="shared" si="6"/>
        <v>0</v>
      </c>
      <c r="BD7" s="91">
        <f t="shared" si="6"/>
        <v>0</v>
      </c>
      <c r="BE7" s="91">
        <f t="shared" si="6"/>
        <v>0</v>
      </c>
    </row>
    <row r="8" spans="1:57" s="6" customFormat="1" ht="12" customHeight="1">
      <c r="A8" s="85" t="s">
        <v>243</v>
      </c>
      <c r="B8" s="86" t="s">
        <v>244</v>
      </c>
      <c r="C8" s="85" t="s">
        <v>243</v>
      </c>
      <c r="D8" s="89">
        <f aca="true" t="shared" si="7" ref="D8:D38">SUM(L8,T8,AB8,AJ8,AR8,AZ8)</f>
        <v>0</v>
      </c>
      <c r="E8" s="89">
        <f aca="true" t="shared" si="8" ref="E8:E38">SUM(M8,U8,AC8,AK8,AS8,BA8)</f>
        <v>0</v>
      </c>
      <c r="F8" s="89">
        <f aca="true" t="shared" si="9" ref="F8:F38">SUM(D8:E8)</f>
        <v>0</v>
      </c>
      <c r="G8" s="89">
        <f aca="true" t="shared" si="10" ref="G8:G38">SUM(O8,W8,AE8,AM8,AU8,BC8)</f>
        <v>0</v>
      </c>
      <c r="H8" s="89">
        <f aca="true" t="shared" si="11" ref="H8:H38">SUM(P8,X8,AF8,AN8,AV8,BD8)</f>
        <v>0</v>
      </c>
      <c r="I8" s="89">
        <f aca="true" t="shared" si="12" ref="I8:I38">SUM(G8:H8)</f>
        <v>0</v>
      </c>
      <c r="J8" s="90" t="s">
        <v>200</v>
      </c>
      <c r="K8" s="90" t="s">
        <v>200</v>
      </c>
      <c r="L8" s="89">
        <v>0</v>
      </c>
      <c r="M8" s="89">
        <v>0</v>
      </c>
      <c r="N8" s="89">
        <f aca="true" t="shared" si="13" ref="N8:N38">SUM(L8,+M8)</f>
        <v>0</v>
      </c>
      <c r="O8" s="89">
        <v>0</v>
      </c>
      <c r="P8" s="89">
        <v>0</v>
      </c>
      <c r="Q8" s="89">
        <f aca="true" t="shared" si="14" ref="Q8:Q38">SUM(O8,+P8)</f>
        <v>0</v>
      </c>
      <c r="R8" s="90" t="s">
        <v>200</v>
      </c>
      <c r="S8" s="90" t="s">
        <v>200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90" t="s">
        <v>200</v>
      </c>
      <c r="AA8" s="90" t="e">
        <f>'[1]34A表'!$H$9</f>
        <v>#REF!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f aca="true" t="shared" si="15" ref="AG8:AG38">SUM(AE8,+AF8)</f>
        <v>0</v>
      </c>
      <c r="AH8" s="90" t="s">
        <v>200</v>
      </c>
      <c r="AI8" s="90" t="s">
        <v>200</v>
      </c>
      <c r="AJ8" s="89">
        <v>0</v>
      </c>
      <c r="AK8" s="89">
        <v>0</v>
      </c>
      <c r="AL8" s="89">
        <f aca="true" t="shared" si="16" ref="AL8:AL38">SUM(AJ8,+AK8)</f>
        <v>0</v>
      </c>
      <c r="AM8" s="89">
        <v>0</v>
      </c>
      <c r="AN8" s="89">
        <v>0</v>
      </c>
      <c r="AO8" s="89">
        <f aca="true" t="shared" si="17" ref="AO8:AO38">SUM(AM8,+AN8)</f>
        <v>0</v>
      </c>
      <c r="AP8" s="90" t="s">
        <v>200</v>
      </c>
      <c r="AQ8" s="90" t="s">
        <v>200</v>
      </c>
      <c r="AR8" s="89">
        <v>0</v>
      </c>
      <c r="AS8" s="89">
        <v>0</v>
      </c>
      <c r="AT8" s="89">
        <f aca="true" t="shared" si="18" ref="AT8:AT38">SUM(AR8,+AS8)</f>
        <v>0</v>
      </c>
      <c r="AU8" s="89">
        <v>0</v>
      </c>
      <c r="AV8" s="89">
        <v>0</v>
      </c>
      <c r="AW8" s="89">
        <f aca="true" t="shared" si="19" ref="AW8:AW38">SUM(AU8,+AV8)</f>
        <v>0</v>
      </c>
      <c r="AX8" s="90" t="s">
        <v>200</v>
      </c>
      <c r="AY8" s="90" t="s">
        <v>200</v>
      </c>
      <c r="AZ8" s="89">
        <v>0</v>
      </c>
      <c r="BA8" s="89">
        <v>0</v>
      </c>
      <c r="BB8" s="89">
        <f aca="true" t="shared" si="20" ref="BB8:BB38">SUM(AZ8,BA8)</f>
        <v>0</v>
      </c>
      <c r="BC8" s="89">
        <v>0</v>
      </c>
      <c r="BD8" s="89">
        <v>0</v>
      </c>
      <c r="BE8" s="89">
        <f aca="true" t="shared" si="21" ref="BE8:BE38">SUM(BC8,+BD8)</f>
        <v>0</v>
      </c>
    </row>
    <row r="9" spans="1:57" s="6" customFormat="1" ht="12" customHeight="1">
      <c r="A9" s="85" t="s">
        <v>243</v>
      </c>
      <c r="B9" s="86" t="s">
        <v>245</v>
      </c>
      <c r="C9" s="85" t="s">
        <v>246</v>
      </c>
      <c r="D9" s="89">
        <f t="shared" si="7"/>
        <v>0</v>
      </c>
      <c r="E9" s="89">
        <f t="shared" si="8"/>
        <v>0</v>
      </c>
      <c r="F9" s="89">
        <f t="shared" si="9"/>
        <v>0</v>
      </c>
      <c r="G9" s="89">
        <f t="shared" si="10"/>
        <v>0</v>
      </c>
      <c r="H9" s="89">
        <f t="shared" si="11"/>
        <v>0</v>
      </c>
      <c r="I9" s="89">
        <f t="shared" si="12"/>
        <v>0</v>
      </c>
      <c r="J9" s="90" t="s">
        <v>200</v>
      </c>
      <c r="K9" s="90" t="s">
        <v>200</v>
      </c>
      <c r="L9" s="89">
        <v>0</v>
      </c>
      <c r="M9" s="89">
        <v>0</v>
      </c>
      <c r="N9" s="89">
        <f t="shared" si="13"/>
        <v>0</v>
      </c>
      <c r="O9" s="89">
        <v>0</v>
      </c>
      <c r="P9" s="89">
        <v>0</v>
      </c>
      <c r="Q9" s="89">
        <f t="shared" si="14"/>
        <v>0</v>
      </c>
      <c r="R9" s="90" t="s">
        <v>200</v>
      </c>
      <c r="S9" s="90" t="s">
        <v>200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90" t="s">
        <v>200</v>
      </c>
      <c r="AA9" s="90" t="e">
        <f>'[1]34A表'!$H$9</f>
        <v>#REF!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f t="shared" si="15"/>
        <v>0</v>
      </c>
      <c r="AH9" s="90" t="s">
        <v>200</v>
      </c>
      <c r="AI9" s="90" t="s">
        <v>200</v>
      </c>
      <c r="AJ9" s="89">
        <v>0</v>
      </c>
      <c r="AK9" s="89">
        <v>0</v>
      </c>
      <c r="AL9" s="89">
        <f t="shared" si="16"/>
        <v>0</v>
      </c>
      <c r="AM9" s="89">
        <v>0</v>
      </c>
      <c r="AN9" s="89">
        <v>0</v>
      </c>
      <c r="AO9" s="89">
        <f t="shared" si="17"/>
        <v>0</v>
      </c>
      <c r="AP9" s="90" t="s">
        <v>200</v>
      </c>
      <c r="AQ9" s="90" t="s">
        <v>200</v>
      </c>
      <c r="AR9" s="89">
        <v>0</v>
      </c>
      <c r="AS9" s="89">
        <v>0</v>
      </c>
      <c r="AT9" s="89">
        <f t="shared" si="18"/>
        <v>0</v>
      </c>
      <c r="AU9" s="89">
        <v>0</v>
      </c>
      <c r="AV9" s="89">
        <v>0</v>
      </c>
      <c r="AW9" s="89">
        <f t="shared" si="19"/>
        <v>0</v>
      </c>
      <c r="AX9" s="90" t="s">
        <v>200</v>
      </c>
      <c r="AY9" s="90" t="s">
        <v>200</v>
      </c>
      <c r="AZ9" s="89">
        <v>0</v>
      </c>
      <c r="BA9" s="89">
        <v>0</v>
      </c>
      <c r="BB9" s="89">
        <f t="shared" si="20"/>
        <v>0</v>
      </c>
      <c r="BC9" s="89">
        <v>0</v>
      </c>
      <c r="BD9" s="89">
        <v>0</v>
      </c>
      <c r="BE9" s="89">
        <f t="shared" si="21"/>
        <v>0</v>
      </c>
    </row>
    <row r="10" spans="1:57" s="6" customFormat="1" ht="12" customHeight="1">
      <c r="A10" s="85" t="s">
        <v>243</v>
      </c>
      <c r="B10" s="86" t="s">
        <v>247</v>
      </c>
      <c r="C10" s="85" t="s">
        <v>248</v>
      </c>
      <c r="D10" s="89">
        <f t="shared" si="7"/>
        <v>0</v>
      </c>
      <c r="E10" s="89">
        <f t="shared" si="8"/>
        <v>0</v>
      </c>
      <c r="F10" s="89">
        <f t="shared" si="9"/>
        <v>0</v>
      </c>
      <c r="G10" s="89">
        <f t="shared" si="10"/>
        <v>0</v>
      </c>
      <c r="H10" s="89">
        <f t="shared" si="11"/>
        <v>0</v>
      </c>
      <c r="I10" s="89">
        <f t="shared" si="12"/>
        <v>0</v>
      </c>
      <c r="J10" s="90" t="s">
        <v>200</v>
      </c>
      <c r="K10" s="90" t="s">
        <v>200</v>
      </c>
      <c r="L10" s="89">
        <v>0</v>
      </c>
      <c r="M10" s="89">
        <v>0</v>
      </c>
      <c r="N10" s="89">
        <f t="shared" si="13"/>
        <v>0</v>
      </c>
      <c r="O10" s="89">
        <v>0</v>
      </c>
      <c r="P10" s="89">
        <v>0</v>
      </c>
      <c r="Q10" s="89">
        <f t="shared" si="14"/>
        <v>0</v>
      </c>
      <c r="R10" s="90" t="s">
        <v>200</v>
      </c>
      <c r="S10" s="90" t="s">
        <v>200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90" t="s">
        <v>200</v>
      </c>
      <c r="AA10" s="90" t="e">
        <f>'[1]34A表'!$H$9</f>
        <v>#REF!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f t="shared" si="15"/>
        <v>0</v>
      </c>
      <c r="AH10" s="90" t="s">
        <v>200</v>
      </c>
      <c r="AI10" s="90" t="s">
        <v>200</v>
      </c>
      <c r="AJ10" s="89">
        <v>0</v>
      </c>
      <c r="AK10" s="89">
        <v>0</v>
      </c>
      <c r="AL10" s="89">
        <f t="shared" si="16"/>
        <v>0</v>
      </c>
      <c r="AM10" s="89">
        <v>0</v>
      </c>
      <c r="AN10" s="89">
        <v>0</v>
      </c>
      <c r="AO10" s="89">
        <f t="shared" si="17"/>
        <v>0</v>
      </c>
      <c r="AP10" s="90" t="s">
        <v>200</v>
      </c>
      <c r="AQ10" s="90" t="s">
        <v>200</v>
      </c>
      <c r="AR10" s="89">
        <v>0</v>
      </c>
      <c r="AS10" s="89">
        <v>0</v>
      </c>
      <c r="AT10" s="89">
        <f t="shared" si="18"/>
        <v>0</v>
      </c>
      <c r="AU10" s="89">
        <v>0</v>
      </c>
      <c r="AV10" s="89">
        <v>0</v>
      </c>
      <c r="AW10" s="89">
        <f t="shared" si="19"/>
        <v>0</v>
      </c>
      <c r="AX10" s="90" t="s">
        <v>200</v>
      </c>
      <c r="AY10" s="90" t="s">
        <v>200</v>
      </c>
      <c r="AZ10" s="89">
        <v>0</v>
      </c>
      <c r="BA10" s="89">
        <v>0</v>
      </c>
      <c r="BB10" s="89">
        <f t="shared" si="20"/>
        <v>0</v>
      </c>
      <c r="BC10" s="89">
        <v>0</v>
      </c>
      <c r="BD10" s="89">
        <v>0</v>
      </c>
      <c r="BE10" s="89">
        <f t="shared" si="21"/>
        <v>0</v>
      </c>
    </row>
    <row r="11" spans="1:57" s="6" customFormat="1" ht="12" customHeight="1">
      <c r="A11" s="85" t="s">
        <v>243</v>
      </c>
      <c r="B11" s="86" t="s">
        <v>249</v>
      </c>
      <c r="C11" s="85" t="s">
        <v>250</v>
      </c>
      <c r="D11" s="89">
        <f t="shared" si="7"/>
        <v>0</v>
      </c>
      <c r="E11" s="89">
        <f t="shared" si="8"/>
        <v>0</v>
      </c>
      <c r="F11" s="89">
        <f t="shared" si="9"/>
        <v>0</v>
      </c>
      <c r="G11" s="89">
        <f t="shared" si="10"/>
        <v>0</v>
      </c>
      <c r="H11" s="89">
        <f t="shared" si="11"/>
        <v>0</v>
      </c>
      <c r="I11" s="89">
        <f t="shared" si="12"/>
        <v>0</v>
      </c>
      <c r="J11" s="90" t="s">
        <v>200</v>
      </c>
      <c r="K11" s="90" t="s">
        <v>200</v>
      </c>
      <c r="L11" s="89">
        <v>0</v>
      </c>
      <c r="M11" s="89">
        <v>0</v>
      </c>
      <c r="N11" s="89">
        <f t="shared" si="13"/>
        <v>0</v>
      </c>
      <c r="O11" s="89">
        <v>0</v>
      </c>
      <c r="P11" s="89">
        <v>0</v>
      </c>
      <c r="Q11" s="89">
        <f t="shared" si="14"/>
        <v>0</v>
      </c>
      <c r="R11" s="90" t="s">
        <v>200</v>
      </c>
      <c r="S11" s="90" t="s">
        <v>200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90" t="s">
        <v>200</v>
      </c>
      <c r="AA11" s="90" t="e">
        <f>'[1]34A表'!$H$9</f>
        <v>#REF!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f t="shared" si="15"/>
        <v>0</v>
      </c>
      <c r="AH11" s="90" t="s">
        <v>200</v>
      </c>
      <c r="AI11" s="90" t="s">
        <v>200</v>
      </c>
      <c r="AJ11" s="89">
        <v>0</v>
      </c>
      <c r="AK11" s="89">
        <v>0</v>
      </c>
      <c r="AL11" s="89">
        <f t="shared" si="16"/>
        <v>0</v>
      </c>
      <c r="AM11" s="89">
        <v>0</v>
      </c>
      <c r="AN11" s="89">
        <v>0</v>
      </c>
      <c r="AO11" s="89">
        <f t="shared" si="17"/>
        <v>0</v>
      </c>
      <c r="AP11" s="90" t="s">
        <v>200</v>
      </c>
      <c r="AQ11" s="90" t="s">
        <v>200</v>
      </c>
      <c r="AR11" s="89">
        <v>0</v>
      </c>
      <c r="AS11" s="89">
        <v>0</v>
      </c>
      <c r="AT11" s="89">
        <f t="shared" si="18"/>
        <v>0</v>
      </c>
      <c r="AU11" s="89">
        <v>0</v>
      </c>
      <c r="AV11" s="89">
        <v>0</v>
      </c>
      <c r="AW11" s="89">
        <f t="shared" si="19"/>
        <v>0</v>
      </c>
      <c r="AX11" s="90" t="s">
        <v>200</v>
      </c>
      <c r="AY11" s="90" t="s">
        <v>200</v>
      </c>
      <c r="AZ11" s="89">
        <v>0</v>
      </c>
      <c r="BA11" s="89">
        <v>0</v>
      </c>
      <c r="BB11" s="89">
        <f t="shared" si="20"/>
        <v>0</v>
      </c>
      <c r="BC11" s="89">
        <v>0</v>
      </c>
      <c r="BD11" s="89">
        <v>0</v>
      </c>
      <c r="BE11" s="89">
        <f t="shared" si="21"/>
        <v>0</v>
      </c>
    </row>
    <row r="12" spans="1:57" s="6" customFormat="1" ht="12" customHeight="1">
      <c r="A12" s="85" t="s">
        <v>243</v>
      </c>
      <c r="B12" s="86" t="s">
        <v>251</v>
      </c>
      <c r="C12" s="85" t="s">
        <v>252</v>
      </c>
      <c r="D12" s="89">
        <f t="shared" si="7"/>
        <v>0</v>
      </c>
      <c r="E12" s="89">
        <f t="shared" si="8"/>
        <v>0</v>
      </c>
      <c r="F12" s="89">
        <f t="shared" si="9"/>
        <v>0</v>
      </c>
      <c r="G12" s="89">
        <f t="shared" si="10"/>
        <v>0</v>
      </c>
      <c r="H12" s="89">
        <f t="shared" si="11"/>
        <v>0</v>
      </c>
      <c r="I12" s="89">
        <f t="shared" si="12"/>
        <v>0</v>
      </c>
      <c r="J12" s="90" t="s">
        <v>200</v>
      </c>
      <c r="K12" s="90" t="s">
        <v>200</v>
      </c>
      <c r="L12" s="89">
        <v>0</v>
      </c>
      <c r="M12" s="89">
        <v>0</v>
      </c>
      <c r="N12" s="89">
        <f t="shared" si="13"/>
        <v>0</v>
      </c>
      <c r="O12" s="89">
        <v>0</v>
      </c>
      <c r="P12" s="89">
        <v>0</v>
      </c>
      <c r="Q12" s="89">
        <f t="shared" si="14"/>
        <v>0</v>
      </c>
      <c r="R12" s="90" t="s">
        <v>200</v>
      </c>
      <c r="S12" s="90" t="s">
        <v>200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90" t="s">
        <v>200</v>
      </c>
      <c r="AA12" s="90" t="e">
        <f>'[1]34A表'!$H$9</f>
        <v>#REF!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f t="shared" si="15"/>
        <v>0</v>
      </c>
      <c r="AH12" s="90" t="s">
        <v>200</v>
      </c>
      <c r="AI12" s="90" t="s">
        <v>200</v>
      </c>
      <c r="AJ12" s="89">
        <v>0</v>
      </c>
      <c r="AK12" s="89">
        <v>0</v>
      </c>
      <c r="AL12" s="89">
        <f t="shared" si="16"/>
        <v>0</v>
      </c>
      <c r="AM12" s="89">
        <v>0</v>
      </c>
      <c r="AN12" s="89">
        <v>0</v>
      </c>
      <c r="AO12" s="89">
        <f t="shared" si="17"/>
        <v>0</v>
      </c>
      <c r="AP12" s="90" t="s">
        <v>200</v>
      </c>
      <c r="AQ12" s="90" t="s">
        <v>200</v>
      </c>
      <c r="AR12" s="89">
        <v>0</v>
      </c>
      <c r="AS12" s="89">
        <v>0</v>
      </c>
      <c r="AT12" s="89">
        <f t="shared" si="18"/>
        <v>0</v>
      </c>
      <c r="AU12" s="89">
        <v>0</v>
      </c>
      <c r="AV12" s="89">
        <v>0</v>
      </c>
      <c r="AW12" s="89">
        <f t="shared" si="19"/>
        <v>0</v>
      </c>
      <c r="AX12" s="90" t="s">
        <v>200</v>
      </c>
      <c r="AY12" s="90" t="s">
        <v>200</v>
      </c>
      <c r="AZ12" s="89">
        <v>0</v>
      </c>
      <c r="BA12" s="89">
        <v>0</v>
      </c>
      <c r="BB12" s="89">
        <f t="shared" si="20"/>
        <v>0</v>
      </c>
      <c r="BC12" s="89">
        <v>0</v>
      </c>
      <c r="BD12" s="89">
        <v>0</v>
      </c>
      <c r="BE12" s="89">
        <f t="shared" si="21"/>
        <v>0</v>
      </c>
    </row>
    <row r="13" spans="1:57" s="6" customFormat="1" ht="12" customHeight="1">
      <c r="A13" s="85" t="s">
        <v>243</v>
      </c>
      <c r="B13" s="86" t="s">
        <v>253</v>
      </c>
      <c r="C13" s="85" t="s">
        <v>254</v>
      </c>
      <c r="D13" s="89">
        <f t="shared" si="7"/>
        <v>0</v>
      </c>
      <c r="E13" s="89">
        <f t="shared" si="8"/>
        <v>1167</v>
      </c>
      <c r="F13" s="89">
        <f t="shared" si="9"/>
        <v>1167</v>
      </c>
      <c r="G13" s="89">
        <f t="shared" si="10"/>
        <v>0</v>
      </c>
      <c r="H13" s="89">
        <f t="shared" si="11"/>
        <v>0</v>
      </c>
      <c r="I13" s="89">
        <f t="shared" si="12"/>
        <v>0</v>
      </c>
      <c r="J13" s="90" t="s">
        <v>201</v>
      </c>
      <c r="K13" s="90" t="s">
        <v>202</v>
      </c>
      <c r="L13" s="89">
        <v>0</v>
      </c>
      <c r="M13" s="89">
        <v>1167</v>
      </c>
      <c r="N13" s="89">
        <f t="shared" si="13"/>
        <v>1167</v>
      </c>
      <c r="O13" s="89">
        <v>0</v>
      </c>
      <c r="P13" s="89">
        <v>0</v>
      </c>
      <c r="Q13" s="89">
        <f t="shared" si="14"/>
        <v>0</v>
      </c>
      <c r="R13" s="90" t="s">
        <v>200</v>
      </c>
      <c r="S13" s="90" t="s">
        <v>200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90" t="s">
        <v>200</v>
      </c>
      <c r="AA13" s="90" t="e">
        <f>'[1]34A表'!$H$9</f>
        <v>#REF!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f t="shared" si="15"/>
        <v>0</v>
      </c>
      <c r="AH13" s="90" t="s">
        <v>200</v>
      </c>
      <c r="AI13" s="90" t="s">
        <v>200</v>
      </c>
      <c r="AJ13" s="89">
        <v>0</v>
      </c>
      <c r="AK13" s="89">
        <v>0</v>
      </c>
      <c r="AL13" s="89">
        <f t="shared" si="16"/>
        <v>0</v>
      </c>
      <c r="AM13" s="89">
        <v>0</v>
      </c>
      <c r="AN13" s="89">
        <v>0</v>
      </c>
      <c r="AO13" s="89">
        <f t="shared" si="17"/>
        <v>0</v>
      </c>
      <c r="AP13" s="90" t="s">
        <v>200</v>
      </c>
      <c r="AQ13" s="90" t="s">
        <v>200</v>
      </c>
      <c r="AR13" s="89">
        <v>0</v>
      </c>
      <c r="AS13" s="89">
        <v>0</v>
      </c>
      <c r="AT13" s="89">
        <f t="shared" si="18"/>
        <v>0</v>
      </c>
      <c r="AU13" s="89">
        <v>0</v>
      </c>
      <c r="AV13" s="89">
        <v>0</v>
      </c>
      <c r="AW13" s="89">
        <f t="shared" si="19"/>
        <v>0</v>
      </c>
      <c r="AX13" s="90" t="s">
        <v>200</v>
      </c>
      <c r="AY13" s="90" t="s">
        <v>200</v>
      </c>
      <c r="AZ13" s="89">
        <v>0</v>
      </c>
      <c r="BA13" s="89">
        <v>0</v>
      </c>
      <c r="BB13" s="89">
        <f t="shared" si="20"/>
        <v>0</v>
      </c>
      <c r="BC13" s="89">
        <v>0</v>
      </c>
      <c r="BD13" s="89">
        <v>0</v>
      </c>
      <c r="BE13" s="89">
        <f t="shared" si="21"/>
        <v>0</v>
      </c>
    </row>
    <row r="14" spans="1:57" s="6" customFormat="1" ht="12" customHeight="1">
      <c r="A14" s="85" t="s">
        <v>243</v>
      </c>
      <c r="B14" s="86" t="s">
        <v>255</v>
      </c>
      <c r="C14" s="85" t="s">
        <v>256</v>
      </c>
      <c r="D14" s="89">
        <f t="shared" si="7"/>
        <v>0</v>
      </c>
      <c r="E14" s="89">
        <f t="shared" si="8"/>
        <v>0</v>
      </c>
      <c r="F14" s="89">
        <f t="shared" si="9"/>
        <v>0</v>
      </c>
      <c r="G14" s="89">
        <f t="shared" si="10"/>
        <v>0</v>
      </c>
      <c r="H14" s="89">
        <f t="shared" si="11"/>
        <v>0</v>
      </c>
      <c r="I14" s="89">
        <f t="shared" si="12"/>
        <v>0</v>
      </c>
      <c r="J14" s="90" t="s">
        <v>200</v>
      </c>
      <c r="K14" s="90" t="s">
        <v>200</v>
      </c>
      <c r="L14" s="89">
        <v>0</v>
      </c>
      <c r="M14" s="89">
        <v>0</v>
      </c>
      <c r="N14" s="89">
        <f t="shared" si="13"/>
        <v>0</v>
      </c>
      <c r="O14" s="89">
        <v>0</v>
      </c>
      <c r="P14" s="89">
        <v>0</v>
      </c>
      <c r="Q14" s="89">
        <f t="shared" si="14"/>
        <v>0</v>
      </c>
      <c r="R14" s="90" t="s">
        <v>200</v>
      </c>
      <c r="S14" s="90" t="s">
        <v>200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90" t="s">
        <v>200</v>
      </c>
      <c r="AA14" s="90" t="e">
        <f>'[1]34A表'!$H$9</f>
        <v>#REF!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f t="shared" si="15"/>
        <v>0</v>
      </c>
      <c r="AH14" s="90" t="s">
        <v>200</v>
      </c>
      <c r="AI14" s="90" t="s">
        <v>200</v>
      </c>
      <c r="AJ14" s="89">
        <v>0</v>
      </c>
      <c r="AK14" s="89">
        <v>0</v>
      </c>
      <c r="AL14" s="89">
        <f t="shared" si="16"/>
        <v>0</v>
      </c>
      <c r="AM14" s="89">
        <v>0</v>
      </c>
      <c r="AN14" s="89">
        <v>0</v>
      </c>
      <c r="AO14" s="89">
        <f t="shared" si="17"/>
        <v>0</v>
      </c>
      <c r="AP14" s="90" t="s">
        <v>200</v>
      </c>
      <c r="AQ14" s="90" t="s">
        <v>200</v>
      </c>
      <c r="AR14" s="89">
        <v>0</v>
      </c>
      <c r="AS14" s="89">
        <v>0</v>
      </c>
      <c r="AT14" s="89">
        <f t="shared" si="18"/>
        <v>0</v>
      </c>
      <c r="AU14" s="89">
        <v>0</v>
      </c>
      <c r="AV14" s="89">
        <v>0</v>
      </c>
      <c r="AW14" s="89">
        <f t="shared" si="19"/>
        <v>0</v>
      </c>
      <c r="AX14" s="90" t="s">
        <v>200</v>
      </c>
      <c r="AY14" s="90" t="s">
        <v>200</v>
      </c>
      <c r="AZ14" s="89">
        <v>0</v>
      </c>
      <c r="BA14" s="89">
        <v>0</v>
      </c>
      <c r="BB14" s="89">
        <f t="shared" si="20"/>
        <v>0</v>
      </c>
      <c r="BC14" s="89">
        <v>0</v>
      </c>
      <c r="BD14" s="89">
        <v>0</v>
      </c>
      <c r="BE14" s="89">
        <f t="shared" si="21"/>
        <v>0</v>
      </c>
    </row>
    <row r="15" spans="1:57" s="6" customFormat="1" ht="12" customHeight="1">
      <c r="A15" s="85" t="s">
        <v>243</v>
      </c>
      <c r="B15" s="86" t="s">
        <v>257</v>
      </c>
      <c r="C15" s="85" t="s">
        <v>258</v>
      </c>
      <c r="D15" s="89">
        <f t="shared" si="7"/>
        <v>0</v>
      </c>
      <c r="E15" s="89">
        <f t="shared" si="8"/>
        <v>0</v>
      </c>
      <c r="F15" s="89">
        <f t="shared" si="9"/>
        <v>0</v>
      </c>
      <c r="G15" s="89">
        <f t="shared" si="10"/>
        <v>0</v>
      </c>
      <c r="H15" s="89">
        <f t="shared" si="11"/>
        <v>0</v>
      </c>
      <c r="I15" s="89">
        <f t="shared" si="12"/>
        <v>0</v>
      </c>
      <c r="J15" s="90" t="s">
        <v>200</v>
      </c>
      <c r="K15" s="90" t="s">
        <v>200</v>
      </c>
      <c r="L15" s="89">
        <v>0</v>
      </c>
      <c r="M15" s="89">
        <v>0</v>
      </c>
      <c r="N15" s="89">
        <f t="shared" si="13"/>
        <v>0</v>
      </c>
      <c r="O15" s="89">
        <v>0</v>
      </c>
      <c r="P15" s="89">
        <v>0</v>
      </c>
      <c r="Q15" s="89">
        <f t="shared" si="14"/>
        <v>0</v>
      </c>
      <c r="R15" s="90" t="s">
        <v>200</v>
      </c>
      <c r="S15" s="90" t="s">
        <v>200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90" t="s">
        <v>200</v>
      </c>
      <c r="AA15" s="90" t="e">
        <f>'[1]34A表'!$H$9</f>
        <v>#REF!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f t="shared" si="15"/>
        <v>0</v>
      </c>
      <c r="AH15" s="90" t="s">
        <v>200</v>
      </c>
      <c r="AI15" s="90" t="s">
        <v>200</v>
      </c>
      <c r="AJ15" s="89">
        <v>0</v>
      </c>
      <c r="AK15" s="89">
        <v>0</v>
      </c>
      <c r="AL15" s="89">
        <f t="shared" si="16"/>
        <v>0</v>
      </c>
      <c r="AM15" s="89">
        <v>0</v>
      </c>
      <c r="AN15" s="89">
        <v>0</v>
      </c>
      <c r="AO15" s="89">
        <f t="shared" si="17"/>
        <v>0</v>
      </c>
      <c r="AP15" s="90" t="s">
        <v>200</v>
      </c>
      <c r="AQ15" s="90" t="s">
        <v>200</v>
      </c>
      <c r="AR15" s="89">
        <v>0</v>
      </c>
      <c r="AS15" s="89">
        <v>0</v>
      </c>
      <c r="AT15" s="89">
        <f t="shared" si="18"/>
        <v>0</v>
      </c>
      <c r="AU15" s="89">
        <v>0</v>
      </c>
      <c r="AV15" s="89">
        <v>0</v>
      </c>
      <c r="AW15" s="89">
        <f t="shared" si="19"/>
        <v>0</v>
      </c>
      <c r="AX15" s="90" t="s">
        <v>200</v>
      </c>
      <c r="AY15" s="90" t="s">
        <v>200</v>
      </c>
      <c r="AZ15" s="89">
        <v>0</v>
      </c>
      <c r="BA15" s="89">
        <v>0</v>
      </c>
      <c r="BB15" s="89">
        <f t="shared" si="20"/>
        <v>0</v>
      </c>
      <c r="BC15" s="89">
        <v>0</v>
      </c>
      <c r="BD15" s="89">
        <v>0</v>
      </c>
      <c r="BE15" s="89">
        <f t="shared" si="21"/>
        <v>0</v>
      </c>
    </row>
    <row r="16" spans="1:57" s="6" customFormat="1" ht="12" customHeight="1">
      <c r="A16" s="85" t="s">
        <v>243</v>
      </c>
      <c r="B16" s="86" t="s">
        <v>259</v>
      </c>
      <c r="C16" s="85" t="s">
        <v>260</v>
      </c>
      <c r="D16" s="89">
        <f t="shared" si="7"/>
        <v>0</v>
      </c>
      <c r="E16" s="89">
        <f t="shared" si="8"/>
        <v>4181</v>
      </c>
      <c r="F16" s="89">
        <f t="shared" si="9"/>
        <v>4181</v>
      </c>
      <c r="G16" s="89">
        <f t="shared" si="10"/>
        <v>0</v>
      </c>
      <c r="H16" s="89">
        <f t="shared" si="11"/>
        <v>0</v>
      </c>
      <c r="I16" s="89">
        <f t="shared" si="12"/>
        <v>0</v>
      </c>
      <c r="J16" s="90" t="s">
        <v>206</v>
      </c>
      <c r="K16" s="90" t="s">
        <v>203</v>
      </c>
      <c r="L16" s="89">
        <v>0</v>
      </c>
      <c r="M16" s="89">
        <v>4181</v>
      </c>
      <c r="N16" s="89">
        <f t="shared" si="13"/>
        <v>4181</v>
      </c>
      <c r="O16" s="89">
        <v>0</v>
      </c>
      <c r="P16" s="89">
        <v>0</v>
      </c>
      <c r="Q16" s="89">
        <f t="shared" si="14"/>
        <v>0</v>
      </c>
      <c r="R16" s="90" t="s">
        <v>200</v>
      </c>
      <c r="S16" s="90" t="s">
        <v>200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90" t="s">
        <v>200</v>
      </c>
      <c r="AA16" s="90" t="e">
        <f>'[1]34A表'!$H$9</f>
        <v>#REF!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f t="shared" si="15"/>
        <v>0</v>
      </c>
      <c r="AH16" s="90" t="s">
        <v>200</v>
      </c>
      <c r="AI16" s="90" t="s">
        <v>200</v>
      </c>
      <c r="AJ16" s="89">
        <v>0</v>
      </c>
      <c r="AK16" s="89">
        <v>0</v>
      </c>
      <c r="AL16" s="89">
        <f t="shared" si="16"/>
        <v>0</v>
      </c>
      <c r="AM16" s="89">
        <v>0</v>
      </c>
      <c r="AN16" s="89">
        <v>0</v>
      </c>
      <c r="AO16" s="89">
        <f t="shared" si="17"/>
        <v>0</v>
      </c>
      <c r="AP16" s="90" t="s">
        <v>200</v>
      </c>
      <c r="AQ16" s="90" t="s">
        <v>200</v>
      </c>
      <c r="AR16" s="89">
        <v>0</v>
      </c>
      <c r="AS16" s="89">
        <v>0</v>
      </c>
      <c r="AT16" s="89">
        <f t="shared" si="18"/>
        <v>0</v>
      </c>
      <c r="AU16" s="89">
        <v>0</v>
      </c>
      <c r="AV16" s="89">
        <v>0</v>
      </c>
      <c r="AW16" s="89">
        <f t="shared" si="19"/>
        <v>0</v>
      </c>
      <c r="AX16" s="90" t="s">
        <v>200</v>
      </c>
      <c r="AY16" s="90" t="s">
        <v>200</v>
      </c>
      <c r="AZ16" s="89">
        <v>0</v>
      </c>
      <c r="BA16" s="89">
        <v>0</v>
      </c>
      <c r="BB16" s="89">
        <f t="shared" si="20"/>
        <v>0</v>
      </c>
      <c r="BC16" s="89">
        <v>0</v>
      </c>
      <c r="BD16" s="89">
        <v>0</v>
      </c>
      <c r="BE16" s="89">
        <f t="shared" si="21"/>
        <v>0</v>
      </c>
    </row>
    <row r="17" spans="1:57" s="6" customFormat="1" ht="12" customHeight="1">
      <c r="A17" s="85" t="s">
        <v>243</v>
      </c>
      <c r="B17" s="86" t="s">
        <v>261</v>
      </c>
      <c r="C17" s="85" t="s">
        <v>262</v>
      </c>
      <c r="D17" s="89">
        <f t="shared" si="7"/>
        <v>0</v>
      </c>
      <c r="E17" s="89">
        <f t="shared" si="8"/>
        <v>0</v>
      </c>
      <c r="F17" s="89">
        <f t="shared" si="9"/>
        <v>0</v>
      </c>
      <c r="G17" s="89">
        <f t="shared" si="10"/>
        <v>0</v>
      </c>
      <c r="H17" s="89">
        <f t="shared" si="11"/>
        <v>0</v>
      </c>
      <c r="I17" s="89">
        <f t="shared" si="12"/>
        <v>0</v>
      </c>
      <c r="J17" s="90" t="s">
        <v>200</v>
      </c>
      <c r="K17" s="90" t="s">
        <v>200</v>
      </c>
      <c r="L17" s="89">
        <v>0</v>
      </c>
      <c r="M17" s="89">
        <v>0</v>
      </c>
      <c r="N17" s="89">
        <f t="shared" si="13"/>
        <v>0</v>
      </c>
      <c r="O17" s="89">
        <v>0</v>
      </c>
      <c r="P17" s="89">
        <v>0</v>
      </c>
      <c r="Q17" s="89">
        <f t="shared" si="14"/>
        <v>0</v>
      </c>
      <c r="R17" s="90" t="s">
        <v>200</v>
      </c>
      <c r="S17" s="90" t="s">
        <v>200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90" t="s">
        <v>200</v>
      </c>
      <c r="AA17" s="90" t="e">
        <f>'[1]34A表'!$H$9</f>
        <v>#REF!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f t="shared" si="15"/>
        <v>0</v>
      </c>
      <c r="AH17" s="90" t="s">
        <v>200</v>
      </c>
      <c r="AI17" s="90" t="s">
        <v>200</v>
      </c>
      <c r="AJ17" s="89">
        <v>0</v>
      </c>
      <c r="AK17" s="89">
        <v>0</v>
      </c>
      <c r="AL17" s="89">
        <f t="shared" si="16"/>
        <v>0</v>
      </c>
      <c r="AM17" s="89">
        <v>0</v>
      </c>
      <c r="AN17" s="89">
        <v>0</v>
      </c>
      <c r="AO17" s="89">
        <f t="shared" si="17"/>
        <v>0</v>
      </c>
      <c r="AP17" s="90" t="s">
        <v>200</v>
      </c>
      <c r="AQ17" s="90" t="s">
        <v>200</v>
      </c>
      <c r="AR17" s="89">
        <v>0</v>
      </c>
      <c r="AS17" s="89">
        <v>0</v>
      </c>
      <c r="AT17" s="89">
        <f t="shared" si="18"/>
        <v>0</v>
      </c>
      <c r="AU17" s="89">
        <v>0</v>
      </c>
      <c r="AV17" s="89">
        <v>0</v>
      </c>
      <c r="AW17" s="89">
        <f t="shared" si="19"/>
        <v>0</v>
      </c>
      <c r="AX17" s="90" t="s">
        <v>200</v>
      </c>
      <c r="AY17" s="90" t="s">
        <v>200</v>
      </c>
      <c r="AZ17" s="89">
        <v>0</v>
      </c>
      <c r="BA17" s="89">
        <v>0</v>
      </c>
      <c r="BB17" s="89">
        <f t="shared" si="20"/>
        <v>0</v>
      </c>
      <c r="BC17" s="89">
        <v>0</v>
      </c>
      <c r="BD17" s="89">
        <v>0</v>
      </c>
      <c r="BE17" s="89">
        <f t="shared" si="21"/>
        <v>0</v>
      </c>
    </row>
    <row r="18" spans="1:57" s="6" customFormat="1" ht="12" customHeight="1">
      <c r="A18" s="85" t="s">
        <v>243</v>
      </c>
      <c r="B18" s="86" t="s">
        <v>263</v>
      </c>
      <c r="C18" s="85" t="s">
        <v>264</v>
      </c>
      <c r="D18" s="89">
        <f t="shared" si="7"/>
        <v>0</v>
      </c>
      <c r="E18" s="89">
        <f t="shared" si="8"/>
        <v>0</v>
      </c>
      <c r="F18" s="89">
        <f t="shared" si="9"/>
        <v>0</v>
      </c>
      <c r="G18" s="89">
        <f t="shared" si="10"/>
        <v>0</v>
      </c>
      <c r="H18" s="89">
        <f t="shared" si="11"/>
        <v>0</v>
      </c>
      <c r="I18" s="89">
        <f t="shared" si="12"/>
        <v>0</v>
      </c>
      <c r="J18" s="90" t="s">
        <v>200</v>
      </c>
      <c r="K18" s="90" t="s">
        <v>200</v>
      </c>
      <c r="L18" s="89">
        <v>0</v>
      </c>
      <c r="M18" s="89">
        <v>0</v>
      </c>
      <c r="N18" s="89">
        <f t="shared" si="13"/>
        <v>0</v>
      </c>
      <c r="O18" s="89">
        <v>0</v>
      </c>
      <c r="P18" s="89">
        <v>0</v>
      </c>
      <c r="Q18" s="89">
        <f t="shared" si="14"/>
        <v>0</v>
      </c>
      <c r="R18" s="90" t="s">
        <v>200</v>
      </c>
      <c r="S18" s="90" t="s">
        <v>200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90" t="s">
        <v>200</v>
      </c>
      <c r="AA18" s="90" t="e">
        <f>'[1]34A表'!$H$9</f>
        <v>#REF!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f t="shared" si="15"/>
        <v>0</v>
      </c>
      <c r="AH18" s="90" t="s">
        <v>200</v>
      </c>
      <c r="AI18" s="90" t="s">
        <v>200</v>
      </c>
      <c r="AJ18" s="89">
        <v>0</v>
      </c>
      <c r="AK18" s="89">
        <v>0</v>
      </c>
      <c r="AL18" s="89">
        <f t="shared" si="16"/>
        <v>0</v>
      </c>
      <c r="AM18" s="89">
        <v>0</v>
      </c>
      <c r="AN18" s="89">
        <v>0</v>
      </c>
      <c r="AO18" s="89">
        <f t="shared" si="17"/>
        <v>0</v>
      </c>
      <c r="AP18" s="90" t="s">
        <v>200</v>
      </c>
      <c r="AQ18" s="90" t="s">
        <v>200</v>
      </c>
      <c r="AR18" s="89">
        <v>0</v>
      </c>
      <c r="AS18" s="89">
        <v>0</v>
      </c>
      <c r="AT18" s="89">
        <f t="shared" si="18"/>
        <v>0</v>
      </c>
      <c r="AU18" s="89">
        <v>0</v>
      </c>
      <c r="AV18" s="89">
        <v>0</v>
      </c>
      <c r="AW18" s="89">
        <f t="shared" si="19"/>
        <v>0</v>
      </c>
      <c r="AX18" s="90" t="s">
        <v>200</v>
      </c>
      <c r="AY18" s="90" t="s">
        <v>200</v>
      </c>
      <c r="AZ18" s="89">
        <v>0</v>
      </c>
      <c r="BA18" s="89">
        <v>0</v>
      </c>
      <c r="BB18" s="89">
        <f t="shared" si="20"/>
        <v>0</v>
      </c>
      <c r="BC18" s="89">
        <v>0</v>
      </c>
      <c r="BD18" s="89">
        <v>0</v>
      </c>
      <c r="BE18" s="89">
        <f t="shared" si="21"/>
        <v>0</v>
      </c>
    </row>
    <row r="19" spans="1:57" s="6" customFormat="1" ht="12" customHeight="1">
      <c r="A19" s="85" t="s">
        <v>243</v>
      </c>
      <c r="B19" s="86" t="s">
        <v>265</v>
      </c>
      <c r="C19" s="85" t="s">
        <v>266</v>
      </c>
      <c r="D19" s="89">
        <f t="shared" si="7"/>
        <v>0</v>
      </c>
      <c r="E19" s="89">
        <f t="shared" si="8"/>
        <v>0</v>
      </c>
      <c r="F19" s="89">
        <f t="shared" si="9"/>
        <v>0</v>
      </c>
      <c r="G19" s="89">
        <f t="shared" si="10"/>
        <v>0</v>
      </c>
      <c r="H19" s="89">
        <f t="shared" si="11"/>
        <v>0</v>
      </c>
      <c r="I19" s="89">
        <f t="shared" si="12"/>
        <v>0</v>
      </c>
      <c r="J19" s="90" t="s">
        <v>200</v>
      </c>
      <c r="K19" s="90" t="s">
        <v>200</v>
      </c>
      <c r="L19" s="89">
        <v>0</v>
      </c>
      <c r="M19" s="89">
        <v>0</v>
      </c>
      <c r="N19" s="89">
        <f t="shared" si="13"/>
        <v>0</v>
      </c>
      <c r="O19" s="89">
        <v>0</v>
      </c>
      <c r="P19" s="89">
        <v>0</v>
      </c>
      <c r="Q19" s="89">
        <f t="shared" si="14"/>
        <v>0</v>
      </c>
      <c r="R19" s="90" t="s">
        <v>200</v>
      </c>
      <c r="S19" s="90" t="s">
        <v>200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90" t="s">
        <v>200</v>
      </c>
      <c r="AA19" s="90" t="e">
        <f>'[1]34A表'!$H$9</f>
        <v>#REF!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f t="shared" si="15"/>
        <v>0</v>
      </c>
      <c r="AH19" s="90" t="s">
        <v>200</v>
      </c>
      <c r="AI19" s="90" t="s">
        <v>200</v>
      </c>
      <c r="AJ19" s="89">
        <v>0</v>
      </c>
      <c r="AK19" s="89">
        <v>0</v>
      </c>
      <c r="AL19" s="89">
        <f t="shared" si="16"/>
        <v>0</v>
      </c>
      <c r="AM19" s="89">
        <v>0</v>
      </c>
      <c r="AN19" s="89">
        <v>0</v>
      </c>
      <c r="AO19" s="89">
        <f t="shared" si="17"/>
        <v>0</v>
      </c>
      <c r="AP19" s="90" t="s">
        <v>200</v>
      </c>
      <c r="AQ19" s="90" t="s">
        <v>200</v>
      </c>
      <c r="AR19" s="89">
        <v>0</v>
      </c>
      <c r="AS19" s="89">
        <v>0</v>
      </c>
      <c r="AT19" s="89">
        <f t="shared" si="18"/>
        <v>0</v>
      </c>
      <c r="AU19" s="89">
        <v>0</v>
      </c>
      <c r="AV19" s="89">
        <v>0</v>
      </c>
      <c r="AW19" s="89">
        <f t="shared" si="19"/>
        <v>0</v>
      </c>
      <c r="AX19" s="90" t="s">
        <v>200</v>
      </c>
      <c r="AY19" s="90" t="s">
        <v>200</v>
      </c>
      <c r="AZ19" s="89">
        <v>0</v>
      </c>
      <c r="BA19" s="89">
        <v>0</v>
      </c>
      <c r="BB19" s="89">
        <f t="shared" si="20"/>
        <v>0</v>
      </c>
      <c r="BC19" s="89">
        <v>0</v>
      </c>
      <c r="BD19" s="89">
        <v>0</v>
      </c>
      <c r="BE19" s="89">
        <f t="shared" si="21"/>
        <v>0</v>
      </c>
    </row>
    <row r="20" spans="1:57" s="6" customFormat="1" ht="12" customHeight="1">
      <c r="A20" s="85" t="s">
        <v>243</v>
      </c>
      <c r="B20" s="86" t="s">
        <v>267</v>
      </c>
      <c r="C20" s="85" t="s">
        <v>268</v>
      </c>
      <c r="D20" s="89">
        <f t="shared" si="7"/>
        <v>0</v>
      </c>
      <c r="E20" s="89">
        <f t="shared" si="8"/>
        <v>0</v>
      </c>
      <c r="F20" s="89">
        <f t="shared" si="9"/>
        <v>0</v>
      </c>
      <c r="G20" s="89">
        <f t="shared" si="10"/>
        <v>0</v>
      </c>
      <c r="H20" s="89">
        <f t="shared" si="11"/>
        <v>0</v>
      </c>
      <c r="I20" s="89">
        <f t="shared" si="12"/>
        <v>0</v>
      </c>
      <c r="J20" s="90" t="s">
        <v>200</v>
      </c>
      <c r="K20" s="90" t="s">
        <v>200</v>
      </c>
      <c r="L20" s="89">
        <v>0</v>
      </c>
      <c r="M20" s="89">
        <v>0</v>
      </c>
      <c r="N20" s="89">
        <f t="shared" si="13"/>
        <v>0</v>
      </c>
      <c r="O20" s="89">
        <v>0</v>
      </c>
      <c r="P20" s="89">
        <v>0</v>
      </c>
      <c r="Q20" s="89">
        <f t="shared" si="14"/>
        <v>0</v>
      </c>
      <c r="R20" s="90" t="s">
        <v>200</v>
      </c>
      <c r="S20" s="90" t="s">
        <v>200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90" t="s">
        <v>200</v>
      </c>
      <c r="AA20" s="90" t="e">
        <f>'[1]34A表'!$H$9</f>
        <v>#REF!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f t="shared" si="15"/>
        <v>0</v>
      </c>
      <c r="AH20" s="90" t="s">
        <v>200</v>
      </c>
      <c r="AI20" s="90" t="s">
        <v>200</v>
      </c>
      <c r="AJ20" s="89">
        <v>0</v>
      </c>
      <c r="AK20" s="89">
        <v>0</v>
      </c>
      <c r="AL20" s="89">
        <f t="shared" si="16"/>
        <v>0</v>
      </c>
      <c r="AM20" s="89">
        <v>0</v>
      </c>
      <c r="AN20" s="89">
        <v>0</v>
      </c>
      <c r="AO20" s="89">
        <f t="shared" si="17"/>
        <v>0</v>
      </c>
      <c r="AP20" s="90" t="s">
        <v>200</v>
      </c>
      <c r="AQ20" s="90" t="s">
        <v>200</v>
      </c>
      <c r="AR20" s="89">
        <v>0</v>
      </c>
      <c r="AS20" s="89">
        <v>0</v>
      </c>
      <c r="AT20" s="89">
        <f t="shared" si="18"/>
        <v>0</v>
      </c>
      <c r="AU20" s="89">
        <v>0</v>
      </c>
      <c r="AV20" s="89">
        <v>0</v>
      </c>
      <c r="AW20" s="89">
        <f t="shared" si="19"/>
        <v>0</v>
      </c>
      <c r="AX20" s="90" t="s">
        <v>200</v>
      </c>
      <c r="AY20" s="90" t="s">
        <v>200</v>
      </c>
      <c r="AZ20" s="89">
        <v>0</v>
      </c>
      <c r="BA20" s="89">
        <v>0</v>
      </c>
      <c r="BB20" s="89">
        <f t="shared" si="20"/>
        <v>0</v>
      </c>
      <c r="BC20" s="89">
        <v>0</v>
      </c>
      <c r="BD20" s="89">
        <v>0</v>
      </c>
      <c r="BE20" s="89">
        <f t="shared" si="21"/>
        <v>0</v>
      </c>
    </row>
    <row r="21" spans="1:57" s="6" customFormat="1" ht="12" customHeight="1">
      <c r="A21" s="85" t="s">
        <v>243</v>
      </c>
      <c r="B21" s="86" t="s">
        <v>269</v>
      </c>
      <c r="C21" s="85" t="s">
        <v>270</v>
      </c>
      <c r="D21" s="89">
        <f t="shared" si="7"/>
        <v>0</v>
      </c>
      <c r="E21" s="89">
        <f t="shared" si="8"/>
        <v>45295</v>
      </c>
      <c r="F21" s="89">
        <f t="shared" si="9"/>
        <v>45295</v>
      </c>
      <c r="G21" s="89">
        <f t="shared" si="10"/>
        <v>0</v>
      </c>
      <c r="H21" s="89">
        <f t="shared" si="11"/>
        <v>0</v>
      </c>
      <c r="I21" s="89">
        <f t="shared" si="12"/>
        <v>0</v>
      </c>
      <c r="J21" s="90" t="s">
        <v>204</v>
      </c>
      <c r="K21" s="90" t="s">
        <v>205</v>
      </c>
      <c r="L21" s="89">
        <v>0</v>
      </c>
      <c r="M21" s="89">
        <v>45295</v>
      </c>
      <c r="N21" s="89">
        <f t="shared" si="13"/>
        <v>45295</v>
      </c>
      <c r="O21" s="89">
        <v>0</v>
      </c>
      <c r="P21" s="89">
        <v>0</v>
      </c>
      <c r="Q21" s="89">
        <f t="shared" si="14"/>
        <v>0</v>
      </c>
      <c r="R21" s="90" t="s">
        <v>200</v>
      </c>
      <c r="S21" s="90" t="s">
        <v>200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90" t="s">
        <v>200</v>
      </c>
      <c r="AA21" s="90" t="e">
        <f>'[1]34A表'!$H$9</f>
        <v>#REF!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f t="shared" si="15"/>
        <v>0</v>
      </c>
      <c r="AH21" s="90" t="s">
        <v>200</v>
      </c>
      <c r="AI21" s="90" t="s">
        <v>200</v>
      </c>
      <c r="AJ21" s="89">
        <v>0</v>
      </c>
      <c r="AK21" s="89">
        <v>0</v>
      </c>
      <c r="AL21" s="89">
        <f t="shared" si="16"/>
        <v>0</v>
      </c>
      <c r="AM21" s="89">
        <v>0</v>
      </c>
      <c r="AN21" s="89">
        <v>0</v>
      </c>
      <c r="AO21" s="89">
        <f t="shared" si="17"/>
        <v>0</v>
      </c>
      <c r="AP21" s="90" t="s">
        <v>200</v>
      </c>
      <c r="AQ21" s="90" t="s">
        <v>200</v>
      </c>
      <c r="AR21" s="89">
        <v>0</v>
      </c>
      <c r="AS21" s="89">
        <v>0</v>
      </c>
      <c r="AT21" s="89">
        <f t="shared" si="18"/>
        <v>0</v>
      </c>
      <c r="AU21" s="89">
        <v>0</v>
      </c>
      <c r="AV21" s="89">
        <v>0</v>
      </c>
      <c r="AW21" s="89">
        <f t="shared" si="19"/>
        <v>0</v>
      </c>
      <c r="AX21" s="90" t="s">
        <v>200</v>
      </c>
      <c r="AY21" s="90" t="s">
        <v>200</v>
      </c>
      <c r="AZ21" s="89">
        <v>0</v>
      </c>
      <c r="BA21" s="89">
        <v>0</v>
      </c>
      <c r="BB21" s="89">
        <f t="shared" si="20"/>
        <v>0</v>
      </c>
      <c r="BC21" s="89">
        <v>0</v>
      </c>
      <c r="BD21" s="89">
        <v>0</v>
      </c>
      <c r="BE21" s="89">
        <f t="shared" si="21"/>
        <v>0</v>
      </c>
    </row>
    <row r="22" spans="1:57" s="6" customFormat="1" ht="12" customHeight="1">
      <c r="A22" s="85" t="s">
        <v>243</v>
      </c>
      <c r="B22" s="86" t="s">
        <v>271</v>
      </c>
      <c r="C22" s="85" t="s">
        <v>272</v>
      </c>
      <c r="D22" s="89">
        <f t="shared" si="7"/>
        <v>0</v>
      </c>
      <c r="E22" s="89">
        <f t="shared" si="8"/>
        <v>0</v>
      </c>
      <c r="F22" s="89">
        <f t="shared" si="9"/>
        <v>0</v>
      </c>
      <c r="G22" s="89">
        <f t="shared" si="10"/>
        <v>0</v>
      </c>
      <c r="H22" s="89">
        <f t="shared" si="11"/>
        <v>0</v>
      </c>
      <c r="I22" s="89">
        <f t="shared" si="12"/>
        <v>0</v>
      </c>
      <c r="J22" s="90" t="s">
        <v>200</v>
      </c>
      <c r="K22" s="90" t="s">
        <v>200</v>
      </c>
      <c r="L22" s="89">
        <v>0</v>
      </c>
      <c r="M22" s="89">
        <v>0</v>
      </c>
      <c r="N22" s="89">
        <f t="shared" si="13"/>
        <v>0</v>
      </c>
      <c r="O22" s="89">
        <v>0</v>
      </c>
      <c r="P22" s="89">
        <v>0</v>
      </c>
      <c r="Q22" s="89">
        <f t="shared" si="14"/>
        <v>0</v>
      </c>
      <c r="R22" s="90" t="s">
        <v>200</v>
      </c>
      <c r="S22" s="90" t="s">
        <v>200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90" t="s">
        <v>200</v>
      </c>
      <c r="AA22" s="90" t="e">
        <f>'[1]34A表'!$H$9</f>
        <v>#REF!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f t="shared" si="15"/>
        <v>0</v>
      </c>
      <c r="AH22" s="90" t="s">
        <v>200</v>
      </c>
      <c r="AI22" s="90" t="s">
        <v>200</v>
      </c>
      <c r="AJ22" s="89">
        <v>0</v>
      </c>
      <c r="AK22" s="89">
        <v>0</v>
      </c>
      <c r="AL22" s="89">
        <f t="shared" si="16"/>
        <v>0</v>
      </c>
      <c r="AM22" s="89">
        <v>0</v>
      </c>
      <c r="AN22" s="89">
        <v>0</v>
      </c>
      <c r="AO22" s="89">
        <f t="shared" si="17"/>
        <v>0</v>
      </c>
      <c r="AP22" s="90" t="s">
        <v>200</v>
      </c>
      <c r="AQ22" s="90" t="s">
        <v>200</v>
      </c>
      <c r="AR22" s="89">
        <v>0</v>
      </c>
      <c r="AS22" s="89">
        <v>0</v>
      </c>
      <c r="AT22" s="89">
        <f t="shared" si="18"/>
        <v>0</v>
      </c>
      <c r="AU22" s="89">
        <v>0</v>
      </c>
      <c r="AV22" s="89">
        <v>0</v>
      </c>
      <c r="AW22" s="89">
        <f t="shared" si="19"/>
        <v>0</v>
      </c>
      <c r="AX22" s="90" t="s">
        <v>200</v>
      </c>
      <c r="AY22" s="90" t="s">
        <v>200</v>
      </c>
      <c r="AZ22" s="89">
        <v>0</v>
      </c>
      <c r="BA22" s="89">
        <v>0</v>
      </c>
      <c r="BB22" s="89">
        <f t="shared" si="20"/>
        <v>0</v>
      </c>
      <c r="BC22" s="89">
        <v>0</v>
      </c>
      <c r="BD22" s="89">
        <v>0</v>
      </c>
      <c r="BE22" s="89">
        <f t="shared" si="21"/>
        <v>0</v>
      </c>
    </row>
    <row r="23" spans="1:57" s="6" customFormat="1" ht="12" customHeight="1">
      <c r="A23" s="85" t="s">
        <v>243</v>
      </c>
      <c r="B23" s="86" t="s">
        <v>273</v>
      </c>
      <c r="C23" s="85" t="s">
        <v>274</v>
      </c>
      <c r="D23" s="89">
        <f t="shared" si="7"/>
        <v>0</v>
      </c>
      <c r="E23" s="89">
        <f t="shared" si="8"/>
        <v>0</v>
      </c>
      <c r="F23" s="89">
        <f t="shared" si="9"/>
        <v>0</v>
      </c>
      <c r="G23" s="89">
        <f t="shared" si="10"/>
        <v>0</v>
      </c>
      <c r="H23" s="89">
        <f t="shared" si="11"/>
        <v>0</v>
      </c>
      <c r="I23" s="89">
        <f t="shared" si="12"/>
        <v>0</v>
      </c>
      <c r="J23" s="90" t="s">
        <v>200</v>
      </c>
      <c r="K23" s="90" t="s">
        <v>200</v>
      </c>
      <c r="L23" s="89">
        <v>0</v>
      </c>
      <c r="M23" s="89">
        <v>0</v>
      </c>
      <c r="N23" s="89">
        <f t="shared" si="13"/>
        <v>0</v>
      </c>
      <c r="O23" s="89">
        <v>0</v>
      </c>
      <c r="P23" s="89">
        <v>0</v>
      </c>
      <c r="Q23" s="89">
        <f t="shared" si="14"/>
        <v>0</v>
      </c>
      <c r="R23" s="90" t="s">
        <v>200</v>
      </c>
      <c r="S23" s="90" t="s">
        <v>200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90" t="s">
        <v>200</v>
      </c>
      <c r="AA23" s="90" t="e">
        <f>'[1]34A表'!$H$9</f>
        <v>#REF!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f t="shared" si="15"/>
        <v>0</v>
      </c>
      <c r="AH23" s="90" t="s">
        <v>200</v>
      </c>
      <c r="AI23" s="90" t="s">
        <v>200</v>
      </c>
      <c r="AJ23" s="89">
        <v>0</v>
      </c>
      <c r="AK23" s="89">
        <v>0</v>
      </c>
      <c r="AL23" s="89">
        <f t="shared" si="16"/>
        <v>0</v>
      </c>
      <c r="AM23" s="89">
        <v>0</v>
      </c>
      <c r="AN23" s="89">
        <v>0</v>
      </c>
      <c r="AO23" s="89">
        <f t="shared" si="17"/>
        <v>0</v>
      </c>
      <c r="AP23" s="90" t="s">
        <v>200</v>
      </c>
      <c r="AQ23" s="90" t="s">
        <v>200</v>
      </c>
      <c r="AR23" s="89">
        <v>0</v>
      </c>
      <c r="AS23" s="89">
        <v>0</v>
      </c>
      <c r="AT23" s="89">
        <f t="shared" si="18"/>
        <v>0</v>
      </c>
      <c r="AU23" s="89">
        <v>0</v>
      </c>
      <c r="AV23" s="89">
        <v>0</v>
      </c>
      <c r="AW23" s="89">
        <f t="shared" si="19"/>
        <v>0</v>
      </c>
      <c r="AX23" s="90" t="s">
        <v>200</v>
      </c>
      <c r="AY23" s="90" t="s">
        <v>200</v>
      </c>
      <c r="AZ23" s="89">
        <v>0</v>
      </c>
      <c r="BA23" s="89">
        <v>0</v>
      </c>
      <c r="BB23" s="89">
        <f t="shared" si="20"/>
        <v>0</v>
      </c>
      <c r="BC23" s="89">
        <v>0</v>
      </c>
      <c r="BD23" s="89">
        <v>0</v>
      </c>
      <c r="BE23" s="89">
        <f t="shared" si="21"/>
        <v>0</v>
      </c>
    </row>
    <row r="24" spans="1:57" s="6" customFormat="1" ht="12" customHeight="1">
      <c r="A24" s="85" t="s">
        <v>243</v>
      </c>
      <c r="B24" s="86" t="s">
        <v>275</v>
      </c>
      <c r="C24" s="85" t="s">
        <v>276</v>
      </c>
      <c r="D24" s="89">
        <f t="shared" si="7"/>
        <v>0</v>
      </c>
      <c r="E24" s="89">
        <f t="shared" si="8"/>
        <v>0</v>
      </c>
      <c r="F24" s="89">
        <f t="shared" si="9"/>
        <v>0</v>
      </c>
      <c r="G24" s="89">
        <f t="shared" si="10"/>
        <v>0</v>
      </c>
      <c r="H24" s="89">
        <f t="shared" si="11"/>
        <v>0</v>
      </c>
      <c r="I24" s="89">
        <f t="shared" si="12"/>
        <v>0</v>
      </c>
      <c r="J24" s="90" t="s">
        <v>200</v>
      </c>
      <c r="K24" s="90" t="s">
        <v>200</v>
      </c>
      <c r="L24" s="89">
        <v>0</v>
      </c>
      <c r="M24" s="89">
        <v>0</v>
      </c>
      <c r="N24" s="89">
        <f t="shared" si="13"/>
        <v>0</v>
      </c>
      <c r="O24" s="89">
        <v>0</v>
      </c>
      <c r="P24" s="89">
        <v>0</v>
      </c>
      <c r="Q24" s="89">
        <f t="shared" si="14"/>
        <v>0</v>
      </c>
      <c r="R24" s="90" t="s">
        <v>200</v>
      </c>
      <c r="S24" s="90" t="s">
        <v>200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90" t="s">
        <v>200</v>
      </c>
      <c r="AA24" s="90" t="e">
        <f>'[1]34A表'!$H$9</f>
        <v>#REF!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f t="shared" si="15"/>
        <v>0</v>
      </c>
      <c r="AH24" s="90" t="s">
        <v>200</v>
      </c>
      <c r="AI24" s="90" t="s">
        <v>200</v>
      </c>
      <c r="AJ24" s="89">
        <v>0</v>
      </c>
      <c r="AK24" s="89">
        <v>0</v>
      </c>
      <c r="AL24" s="89">
        <f t="shared" si="16"/>
        <v>0</v>
      </c>
      <c r="AM24" s="89">
        <v>0</v>
      </c>
      <c r="AN24" s="89">
        <v>0</v>
      </c>
      <c r="AO24" s="89">
        <f t="shared" si="17"/>
        <v>0</v>
      </c>
      <c r="AP24" s="90" t="s">
        <v>200</v>
      </c>
      <c r="AQ24" s="90" t="s">
        <v>200</v>
      </c>
      <c r="AR24" s="89">
        <v>0</v>
      </c>
      <c r="AS24" s="89">
        <v>0</v>
      </c>
      <c r="AT24" s="89">
        <f t="shared" si="18"/>
        <v>0</v>
      </c>
      <c r="AU24" s="89">
        <v>0</v>
      </c>
      <c r="AV24" s="89">
        <v>0</v>
      </c>
      <c r="AW24" s="89">
        <f t="shared" si="19"/>
        <v>0</v>
      </c>
      <c r="AX24" s="90" t="s">
        <v>200</v>
      </c>
      <c r="AY24" s="90" t="s">
        <v>200</v>
      </c>
      <c r="AZ24" s="89">
        <v>0</v>
      </c>
      <c r="BA24" s="89">
        <v>0</v>
      </c>
      <c r="BB24" s="89">
        <f t="shared" si="20"/>
        <v>0</v>
      </c>
      <c r="BC24" s="89">
        <v>0</v>
      </c>
      <c r="BD24" s="89">
        <v>0</v>
      </c>
      <c r="BE24" s="89">
        <f t="shared" si="21"/>
        <v>0</v>
      </c>
    </row>
    <row r="25" spans="1:57" s="6" customFormat="1" ht="12" customHeight="1">
      <c r="A25" s="85" t="s">
        <v>243</v>
      </c>
      <c r="B25" s="86" t="s">
        <v>277</v>
      </c>
      <c r="C25" s="85" t="s">
        <v>278</v>
      </c>
      <c r="D25" s="89">
        <f t="shared" si="7"/>
        <v>0</v>
      </c>
      <c r="E25" s="89">
        <f t="shared" si="8"/>
        <v>0</v>
      </c>
      <c r="F25" s="89">
        <f t="shared" si="9"/>
        <v>0</v>
      </c>
      <c r="G25" s="89">
        <f t="shared" si="10"/>
        <v>0</v>
      </c>
      <c r="H25" s="89">
        <f t="shared" si="11"/>
        <v>0</v>
      </c>
      <c r="I25" s="89">
        <f t="shared" si="12"/>
        <v>0</v>
      </c>
      <c r="J25" s="90" t="s">
        <v>200</v>
      </c>
      <c r="K25" s="90" t="s">
        <v>200</v>
      </c>
      <c r="L25" s="89">
        <v>0</v>
      </c>
      <c r="M25" s="89">
        <v>0</v>
      </c>
      <c r="N25" s="89">
        <f t="shared" si="13"/>
        <v>0</v>
      </c>
      <c r="O25" s="89">
        <v>0</v>
      </c>
      <c r="P25" s="89">
        <v>0</v>
      </c>
      <c r="Q25" s="89">
        <f t="shared" si="14"/>
        <v>0</v>
      </c>
      <c r="R25" s="90" t="s">
        <v>200</v>
      </c>
      <c r="S25" s="90" t="s">
        <v>200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90" t="s">
        <v>200</v>
      </c>
      <c r="AA25" s="90" t="e">
        <f>'[1]34A表'!$H$9</f>
        <v>#REF!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f t="shared" si="15"/>
        <v>0</v>
      </c>
      <c r="AH25" s="90" t="s">
        <v>200</v>
      </c>
      <c r="AI25" s="90" t="s">
        <v>200</v>
      </c>
      <c r="AJ25" s="89">
        <v>0</v>
      </c>
      <c r="AK25" s="89">
        <v>0</v>
      </c>
      <c r="AL25" s="89">
        <f t="shared" si="16"/>
        <v>0</v>
      </c>
      <c r="AM25" s="89">
        <v>0</v>
      </c>
      <c r="AN25" s="89">
        <v>0</v>
      </c>
      <c r="AO25" s="89">
        <f t="shared" si="17"/>
        <v>0</v>
      </c>
      <c r="AP25" s="90" t="s">
        <v>200</v>
      </c>
      <c r="AQ25" s="90" t="s">
        <v>200</v>
      </c>
      <c r="AR25" s="89">
        <v>0</v>
      </c>
      <c r="AS25" s="89">
        <v>0</v>
      </c>
      <c r="AT25" s="89">
        <f t="shared" si="18"/>
        <v>0</v>
      </c>
      <c r="AU25" s="89">
        <v>0</v>
      </c>
      <c r="AV25" s="89">
        <v>0</v>
      </c>
      <c r="AW25" s="89">
        <f t="shared" si="19"/>
        <v>0</v>
      </c>
      <c r="AX25" s="90" t="s">
        <v>200</v>
      </c>
      <c r="AY25" s="90" t="s">
        <v>200</v>
      </c>
      <c r="AZ25" s="89">
        <v>0</v>
      </c>
      <c r="BA25" s="89">
        <v>0</v>
      </c>
      <c r="BB25" s="89">
        <f t="shared" si="20"/>
        <v>0</v>
      </c>
      <c r="BC25" s="89">
        <v>0</v>
      </c>
      <c r="BD25" s="89">
        <v>0</v>
      </c>
      <c r="BE25" s="89">
        <f t="shared" si="21"/>
        <v>0</v>
      </c>
    </row>
    <row r="26" spans="1:57" s="6" customFormat="1" ht="12" customHeight="1">
      <c r="A26" s="85" t="s">
        <v>243</v>
      </c>
      <c r="B26" s="86" t="s">
        <v>279</v>
      </c>
      <c r="C26" s="85" t="s">
        <v>280</v>
      </c>
      <c r="D26" s="89">
        <f t="shared" si="7"/>
        <v>0</v>
      </c>
      <c r="E26" s="89">
        <f t="shared" si="8"/>
        <v>0</v>
      </c>
      <c r="F26" s="89">
        <f t="shared" si="9"/>
        <v>0</v>
      </c>
      <c r="G26" s="89">
        <f t="shared" si="10"/>
        <v>0</v>
      </c>
      <c r="H26" s="89">
        <f t="shared" si="11"/>
        <v>0</v>
      </c>
      <c r="I26" s="89">
        <f t="shared" si="12"/>
        <v>0</v>
      </c>
      <c r="J26" s="90" t="s">
        <v>200</v>
      </c>
      <c r="K26" s="90" t="s">
        <v>200</v>
      </c>
      <c r="L26" s="89">
        <v>0</v>
      </c>
      <c r="M26" s="89">
        <v>0</v>
      </c>
      <c r="N26" s="89">
        <f t="shared" si="13"/>
        <v>0</v>
      </c>
      <c r="O26" s="89">
        <v>0</v>
      </c>
      <c r="P26" s="89">
        <v>0</v>
      </c>
      <c r="Q26" s="89">
        <f t="shared" si="14"/>
        <v>0</v>
      </c>
      <c r="R26" s="90" t="s">
        <v>200</v>
      </c>
      <c r="S26" s="90" t="s">
        <v>200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90" t="s">
        <v>200</v>
      </c>
      <c r="AA26" s="90" t="e">
        <f>'[1]34A表'!$H$9</f>
        <v>#REF!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f t="shared" si="15"/>
        <v>0</v>
      </c>
      <c r="AH26" s="90" t="s">
        <v>200</v>
      </c>
      <c r="AI26" s="90" t="s">
        <v>200</v>
      </c>
      <c r="AJ26" s="89">
        <v>0</v>
      </c>
      <c r="AK26" s="89">
        <v>0</v>
      </c>
      <c r="AL26" s="89">
        <f t="shared" si="16"/>
        <v>0</v>
      </c>
      <c r="AM26" s="89">
        <v>0</v>
      </c>
      <c r="AN26" s="89">
        <v>0</v>
      </c>
      <c r="AO26" s="89">
        <f t="shared" si="17"/>
        <v>0</v>
      </c>
      <c r="AP26" s="90" t="s">
        <v>200</v>
      </c>
      <c r="AQ26" s="90" t="s">
        <v>200</v>
      </c>
      <c r="AR26" s="89">
        <v>0</v>
      </c>
      <c r="AS26" s="89">
        <v>0</v>
      </c>
      <c r="AT26" s="89">
        <f t="shared" si="18"/>
        <v>0</v>
      </c>
      <c r="AU26" s="89">
        <v>0</v>
      </c>
      <c r="AV26" s="89">
        <v>0</v>
      </c>
      <c r="AW26" s="89">
        <f t="shared" si="19"/>
        <v>0</v>
      </c>
      <c r="AX26" s="90" t="s">
        <v>200</v>
      </c>
      <c r="AY26" s="90" t="s">
        <v>200</v>
      </c>
      <c r="AZ26" s="89">
        <v>0</v>
      </c>
      <c r="BA26" s="89">
        <v>0</v>
      </c>
      <c r="BB26" s="89">
        <f t="shared" si="20"/>
        <v>0</v>
      </c>
      <c r="BC26" s="89">
        <v>0</v>
      </c>
      <c r="BD26" s="89">
        <v>0</v>
      </c>
      <c r="BE26" s="89">
        <f t="shared" si="21"/>
        <v>0</v>
      </c>
    </row>
    <row r="27" spans="1:57" s="6" customFormat="1" ht="12" customHeight="1">
      <c r="A27" s="85" t="s">
        <v>243</v>
      </c>
      <c r="B27" s="86" t="s">
        <v>281</v>
      </c>
      <c r="C27" s="85" t="s">
        <v>282</v>
      </c>
      <c r="D27" s="89">
        <f t="shared" si="7"/>
        <v>0</v>
      </c>
      <c r="E27" s="89">
        <f t="shared" si="8"/>
        <v>16742</v>
      </c>
      <c r="F27" s="89">
        <f t="shared" si="9"/>
        <v>16742</v>
      </c>
      <c r="G27" s="89">
        <f t="shared" si="10"/>
        <v>0</v>
      </c>
      <c r="H27" s="89">
        <f t="shared" si="11"/>
        <v>0</v>
      </c>
      <c r="I27" s="89">
        <f t="shared" si="12"/>
        <v>0</v>
      </c>
      <c r="J27" s="90" t="s">
        <v>206</v>
      </c>
      <c r="K27" s="90" t="s">
        <v>203</v>
      </c>
      <c r="L27" s="89">
        <v>0</v>
      </c>
      <c r="M27" s="89">
        <v>16742</v>
      </c>
      <c r="N27" s="89">
        <f t="shared" si="13"/>
        <v>16742</v>
      </c>
      <c r="O27" s="89">
        <v>0</v>
      </c>
      <c r="P27" s="89">
        <v>0</v>
      </c>
      <c r="Q27" s="89">
        <f t="shared" si="14"/>
        <v>0</v>
      </c>
      <c r="R27" s="90" t="s">
        <v>200</v>
      </c>
      <c r="S27" s="90" t="s">
        <v>200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90" t="s">
        <v>200</v>
      </c>
      <c r="AA27" s="90" t="e">
        <f>'[1]34A表'!$H$9</f>
        <v>#REF!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f t="shared" si="15"/>
        <v>0</v>
      </c>
      <c r="AH27" s="90" t="s">
        <v>200</v>
      </c>
      <c r="AI27" s="90" t="s">
        <v>200</v>
      </c>
      <c r="AJ27" s="89">
        <v>0</v>
      </c>
      <c r="AK27" s="89">
        <v>0</v>
      </c>
      <c r="AL27" s="89">
        <f t="shared" si="16"/>
        <v>0</v>
      </c>
      <c r="AM27" s="89">
        <v>0</v>
      </c>
      <c r="AN27" s="89">
        <v>0</v>
      </c>
      <c r="AO27" s="89">
        <f t="shared" si="17"/>
        <v>0</v>
      </c>
      <c r="AP27" s="90" t="s">
        <v>200</v>
      </c>
      <c r="AQ27" s="90" t="s">
        <v>200</v>
      </c>
      <c r="AR27" s="89">
        <v>0</v>
      </c>
      <c r="AS27" s="89">
        <v>0</v>
      </c>
      <c r="AT27" s="89">
        <f t="shared" si="18"/>
        <v>0</v>
      </c>
      <c r="AU27" s="89">
        <v>0</v>
      </c>
      <c r="AV27" s="89">
        <v>0</v>
      </c>
      <c r="AW27" s="89">
        <f t="shared" si="19"/>
        <v>0</v>
      </c>
      <c r="AX27" s="90" t="s">
        <v>200</v>
      </c>
      <c r="AY27" s="90" t="s">
        <v>200</v>
      </c>
      <c r="AZ27" s="89">
        <v>0</v>
      </c>
      <c r="BA27" s="89">
        <v>0</v>
      </c>
      <c r="BB27" s="89">
        <f t="shared" si="20"/>
        <v>0</v>
      </c>
      <c r="BC27" s="89">
        <v>0</v>
      </c>
      <c r="BD27" s="89">
        <v>0</v>
      </c>
      <c r="BE27" s="89">
        <f t="shared" si="21"/>
        <v>0</v>
      </c>
    </row>
    <row r="28" spans="1:57" s="6" customFormat="1" ht="12" customHeight="1">
      <c r="A28" s="85" t="s">
        <v>243</v>
      </c>
      <c r="B28" s="86" t="s">
        <v>283</v>
      </c>
      <c r="C28" s="85" t="s">
        <v>284</v>
      </c>
      <c r="D28" s="89">
        <f t="shared" si="7"/>
        <v>0</v>
      </c>
      <c r="E28" s="89">
        <f t="shared" si="8"/>
        <v>4115</v>
      </c>
      <c r="F28" s="89">
        <f t="shared" si="9"/>
        <v>4115</v>
      </c>
      <c r="G28" s="89">
        <f t="shared" si="10"/>
        <v>0</v>
      </c>
      <c r="H28" s="89">
        <f t="shared" si="11"/>
        <v>0</v>
      </c>
      <c r="I28" s="89">
        <f t="shared" si="12"/>
        <v>0</v>
      </c>
      <c r="J28" s="90" t="s">
        <v>206</v>
      </c>
      <c r="K28" s="90" t="s">
        <v>203</v>
      </c>
      <c r="L28" s="89">
        <v>0</v>
      </c>
      <c r="M28" s="89">
        <v>4115</v>
      </c>
      <c r="N28" s="89">
        <f t="shared" si="13"/>
        <v>4115</v>
      </c>
      <c r="O28" s="89">
        <v>0</v>
      </c>
      <c r="P28" s="89">
        <v>0</v>
      </c>
      <c r="Q28" s="89">
        <f t="shared" si="14"/>
        <v>0</v>
      </c>
      <c r="R28" s="90" t="s">
        <v>200</v>
      </c>
      <c r="S28" s="90" t="s">
        <v>200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90" t="s">
        <v>200</v>
      </c>
      <c r="AA28" s="90" t="e">
        <f>'[1]34A表'!$H$9</f>
        <v>#REF!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f t="shared" si="15"/>
        <v>0</v>
      </c>
      <c r="AH28" s="90" t="s">
        <v>200</v>
      </c>
      <c r="AI28" s="90" t="s">
        <v>200</v>
      </c>
      <c r="AJ28" s="89">
        <v>0</v>
      </c>
      <c r="AK28" s="89">
        <v>0</v>
      </c>
      <c r="AL28" s="89">
        <f t="shared" si="16"/>
        <v>0</v>
      </c>
      <c r="AM28" s="89">
        <v>0</v>
      </c>
      <c r="AN28" s="89">
        <v>0</v>
      </c>
      <c r="AO28" s="89">
        <f t="shared" si="17"/>
        <v>0</v>
      </c>
      <c r="AP28" s="90" t="s">
        <v>200</v>
      </c>
      <c r="AQ28" s="90" t="s">
        <v>200</v>
      </c>
      <c r="AR28" s="89">
        <v>0</v>
      </c>
      <c r="AS28" s="89">
        <v>0</v>
      </c>
      <c r="AT28" s="89">
        <f t="shared" si="18"/>
        <v>0</v>
      </c>
      <c r="AU28" s="89">
        <v>0</v>
      </c>
      <c r="AV28" s="89">
        <v>0</v>
      </c>
      <c r="AW28" s="89">
        <f t="shared" si="19"/>
        <v>0</v>
      </c>
      <c r="AX28" s="90" t="s">
        <v>200</v>
      </c>
      <c r="AY28" s="90" t="s">
        <v>200</v>
      </c>
      <c r="AZ28" s="89">
        <v>0</v>
      </c>
      <c r="BA28" s="89">
        <v>0</v>
      </c>
      <c r="BB28" s="89">
        <f t="shared" si="20"/>
        <v>0</v>
      </c>
      <c r="BC28" s="89">
        <v>0</v>
      </c>
      <c r="BD28" s="89">
        <v>0</v>
      </c>
      <c r="BE28" s="89">
        <f t="shared" si="21"/>
        <v>0</v>
      </c>
    </row>
    <row r="29" spans="1:57" s="6" customFormat="1" ht="12" customHeight="1">
      <c r="A29" s="85" t="s">
        <v>243</v>
      </c>
      <c r="B29" s="86" t="s">
        <v>285</v>
      </c>
      <c r="C29" s="85" t="s">
        <v>286</v>
      </c>
      <c r="D29" s="89">
        <f t="shared" si="7"/>
        <v>0</v>
      </c>
      <c r="E29" s="89">
        <f t="shared" si="8"/>
        <v>4615</v>
      </c>
      <c r="F29" s="89">
        <f t="shared" si="9"/>
        <v>4615</v>
      </c>
      <c r="G29" s="89">
        <f t="shared" si="10"/>
        <v>0</v>
      </c>
      <c r="H29" s="89">
        <f t="shared" si="11"/>
        <v>0</v>
      </c>
      <c r="I29" s="89">
        <f t="shared" si="12"/>
        <v>0</v>
      </c>
      <c r="J29" s="90" t="s">
        <v>206</v>
      </c>
      <c r="K29" s="90" t="s">
        <v>207</v>
      </c>
      <c r="L29" s="89">
        <v>0</v>
      </c>
      <c r="M29" s="89">
        <v>4615</v>
      </c>
      <c r="N29" s="89">
        <f t="shared" si="13"/>
        <v>4615</v>
      </c>
      <c r="O29" s="89">
        <v>0</v>
      </c>
      <c r="P29" s="89">
        <v>0</v>
      </c>
      <c r="Q29" s="89">
        <f t="shared" si="14"/>
        <v>0</v>
      </c>
      <c r="R29" s="90" t="s">
        <v>200</v>
      </c>
      <c r="S29" s="90" t="s">
        <v>200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90" t="s">
        <v>200</v>
      </c>
      <c r="AA29" s="90" t="e">
        <f>'[1]34A表'!$H$9</f>
        <v>#REF!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f t="shared" si="15"/>
        <v>0</v>
      </c>
      <c r="AH29" s="90" t="s">
        <v>200</v>
      </c>
      <c r="AI29" s="90" t="s">
        <v>200</v>
      </c>
      <c r="AJ29" s="89">
        <v>0</v>
      </c>
      <c r="AK29" s="89">
        <v>0</v>
      </c>
      <c r="AL29" s="89">
        <f t="shared" si="16"/>
        <v>0</v>
      </c>
      <c r="AM29" s="89">
        <v>0</v>
      </c>
      <c r="AN29" s="89">
        <v>0</v>
      </c>
      <c r="AO29" s="89">
        <f t="shared" si="17"/>
        <v>0</v>
      </c>
      <c r="AP29" s="90" t="s">
        <v>200</v>
      </c>
      <c r="AQ29" s="90" t="s">
        <v>200</v>
      </c>
      <c r="AR29" s="89">
        <v>0</v>
      </c>
      <c r="AS29" s="89">
        <v>0</v>
      </c>
      <c r="AT29" s="89">
        <f t="shared" si="18"/>
        <v>0</v>
      </c>
      <c r="AU29" s="89">
        <v>0</v>
      </c>
      <c r="AV29" s="89">
        <v>0</v>
      </c>
      <c r="AW29" s="89">
        <f t="shared" si="19"/>
        <v>0</v>
      </c>
      <c r="AX29" s="90" t="s">
        <v>200</v>
      </c>
      <c r="AY29" s="90" t="s">
        <v>200</v>
      </c>
      <c r="AZ29" s="89">
        <v>0</v>
      </c>
      <c r="BA29" s="89">
        <v>0</v>
      </c>
      <c r="BB29" s="89">
        <f t="shared" si="20"/>
        <v>0</v>
      </c>
      <c r="BC29" s="89">
        <v>0</v>
      </c>
      <c r="BD29" s="89">
        <v>0</v>
      </c>
      <c r="BE29" s="89">
        <f t="shared" si="21"/>
        <v>0</v>
      </c>
    </row>
    <row r="30" spans="1:57" s="6" customFormat="1" ht="12" customHeight="1">
      <c r="A30" s="85" t="s">
        <v>243</v>
      </c>
      <c r="B30" s="86" t="s">
        <v>287</v>
      </c>
      <c r="C30" s="85" t="s">
        <v>288</v>
      </c>
      <c r="D30" s="89">
        <f t="shared" si="7"/>
        <v>0</v>
      </c>
      <c r="E30" s="89">
        <f t="shared" si="8"/>
        <v>0</v>
      </c>
      <c r="F30" s="89">
        <f t="shared" si="9"/>
        <v>0</v>
      </c>
      <c r="G30" s="89">
        <f t="shared" si="10"/>
        <v>0</v>
      </c>
      <c r="H30" s="89">
        <f t="shared" si="11"/>
        <v>0</v>
      </c>
      <c r="I30" s="89">
        <f t="shared" si="12"/>
        <v>0</v>
      </c>
      <c r="J30" s="90" t="s">
        <v>200</v>
      </c>
      <c r="K30" s="90" t="s">
        <v>200</v>
      </c>
      <c r="L30" s="89">
        <v>0</v>
      </c>
      <c r="M30" s="89">
        <v>0</v>
      </c>
      <c r="N30" s="89">
        <f t="shared" si="13"/>
        <v>0</v>
      </c>
      <c r="O30" s="89">
        <v>0</v>
      </c>
      <c r="P30" s="89">
        <v>0</v>
      </c>
      <c r="Q30" s="89">
        <f t="shared" si="14"/>
        <v>0</v>
      </c>
      <c r="R30" s="90" t="s">
        <v>200</v>
      </c>
      <c r="S30" s="90" t="s">
        <v>200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90" t="s">
        <v>200</v>
      </c>
      <c r="AA30" s="90" t="e">
        <f>'[1]34A表'!$H$9</f>
        <v>#REF!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f t="shared" si="15"/>
        <v>0</v>
      </c>
      <c r="AH30" s="90" t="s">
        <v>200</v>
      </c>
      <c r="AI30" s="90" t="s">
        <v>200</v>
      </c>
      <c r="AJ30" s="89">
        <v>0</v>
      </c>
      <c r="AK30" s="89">
        <v>0</v>
      </c>
      <c r="AL30" s="89">
        <f t="shared" si="16"/>
        <v>0</v>
      </c>
      <c r="AM30" s="89">
        <v>0</v>
      </c>
      <c r="AN30" s="89">
        <v>0</v>
      </c>
      <c r="AO30" s="89">
        <f t="shared" si="17"/>
        <v>0</v>
      </c>
      <c r="AP30" s="90" t="s">
        <v>200</v>
      </c>
      <c r="AQ30" s="90" t="s">
        <v>200</v>
      </c>
      <c r="AR30" s="89">
        <v>0</v>
      </c>
      <c r="AS30" s="89">
        <v>0</v>
      </c>
      <c r="AT30" s="89">
        <f t="shared" si="18"/>
        <v>0</v>
      </c>
      <c r="AU30" s="89">
        <v>0</v>
      </c>
      <c r="AV30" s="89">
        <v>0</v>
      </c>
      <c r="AW30" s="89">
        <f t="shared" si="19"/>
        <v>0</v>
      </c>
      <c r="AX30" s="90" t="s">
        <v>200</v>
      </c>
      <c r="AY30" s="90" t="s">
        <v>200</v>
      </c>
      <c r="AZ30" s="89">
        <v>0</v>
      </c>
      <c r="BA30" s="89">
        <v>0</v>
      </c>
      <c r="BB30" s="89">
        <f t="shared" si="20"/>
        <v>0</v>
      </c>
      <c r="BC30" s="89">
        <v>0</v>
      </c>
      <c r="BD30" s="89">
        <v>0</v>
      </c>
      <c r="BE30" s="89">
        <f t="shared" si="21"/>
        <v>0</v>
      </c>
    </row>
    <row r="31" spans="1:57" s="6" customFormat="1" ht="12" customHeight="1">
      <c r="A31" s="85" t="s">
        <v>243</v>
      </c>
      <c r="B31" s="86" t="s">
        <v>289</v>
      </c>
      <c r="C31" s="85" t="s">
        <v>290</v>
      </c>
      <c r="D31" s="89">
        <f t="shared" si="7"/>
        <v>0</v>
      </c>
      <c r="E31" s="89">
        <f t="shared" si="8"/>
        <v>0</v>
      </c>
      <c r="F31" s="89">
        <f t="shared" si="9"/>
        <v>0</v>
      </c>
      <c r="G31" s="89">
        <f t="shared" si="10"/>
        <v>0</v>
      </c>
      <c r="H31" s="89">
        <f t="shared" si="11"/>
        <v>0</v>
      </c>
      <c r="I31" s="89">
        <f t="shared" si="12"/>
        <v>0</v>
      </c>
      <c r="J31" s="90" t="s">
        <v>200</v>
      </c>
      <c r="K31" s="90" t="s">
        <v>200</v>
      </c>
      <c r="L31" s="89">
        <v>0</v>
      </c>
      <c r="M31" s="89">
        <v>0</v>
      </c>
      <c r="N31" s="89">
        <f t="shared" si="13"/>
        <v>0</v>
      </c>
      <c r="O31" s="89">
        <v>0</v>
      </c>
      <c r="P31" s="89">
        <v>0</v>
      </c>
      <c r="Q31" s="89">
        <f t="shared" si="14"/>
        <v>0</v>
      </c>
      <c r="R31" s="90" t="s">
        <v>200</v>
      </c>
      <c r="S31" s="90" t="s">
        <v>200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90" t="s">
        <v>200</v>
      </c>
      <c r="AA31" s="90" t="e">
        <f>'[1]34A表'!$H$9</f>
        <v>#REF!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f t="shared" si="15"/>
        <v>0</v>
      </c>
      <c r="AH31" s="90" t="s">
        <v>200</v>
      </c>
      <c r="AI31" s="90" t="s">
        <v>200</v>
      </c>
      <c r="AJ31" s="89">
        <v>0</v>
      </c>
      <c r="AK31" s="89">
        <v>0</v>
      </c>
      <c r="AL31" s="89">
        <f t="shared" si="16"/>
        <v>0</v>
      </c>
      <c r="AM31" s="89">
        <v>0</v>
      </c>
      <c r="AN31" s="89">
        <v>0</v>
      </c>
      <c r="AO31" s="89">
        <f t="shared" si="17"/>
        <v>0</v>
      </c>
      <c r="AP31" s="90" t="s">
        <v>200</v>
      </c>
      <c r="AQ31" s="90" t="s">
        <v>200</v>
      </c>
      <c r="AR31" s="89">
        <v>0</v>
      </c>
      <c r="AS31" s="89">
        <v>0</v>
      </c>
      <c r="AT31" s="89">
        <f t="shared" si="18"/>
        <v>0</v>
      </c>
      <c r="AU31" s="89">
        <v>0</v>
      </c>
      <c r="AV31" s="89">
        <v>0</v>
      </c>
      <c r="AW31" s="89">
        <f t="shared" si="19"/>
        <v>0</v>
      </c>
      <c r="AX31" s="90" t="s">
        <v>200</v>
      </c>
      <c r="AY31" s="90" t="s">
        <v>200</v>
      </c>
      <c r="AZ31" s="89">
        <v>0</v>
      </c>
      <c r="BA31" s="89">
        <v>0</v>
      </c>
      <c r="BB31" s="89">
        <f t="shared" si="20"/>
        <v>0</v>
      </c>
      <c r="BC31" s="89">
        <v>0</v>
      </c>
      <c r="BD31" s="89">
        <v>0</v>
      </c>
      <c r="BE31" s="89">
        <f t="shared" si="21"/>
        <v>0</v>
      </c>
    </row>
    <row r="32" spans="1:57" s="6" customFormat="1" ht="12" customHeight="1">
      <c r="A32" s="85" t="s">
        <v>243</v>
      </c>
      <c r="B32" s="86" t="s">
        <v>291</v>
      </c>
      <c r="C32" s="85" t="s">
        <v>292</v>
      </c>
      <c r="D32" s="89">
        <f t="shared" si="7"/>
        <v>0</v>
      </c>
      <c r="E32" s="89">
        <f t="shared" si="8"/>
        <v>0</v>
      </c>
      <c r="F32" s="89">
        <f t="shared" si="9"/>
        <v>0</v>
      </c>
      <c r="G32" s="89">
        <f t="shared" si="10"/>
        <v>0</v>
      </c>
      <c r="H32" s="89">
        <f t="shared" si="11"/>
        <v>0</v>
      </c>
      <c r="I32" s="89">
        <f t="shared" si="12"/>
        <v>0</v>
      </c>
      <c r="J32" s="90" t="s">
        <v>200</v>
      </c>
      <c r="K32" s="90" t="s">
        <v>200</v>
      </c>
      <c r="L32" s="89">
        <v>0</v>
      </c>
      <c r="M32" s="89">
        <v>0</v>
      </c>
      <c r="N32" s="89">
        <f t="shared" si="13"/>
        <v>0</v>
      </c>
      <c r="O32" s="89">
        <v>0</v>
      </c>
      <c r="P32" s="89">
        <v>0</v>
      </c>
      <c r="Q32" s="89">
        <f t="shared" si="14"/>
        <v>0</v>
      </c>
      <c r="R32" s="90" t="s">
        <v>200</v>
      </c>
      <c r="S32" s="90" t="s">
        <v>200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90" t="s">
        <v>200</v>
      </c>
      <c r="AA32" s="90" t="e">
        <f>'[1]34A表'!$H$9</f>
        <v>#REF!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f t="shared" si="15"/>
        <v>0</v>
      </c>
      <c r="AH32" s="90" t="s">
        <v>200</v>
      </c>
      <c r="AI32" s="90" t="s">
        <v>200</v>
      </c>
      <c r="AJ32" s="89">
        <v>0</v>
      </c>
      <c r="AK32" s="89">
        <v>0</v>
      </c>
      <c r="AL32" s="89">
        <f t="shared" si="16"/>
        <v>0</v>
      </c>
      <c r="AM32" s="89">
        <v>0</v>
      </c>
      <c r="AN32" s="89">
        <v>0</v>
      </c>
      <c r="AO32" s="89">
        <f t="shared" si="17"/>
        <v>0</v>
      </c>
      <c r="AP32" s="90" t="s">
        <v>200</v>
      </c>
      <c r="AQ32" s="90" t="s">
        <v>200</v>
      </c>
      <c r="AR32" s="89">
        <v>0</v>
      </c>
      <c r="AS32" s="89">
        <v>0</v>
      </c>
      <c r="AT32" s="89">
        <f t="shared" si="18"/>
        <v>0</v>
      </c>
      <c r="AU32" s="89">
        <v>0</v>
      </c>
      <c r="AV32" s="89">
        <v>0</v>
      </c>
      <c r="AW32" s="89">
        <f t="shared" si="19"/>
        <v>0</v>
      </c>
      <c r="AX32" s="90" t="s">
        <v>200</v>
      </c>
      <c r="AY32" s="90" t="s">
        <v>200</v>
      </c>
      <c r="AZ32" s="89">
        <v>0</v>
      </c>
      <c r="BA32" s="89">
        <v>0</v>
      </c>
      <c r="BB32" s="89">
        <f t="shared" si="20"/>
        <v>0</v>
      </c>
      <c r="BC32" s="89">
        <v>0</v>
      </c>
      <c r="BD32" s="89">
        <v>0</v>
      </c>
      <c r="BE32" s="89">
        <f t="shared" si="21"/>
        <v>0</v>
      </c>
    </row>
    <row r="33" spans="1:57" s="6" customFormat="1" ht="12" customHeight="1">
      <c r="A33" s="85" t="s">
        <v>243</v>
      </c>
      <c r="B33" s="86" t="s">
        <v>293</v>
      </c>
      <c r="C33" s="85" t="s">
        <v>294</v>
      </c>
      <c r="D33" s="89">
        <f t="shared" si="7"/>
        <v>0</v>
      </c>
      <c r="E33" s="89">
        <f t="shared" si="8"/>
        <v>0</v>
      </c>
      <c r="F33" s="89">
        <f t="shared" si="9"/>
        <v>0</v>
      </c>
      <c r="G33" s="89">
        <f t="shared" si="10"/>
        <v>0</v>
      </c>
      <c r="H33" s="89">
        <f t="shared" si="11"/>
        <v>0</v>
      </c>
      <c r="I33" s="89">
        <f t="shared" si="12"/>
        <v>0</v>
      </c>
      <c r="J33" s="90" t="s">
        <v>200</v>
      </c>
      <c r="K33" s="90" t="s">
        <v>200</v>
      </c>
      <c r="L33" s="89">
        <v>0</v>
      </c>
      <c r="M33" s="89">
        <v>0</v>
      </c>
      <c r="N33" s="89">
        <f t="shared" si="13"/>
        <v>0</v>
      </c>
      <c r="O33" s="89">
        <v>0</v>
      </c>
      <c r="P33" s="89">
        <v>0</v>
      </c>
      <c r="Q33" s="89">
        <f t="shared" si="14"/>
        <v>0</v>
      </c>
      <c r="R33" s="90" t="s">
        <v>200</v>
      </c>
      <c r="S33" s="90" t="s">
        <v>200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90" t="s">
        <v>200</v>
      </c>
      <c r="AA33" s="90" t="e">
        <f>'[1]34A表'!$H$9</f>
        <v>#REF!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f t="shared" si="15"/>
        <v>0</v>
      </c>
      <c r="AH33" s="90" t="s">
        <v>200</v>
      </c>
      <c r="AI33" s="90" t="s">
        <v>200</v>
      </c>
      <c r="AJ33" s="89">
        <v>0</v>
      </c>
      <c r="AK33" s="89">
        <v>0</v>
      </c>
      <c r="AL33" s="89">
        <f t="shared" si="16"/>
        <v>0</v>
      </c>
      <c r="AM33" s="89">
        <v>0</v>
      </c>
      <c r="AN33" s="89">
        <v>0</v>
      </c>
      <c r="AO33" s="89">
        <f t="shared" si="17"/>
        <v>0</v>
      </c>
      <c r="AP33" s="90" t="s">
        <v>200</v>
      </c>
      <c r="AQ33" s="90" t="s">
        <v>200</v>
      </c>
      <c r="AR33" s="89">
        <v>0</v>
      </c>
      <c r="AS33" s="89">
        <v>0</v>
      </c>
      <c r="AT33" s="89">
        <f t="shared" si="18"/>
        <v>0</v>
      </c>
      <c r="AU33" s="89">
        <v>0</v>
      </c>
      <c r="AV33" s="89">
        <v>0</v>
      </c>
      <c r="AW33" s="89">
        <f t="shared" si="19"/>
        <v>0</v>
      </c>
      <c r="AX33" s="90" t="s">
        <v>200</v>
      </c>
      <c r="AY33" s="90" t="s">
        <v>200</v>
      </c>
      <c r="AZ33" s="89">
        <v>0</v>
      </c>
      <c r="BA33" s="89">
        <v>0</v>
      </c>
      <c r="BB33" s="89">
        <f t="shared" si="20"/>
        <v>0</v>
      </c>
      <c r="BC33" s="89">
        <v>0</v>
      </c>
      <c r="BD33" s="89">
        <v>0</v>
      </c>
      <c r="BE33" s="89">
        <f t="shared" si="21"/>
        <v>0</v>
      </c>
    </row>
    <row r="34" spans="1:57" s="6" customFormat="1" ht="12" customHeight="1">
      <c r="A34" s="85" t="s">
        <v>243</v>
      </c>
      <c r="B34" s="86" t="s">
        <v>295</v>
      </c>
      <c r="C34" s="85" t="s">
        <v>296</v>
      </c>
      <c r="D34" s="89">
        <f t="shared" si="7"/>
        <v>0</v>
      </c>
      <c r="E34" s="89">
        <f t="shared" si="8"/>
        <v>2373</v>
      </c>
      <c r="F34" s="89">
        <f t="shared" si="9"/>
        <v>2373</v>
      </c>
      <c r="G34" s="89">
        <f t="shared" si="10"/>
        <v>0</v>
      </c>
      <c r="H34" s="89">
        <f t="shared" si="11"/>
        <v>0</v>
      </c>
      <c r="I34" s="89">
        <f t="shared" si="12"/>
        <v>0</v>
      </c>
      <c r="J34" s="90" t="s">
        <v>204</v>
      </c>
      <c r="K34" s="90" t="s">
        <v>205</v>
      </c>
      <c r="L34" s="89">
        <v>0</v>
      </c>
      <c r="M34" s="89">
        <v>2373</v>
      </c>
      <c r="N34" s="89">
        <f t="shared" si="13"/>
        <v>2373</v>
      </c>
      <c r="O34" s="89">
        <v>0</v>
      </c>
      <c r="P34" s="89">
        <v>0</v>
      </c>
      <c r="Q34" s="89">
        <f t="shared" si="14"/>
        <v>0</v>
      </c>
      <c r="R34" s="90" t="s">
        <v>200</v>
      </c>
      <c r="S34" s="90" t="s">
        <v>200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90" t="s">
        <v>200</v>
      </c>
      <c r="AA34" s="90" t="e">
        <f>'[1]34A表'!$H$9</f>
        <v>#REF!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f t="shared" si="15"/>
        <v>0</v>
      </c>
      <c r="AH34" s="90" t="s">
        <v>200</v>
      </c>
      <c r="AI34" s="90" t="s">
        <v>200</v>
      </c>
      <c r="AJ34" s="89">
        <v>0</v>
      </c>
      <c r="AK34" s="89">
        <v>0</v>
      </c>
      <c r="AL34" s="89">
        <f t="shared" si="16"/>
        <v>0</v>
      </c>
      <c r="AM34" s="89">
        <v>0</v>
      </c>
      <c r="AN34" s="89">
        <v>0</v>
      </c>
      <c r="AO34" s="89">
        <f t="shared" si="17"/>
        <v>0</v>
      </c>
      <c r="AP34" s="90" t="s">
        <v>200</v>
      </c>
      <c r="AQ34" s="90" t="s">
        <v>200</v>
      </c>
      <c r="AR34" s="89">
        <v>0</v>
      </c>
      <c r="AS34" s="89">
        <v>0</v>
      </c>
      <c r="AT34" s="89">
        <f t="shared" si="18"/>
        <v>0</v>
      </c>
      <c r="AU34" s="89">
        <v>0</v>
      </c>
      <c r="AV34" s="89">
        <v>0</v>
      </c>
      <c r="AW34" s="89">
        <f t="shared" si="19"/>
        <v>0</v>
      </c>
      <c r="AX34" s="90" t="s">
        <v>200</v>
      </c>
      <c r="AY34" s="90" t="s">
        <v>200</v>
      </c>
      <c r="AZ34" s="89">
        <v>0</v>
      </c>
      <c r="BA34" s="89">
        <v>0</v>
      </c>
      <c r="BB34" s="89">
        <f t="shared" si="20"/>
        <v>0</v>
      </c>
      <c r="BC34" s="89">
        <v>0</v>
      </c>
      <c r="BD34" s="89">
        <v>0</v>
      </c>
      <c r="BE34" s="89">
        <f t="shared" si="21"/>
        <v>0</v>
      </c>
    </row>
    <row r="35" spans="1:57" s="6" customFormat="1" ht="12" customHeight="1">
      <c r="A35" s="85" t="s">
        <v>243</v>
      </c>
      <c r="B35" s="86" t="s">
        <v>297</v>
      </c>
      <c r="C35" s="85" t="s">
        <v>298</v>
      </c>
      <c r="D35" s="89">
        <f t="shared" si="7"/>
        <v>0</v>
      </c>
      <c r="E35" s="89">
        <f t="shared" si="8"/>
        <v>8142</v>
      </c>
      <c r="F35" s="89">
        <f t="shared" si="9"/>
        <v>8142</v>
      </c>
      <c r="G35" s="89">
        <f t="shared" si="10"/>
        <v>0</v>
      </c>
      <c r="H35" s="89">
        <f t="shared" si="11"/>
        <v>0</v>
      </c>
      <c r="I35" s="89">
        <f t="shared" si="12"/>
        <v>0</v>
      </c>
      <c r="J35" s="90" t="s">
        <v>204</v>
      </c>
      <c r="K35" s="90" t="s">
        <v>205</v>
      </c>
      <c r="L35" s="89">
        <v>0</v>
      </c>
      <c r="M35" s="89">
        <v>8142</v>
      </c>
      <c r="N35" s="89">
        <f t="shared" si="13"/>
        <v>8142</v>
      </c>
      <c r="O35" s="89">
        <v>0</v>
      </c>
      <c r="P35" s="89">
        <v>0</v>
      </c>
      <c r="Q35" s="89">
        <f t="shared" si="14"/>
        <v>0</v>
      </c>
      <c r="R35" s="90" t="s">
        <v>200</v>
      </c>
      <c r="S35" s="90" t="s">
        <v>200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90" t="s">
        <v>200</v>
      </c>
      <c r="AA35" s="90" t="e">
        <f>'[1]34A表'!$H$9</f>
        <v>#REF!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f t="shared" si="15"/>
        <v>0</v>
      </c>
      <c r="AH35" s="90" t="s">
        <v>200</v>
      </c>
      <c r="AI35" s="90" t="s">
        <v>200</v>
      </c>
      <c r="AJ35" s="89">
        <v>0</v>
      </c>
      <c r="AK35" s="89">
        <v>0</v>
      </c>
      <c r="AL35" s="89">
        <f t="shared" si="16"/>
        <v>0</v>
      </c>
      <c r="AM35" s="89">
        <v>0</v>
      </c>
      <c r="AN35" s="89">
        <v>0</v>
      </c>
      <c r="AO35" s="89">
        <f t="shared" si="17"/>
        <v>0</v>
      </c>
      <c r="AP35" s="90" t="s">
        <v>200</v>
      </c>
      <c r="AQ35" s="90" t="s">
        <v>200</v>
      </c>
      <c r="AR35" s="89">
        <v>0</v>
      </c>
      <c r="AS35" s="89">
        <v>0</v>
      </c>
      <c r="AT35" s="89">
        <f t="shared" si="18"/>
        <v>0</v>
      </c>
      <c r="AU35" s="89">
        <v>0</v>
      </c>
      <c r="AV35" s="89">
        <v>0</v>
      </c>
      <c r="AW35" s="89">
        <f t="shared" si="19"/>
        <v>0</v>
      </c>
      <c r="AX35" s="90" t="s">
        <v>200</v>
      </c>
      <c r="AY35" s="90" t="s">
        <v>200</v>
      </c>
      <c r="AZ35" s="89">
        <v>0</v>
      </c>
      <c r="BA35" s="89">
        <v>0</v>
      </c>
      <c r="BB35" s="89">
        <f t="shared" si="20"/>
        <v>0</v>
      </c>
      <c r="BC35" s="89">
        <v>0</v>
      </c>
      <c r="BD35" s="89">
        <v>0</v>
      </c>
      <c r="BE35" s="89">
        <f t="shared" si="21"/>
        <v>0</v>
      </c>
    </row>
    <row r="36" spans="1:57" s="6" customFormat="1" ht="12" customHeight="1">
      <c r="A36" s="85" t="s">
        <v>243</v>
      </c>
      <c r="B36" s="86" t="s">
        <v>299</v>
      </c>
      <c r="C36" s="85" t="s">
        <v>300</v>
      </c>
      <c r="D36" s="89">
        <f t="shared" si="7"/>
        <v>0</v>
      </c>
      <c r="E36" s="89">
        <f t="shared" si="8"/>
        <v>8253</v>
      </c>
      <c r="F36" s="89">
        <f t="shared" si="9"/>
        <v>8253</v>
      </c>
      <c r="G36" s="89">
        <f t="shared" si="10"/>
        <v>0</v>
      </c>
      <c r="H36" s="89">
        <f t="shared" si="11"/>
        <v>0</v>
      </c>
      <c r="I36" s="89">
        <f t="shared" si="12"/>
        <v>0</v>
      </c>
      <c r="J36" s="90" t="s">
        <v>208</v>
      </c>
      <c r="K36" s="90" t="s">
        <v>205</v>
      </c>
      <c r="L36" s="89">
        <v>0</v>
      </c>
      <c r="M36" s="89">
        <v>8253</v>
      </c>
      <c r="N36" s="89">
        <f t="shared" si="13"/>
        <v>8253</v>
      </c>
      <c r="O36" s="89">
        <v>0</v>
      </c>
      <c r="P36" s="89">
        <v>0</v>
      </c>
      <c r="Q36" s="89">
        <f t="shared" si="14"/>
        <v>0</v>
      </c>
      <c r="R36" s="90" t="s">
        <v>200</v>
      </c>
      <c r="S36" s="90" t="s">
        <v>200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90" t="s">
        <v>200</v>
      </c>
      <c r="AA36" s="90" t="e">
        <f>'[1]34A表'!$H$9</f>
        <v>#REF!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f t="shared" si="15"/>
        <v>0</v>
      </c>
      <c r="AH36" s="90" t="s">
        <v>200</v>
      </c>
      <c r="AI36" s="90" t="s">
        <v>200</v>
      </c>
      <c r="AJ36" s="89">
        <v>0</v>
      </c>
      <c r="AK36" s="89">
        <v>0</v>
      </c>
      <c r="AL36" s="89">
        <f t="shared" si="16"/>
        <v>0</v>
      </c>
      <c r="AM36" s="89">
        <v>0</v>
      </c>
      <c r="AN36" s="89">
        <v>0</v>
      </c>
      <c r="AO36" s="89">
        <f t="shared" si="17"/>
        <v>0</v>
      </c>
      <c r="AP36" s="90" t="s">
        <v>200</v>
      </c>
      <c r="AQ36" s="90" t="s">
        <v>200</v>
      </c>
      <c r="AR36" s="89">
        <v>0</v>
      </c>
      <c r="AS36" s="89">
        <v>0</v>
      </c>
      <c r="AT36" s="89">
        <f t="shared" si="18"/>
        <v>0</v>
      </c>
      <c r="AU36" s="89">
        <v>0</v>
      </c>
      <c r="AV36" s="89">
        <v>0</v>
      </c>
      <c r="AW36" s="89">
        <f t="shared" si="19"/>
        <v>0</v>
      </c>
      <c r="AX36" s="90" t="s">
        <v>200</v>
      </c>
      <c r="AY36" s="90" t="s">
        <v>200</v>
      </c>
      <c r="AZ36" s="89">
        <v>0</v>
      </c>
      <c r="BA36" s="89">
        <v>0</v>
      </c>
      <c r="BB36" s="89">
        <f t="shared" si="20"/>
        <v>0</v>
      </c>
      <c r="BC36" s="89">
        <v>0</v>
      </c>
      <c r="BD36" s="89">
        <v>0</v>
      </c>
      <c r="BE36" s="89">
        <f t="shared" si="21"/>
        <v>0</v>
      </c>
    </row>
    <row r="37" spans="1:57" s="6" customFormat="1" ht="12" customHeight="1">
      <c r="A37" s="85" t="s">
        <v>243</v>
      </c>
      <c r="B37" s="86" t="s">
        <v>301</v>
      </c>
      <c r="C37" s="85" t="s">
        <v>302</v>
      </c>
      <c r="D37" s="89">
        <f t="shared" si="7"/>
        <v>0</v>
      </c>
      <c r="E37" s="89">
        <f t="shared" si="8"/>
        <v>0</v>
      </c>
      <c r="F37" s="89">
        <f t="shared" si="9"/>
        <v>0</v>
      </c>
      <c r="G37" s="89">
        <f t="shared" si="10"/>
        <v>0</v>
      </c>
      <c r="H37" s="89">
        <f t="shared" si="11"/>
        <v>0</v>
      </c>
      <c r="I37" s="89">
        <f t="shared" si="12"/>
        <v>0</v>
      </c>
      <c r="J37" s="90" t="s">
        <v>200</v>
      </c>
      <c r="K37" s="90" t="s">
        <v>200</v>
      </c>
      <c r="L37" s="89">
        <v>0</v>
      </c>
      <c r="M37" s="89">
        <v>0</v>
      </c>
      <c r="N37" s="89">
        <f t="shared" si="13"/>
        <v>0</v>
      </c>
      <c r="O37" s="89">
        <v>0</v>
      </c>
      <c r="P37" s="89">
        <v>0</v>
      </c>
      <c r="Q37" s="89">
        <f t="shared" si="14"/>
        <v>0</v>
      </c>
      <c r="R37" s="90" t="s">
        <v>200</v>
      </c>
      <c r="S37" s="90" t="s">
        <v>200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90" t="s">
        <v>200</v>
      </c>
      <c r="AA37" s="90" t="e">
        <f>'[1]34A表'!$H$9</f>
        <v>#REF!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f t="shared" si="15"/>
        <v>0</v>
      </c>
      <c r="AH37" s="90" t="s">
        <v>200</v>
      </c>
      <c r="AI37" s="90" t="s">
        <v>200</v>
      </c>
      <c r="AJ37" s="89">
        <v>0</v>
      </c>
      <c r="AK37" s="89">
        <v>0</v>
      </c>
      <c r="AL37" s="89">
        <f t="shared" si="16"/>
        <v>0</v>
      </c>
      <c r="AM37" s="89">
        <v>0</v>
      </c>
      <c r="AN37" s="89">
        <v>0</v>
      </c>
      <c r="AO37" s="89">
        <f t="shared" si="17"/>
        <v>0</v>
      </c>
      <c r="AP37" s="90" t="s">
        <v>200</v>
      </c>
      <c r="AQ37" s="90" t="s">
        <v>200</v>
      </c>
      <c r="AR37" s="89">
        <v>0</v>
      </c>
      <c r="AS37" s="89">
        <v>0</v>
      </c>
      <c r="AT37" s="89">
        <f t="shared" si="18"/>
        <v>0</v>
      </c>
      <c r="AU37" s="89">
        <v>0</v>
      </c>
      <c r="AV37" s="89">
        <v>0</v>
      </c>
      <c r="AW37" s="89">
        <f t="shared" si="19"/>
        <v>0</v>
      </c>
      <c r="AX37" s="90" t="s">
        <v>200</v>
      </c>
      <c r="AY37" s="90" t="s">
        <v>200</v>
      </c>
      <c r="AZ37" s="89">
        <v>0</v>
      </c>
      <c r="BA37" s="89">
        <v>0</v>
      </c>
      <c r="BB37" s="89">
        <f t="shared" si="20"/>
        <v>0</v>
      </c>
      <c r="BC37" s="89">
        <v>0</v>
      </c>
      <c r="BD37" s="89">
        <v>0</v>
      </c>
      <c r="BE37" s="89">
        <f t="shared" si="21"/>
        <v>0</v>
      </c>
    </row>
    <row r="38" spans="1:57" s="6" customFormat="1" ht="12" customHeight="1">
      <c r="A38" s="85" t="s">
        <v>243</v>
      </c>
      <c r="B38" s="86" t="s">
        <v>303</v>
      </c>
      <c r="C38" s="85" t="s">
        <v>304</v>
      </c>
      <c r="D38" s="89">
        <f t="shared" si="7"/>
        <v>0</v>
      </c>
      <c r="E38" s="89">
        <f t="shared" si="8"/>
        <v>0</v>
      </c>
      <c r="F38" s="89">
        <f t="shared" si="9"/>
        <v>0</v>
      </c>
      <c r="G38" s="89">
        <f t="shared" si="10"/>
        <v>0</v>
      </c>
      <c r="H38" s="89">
        <f t="shared" si="11"/>
        <v>0</v>
      </c>
      <c r="I38" s="89">
        <f t="shared" si="12"/>
        <v>0</v>
      </c>
      <c r="J38" s="90" t="s">
        <v>200</v>
      </c>
      <c r="K38" s="90" t="s">
        <v>200</v>
      </c>
      <c r="L38" s="89">
        <v>0</v>
      </c>
      <c r="M38" s="89">
        <v>0</v>
      </c>
      <c r="N38" s="89">
        <f t="shared" si="13"/>
        <v>0</v>
      </c>
      <c r="O38" s="89">
        <v>0</v>
      </c>
      <c r="P38" s="89">
        <v>0</v>
      </c>
      <c r="Q38" s="89">
        <f t="shared" si="14"/>
        <v>0</v>
      </c>
      <c r="R38" s="90" t="s">
        <v>200</v>
      </c>
      <c r="S38" s="90" t="s">
        <v>200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90" t="s">
        <v>200</v>
      </c>
      <c r="AA38" s="90" t="e">
        <f>'[1]34A表'!$H$9</f>
        <v>#REF!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f t="shared" si="15"/>
        <v>0</v>
      </c>
      <c r="AH38" s="90" t="s">
        <v>200</v>
      </c>
      <c r="AI38" s="90" t="s">
        <v>200</v>
      </c>
      <c r="AJ38" s="89">
        <v>0</v>
      </c>
      <c r="AK38" s="89">
        <v>0</v>
      </c>
      <c r="AL38" s="89">
        <f t="shared" si="16"/>
        <v>0</v>
      </c>
      <c r="AM38" s="89">
        <v>0</v>
      </c>
      <c r="AN38" s="89">
        <v>0</v>
      </c>
      <c r="AO38" s="89">
        <f t="shared" si="17"/>
        <v>0</v>
      </c>
      <c r="AP38" s="90" t="s">
        <v>200</v>
      </c>
      <c r="AQ38" s="90" t="s">
        <v>200</v>
      </c>
      <c r="AR38" s="89">
        <v>0</v>
      </c>
      <c r="AS38" s="89">
        <v>0</v>
      </c>
      <c r="AT38" s="89">
        <f t="shared" si="18"/>
        <v>0</v>
      </c>
      <c r="AU38" s="89">
        <v>0</v>
      </c>
      <c r="AV38" s="89">
        <v>0</v>
      </c>
      <c r="AW38" s="89">
        <f t="shared" si="19"/>
        <v>0</v>
      </c>
      <c r="AX38" s="90" t="s">
        <v>200</v>
      </c>
      <c r="AY38" s="90" t="s">
        <v>200</v>
      </c>
      <c r="AZ38" s="89">
        <v>0</v>
      </c>
      <c r="BA38" s="89">
        <v>0</v>
      </c>
      <c r="BB38" s="89">
        <f t="shared" si="20"/>
        <v>0</v>
      </c>
      <c r="BC38" s="89">
        <v>0</v>
      </c>
      <c r="BD38" s="89">
        <v>0</v>
      </c>
      <c r="BE38" s="89">
        <f t="shared" si="21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X4:AX6"/>
    <mergeCell ref="K4:K6"/>
    <mergeCell ref="R4:R6"/>
    <mergeCell ref="A2:A6"/>
    <mergeCell ref="B2:B6"/>
    <mergeCell ref="C2:C6"/>
    <mergeCell ref="J4:J6"/>
  </mergeCells>
  <conditionalFormatting sqref="A7:BE13 A17:BE38">
    <cfRule type="expression" priority="30" dxfId="18" stopIfTrue="1">
      <formula>$A7&lt;&gt;""</formula>
    </cfRule>
  </conditionalFormatting>
  <conditionalFormatting sqref="A14:BE16">
    <cfRule type="expression" priority="29" dxfId="18" stopIfTrue="1">
      <formula>$A14&lt;&gt;""</formula>
    </cfRule>
  </conditionalFormatting>
  <conditionalFormatting sqref="A7:BE38">
    <cfRule type="expression" priority="1" dxfId="1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ゴシック,標準"&amp;14【災害】廃棄物処理事業経費【分担金の合計】（平成24年度実績）&amp;R&amp;A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1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2" customWidth="1"/>
    <col min="4" max="5" width="14.69921875" style="84" customWidth="1"/>
    <col min="6" max="6" width="6.59765625" style="83" customWidth="1"/>
    <col min="7" max="7" width="12.59765625" style="82" customWidth="1"/>
    <col min="8" max="9" width="14.69921875" style="84" customWidth="1"/>
    <col min="10" max="10" width="6.59765625" style="83" customWidth="1"/>
    <col min="11" max="11" width="12.59765625" style="82" customWidth="1"/>
    <col min="12" max="13" width="14.69921875" style="84" customWidth="1"/>
    <col min="14" max="14" width="6.59765625" style="83" customWidth="1"/>
    <col min="15" max="15" width="12.59765625" style="82" customWidth="1"/>
    <col min="16" max="17" width="14.69921875" style="84" customWidth="1"/>
    <col min="18" max="18" width="6.59765625" style="83" customWidth="1"/>
    <col min="19" max="19" width="12.59765625" style="82" customWidth="1"/>
    <col min="20" max="21" width="14.69921875" style="84" customWidth="1"/>
    <col min="22" max="22" width="6.59765625" style="83" customWidth="1"/>
    <col min="23" max="23" width="12.59765625" style="82" customWidth="1"/>
    <col min="24" max="25" width="14.69921875" style="84" customWidth="1"/>
    <col min="26" max="26" width="6.59765625" style="83" customWidth="1"/>
    <col min="27" max="27" width="12.59765625" style="82" customWidth="1"/>
    <col min="28" max="29" width="14.69921875" style="84" customWidth="1"/>
    <col min="30" max="30" width="6.59765625" style="83" customWidth="1"/>
    <col min="31" max="31" width="12.59765625" style="82" customWidth="1"/>
    <col min="32" max="33" width="14.69921875" style="84" customWidth="1"/>
    <col min="34" max="34" width="6.59765625" style="83" customWidth="1"/>
    <col min="35" max="35" width="12.59765625" style="82" customWidth="1"/>
    <col min="36" max="37" width="14.69921875" style="84" customWidth="1"/>
    <col min="38" max="38" width="6.59765625" style="83" customWidth="1"/>
    <col min="39" max="39" width="12.59765625" style="82" customWidth="1"/>
    <col min="40" max="41" width="14.69921875" style="84" customWidth="1"/>
    <col min="42" max="42" width="6.59765625" style="83" customWidth="1"/>
    <col min="43" max="43" width="12.59765625" style="82" customWidth="1"/>
    <col min="44" max="45" width="14.69921875" style="84" customWidth="1"/>
    <col min="46" max="46" width="6.59765625" style="83" customWidth="1"/>
    <col min="47" max="47" width="12.59765625" style="82" customWidth="1"/>
    <col min="48" max="49" width="14.69921875" style="84" customWidth="1"/>
    <col min="50" max="50" width="6.59765625" style="83" customWidth="1"/>
    <col min="51" max="51" width="12.59765625" style="82" customWidth="1"/>
    <col min="52" max="53" width="14.69921875" style="84" customWidth="1"/>
    <col min="54" max="54" width="6.59765625" style="83" customWidth="1"/>
    <col min="55" max="55" width="12.59765625" style="82" customWidth="1"/>
    <col min="56" max="57" width="14.69921875" style="84" customWidth="1"/>
    <col min="58" max="58" width="6.59765625" style="83" customWidth="1"/>
    <col min="59" max="59" width="12.59765625" style="82" customWidth="1"/>
    <col min="60" max="61" width="14.69921875" style="84" customWidth="1"/>
    <col min="62" max="62" width="6.59765625" style="83" customWidth="1"/>
    <col min="63" max="63" width="12.59765625" style="82" customWidth="1"/>
    <col min="64" max="65" width="14.69921875" style="84" customWidth="1"/>
    <col min="66" max="66" width="6.59765625" style="83" customWidth="1"/>
    <col min="67" max="67" width="12.59765625" style="82" customWidth="1"/>
    <col min="68" max="69" width="14.69921875" style="84" customWidth="1"/>
    <col min="70" max="70" width="6.59765625" style="83" customWidth="1"/>
    <col min="71" max="71" width="12.59765625" style="82" customWidth="1"/>
    <col min="72" max="73" width="14.69921875" style="84" customWidth="1"/>
    <col min="74" max="74" width="6.59765625" style="83" customWidth="1"/>
    <col min="75" max="75" width="12.59765625" style="82" customWidth="1"/>
    <col min="76" max="77" width="14.69921875" style="84" customWidth="1"/>
    <col min="78" max="78" width="6.59765625" style="83" customWidth="1"/>
    <col min="79" max="79" width="12.59765625" style="82" customWidth="1"/>
    <col min="80" max="81" width="14.69921875" style="84" customWidth="1"/>
    <col min="82" max="82" width="6.59765625" style="83" customWidth="1"/>
    <col min="83" max="83" width="12.59765625" style="82" customWidth="1"/>
    <col min="84" max="85" width="14.69921875" style="84" customWidth="1"/>
    <col min="86" max="86" width="6.59765625" style="83" customWidth="1"/>
    <col min="87" max="87" width="12.59765625" style="82" customWidth="1"/>
    <col min="88" max="89" width="14.69921875" style="84" customWidth="1"/>
    <col min="90" max="90" width="6.59765625" style="83" customWidth="1"/>
    <col min="91" max="91" width="12.59765625" style="82" customWidth="1"/>
    <col min="92" max="93" width="14.69921875" style="84" customWidth="1"/>
    <col min="94" max="94" width="6.59765625" style="83" customWidth="1"/>
    <col min="95" max="95" width="12.59765625" style="82" customWidth="1"/>
    <col min="96" max="97" width="14.69921875" style="84" customWidth="1"/>
    <col min="98" max="98" width="6.59765625" style="83" customWidth="1"/>
    <col min="99" max="99" width="12.59765625" style="82" customWidth="1"/>
    <col min="100" max="101" width="14.69921875" style="84" customWidth="1"/>
    <col min="102" max="102" width="6.59765625" style="83" customWidth="1"/>
    <col min="103" max="103" width="12.59765625" style="82" customWidth="1"/>
    <col min="104" max="105" width="14.69921875" style="84" customWidth="1"/>
    <col min="106" max="106" width="6.59765625" style="83" customWidth="1"/>
    <col min="107" max="107" width="12.59765625" style="82" customWidth="1"/>
    <col min="108" max="109" width="14.69921875" style="84" customWidth="1"/>
    <col min="110" max="110" width="6.59765625" style="83" customWidth="1"/>
    <col min="111" max="111" width="12.59765625" style="82" customWidth="1"/>
    <col min="112" max="113" width="14.69921875" style="84" customWidth="1"/>
    <col min="114" max="114" width="6.59765625" style="83" customWidth="1"/>
    <col min="115" max="115" width="12.59765625" style="82" customWidth="1"/>
    <col min="116" max="117" width="14.69921875" style="84" customWidth="1"/>
    <col min="118" max="118" width="6.59765625" style="83" customWidth="1"/>
    <col min="119" max="119" width="12.59765625" style="82" customWidth="1"/>
    <col min="120" max="121" width="14.69921875" style="84" customWidth="1"/>
    <col min="122" max="122" width="6.59765625" style="83" customWidth="1"/>
    <col min="123" max="123" width="12.59765625" style="82" customWidth="1"/>
    <col min="124" max="125" width="14.69921875" style="84" customWidth="1"/>
    <col min="126" max="16384" width="9" style="82" customWidth="1"/>
  </cols>
  <sheetData>
    <row r="1" spans="1:125" s="4" customFormat="1" ht="17.25">
      <c r="A1" s="58" t="s">
        <v>199</v>
      </c>
      <c r="B1" s="7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4" customFormat="1" ht="13.5">
      <c r="A2" s="103" t="s">
        <v>157</v>
      </c>
      <c r="B2" s="105" t="s">
        <v>158</v>
      </c>
      <c r="C2" s="101" t="s">
        <v>159</v>
      </c>
      <c r="D2" s="109" t="s">
        <v>160</v>
      </c>
      <c r="E2" s="110"/>
      <c r="F2" s="72" t="s">
        <v>161</v>
      </c>
      <c r="G2" s="12"/>
      <c r="H2" s="12"/>
      <c r="I2" s="53"/>
      <c r="J2" s="72" t="s">
        <v>162</v>
      </c>
      <c r="K2" s="12"/>
      <c r="L2" s="12"/>
      <c r="M2" s="53"/>
      <c r="N2" s="72" t="s">
        <v>163</v>
      </c>
      <c r="O2" s="12"/>
      <c r="P2" s="12"/>
      <c r="Q2" s="53"/>
      <c r="R2" s="72" t="s">
        <v>164</v>
      </c>
      <c r="S2" s="12"/>
      <c r="T2" s="12"/>
      <c r="U2" s="53"/>
      <c r="V2" s="72" t="s">
        <v>165</v>
      </c>
      <c r="W2" s="12"/>
      <c r="X2" s="12"/>
      <c r="Y2" s="53"/>
      <c r="Z2" s="72" t="s">
        <v>166</v>
      </c>
      <c r="AA2" s="12"/>
      <c r="AB2" s="12"/>
      <c r="AC2" s="53"/>
      <c r="AD2" s="72" t="s">
        <v>167</v>
      </c>
      <c r="AE2" s="12"/>
      <c r="AF2" s="12"/>
      <c r="AG2" s="53"/>
      <c r="AH2" s="72" t="s">
        <v>168</v>
      </c>
      <c r="AI2" s="12"/>
      <c r="AJ2" s="12"/>
      <c r="AK2" s="53"/>
      <c r="AL2" s="72" t="s">
        <v>169</v>
      </c>
      <c r="AM2" s="12"/>
      <c r="AN2" s="12"/>
      <c r="AO2" s="53"/>
      <c r="AP2" s="72" t="s">
        <v>170</v>
      </c>
      <c r="AQ2" s="12"/>
      <c r="AR2" s="12"/>
      <c r="AS2" s="53"/>
      <c r="AT2" s="72" t="s">
        <v>171</v>
      </c>
      <c r="AU2" s="12"/>
      <c r="AV2" s="12"/>
      <c r="AW2" s="53"/>
      <c r="AX2" s="72" t="s">
        <v>172</v>
      </c>
      <c r="AY2" s="12"/>
      <c r="AZ2" s="12"/>
      <c r="BA2" s="53"/>
      <c r="BB2" s="72" t="s">
        <v>173</v>
      </c>
      <c r="BC2" s="12"/>
      <c r="BD2" s="12"/>
      <c r="BE2" s="53"/>
      <c r="BF2" s="72" t="s">
        <v>174</v>
      </c>
      <c r="BG2" s="12"/>
      <c r="BH2" s="12"/>
      <c r="BI2" s="53"/>
      <c r="BJ2" s="72" t="s">
        <v>175</v>
      </c>
      <c r="BK2" s="12"/>
      <c r="BL2" s="12"/>
      <c r="BM2" s="53"/>
      <c r="BN2" s="72" t="s">
        <v>176</v>
      </c>
      <c r="BO2" s="12"/>
      <c r="BP2" s="12"/>
      <c r="BQ2" s="53"/>
      <c r="BR2" s="72" t="s">
        <v>177</v>
      </c>
      <c r="BS2" s="12"/>
      <c r="BT2" s="12"/>
      <c r="BU2" s="53"/>
      <c r="BV2" s="72" t="s">
        <v>178</v>
      </c>
      <c r="BW2" s="12"/>
      <c r="BX2" s="12"/>
      <c r="BY2" s="53"/>
      <c r="BZ2" s="72" t="s">
        <v>179</v>
      </c>
      <c r="CA2" s="12"/>
      <c r="CB2" s="12"/>
      <c r="CC2" s="53"/>
      <c r="CD2" s="72" t="s">
        <v>180</v>
      </c>
      <c r="CE2" s="12"/>
      <c r="CF2" s="12"/>
      <c r="CG2" s="53"/>
      <c r="CH2" s="72" t="s">
        <v>181</v>
      </c>
      <c r="CI2" s="12"/>
      <c r="CJ2" s="12"/>
      <c r="CK2" s="53"/>
      <c r="CL2" s="72" t="s">
        <v>182</v>
      </c>
      <c r="CM2" s="12"/>
      <c r="CN2" s="12"/>
      <c r="CO2" s="53"/>
      <c r="CP2" s="72" t="s">
        <v>183</v>
      </c>
      <c r="CQ2" s="12"/>
      <c r="CR2" s="12"/>
      <c r="CS2" s="53"/>
      <c r="CT2" s="72" t="s">
        <v>184</v>
      </c>
      <c r="CU2" s="12"/>
      <c r="CV2" s="12"/>
      <c r="CW2" s="53"/>
      <c r="CX2" s="72" t="s">
        <v>185</v>
      </c>
      <c r="CY2" s="12"/>
      <c r="CZ2" s="12"/>
      <c r="DA2" s="53"/>
      <c r="DB2" s="72" t="s">
        <v>186</v>
      </c>
      <c r="DC2" s="12"/>
      <c r="DD2" s="12"/>
      <c r="DE2" s="53"/>
      <c r="DF2" s="72" t="s">
        <v>187</v>
      </c>
      <c r="DG2" s="12"/>
      <c r="DH2" s="12"/>
      <c r="DI2" s="53"/>
      <c r="DJ2" s="72" t="s">
        <v>188</v>
      </c>
      <c r="DK2" s="12"/>
      <c r="DL2" s="12"/>
      <c r="DM2" s="53"/>
      <c r="DN2" s="72" t="s">
        <v>189</v>
      </c>
      <c r="DO2" s="12"/>
      <c r="DP2" s="12"/>
      <c r="DQ2" s="53"/>
      <c r="DR2" s="72" t="s">
        <v>190</v>
      </c>
      <c r="DS2" s="12"/>
      <c r="DT2" s="12"/>
      <c r="DU2" s="53"/>
    </row>
    <row r="3" spans="1:125" s="4" customFormat="1" ht="13.5">
      <c r="A3" s="104"/>
      <c r="B3" s="106"/>
      <c r="C3" s="107"/>
      <c r="D3" s="111"/>
      <c r="E3" s="112"/>
      <c r="F3" s="55"/>
      <c r="G3" s="14"/>
      <c r="H3" s="14"/>
      <c r="I3" s="56"/>
      <c r="J3" s="55"/>
      <c r="K3" s="14"/>
      <c r="L3" s="14"/>
      <c r="M3" s="56"/>
      <c r="N3" s="55"/>
      <c r="O3" s="14"/>
      <c r="P3" s="14"/>
      <c r="Q3" s="56"/>
      <c r="R3" s="55"/>
      <c r="S3" s="14"/>
      <c r="T3" s="14"/>
      <c r="U3" s="56"/>
      <c r="V3" s="55"/>
      <c r="W3" s="14"/>
      <c r="X3" s="14"/>
      <c r="Y3" s="56"/>
      <c r="Z3" s="55"/>
      <c r="AA3" s="14"/>
      <c r="AB3" s="14"/>
      <c r="AC3" s="56"/>
      <c r="AD3" s="55"/>
      <c r="AE3" s="14"/>
      <c r="AF3" s="14"/>
      <c r="AG3" s="56"/>
      <c r="AH3" s="55"/>
      <c r="AI3" s="14"/>
      <c r="AJ3" s="14"/>
      <c r="AK3" s="56"/>
      <c r="AL3" s="55"/>
      <c r="AM3" s="14"/>
      <c r="AN3" s="14"/>
      <c r="AO3" s="56"/>
      <c r="AP3" s="55"/>
      <c r="AQ3" s="14"/>
      <c r="AR3" s="14"/>
      <c r="AS3" s="56"/>
      <c r="AT3" s="55"/>
      <c r="AU3" s="14"/>
      <c r="AV3" s="14"/>
      <c r="AW3" s="56"/>
      <c r="AX3" s="55"/>
      <c r="AY3" s="14"/>
      <c r="AZ3" s="14"/>
      <c r="BA3" s="56"/>
      <c r="BB3" s="55"/>
      <c r="BC3" s="14"/>
      <c r="BD3" s="14"/>
      <c r="BE3" s="56"/>
      <c r="BF3" s="55"/>
      <c r="BG3" s="14"/>
      <c r="BH3" s="14"/>
      <c r="BI3" s="56"/>
      <c r="BJ3" s="55"/>
      <c r="BK3" s="14"/>
      <c r="BL3" s="14"/>
      <c r="BM3" s="56"/>
      <c r="BN3" s="55"/>
      <c r="BO3" s="14"/>
      <c r="BP3" s="14"/>
      <c r="BQ3" s="56"/>
      <c r="BR3" s="55"/>
      <c r="BS3" s="14"/>
      <c r="BT3" s="14"/>
      <c r="BU3" s="56"/>
      <c r="BV3" s="55"/>
      <c r="BW3" s="14"/>
      <c r="BX3" s="14"/>
      <c r="BY3" s="56"/>
      <c r="BZ3" s="55"/>
      <c r="CA3" s="14"/>
      <c r="CB3" s="14"/>
      <c r="CC3" s="56"/>
      <c r="CD3" s="55"/>
      <c r="CE3" s="14"/>
      <c r="CF3" s="14"/>
      <c r="CG3" s="56"/>
      <c r="CH3" s="55"/>
      <c r="CI3" s="14"/>
      <c r="CJ3" s="14"/>
      <c r="CK3" s="56"/>
      <c r="CL3" s="55"/>
      <c r="CM3" s="14"/>
      <c r="CN3" s="14"/>
      <c r="CO3" s="56"/>
      <c r="CP3" s="55"/>
      <c r="CQ3" s="14"/>
      <c r="CR3" s="14"/>
      <c r="CS3" s="56"/>
      <c r="CT3" s="55"/>
      <c r="CU3" s="14"/>
      <c r="CV3" s="14"/>
      <c r="CW3" s="56"/>
      <c r="CX3" s="55"/>
      <c r="CY3" s="14"/>
      <c r="CZ3" s="14"/>
      <c r="DA3" s="56"/>
      <c r="DB3" s="55"/>
      <c r="DC3" s="14"/>
      <c r="DD3" s="14"/>
      <c r="DE3" s="56"/>
      <c r="DF3" s="55"/>
      <c r="DG3" s="14"/>
      <c r="DH3" s="14"/>
      <c r="DI3" s="56"/>
      <c r="DJ3" s="55"/>
      <c r="DK3" s="14"/>
      <c r="DL3" s="14"/>
      <c r="DM3" s="56"/>
      <c r="DN3" s="55"/>
      <c r="DO3" s="14"/>
      <c r="DP3" s="14"/>
      <c r="DQ3" s="56"/>
      <c r="DR3" s="55"/>
      <c r="DS3" s="14"/>
      <c r="DT3" s="14"/>
      <c r="DU3" s="56"/>
    </row>
    <row r="4" spans="1:125" s="4" customFormat="1" ht="13.5" customHeight="1">
      <c r="A4" s="104"/>
      <c r="B4" s="106"/>
      <c r="C4" s="102"/>
      <c r="D4" s="103" t="s">
        <v>148</v>
      </c>
      <c r="E4" s="103" t="s">
        <v>149</v>
      </c>
      <c r="F4" s="103" t="s">
        <v>191</v>
      </c>
      <c r="G4" s="103" t="s">
        <v>192</v>
      </c>
      <c r="H4" s="103" t="s">
        <v>148</v>
      </c>
      <c r="I4" s="103" t="s">
        <v>149</v>
      </c>
      <c r="J4" s="103" t="s">
        <v>191</v>
      </c>
      <c r="K4" s="103" t="s">
        <v>192</v>
      </c>
      <c r="L4" s="103" t="s">
        <v>148</v>
      </c>
      <c r="M4" s="103" t="s">
        <v>149</v>
      </c>
      <c r="N4" s="103" t="s">
        <v>191</v>
      </c>
      <c r="O4" s="103" t="s">
        <v>192</v>
      </c>
      <c r="P4" s="103" t="s">
        <v>148</v>
      </c>
      <c r="Q4" s="103" t="s">
        <v>149</v>
      </c>
      <c r="R4" s="103" t="s">
        <v>191</v>
      </c>
      <c r="S4" s="103" t="s">
        <v>192</v>
      </c>
      <c r="T4" s="103" t="s">
        <v>148</v>
      </c>
      <c r="U4" s="103" t="s">
        <v>149</v>
      </c>
      <c r="V4" s="103" t="s">
        <v>191</v>
      </c>
      <c r="W4" s="103" t="s">
        <v>192</v>
      </c>
      <c r="X4" s="103" t="s">
        <v>148</v>
      </c>
      <c r="Y4" s="103" t="s">
        <v>149</v>
      </c>
      <c r="Z4" s="103" t="s">
        <v>191</v>
      </c>
      <c r="AA4" s="103" t="s">
        <v>192</v>
      </c>
      <c r="AB4" s="103" t="s">
        <v>148</v>
      </c>
      <c r="AC4" s="103" t="s">
        <v>149</v>
      </c>
      <c r="AD4" s="103" t="s">
        <v>191</v>
      </c>
      <c r="AE4" s="103" t="s">
        <v>192</v>
      </c>
      <c r="AF4" s="103" t="s">
        <v>148</v>
      </c>
      <c r="AG4" s="103" t="s">
        <v>149</v>
      </c>
      <c r="AH4" s="103" t="s">
        <v>191</v>
      </c>
      <c r="AI4" s="103" t="s">
        <v>192</v>
      </c>
      <c r="AJ4" s="103" t="s">
        <v>148</v>
      </c>
      <c r="AK4" s="103" t="s">
        <v>149</v>
      </c>
      <c r="AL4" s="103" t="s">
        <v>191</v>
      </c>
      <c r="AM4" s="103" t="s">
        <v>192</v>
      </c>
      <c r="AN4" s="103" t="s">
        <v>148</v>
      </c>
      <c r="AO4" s="103" t="s">
        <v>149</v>
      </c>
      <c r="AP4" s="103" t="s">
        <v>191</v>
      </c>
      <c r="AQ4" s="103" t="s">
        <v>192</v>
      </c>
      <c r="AR4" s="103" t="s">
        <v>148</v>
      </c>
      <c r="AS4" s="103" t="s">
        <v>149</v>
      </c>
      <c r="AT4" s="103" t="s">
        <v>191</v>
      </c>
      <c r="AU4" s="103" t="s">
        <v>192</v>
      </c>
      <c r="AV4" s="103" t="s">
        <v>148</v>
      </c>
      <c r="AW4" s="103" t="s">
        <v>149</v>
      </c>
      <c r="AX4" s="103" t="s">
        <v>191</v>
      </c>
      <c r="AY4" s="103" t="s">
        <v>192</v>
      </c>
      <c r="AZ4" s="103" t="s">
        <v>148</v>
      </c>
      <c r="BA4" s="103" t="s">
        <v>149</v>
      </c>
      <c r="BB4" s="103" t="s">
        <v>191</v>
      </c>
      <c r="BC4" s="103" t="s">
        <v>192</v>
      </c>
      <c r="BD4" s="103" t="s">
        <v>148</v>
      </c>
      <c r="BE4" s="103" t="s">
        <v>149</v>
      </c>
      <c r="BF4" s="103" t="s">
        <v>191</v>
      </c>
      <c r="BG4" s="103" t="s">
        <v>192</v>
      </c>
      <c r="BH4" s="103" t="s">
        <v>148</v>
      </c>
      <c r="BI4" s="103" t="s">
        <v>149</v>
      </c>
      <c r="BJ4" s="103" t="s">
        <v>191</v>
      </c>
      <c r="BK4" s="103" t="s">
        <v>192</v>
      </c>
      <c r="BL4" s="103" t="s">
        <v>148</v>
      </c>
      <c r="BM4" s="103" t="s">
        <v>149</v>
      </c>
      <c r="BN4" s="103" t="s">
        <v>191</v>
      </c>
      <c r="BO4" s="103" t="s">
        <v>192</v>
      </c>
      <c r="BP4" s="103" t="s">
        <v>148</v>
      </c>
      <c r="BQ4" s="103" t="s">
        <v>149</v>
      </c>
      <c r="BR4" s="103" t="s">
        <v>191</v>
      </c>
      <c r="BS4" s="103" t="s">
        <v>192</v>
      </c>
      <c r="BT4" s="103" t="s">
        <v>148</v>
      </c>
      <c r="BU4" s="103" t="s">
        <v>149</v>
      </c>
      <c r="BV4" s="103" t="s">
        <v>191</v>
      </c>
      <c r="BW4" s="103" t="s">
        <v>192</v>
      </c>
      <c r="BX4" s="103" t="s">
        <v>148</v>
      </c>
      <c r="BY4" s="103" t="s">
        <v>149</v>
      </c>
      <c r="BZ4" s="103" t="s">
        <v>191</v>
      </c>
      <c r="CA4" s="103" t="s">
        <v>192</v>
      </c>
      <c r="CB4" s="103" t="s">
        <v>148</v>
      </c>
      <c r="CC4" s="103" t="s">
        <v>149</v>
      </c>
      <c r="CD4" s="103" t="s">
        <v>191</v>
      </c>
      <c r="CE4" s="103" t="s">
        <v>192</v>
      </c>
      <c r="CF4" s="103" t="s">
        <v>148</v>
      </c>
      <c r="CG4" s="103" t="s">
        <v>149</v>
      </c>
      <c r="CH4" s="103" t="s">
        <v>191</v>
      </c>
      <c r="CI4" s="103" t="s">
        <v>192</v>
      </c>
      <c r="CJ4" s="103" t="s">
        <v>148</v>
      </c>
      <c r="CK4" s="103" t="s">
        <v>149</v>
      </c>
      <c r="CL4" s="103" t="s">
        <v>191</v>
      </c>
      <c r="CM4" s="103" t="s">
        <v>192</v>
      </c>
      <c r="CN4" s="103" t="s">
        <v>148</v>
      </c>
      <c r="CO4" s="103" t="s">
        <v>149</v>
      </c>
      <c r="CP4" s="103" t="s">
        <v>191</v>
      </c>
      <c r="CQ4" s="103" t="s">
        <v>192</v>
      </c>
      <c r="CR4" s="103" t="s">
        <v>148</v>
      </c>
      <c r="CS4" s="103" t="s">
        <v>149</v>
      </c>
      <c r="CT4" s="103" t="s">
        <v>191</v>
      </c>
      <c r="CU4" s="103" t="s">
        <v>192</v>
      </c>
      <c r="CV4" s="103" t="s">
        <v>148</v>
      </c>
      <c r="CW4" s="103" t="s">
        <v>149</v>
      </c>
      <c r="CX4" s="103" t="s">
        <v>191</v>
      </c>
      <c r="CY4" s="103" t="s">
        <v>192</v>
      </c>
      <c r="CZ4" s="103" t="s">
        <v>148</v>
      </c>
      <c r="DA4" s="103" t="s">
        <v>149</v>
      </c>
      <c r="DB4" s="103" t="s">
        <v>191</v>
      </c>
      <c r="DC4" s="103" t="s">
        <v>192</v>
      </c>
      <c r="DD4" s="103" t="s">
        <v>148</v>
      </c>
      <c r="DE4" s="103" t="s">
        <v>149</v>
      </c>
      <c r="DF4" s="103" t="s">
        <v>191</v>
      </c>
      <c r="DG4" s="103" t="s">
        <v>192</v>
      </c>
      <c r="DH4" s="103" t="s">
        <v>148</v>
      </c>
      <c r="DI4" s="103" t="s">
        <v>149</v>
      </c>
      <c r="DJ4" s="103" t="s">
        <v>191</v>
      </c>
      <c r="DK4" s="103" t="s">
        <v>192</v>
      </c>
      <c r="DL4" s="103" t="s">
        <v>148</v>
      </c>
      <c r="DM4" s="103" t="s">
        <v>149</v>
      </c>
      <c r="DN4" s="103" t="s">
        <v>191</v>
      </c>
      <c r="DO4" s="103" t="s">
        <v>192</v>
      </c>
      <c r="DP4" s="103" t="s">
        <v>148</v>
      </c>
      <c r="DQ4" s="103" t="s">
        <v>149</v>
      </c>
      <c r="DR4" s="103" t="s">
        <v>191</v>
      </c>
      <c r="DS4" s="103" t="s">
        <v>192</v>
      </c>
      <c r="DT4" s="103" t="s">
        <v>148</v>
      </c>
      <c r="DU4" s="103" t="s">
        <v>149</v>
      </c>
    </row>
    <row r="5" spans="1:125" s="4" customFormat="1" ht="13.5">
      <c r="A5" s="104"/>
      <c r="B5" s="106"/>
      <c r="C5" s="102"/>
      <c r="D5" s="104"/>
      <c r="E5" s="104"/>
      <c r="F5" s="108"/>
      <c r="G5" s="104"/>
      <c r="H5" s="104"/>
      <c r="I5" s="104"/>
      <c r="J5" s="108"/>
      <c r="K5" s="104"/>
      <c r="L5" s="104"/>
      <c r="M5" s="104"/>
      <c r="N5" s="108"/>
      <c r="O5" s="104"/>
      <c r="P5" s="104"/>
      <c r="Q5" s="104"/>
      <c r="R5" s="108"/>
      <c r="S5" s="104"/>
      <c r="T5" s="104"/>
      <c r="U5" s="104"/>
      <c r="V5" s="108"/>
      <c r="W5" s="104"/>
      <c r="X5" s="104"/>
      <c r="Y5" s="104"/>
      <c r="Z5" s="108"/>
      <c r="AA5" s="104"/>
      <c r="AB5" s="104"/>
      <c r="AC5" s="104"/>
      <c r="AD5" s="108"/>
      <c r="AE5" s="104"/>
      <c r="AF5" s="104"/>
      <c r="AG5" s="104"/>
      <c r="AH5" s="108"/>
      <c r="AI5" s="104"/>
      <c r="AJ5" s="104"/>
      <c r="AK5" s="104"/>
      <c r="AL5" s="108"/>
      <c r="AM5" s="104"/>
      <c r="AN5" s="104"/>
      <c r="AO5" s="104"/>
      <c r="AP5" s="108"/>
      <c r="AQ5" s="104"/>
      <c r="AR5" s="104"/>
      <c r="AS5" s="104"/>
      <c r="AT5" s="108"/>
      <c r="AU5" s="104"/>
      <c r="AV5" s="104"/>
      <c r="AW5" s="104"/>
      <c r="AX5" s="108"/>
      <c r="AY5" s="104"/>
      <c r="AZ5" s="104"/>
      <c r="BA5" s="104"/>
      <c r="BB5" s="108"/>
      <c r="BC5" s="104"/>
      <c r="BD5" s="104"/>
      <c r="BE5" s="104"/>
      <c r="BF5" s="108"/>
      <c r="BG5" s="104"/>
      <c r="BH5" s="104"/>
      <c r="BI5" s="104"/>
      <c r="BJ5" s="108"/>
      <c r="BK5" s="104"/>
      <c r="BL5" s="104"/>
      <c r="BM5" s="104"/>
      <c r="BN5" s="108"/>
      <c r="BO5" s="104"/>
      <c r="BP5" s="104"/>
      <c r="BQ5" s="104"/>
      <c r="BR5" s="108"/>
      <c r="BS5" s="104"/>
      <c r="BT5" s="104"/>
      <c r="BU5" s="104"/>
      <c r="BV5" s="108"/>
      <c r="BW5" s="104"/>
      <c r="BX5" s="104"/>
      <c r="BY5" s="104"/>
      <c r="BZ5" s="108"/>
      <c r="CA5" s="104"/>
      <c r="CB5" s="104"/>
      <c r="CC5" s="104"/>
      <c r="CD5" s="108"/>
      <c r="CE5" s="104"/>
      <c r="CF5" s="104"/>
      <c r="CG5" s="104"/>
      <c r="CH5" s="108"/>
      <c r="CI5" s="104"/>
      <c r="CJ5" s="104"/>
      <c r="CK5" s="104"/>
      <c r="CL5" s="108"/>
      <c r="CM5" s="104"/>
      <c r="CN5" s="104"/>
      <c r="CO5" s="104"/>
      <c r="CP5" s="108"/>
      <c r="CQ5" s="104"/>
      <c r="CR5" s="104"/>
      <c r="CS5" s="104"/>
      <c r="CT5" s="108"/>
      <c r="CU5" s="104"/>
      <c r="CV5" s="104"/>
      <c r="CW5" s="104"/>
      <c r="CX5" s="108"/>
      <c r="CY5" s="104"/>
      <c r="CZ5" s="104"/>
      <c r="DA5" s="104"/>
      <c r="DB5" s="108"/>
      <c r="DC5" s="104"/>
      <c r="DD5" s="104"/>
      <c r="DE5" s="104"/>
      <c r="DF5" s="108"/>
      <c r="DG5" s="104"/>
      <c r="DH5" s="104"/>
      <c r="DI5" s="104"/>
      <c r="DJ5" s="108"/>
      <c r="DK5" s="104"/>
      <c r="DL5" s="104"/>
      <c r="DM5" s="104"/>
      <c r="DN5" s="108"/>
      <c r="DO5" s="104"/>
      <c r="DP5" s="104"/>
      <c r="DQ5" s="104"/>
      <c r="DR5" s="108"/>
      <c r="DS5" s="104"/>
      <c r="DT5" s="104"/>
      <c r="DU5" s="104"/>
    </row>
    <row r="6" spans="1:125" s="5" customFormat="1" ht="13.5">
      <c r="A6" s="104"/>
      <c r="B6" s="106"/>
      <c r="C6" s="102"/>
      <c r="D6" s="74" t="s">
        <v>156</v>
      </c>
      <c r="E6" s="74" t="s">
        <v>156</v>
      </c>
      <c r="F6" s="108"/>
      <c r="G6" s="104"/>
      <c r="H6" s="74" t="s">
        <v>156</v>
      </c>
      <c r="I6" s="74" t="s">
        <v>156</v>
      </c>
      <c r="J6" s="108"/>
      <c r="K6" s="104"/>
      <c r="L6" s="74" t="s">
        <v>156</v>
      </c>
      <c r="M6" s="74" t="s">
        <v>156</v>
      </c>
      <c r="N6" s="108"/>
      <c r="O6" s="104"/>
      <c r="P6" s="74" t="s">
        <v>156</v>
      </c>
      <c r="Q6" s="74" t="s">
        <v>156</v>
      </c>
      <c r="R6" s="108"/>
      <c r="S6" s="104"/>
      <c r="T6" s="74" t="s">
        <v>156</v>
      </c>
      <c r="U6" s="74" t="s">
        <v>156</v>
      </c>
      <c r="V6" s="108"/>
      <c r="W6" s="104"/>
      <c r="X6" s="74" t="s">
        <v>156</v>
      </c>
      <c r="Y6" s="74" t="s">
        <v>156</v>
      </c>
      <c r="Z6" s="108"/>
      <c r="AA6" s="104"/>
      <c r="AB6" s="74" t="s">
        <v>156</v>
      </c>
      <c r="AC6" s="74" t="s">
        <v>156</v>
      </c>
      <c r="AD6" s="108"/>
      <c r="AE6" s="104"/>
      <c r="AF6" s="74" t="s">
        <v>156</v>
      </c>
      <c r="AG6" s="74" t="s">
        <v>156</v>
      </c>
      <c r="AH6" s="108"/>
      <c r="AI6" s="104"/>
      <c r="AJ6" s="74" t="s">
        <v>156</v>
      </c>
      <c r="AK6" s="74" t="s">
        <v>156</v>
      </c>
      <c r="AL6" s="108"/>
      <c r="AM6" s="104"/>
      <c r="AN6" s="74" t="s">
        <v>156</v>
      </c>
      <c r="AO6" s="74" t="s">
        <v>156</v>
      </c>
      <c r="AP6" s="108"/>
      <c r="AQ6" s="104"/>
      <c r="AR6" s="74" t="s">
        <v>156</v>
      </c>
      <c r="AS6" s="74" t="s">
        <v>156</v>
      </c>
      <c r="AT6" s="108"/>
      <c r="AU6" s="104"/>
      <c r="AV6" s="74" t="s">
        <v>156</v>
      </c>
      <c r="AW6" s="74" t="s">
        <v>156</v>
      </c>
      <c r="AX6" s="108"/>
      <c r="AY6" s="104"/>
      <c r="AZ6" s="74" t="s">
        <v>156</v>
      </c>
      <c r="BA6" s="74" t="s">
        <v>156</v>
      </c>
      <c r="BB6" s="108"/>
      <c r="BC6" s="104"/>
      <c r="BD6" s="74" t="s">
        <v>156</v>
      </c>
      <c r="BE6" s="74" t="s">
        <v>156</v>
      </c>
      <c r="BF6" s="108"/>
      <c r="BG6" s="104"/>
      <c r="BH6" s="74" t="s">
        <v>156</v>
      </c>
      <c r="BI6" s="74" t="s">
        <v>156</v>
      </c>
      <c r="BJ6" s="108"/>
      <c r="BK6" s="104"/>
      <c r="BL6" s="74" t="s">
        <v>156</v>
      </c>
      <c r="BM6" s="74" t="s">
        <v>156</v>
      </c>
      <c r="BN6" s="108"/>
      <c r="BO6" s="104"/>
      <c r="BP6" s="74" t="s">
        <v>156</v>
      </c>
      <c r="BQ6" s="74" t="s">
        <v>156</v>
      </c>
      <c r="BR6" s="108"/>
      <c r="BS6" s="104"/>
      <c r="BT6" s="74" t="s">
        <v>156</v>
      </c>
      <c r="BU6" s="74" t="s">
        <v>156</v>
      </c>
      <c r="BV6" s="108"/>
      <c r="BW6" s="104"/>
      <c r="BX6" s="74" t="s">
        <v>156</v>
      </c>
      <c r="BY6" s="74" t="s">
        <v>156</v>
      </c>
      <c r="BZ6" s="108"/>
      <c r="CA6" s="104"/>
      <c r="CB6" s="74" t="s">
        <v>156</v>
      </c>
      <c r="CC6" s="74" t="s">
        <v>156</v>
      </c>
      <c r="CD6" s="108"/>
      <c r="CE6" s="104"/>
      <c r="CF6" s="74" t="s">
        <v>156</v>
      </c>
      <c r="CG6" s="74" t="s">
        <v>156</v>
      </c>
      <c r="CH6" s="108"/>
      <c r="CI6" s="104"/>
      <c r="CJ6" s="74" t="s">
        <v>156</v>
      </c>
      <c r="CK6" s="74" t="s">
        <v>156</v>
      </c>
      <c r="CL6" s="108"/>
      <c r="CM6" s="104"/>
      <c r="CN6" s="74" t="s">
        <v>156</v>
      </c>
      <c r="CO6" s="74" t="s">
        <v>156</v>
      </c>
      <c r="CP6" s="108"/>
      <c r="CQ6" s="104"/>
      <c r="CR6" s="74" t="s">
        <v>156</v>
      </c>
      <c r="CS6" s="74" t="s">
        <v>156</v>
      </c>
      <c r="CT6" s="108"/>
      <c r="CU6" s="104"/>
      <c r="CV6" s="74" t="s">
        <v>156</v>
      </c>
      <c r="CW6" s="74" t="s">
        <v>156</v>
      </c>
      <c r="CX6" s="108"/>
      <c r="CY6" s="104"/>
      <c r="CZ6" s="74" t="s">
        <v>156</v>
      </c>
      <c r="DA6" s="74" t="s">
        <v>156</v>
      </c>
      <c r="DB6" s="108"/>
      <c r="DC6" s="104"/>
      <c r="DD6" s="74" t="s">
        <v>156</v>
      </c>
      <c r="DE6" s="74" t="s">
        <v>156</v>
      </c>
      <c r="DF6" s="108"/>
      <c r="DG6" s="104"/>
      <c r="DH6" s="74" t="s">
        <v>156</v>
      </c>
      <c r="DI6" s="74" t="s">
        <v>156</v>
      </c>
      <c r="DJ6" s="108"/>
      <c r="DK6" s="104"/>
      <c r="DL6" s="74" t="s">
        <v>156</v>
      </c>
      <c r="DM6" s="74" t="s">
        <v>156</v>
      </c>
      <c r="DN6" s="108"/>
      <c r="DO6" s="104"/>
      <c r="DP6" s="74" t="s">
        <v>156</v>
      </c>
      <c r="DQ6" s="74" t="s">
        <v>156</v>
      </c>
      <c r="DR6" s="108"/>
      <c r="DS6" s="104"/>
      <c r="DT6" s="74" t="s">
        <v>156</v>
      </c>
      <c r="DU6" s="74" t="s">
        <v>156</v>
      </c>
    </row>
    <row r="7" spans="1:125" s="13" customFormat="1" ht="12" customHeight="1">
      <c r="A7" s="85" t="s">
        <v>243</v>
      </c>
      <c r="B7" s="86" t="s">
        <v>244</v>
      </c>
      <c r="C7" s="85" t="s">
        <v>0</v>
      </c>
      <c r="D7" s="91">
        <f>SUM(D8:D11)</f>
        <v>94883</v>
      </c>
      <c r="E7" s="91">
        <f>SUM(E8:E11)</f>
        <v>0</v>
      </c>
      <c r="F7" s="91">
        <f>COUNTIF(F8:F11,"&lt;&gt;")-COUNTIF(F8:F11,"&lt; &gt;")</f>
        <v>3</v>
      </c>
      <c r="G7" s="91">
        <f>COUNTIF(G8:G11,"&lt;&gt;")-COUNTIF(G8:G11,"&lt; &gt;")</f>
        <v>3</v>
      </c>
      <c r="H7" s="91">
        <f>SUM(H8:H11)</f>
        <v>50643</v>
      </c>
      <c r="I7" s="91">
        <f>SUM(I8:I11)</f>
        <v>0</v>
      </c>
      <c r="J7" s="91">
        <f>COUNTIF(J8:J11,"&lt;&gt;")-COUNTIF(J8:J11,"&lt; &gt;")</f>
        <v>3</v>
      </c>
      <c r="K7" s="91">
        <f>COUNTIF(K8:K11,"&lt;&gt;")-COUNTIF(K8:K11,"&lt; &gt;")</f>
        <v>3</v>
      </c>
      <c r="L7" s="91">
        <f>SUM(L8:L11)</f>
        <v>6488</v>
      </c>
      <c r="M7" s="91">
        <f>SUM(M8:M11)</f>
        <v>0</v>
      </c>
      <c r="N7" s="91">
        <f>COUNTIF(N8:N11,"&lt;&gt;")-COUNTIF(N8:N11,"&lt; &gt;")</f>
        <v>3</v>
      </c>
      <c r="O7" s="91">
        <f>COUNTIF(O8:O11,"&lt;&gt;")-COUNTIF(O8:O11,"&lt; &gt;")</f>
        <v>3</v>
      </c>
      <c r="P7" s="91">
        <f>SUM(P8:P11)</f>
        <v>12757</v>
      </c>
      <c r="Q7" s="91">
        <f>SUM(Q8:Q11)</f>
        <v>0</v>
      </c>
      <c r="R7" s="91">
        <f>COUNTIF(R8:R11,"&lt;&gt;")-COUNTIF(R8:R11,"&lt; &gt;")</f>
        <v>3</v>
      </c>
      <c r="S7" s="91">
        <f>COUNTIF(S8:S11,"&lt;&gt;")-COUNTIF(S8:S11,"&lt; &gt;")</f>
        <v>3</v>
      </c>
      <c r="T7" s="91">
        <f>SUM(T8:T11)</f>
        <v>24995</v>
      </c>
      <c r="U7" s="91">
        <f>SUM(U8:U11)</f>
        <v>0</v>
      </c>
      <c r="V7" s="91">
        <f>COUNTIF(V8:V11,"&lt;&gt;")-COUNTIF(V8:V11,"&lt; &gt;")</f>
        <v>1</v>
      </c>
      <c r="W7" s="91">
        <f>COUNTIF(W8:W11,"&lt;&gt;")-COUNTIF(W8:W11,"&lt; &gt;")</f>
        <v>1</v>
      </c>
      <c r="X7" s="91">
        <f>SUM(X8:X11)</f>
        <v>0</v>
      </c>
      <c r="Y7" s="91">
        <f>SUM(Y8:Y11)</f>
        <v>0</v>
      </c>
      <c r="Z7" s="91">
        <f>COUNTIF(Z8:Z11,"&lt;&gt;")-COUNTIF(Z8:Z11,"&lt; &gt;")</f>
        <v>1</v>
      </c>
      <c r="AA7" s="91">
        <f>COUNTIF(AA8:AA11,"&lt;&gt;")-COUNTIF(AA8:AA11,"&lt; &gt;")</f>
        <v>1</v>
      </c>
      <c r="AB7" s="91">
        <f>SUM(AB8:AB11)</f>
        <v>0</v>
      </c>
      <c r="AC7" s="91">
        <f>SUM(AC8:AC11)</f>
        <v>0</v>
      </c>
      <c r="AD7" s="91">
        <f>COUNTIF(AD8:AD11,"&lt;&gt;")-COUNTIF(AD8:AD11,"&lt; &gt;")</f>
        <v>1</v>
      </c>
      <c r="AE7" s="91">
        <f>COUNTIF(AE8:AE11,"&lt;&gt;")-COUNTIF(AE8:AE11,"&lt; &gt;")</f>
        <v>1</v>
      </c>
      <c r="AF7" s="91">
        <f>SUM(AF8:AF11)</f>
        <v>0</v>
      </c>
      <c r="AG7" s="91">
        <f>SUM(AG8:AG11)</f>
        <v>0</v>
      </c>
      <c r="AH7" s="91">
        <f>COUNTIF(AH8:AH11,"&lt;&gt;")-COUNTIF(AH8:AH11,"&lt; &gt;")</f>
        <v>1</v>
      </c>
      <c r="AI7" s="91">
        <f>COUNTIF(AI8:AI11,"&lt;&gt;")-COUNTIF(AI8:AI11,"&lt; &gt;")</f>
        <v>1</v>
      </c>
      <c r="AJ7" s="91">
        <f>SUM(AJ8:AJ11)</f>
        <v>0</v>
      </c>
      <c r="AK7" s="91">
        <f>SUM(AK8:AK11)</f>
        <v>0</v>
      </c>
      <c r="AL7" s="91">
        <f>COUNTIF(AL8:AL11,"&lt;&gt;")-COUNTIF(AL8:AL11,"&lt; &gt;")</f>
        <v>1</v>
      </c>
      <c r="AM7" s="91">
        <f>COUNTIF(AM8:AM11,"&lt;&gt;")-COUNTIF(AM8:AM11,"&lt; &gt;")</f>
        <v>1</v>
      </c>
      <c r="AN7" s="91">
        <f>SUM(AN8:AN11)</f>
        <v>0</v>
      </c>
      <c r="AO7" s="91">
        <f>SUM(AO8:AO11)</f>
        <v>0</v>
      </c>
      <c r="AP7" s="91">
        <v>0</v>
      </c>
      <c r="AQ7" s="91">
        <v>0</v>
      </c>
      <c r="AR7" s="91">
        <f>SUM(AR8:AR11)</f>
        <v>0</v>
      </c>
      <c r="AS7" s="91">
        <f>SUM(AS8:AS11)</f>
        <v>0</v>
      </c>
      <c r="AT7" s="91">
        <v>0</v>
      </c>
      <c r="AU7" s="91">
        <v>0</v>
      </c>
      <c r="AV7" s="91">
        <f>SUM(AV8:AV11)</f>
        <v>0</v>
      </c>
      <c r="AW7" s="91">
        <f>SUM(AW8:AW11)</f>
        <v>0</v>
      </c>
      <c r="AX7" s="91">
        <v>0</v>
      </c>
      <c r="AY7" s="91">
        <v>0</v>
      </c>
      <c r="AZ7" s="91">
        <f>SUM(AZ8:AZ11)</f>
        <v>0</v>
      </c>
      <c r="BA7" s="91">
        <f>SUM(BA8:BA11)</f>
        <v>0</v>
      </c>
      <c r="BB7" s="91">
        <v>0</v>
      </c>
      <c r="BC7" s="91">
        <v>0</v>
      </c>
      <c r="BD7" s="91">
        <f>SUM(BD8:BD11)</f>
        <v>0</v>
      </c>
      <c r="BE7" s="91">
        <f>SUM(BE8:BE11)</f>
        <v>0</v>
      </c>
      <c r="BF7" s="91">
        <v>0</v>
      </c>
      <c r="BG7" s="91">
        <v>0</v>
      </c>
      <c r="BH7" s="91">
        <f>SUM(BH8:BH11)</f>
        <v>0</v>
      </c>
      <c r="BI7" s="91">
        <f>SUM(BI8:BI11)</f>
        <v>0</v>
      </c>
      <c r="BJ7" s="91">
        <v>0</v>
      </c>
      <c r="BK7" s="91">
        <v>0</v>
      </c>
      <c r="BL7" s="91">
        <f>SUM(BL8:BL11)</f>
        <v>0</v>
      </c>
      <c r="BM7" s="91">
        <f>SUM(BM8:BM11)</f>
        <v>0</v>
      </c>
      <c r="BN7" s="91">
        <v>0</v>
      </c>
      <c r="BO7" s="91">
        <v>0</v>
      </c>
      <c r="BP7" s="91">
        <f>SUM(BP8:BP11)</f>
        <v>0</v>
      </c>
      <c r="BQ7" s="91">
        <f>SUM(BQ8:BQ11)</f>
        <v>0</v>
      </c>
      <c r="BR7" s="91">
        <v>0</v>
      </c>
      <c r="BS7" s="91">
        <v>0</v>
      </c>
      <c r="BT7" s="91">
        <f>SUM(BT8:BT11)</f>
        <v>0</v>
      </c>
      <c r="BU7" s="91">
        <f>SUM(BU8:BU11)</f>
        <v>0</v>
      </c>
      <c r="BV7" s="91">
        <v>0</v>
      </c>
      <c r="BW7" s="91">
        <v>0</v>
      </c>
      <c r="BX7" s="91">
        <f>SUM(BX8:BX11)</f>
        <v>0</v>
      </c>
      <c r="BY7" s="91">
        <f>SUM(BY8:BY11)</f>
        <v>0</v>
      </c>
      <c r="BZ7" s="91">
        <v>0</v>
      </c>
      <c r="CA7" s="91">
        <v>0</v>
      </c>
      <c r="CB7" s="91">
        <f>SUM(CB8:CB11)</f>
        <v>0</v>
      </c>
      <c r="CC7" s="91">
        <f>SUM(CC8:CC11)</f>
        <v>0</v>
      </c>
      <c r="CD7" s="91">
        <v>0</v>
      </c>
      <c r="CE7" s="91">
        <v>0</v>
      </c>
      <c r="CF7" s="91">
        <f>SUM(CF8:CF11)</f>
        <v>0</v>
      </c>
      <c r="CG7" s="91">
        <f>SUM(CG8:CG11)</f>
        <v>0</v>
      </c>
      <c r="CH7" s="91">
        <v>0</v>
      </c>
      <c r="CI7" s="91">
        <v>0</v>
      </c>
      <c r="CJ7" s="91">
        <f>SUM(CJ8:CJ11)</f>
        <v>0</v>
      </c>
      <c r="CK7" s="91">
        <f>SUM(CK8:CK11)</f>
        <v>0</v>
      </c>
      <c r="CL7" s="91">
        <v>0</v>
      </c>
      <c r="CM7" s="91">
        <v>0</v>
      </c>
      <c r="CN7" s="91">
        <f>SUM(CN8:CN11)</f>
        <v>0</v>
      </c>
      <c r="CO7" s="91">
        <f>SUM(CO8:CO11)</f>
        <v>0</v>
      </c>
      <c r="CP7" s="91">
        <v>0</v>
      </c>
      <c r="CQ7" s="91">
        <v>0</v>
      </c>
      <c r="CR7" s="91">
        <f>SUM(CR8:CR11)</f>
        <v>0</v>
      </c>
      <c r="CS7" s="91">
        <f>SUM(CS8:CS11)</f>
        <v>0</v>
      </c>
      <c r="CT7" s="91">
        <v>0</v>
      </c>
      <c r="CU7" s="91">
        <v>0</v>
      </c>
      <c r="CV7" s="91">
        <f>SUM(CV8:CV11)</f>
        <v>0</v>
      </c>
      <c r="CW7" s="91">
        <f>SUM(CW8:CW11)</f>
        <v>0</v>
      </c>
      <c r="CX7" s="91">
        <v>0</v>
      </c>
      <c r="CY7" s="91">
        <v>0</v>
      </c>
      <c r="CZ7" s="91">
        <f>SUM(CZ8:CZ11)</f>
        <v>0</v>
      </c>
      <c r="DA7" s="91">
        <f>SUM(DA8:DA11)</f>
        <v>0</v>
      </c>
      <c r="DB7" s="91">
        <v>0</v>
      </c>
      <c r="DC7" s="91">
        <v>0</v>
      </c>
      <c r="DD7" s="91">
        <f>SUM(DD8:DD11)</f>
        <v>0</v>
      </c>
      <c r="DE7" s="91">
        <f>SUM(DE8:DE11)</f>
        <v>0</v>
      </c>
      <c r="DF7" s="91">
        <v>0</v>
      </c>
      <c r="DG7" s="91">
        <v>0</v>
      </c>
      <c r="DH7" s="91">
        <f>SUM(DH8:DH11)</f>
        <v>0</v>
      </c>
      <c r="DI7" s="91">
        <f>SUM(DI8:DI11)</f>
        <v>0</v>
      </c>
      <c r="DJ7" s="91">
        <v>0</v>
      </c>
      <c r="DK7" s="91">
        <v>0</v>
      </c>
      <c r="DL7" s="91">
        <f>SUM(DL8:DL11)</f>
        <v>0</v>
      </c>
      <c r="DM7" s="91">
        <f>SUM(DM8:DM11)</f>
        <v>0</v>
      </c>
      <c r="DN7" s="91">
        <v>0</v>
      </c>
      <c r="DO7" s="91">
        <v>0</v>
      </c>
      <c r="DP7" s="91">
        <f>SUM(DP8:DP11)</f>
        <v>0</v>
      </c>
      <c r="DQ7" s="91">
        <f>SUM(DQ8:DQ11)</f>
        <v>0</v>
      </c>
      <c r="DR7" s="91">
        <v>0</v>
      </c>
      <c r="DS7" s="91">
        <v>0</v>
      </c>
      <c r="DT7" s="91">
        <f>SUM(DT8:DT11)</f>
        <v>0</v>
      </c>
      <c r="DU7" s="91">
        <f>SUM(DU8:DU11)</f>
        <v>0</v>
      </c>
    </row>
    <row r="8" spans="1:125" s="6" customFormat="1" ht="12" customHeight="1">
      <c r="A8" s="85" t="s">
        <v>243</v>
      </c>
      <c r="B8" s="86" t="s">
        <v>305</v>
      </c>
      <c r="C8" s="85" t="s">
        <v>306</v>
      </c>
      <c r="D8" s="89">
        <f aca="true" t="shared" si="0" ref="D8:E11">SUM(H8,L8,P8,T8,X8,AB8,AF8,AJ8,AN8,AR8,AV8,AZ8,BD8,BH8,BL8,BP8,BT8,BX8,CB8,CF8,CJ8,CN8,CR8,CV8,CZ8,DD8,DH8,DL8,DP8,DT8)</f>
        <v>29653</v>
      </c>
      <c r="E8" s="89">
        <f t="shared" si="0"/>
        <v>0</v>
      </c>
      <c r="F8" s="92" t="s">
        <v>209</v>
      </c>
      <c r="G8" s="90" t="s">
        <v>210</v>
      </c>
      <c r="H8" s="89">
        <v>4181</v>
      </c>
      <c r="I8" s="89">
        <v>0</v>
      </c>
      <c r="J8" s="92" t="s">
        <v>211</v>
      </c>
      <c r="K8" s="90" t="s">
        <v>212</v>
      </c>
      <c r="L8" s="89">
        <v>4115</v>
      </c>
      <c r="M8" s="89">
        <v>0</v>
      </c>
      <c r="N8" s="92" t="s">
        <v>213</v>
      </c>
      <c r="O8" s="90" t="s">
        <v>214</v>
      </c>
      <c r="P8" s="89">
        <v>4615</v>
      </c>
      <c r="Q8" s="89">
        <v>0</v>
      </c>
      <c r="R8" s="92" t="s">
        <v>215</v>
      </c>
      <c r="S8" s="90" t="s">
        <v>216</v>
      </c>
      <c r="T8" s="89">
        <v>16742</v>
      </c>
      <c r="U8" s="89">
        <v>0</v>
      </c>
      <c r="V8" s="92" t="s">
        <v>200</v>
      </c>
      <c r="W8" s="90" t="s">
        <v>200</v>
      </c>
      <c r="X8" s="89">
        <v>0</v>
      </c>
      <c r="Y8" s="89">
        <v>0</v>
      </c>
      <c r="Z8" s="92" t="s">
        <v>200</v>
      </c>
      <c r="AA8" s="90" t="s">
        <v>200</v>
      </c>
      <c r="AB8" s="89">
        <v>0</v>
      </c>
      <c r="AC8" s="89">
        <v>0</v>
      </c>
      <c r="AD8" s="92" t="s">
        <v>200</v>
      </c>
      <c r="AE8" s="90" t="s">
        <v>200</v>
      </c>
      <c r="AF8" s="89">
        <v>0</v>
      </c>
      <c r="AG8" s="89">
        <v>0</v>
      </c>
      <c r="AH8" s="92" t="s">
        <v>200</v>
      </c>
      <c r="AI8" s="90" t="s">
        <v>200</v>
      </c>
      <c r="AJ8" s="89">
        <v>0</v>
      </c>
      <c r="AK8" s="89">
        <v>0</v>
      </c>
      <c r="AL8" s="92" t="s">
        <v>200</v>
      </c>
      <c r="AM8" s="90" t="s">
        <v>200</v>
      </c>
      <c r="AN8" s="89">
        <v>0</v>
      </c>
      <c r="AO8" s="89">
        <v>0</v>
      </c>
      <c r="AP8" s="92" t="s">
        <v>200</v>
      </c>
      <c r="AQ8" s="90" t="s">
        <v>200</v>
      </c>
      <c r="AR8" s="89">
        <v>0</v>
      </c>
      <c r="AS8" s="89">
        <v>0</v>
      </c>
      <c r="AT8" s="92" t="s">
        <v>200</v>
      </c>
      <c r="AU8" s="90" t="s">
        <v>200</v>
      </c>
      <c r="AV8" s="89">
        <v>0</v>
      </c>
      <c r="AW8" s="89">
        <v>0</v>
      </c>
      <c r="AX8" s="92" t="s">
        <v>200</v>
      </c>
      <c r="AY8" s="90" t="s">
        <v>200</v>
      </c>
      <c r="AZ8" s="89">
        <v>0</v>
      </c>
      <c r="BA8" s="89">
        <v>0</v>
      </c>
      <c r="BB8" s="92" t="s">
        <v>200</v>
      </c>
      <c r="BC8" s="90" t="s">
        <v>200</v>
      </c>
      <c r="BD8" s="89">
        <v>0</v>
      </c>
      <c r="BE8" s="89">
        <v>0</v>
      </c>
      <c r="BF8" s="92" t="s">
        <v>200</v>
      </c>
      <c r="BG8" s="90" t="s">
        <v>200</v>
      </c>
      <c r="BH8" s="89">
        <v>0</v>
      </c>
      <c r="BI8" s="89">
        <v>0</v>
      </c>
      <c r="BJ8" s="92" t="s">
        <v>200</v>
      </c>
      <c r="BK8" s="90" t="s">
        <v>200</v>
      </c>
      <c r="BL8" s="89">
        <v>0</v>
      </c>
      <c r="BM8" s="89">
        <v>0</v>
      </c>
      <c r="BN8" s="92" t="s">
        <v>200</v>
      </c>
      <c r="BO8" s="90" t="s">
        <v>200</v>
      </c>
      <c r="BP8" s="89">
        <v>0</v>
      </c>
      <c r="BQ8" s="89">
        <v>0</v>
      </c>
      <c r="BR8" s="92" t="s">
        <v>200</v>
      </c>
      <c r="BS8" s="90" t="s">
        <v>200</v>
      </c>
      <c r="BT8" s="89">
        <v>0</v>
      </c>
      <c r="BU8" s="89">
        <v>0</v>
      </c>
      <c r="BV8" s="92" t="s">
        <v>200</v>
      </c>
      <c r="BW8" s="90" t="s">
        <v>200</v>
      </c>
      <c r="BX8" s="89">
        <v>0</v>
      </c>
      <c r="BY8" s="89">
        <v>0</v>
      </c>
      <c r="BZ8" s="92" t="s">
        <v>200</v>
      </c>
      <c r="CA8" s="90" t="s">
        <v>200</v>
      </c>
      <c r="CB8" s="89">
        <v>0</v>
      </c>
      <c r="CC8" s="89">
        <v>0</v>
      </c>
      <c r="CD8" s="92" t="s">
        <v>200</v>
      </c>
      <c r="CE8" s="90" t="s">
        <v>200</v>
      </c>
      <c r="CF8" s="89">
        <v>0</v>
      </c>
      <c r="CG8" s="89">
        <v>0</v>
      </c>
      <c r="CH8" s="92" t="s">
        <v>200</v>
      </c>
      <c r="CI8" s="90" t="s">
        <v>200</v>
      </c>
      <c r="CJ8" s="89">
        <v>0</v>
      </c>
      <c r="CK8" s="89">
        <v>0</v>
      </c>
      <c r="CL8" s="92" t="s">
        <v>200</v>
      </c>
      <c r="CM8" s="90" t="s">
        <v>200</v>
      </c>
      <c r="CN8" s="89">
        <v>0</v>
      </c>
      <c r="CO8" s="89">
        <v>0</v>
      </c>
      <c r="CP8" s="92" t="s">
        <v>200</v>
      </c>
      <c r="CQ8" s="90" t="s">
        <v>200</v>
      </c>
      <c r="CR8" s="89">
        <v>0</v>
      </c>
      <c r="CS8" s="89">
        <v>0</v>
      </c>
      <c r="CT8" s="92" t="s">
        <v>200</v>
      </c>
      <c r="CU8" s="90" t="s">
        <v>200</v>
      </c>
      <c r="CV8" s="89">
        <v>0</v>
      </c>
      <c r="CW8" s="89">
        <v>0</v>
      </c>
      <c r="CX8" s="92" t="s">
        <v>200</v>
      </c>
      <c r="CY8" s="90" t="s">
        <v>200</v>
      </c>
      <c r="CZ8" s="89">
        <v>0</v>
      </c>
      <c r="DA8" s="89">
        <v>0</v>
      </c>
      <c r="DB8" s="92" t="s">
        <v>200</v>
      </c>
      <c r="DC8" s="90" t="s">
        <v>200</v>
      </c>
      <c r="DD8" s="89">
        <v>0</v>
      </c>
      <c r="DE8" s="89">
        <v>0</v>
      </c>
      <c r="DF8" s="92" t="s">
        <v>200</v>
      </c>
      <c r="DG8" s="90" t="s">
        <v>200</v>
      </c>
      <c r="DH8" s="89">
        <v>0</v>
      </c>
      <c r="DI8" s="89">
        <v>0</v>
      </c>
      <c r="DJ8" s="92" t="s">
        <v>200</v>
      </c>
      <c r="DK8" s="90" t="s">
        <v>200</v>
      </c>
      <c r="DL8" s="89">
        <v>0</v>
      </c>
      <c r="DM8" s="89">
        <v>0</v>
      </c>
      <c r="DN8" s="92" t="s">
        <v>200</v>
      </c>
      <c r="DO8" s="90" t="s">
        <v>200</v>
      </c>
      <c r="DP8" s="89">
        <v>0</v>
      </c>
      <c r="DQ8" s="89">
        <v>0</v>
      </c>
      <c r="DR8" s="92" t="s">
        <v>200</v>
      </c>
      <c r="DS8" s="90" t="s">
        <v>200</v>
      </c>
      <c r="DT8" s="89">
        <v>0</v>
      </c>
      <c r="DU8" s="89">
        <v>0</v>
      </c>
    </row>
    <row r="9" spans="1:125" s="6" customFormat="1" ht="12" customHeight="1">
      <c r="A9" s="85" t="s">
        <v>243</v>
      </c>
      <c r="B9" s="86" t="s">
        <v>307</v>
      </c>
      <c r="C9" s="85" t="s">
        <v>308</v>
      </c>
      <c r="D9" s="89">
        <f t="shared" si="0"/>
        <v>0</v>
      </c>
      <c r="E9" s="89">
        <f t="shared" si="0"/>
        <v>0</v>
      </c>
      <c r="F9" s="92" t="s">
        <v>200</v>
      </c>
      <c r="G9" s="90" t="s">
        <v>200</v>
      </c>
      <c r="H9" s="89">
        <v>0</v>
      </c>
      <c r="I9" s="89">
        <v>0</v>
      </c>
      <c r="J9" s="92" t="s">
        <v>200</v>
      </c>
      <c r="K9" s="90" t="s">
        <v>200</v>
      </c>
      <c r="L9" s="89">
        <v>0</v>
      </c>
      <c r="M9" s="89">
        <v>0</v>
      </c>
      <c r="N9" s="92" t="s">
        <v>200</v>
      </c>
      <c r="O9" s="90" t="s">
        <v>200</v>
      </c>
      <c r="P9" s="89">
        <v>0</v>
      </c>
      <c r="Q9" s="89">
        <v>0</v>
      </c>
      <c r="R9" s="92" t="s">
        <v>200</v>
      </c>
      <c r="S9" s="90" t="s">
        <v>200</v>
      </c>
      <c r="T9" s="89">
        <v>0</v>
      </c>
      <c r="U9" s="89">
        <v>0</v>
      </c>
      <c r="V9" s="92" t="s">
        <v>200</v>
      </c>
      <c r="W9" s="90" t="s">
        <v>200</v>
      </c>
      <c r="X9" s="89">
        <v>0</v>
      </c>
      <c r="Y9" s="89">
        <v>0</v>
      </c>
      <c r="Z9" s="92" t="s">
        <v>200</v>
      </c>
      <c r="AA9" s="90" t="s">
        <v>200</v>
      </c>
      <c r="AB9" s="89">
        <v>0</v>
      </c>
      <c r="AC9" s="89">
        <v>0</v>
      </c>
      <c r="AD9" s="92" t="s">
        <v>200</v>
      </c>
      <c r="AE9" s="90" t="s">
        <v>200</v>
      </c>
      <c r="AF9" s="89">
        <v>0</v>
      </c>
      <c r="AG9" s="89">
        <v>0</v>
      </c>
      <c r="AH9" s="92" t="s">
        <v>200</v>
      </c>
      <c r="AI9" s="90" t="s">
        <v>200</v>
      </c>
      <c r="AJ9" s="89">
        <v>0</v>
      </c>
      <c r="AK9" s="89">
        <v>0</v>
      </c>
      <c r="AL9" s="92" t="s">
        <v>200</v>
      </c>
      <c r="AM9" s="90" t="s">
        <v>200</v>
      </c>
      <c r="AN9" s="89">
        <v>0</v>
      </c>
      <c r="AO9" s="89">
        <v>0</v>
      </c>
      <c r="AP9" s="92" t="s">
        <v>200</v>
      </c>
      <c r="AQ9" s="90" t="s">
        <v>200</v>
      </c>
      <c r="AR9" s="89">
        <v>0</v>
      </c>
      <c r="AS9" s="89">
        <v>0</v>
      </c>
      <c r="AT9" s="92" t="s">
        <v>200</v>
      </c>
      <c r="AU9" s="90" t="s">
        <v>200</v>
      </c>
      <c r="AV9" s="89">
        <v>0</v>
      </c>
      <c r="AW9" s="89">
        <v>0</v>
      </c>
      <c r="AX9" s="92" t="s">
        <v>200</v>
      </c>
      <c r="AY9" s="90" t="s">
        <v>200</v>
      </c>
      <c r="AZ9" s="89">
        <v>0</v>
      </c>
      <c r="BA9" s="89">
        <v>0</v>
      </c>
      <c r="BB9" s="92" t="s">
        <v>200</v>
      </c>
      <c r="BC9" s="90" t="s">
        <v>200</v>
      </c>
      <c r="BD9" s="89">
        <v>0</v>
      </c>
      <c r="BE9" s="89">
        <v>0</v>
      </c>
      <c r="BF9" s="92" t="s">
        <v>200</v>
      </c>
      <c r="BG9" s="90" t="s">
        <v>200</v>
      </c>
      <c r="BH9" s="89">
        <v>0</v>
      </c>
      <c r="BI9" s="89">
        <v>0</v>
      </c>
      <c r="BJ9" s="92" t="s">
        <v>200</v>
      </c>
      <c r="BK9" s="90" t="s">
        <v>200</v>
      </c>
      <c r="BL9" s="89">
        <v>0</v>
      </c>
      <c r="BM9" s="89">
        <v>0</v>
      </c>
      <c r="BN9" s="92" t="s">
        <v>200</v>
      </c>
      <c r="BO9" s="90" t="s">
        <v>200</v>
      </c>
      <c r="BP9" s="89">
        <v>0</v>
      </c>
      <c r="BQ9" s="89">
        <v>0</v>
      </c>
      <c r="BR9" s="92" t="s">
        <v>200</v>
      </c>
      <c r="BS9" s="90" t="s">
        <v>200</v>
      </c>
      <c r="BT9" s="89">
        <v>0</v>
      </c>
      <c r="BU9" s="89">
        <v>0</v>
      </c>
      <c r="BV9" s="92" t="s">
        <v>200</v>
      </c>
      <c r="BW9" s="90" t="s">
        <v>200</v>
      </c>
      <c r="BX9" s="89">
        <v>0</v>
      </c>
      <c r="BY9" s="89">
        <v>0</v>
      </c>
      <c r="BZ9" s="92" t="s">
        <v>200</v>
      </c>
      <c r="CA9" s="90" t="s">
        <v>200</v>
      </c>
      <c r="CB9" s="89">
        <v>0</v>
      </c>
      <c r="CC9" s="89">
        <v>0</v>
      </c>
      <c r="CD9" s="92" t="s">
        <v>200</v>
      </c>
      <c r="CE9" s="90" t="s">
        <v>200</v>
      </c>
      <c r="CF9" s="89">
        <v>0</v>
      </c>
      <c r="CG9" s="89">
        <v>0</v>
      </c>
      <c r="CH9" s="92" t="s">
        <v>200</v>
      </c>
      <c r="CI9" s="90" t="s">
        <v>200</v>
      </c>
      <c r="CJ9" s="89">
        <v>0</v>
      </c>
      <c r="CK9" s="89">
        <v>0</v>
      </c>
      <c r="CL9" s="92" t="s">
        <v>200</v>
      </c>
      <c r="CM9" s="90" t="s">
        <v>200</v>
      </c>
      <c r="CN9" s="89">
        <v>0</v>
      </c>
      <c r="CO9" s="89">
        <v>0</v>
      </c>
      <c r="CP9" s="92" t="s">
        <v>200</v>
      </c>
      <c r="CQ9" s="90" t="s">
        <v>200</v>
      </c>
      <c r="CR9" s="89">
        <v>0</v>
      </c>
      <c r="CS9" s="89">
        <v>0</v>
      </c>
      <c r="CT9" s="92" t="s">
        <v>200</v>
      </c>
      <c r="CU9" s="90" t="s">
        <v>200</v>
      </c>
      <c r="CV9" s="89">
        <v>0</v>
      </c>
      <c r="CW9" s="89">
        <v>0</v>
      </c>
      <c r="CX9" s="92" t="s">
        <v>200</v>
      </c>
      <c r="CY9" s="90" t="s">
        <v>200</v>
      </c>
      <c r="CZ9" s="89">
        <v>0</v>
      </c>
      <c r="DA9" s="89">
        <v>0</v>
      </c>
      <c r="DB9" s="92" t="s">
        <v>200</v>
      </c>
      <c r="DC9" s="90" t="s">
        <v>200</v>
      </c>
      <c r="DD9" s="89">
        <v>0</v>
      </c>
      <c r="DE9" s="89">
        <v>0</v>
      </c>
      <c r="DF9" s="92" t="s">
        <v>200</v>
      </c>
      <c r="DG9" s="90" t="s">
        <v>200</v>
      </c>
      <c r="DH9" s="89">
        <v>0</v>
      </c>
      <c r="DI9" s="89">
        <v>0</v>
      </c>
      <c r="DJ9" s="92" t="s">
        <v>200</v>
      </c>
      <c r="DK9" s="90" t="s">
        <v>200</v>
      </c>
      <c r="DL9" s="89">
        <v>0</v>
      </c>
      <c r="DM9" s="89">
        <v>0</v>
      </c>
      <c r="DN9" s="92" t="s">
        <v>200</v>
      </c>
      <c r="DO9" s="90" t="s">
        <v>200</v>
      </c>
      <c r="DP9" s="89">
        <v>0</v>
      </c>
      <c r="DQ9" s="89">
        <v>0</v>
      </c>
      <c r="DR9" s="92" t="s">
        <v>200</v>
      </c>
      <c r="DS9" s="90" t="s">
        <v>200</v>
      </c>
      <c r="DT9" s="89">
        <v>0</v>
      </c>
      <c r="DU9" s="89">
        <v>0</v>
      </c>
    </row>
    <row r="10" spans="1:125" s="6" customFormat="1" ht="12" customHeight="1">
      <c r="A10" s="85" t="s">
        <v>243</v>
      </c>
      <c r="B10" s="86" t="s">
        <v>309</v>
      </c>
      <c r="C10" s="85" t="s">
        <v>310</v>
      </c>
      <c r="D10" s="89">
        <f t="shared" si="0"/>
        <v>1167</v>
      </c>
      <c r="E10" s="89">
        <f t="shared" si="0"/>
        <v>0</v>
      </c>
      <c r="F10" s="92" t="s">
        <v>217</v>
      </c>
      <c r="G10" s="90" t="s">
        <v>218</v>
      </c>
      <c r="H10" s="89">
        <v>1167</v>
      </c>
      <c r="I10" s="89">
        <v>0</v>
      </c>
      <c r="J10" s="92" t="s">
        <v>219</v>
      </c>
      <c r="K10" s="90" t="s">
        <v>220</v>
      </c>
      <c r="L10" s="89">
        <v>0</v>
      </c>
      <c r="M10" s="89">
        <v>0</v>
      </c>
      <c r="N10" s="92" t="s">
        <v>221</v>
      </c>
      <c r="O10" s="90" t="s">
        <v>222</v>
      </c>
      <c r="P10" s="89">
        <v>0</v>
      </c>
      <c r="Q10" s="89">
        <v>0</v>
      </c>
      <c r="R10" s="92" t="s">
        <v>223</v>
      </c>
      <c r="S10" s="90" t="s">
        <v>224</v>
      </c>
      <c r="T10" s="89">
        <v>0</v>
      </c>
      <c r="U10" s="89">
        <v>0</v>
      </c>
      <c r="V10" s="92" t="s">
        <v>225</v>
      </c>
      <c r="W10" s="90" t="s">
        <v>226</v>
      </c>
      <c r="X10" s="89">
        <v>0</v>
      </c>
      <c r="Y10" s="89">
        <v>0</v>
      </c>
      <c r="Z10" s="92" t="s">
        <v>227</v>
      </c>
      <c r="AA10" s="90" t="s">
        <v>228</v>
      </c>
      <c r="AB10" s="89">
        <v>0</v>
      </c>
      <c r="AC10" s="89">
        <v>0</v>
      </c>
      <c r="AD10" s="92" t="s">
        <v>229</v>
      </c>
      <c r="AE10" s="90" t="s">
        <v>230</v>
      </c>
      <c r="AF10" s="89">
        <v>0</v>
      </c>
      <c r="AG10" s="89">
        <v>0</v>
      </c>
      <c r="AH10" s="92" t="s">
        <v>231</v>
      </c>
      <c r="AI10" s="90" t="s">
        <v>232</v>
      </c>
      <c r="AJ10" s="89">
        <v>0</v>
      </c>
      <c r="AK10" s="89">
        <v>0</v>
      </c>
      <c r="AL10" s="92" t="s">
        <v>233</v>
      </c>
      <c r="AM10" s="90" t="s">
        <v>234</v>
      </c>
      <c r="AN10" s="89">
        <v>0</v>
      </c>
      <c r="AO10" s="89">
        <v>0</v>
      </c>
      <c r="AP10" s="92" t="s">
        <v>200</v>
      </c>
      <c r="AQ10" s="90" t="s">
        <v>200</v>
      </c>
      <c r="AR10" s="89">
        <v>0</v>
      </c>
      <c r="AS10" s="89">
        <v>0</v>
      </c>
      <c r="AT10" s="92" t="s">
        <v>200</v>
      </c>
      <c r="AU10" s="90" t="s">
        <v>200</v>
      </c>
      <c r="AV10" s="89">
        <v>0</v>
      </c>
      <c r="AW10" s="89">
        <v>0</v>
      </c>
      <c r="AX10" s="92" t="s">
        <v>200</v>
      </c>
      <c r="AY10" s="90" t="s">
        <v>200</v>
      </c>
      <c r="AZ10" s="89">
        <v>0</v>
      </c>
      <c r="BA10" s="89">
        <v>0</v>
      </c>
      <c r="BB10" s="92" t="s">
        <v>200</v>
      </c>
      <c r="BC10" s="90" t="s">
        <v>200</v>
      </c>
      <c r="BD10" s="89">
        <v>0</v>
      </c>
      <c r="BE10" s="89">
        <v>0</v>
      </c>
      <c r="BF10" s="92" t="s">
        <v>200</v>
      </c>
      <c r="BG10" s="90" t="s">
        <v>200</v>
      </c>
      <c r="BH10" s="89">
        <v>0</v>
      </c>
      <c r="BI10" s="89">
        <v>0</v>
      </c>
      <c r="BJ10" s="92" t="s">
        <v>200</v>
      </c>
      <c r="BK10" s="90" t="s">
        <v>200</v>
      </c>
      <c r="BL10" s="89">
        <v>0</v>
      </c>
      <c r="BM10" s="89">
        <v>0</v>
      </c>
      <c r="BN10" s="92" t="s">
        <v>200</v>
      </c>
      <c r="BO10" s="90" t="s">
        <v>200</v>
      </c>
      <c r="BP10" s="89">
        <v>0</v>
      </c>
      <c r="BQ10" s="89">
        <v>0</v>
      </c>
      <c r="BR10" s="92" t="s">
        <v>200</v>
      </c>
      <c r="BS10" s="90" t="s">
        <v>200</v>
      </c>
      <c r="BT10" s="89">
        <v>0</v>
      </c>
      <c r="BU10" s="89">
        <v>0</v>
      </c>
      <c r="BV10" s="92" t="s">
        <v>200</v>
      </c>
      <c r="BW10" s="90" t="s">
        <v>200</v>
      </c>
      <c r="BX10" s="89">
        <v>0</v>
      </c>
      <c r="BY10" s="89">
        <v>0</v>
      </c>
      <c r="BZ10" s="92" t="s">
        <v>200</v>
      </c>
      <c r="CA10" s="90" t="s">
        <v>200</v>
      </c>
      <c r="CB10" s="89">
        <v>0</v>
      </c>
      <c r="CC10" s="89">
        <v>0</v>
      </c>
      <c r="CD10" s="92" t="s">
        <v>200</v>
      </c>
      <c r="CE10" s="90" t="s">
        <v>200</v>
      </c>
      <c r="CF10" s="89">
        <v>0</v>
      </c>
      <c r="CG10" s="89">
        <v>0</v>
      </c>
      <c r="CH10" s="92" t="s">
        <v>200</v>
      </c>
      <c r="CI10" s="90" t="s">
        <v>200</v>
      </c>
      <c r="CJ10" s="89">
        <v>0</v>
      </c>
      <c r="CK10" s="89">
        <v>0</v>
      </c>
      <c r="CL10" s="92" t="s">
        <v>200</v>
      </c>
      <c r="CM10" s="90" t="s">
        <v>200</v>
      </c>
      <c r="CN10" s="89">
        <v>0</v>
      </c>
      <c r="CO10" s="89">
        <v>0</v>
      </c>
      <c r="CP10" s="92" t="s">
        <v>200</v>
      </c>
      <c r="CQ10" s="90" t="s">
        <v>200</v>
      </c>
      <c r="CR10" s="89">
        <v>0</v>
      </c>
      <c r="CS10" s="89">
        <v>0</v>
      </c>
      <c r="CT10" s="92" t="s">
        <v>200</v>
      </c>
      <c r="CU10" s="90" t="s">
        <v>200</v>
      </c>
      <c r="CV10" s="89">
        <v>0</v>
      </c>
      <c r="CW10" s="89">
        <v>0</v>
      </c>
      <c r="CX10" s="92" t="s">
        <v>200</v>
      </c>
      <c r="CY10" s="90" t="s">
        <v>200</v>
      </c>
      <c r="CZ10" s="89">
        <v>0</v>
      </c>
      <c r="DA10" s="89">
        <v>0</v>
      </c>
      <c r="DB10" s="92" t="s">
        <v>200</v>
      </c>
      <c r="DC10" s="90" t="s">
        <v>200</v>
      </c>
      <c r="DD10" s="89">
        <v>0</v>
      </c>
      <c r="DE10" s="89">
        <v>0</v>
      </c>
      <c r="DF10" s="92" t="s">
        <v>200</v>
      </c>
      <c r="DG10" s="90" t="s">
        <v>200</v>
      </c>
      <c r="DH10" s="89">
        <v>0</v>
      </c>
      <c r="DI10" s="89">
        <v>0</v>
      </c>
      <c r="DJ10" s="92" t="s">
        <v>200</v>
      </c>
      <c r="DK10" s="90" t="s">
        <v>200</v>
      </c>
      <c r="DL10" s="89">
        <v>0</v>
      </c>
      <c r="DM10" s="89">
        <v>0</v>
      </c>
      <c r="DN10" s="92" t="s">
        <v>200</v>
      </c>
      <c r="DO10" s="90" t="s">
        <v>200</v>
      </c>
      <c r="DP10" s="89">
        <v>0</v>
      </c>
      <c r="DQ10" s="89">
        <v>0</v>
      </c>
      <c r="DR10" s="92" t="s">
        <v>200</v>
      </c>
      <c r="DS10" s="90" t="s">
        <v>200</v>
      </c>
      <c r="DT10" s="89">
        <v>0</v>
      </c>
      <c r="DU10" s="89">
        <v>0</v>
      </c>
    </row>
    <row r="11" spans="1:125" s="6" customFormat="1" ht="12" customHeight="1">
      <c r="A11" s="85" t="s">
        <v>243</v>
      </c>
      <c r="B11" s="86" t="s">
        <v>311</v>
      </c>
      <c r="C11" s="85" t="s">
        <v>312</v>
      </c>
      <c r="D11" s="89">
        <f t="shared" si="0"/>
        <v>64063</v>
      </c>
      <c r="E11" s="89">
        <f t="shared" si="0"/>
        <v>0</v>
      </c>
      <c r="F11" s="92" t="s">
        <v>235</v>
      </c>
      <c r="G11" s="90" t="s">
        <v>236</v>
      </c>
      <c r="H11" s="89">
        <v>45295</v>
      </c>
      <c r="I11" s="89">
        <v>0</v>
      </c>
      <c r="J11" s="92" t="s">
        <v>237</v>
      </c>
      <c r="K11" s="90" t="s">
        <v>238</v>
      </c>
      <c r="L11" s="89">
        <v>2373</v>
      </c>
      <c r="M11" s="89">
        <v>0</v>
      </c>
      <c r="N11" s="92" t="s">
        <v>239</v>
      </c>
      <c r="O11" s="90" t="s">
        <v>240</v>
      </c>
      <c r="P11" s="89">
        <v>8142</v>
      </c>
      <c r="Q11" s="89">
        <v>0</v>
      </c>
      <c r="R11" s="92" t="s">
        <v>241</v>
      </c>
      <c r="S11" s="90" t="s">
        <v>242</v>
      </c>
      <c r="T11" s="89">
        <v>8253</v>
      </c>
      <c r="U11" s="89">
        <v>0</v>
      </c>
      <c r="V11" s="92" t="s">
        <v>200</v>
      </c>
      <c r="W11" s="90" t="s">
        <v>200</v>
      </c>
      <c r="X11" s="89">
        <v>0</v>
      </c>
      <c r="Y11" s="89">
        <v>0</v>
      </c>
      <c r="Z11" s="92" t="s">
        <v>200</v>
      </c>
      <c r="AA11" s="90" t="s">
        <v>200</v>
      </c>
      <c r="AB11" s="89">
        <v>0</v>
      </c>
      <c r="AC11" s="89">
        <v>0</v>
      </c>
      <c r="AD11" s="92" t="s">
        <v>200</v>
      </c>
      <c r="AE11" s="90" t="s">
        <v>200</v>
      </c>
      <c r="AF11" s="89">
        <v>0</v>
      </c>
      <c r="AG11" s="89">
        <v>0</v>
      </c>
      <c r="AH11" s="92" t="s">
        <v>200</v>
      </c>
      <c r="AI11" s="90" t="s">
        <v>200</v>
      </c>
      <c r="AJ11" s="89">
        <v>0</v>
      </c>
      <c r="AK11" s="89">
        <v>0</v>
      </c>
      <c r="AL11" s="92" t="s">
        <v>200</v>
      </c>
      <c r="AM11" s="90" t="s">
        <v>200</v>
      </c>
      <c r="AN11" s="89">
        <v>0</v>
      </c>
      <c r="AO11" s="89">
        <v>0</v>
      </c>
      <c r="AP11" s="92" t="s">
        <v>200</v>
      </c>
      <c r="AQ11" s="90" t="s">
        <v>200</v>
      </c>
      <c r="AR11" s="89">
        <v>0</v>
      </c>
      <c r="AS11" s="89">
        <v>0</v>
      </c>
      <c r="AT11" s="92" t="s">
        <v>200</v>
      </c>
      <c r="AU11" s="90" t="s">
        <v>200</v>
      </c>
      <c r="AV11" s="89">
        <v>0</v>
      </c>
      <c r="AW11" s="89">
        <v>0</v>
      </c>
      <c r="AX11" s="92" t="s">
        <v>200</v>
      </c>
      <c r="AY11" s="90" t="s">
        <v>200</v>
      </c>
      <c r="AZ11" s="89">
        <v>0</v>
      </c>
      <c r="BA11" s="89">
        <v>0</v>
      </c>
      <c r="BB11" s="92" t="s">
        <v>200</v>
      </c>
      <c r="BC11" s="90" t="s">
        <v>200</v>
      </c>
      <c r="BD11" s="89">
        <v>0</v>
      </c>
      <c r="BE11" s="89">
        <v>0</v>
      </c>
      <c r="BF11" s="92" t="s">
        <v>200</v>
      </c>
      <c r="BG11" s="90" t="s">
        <v>200</v>
      </c>
      <c r="BH11" s="89">
        <v>0</v>
      </c>
      <c r="BI11" s="89">
        <v>0</v>
      </c>
      <c r="BJ11" s="92" t="s">
        <v>200</v>
      </c>
      <c r="BK11" s="90" t="s">
        <v>200</v>
      </c>
      <c r="BL11" s="89">
        <v>0</v>
      </c>
      <c r="BM11" s="89">
        <v>0</v>
      </c>
      <c r="BN11" s="92" t="s">
        <v>200</v>
      </c>
      <c r="BO11" s="90" t="s">
        <v>200</v>
      </c>
      <c r="BP11" s="89">
        <v>0</v>
      </c>
      <c r="BQ11" s="89">
        <v>0</v>
      </c>
      <c r="BR11" s="92" t="s">
        <v>200</v>
      </c>
      <c r="BS11" s="90" t="s">
        <v>200</v>
      </c>
      <c r="BT11" s="89">
        <v>0</v>
      </c>
      <c r="BU11" s="89">
        <v>0</v>
      </c>
      <c r="BV11" s="92" t="s">
        <v>200</v>
      </c>
      <c r="BW11" s="90" t="s">
        <v>200</v>
      </c>
      <c r="BX11" s="89">
        <v>0</v>
      </c>
      <c r="BY11" s="89">
        <v>0</v>
      </c>
      <c r="BZ11" s="92" t="s">
        <v>200</v>
      </c>
      <c r="CA11" s="90" t="s">
        <v>200</v>
      </c>
      <c r="CB11" s="89">
        <v>0</v>
      </c>
      <c r="CC11" s="89">
        <v>0</v>
      </c>
      <c r="CD11" s="92" t="s">
        <v>200</v>
      </c>
      <c r="CE11" s="90" t="s">
        <v>200</v>
      </c>
      <c r="CF11" s="89">
        <v>0</v>
      </c>
      <c r="CG11" s="89">
        <v>0</v>
      </c>
      <c r="CH11" s="92" t="s">
        <v>200</v>
      </c>
      <c r="CI11" s="90" t="s">
        <v>200</v>
      </c>
      <c r="CJ11" s="89">
        <v>0</v>
      </c>
      <c r="CK11" s="89">
        <v>0</v>
      </c>
      <c r="CL11" s="92" t="s">
        <v>200</v>
      </c>
      <c r="CM11" s="90" t="s">
        <v>200</v>
      </c>
      <c r="CN11" s="89">
        <v>0</v>
      </c>
      <c r="CO11" s="89">
        <v>0</v>
      </c>
      <c r="CP11" s="92" t="s">
        <v>200</v>
      </c>
      <c r="CQ11" s="90" t="s">
        <v>200</v>
      </c>
      <c r="CR11" s="89">
        <v>0</v>
      </c>
      <c r="CS11" s="89">
        <v>0</v>
      </c>
      <c r="CT11" s="92" t="s">
        <v>200</v>
      </c>
      <c r="CU11" s="90" t="s">
        <v>200</v>
      </c>
      <c r="CV11" s="89">
        <v>0</v>
      </c>
      <c r="CW11" s="89">
        <v>0</v>
      </c>
      <c r="CX11" s="92" t="s">
        <v>200</v>
      </c>
      <c r="CY11" s="90" t="s">
        <v>200</v>
      </c>
      <c r="CZ11" s="89">
        <v>0</v>
      </c>
      <c r="DA11" s="89">
        <v>0</v>
      </c>
      <c r="DB11" s="92" t="s">
        <v>200</v>
      </c>
      <c r="DC11" s="90" t="s">
        <v>200</v>
      </c>
      <c r="DD11" s="89">
        <v>0</v>
      </c>
      <c r="DE11" s="89">
        <v>0</v>
      </c>
      <c r="DF11" s="92" t="s">
        <v>200</v>
      </c>
      <c r="DG11" s="90" t="s">
        <v>200</v>
      </c>
      <c r="DH11" s="89">
        <v>0</v>
      </c>
      <c r="DI11" s="89">
        <v>0</v>
      </c>
      <c r="DJ11" s="92" t="s">
        <v>200</v>
      </c>
      <c r="DK11" s="90" t="s">
        <v>200</v>
      </c>
      <c r="DL11" s="89">
        <v>0</v>
      </c>
      <c r="DM11" s="89">
        <v>0</v>
      </c>
      <c r="DN11" s="92" t="s">
        <v>200</v>
      </c>
      <c r="DO11" s="90" t="s">
        <v>200</v>
      </c>
      <c r="DP11" s="89">
        <v>0</v>
      </c>
      <c r="DQ11" s="89">
        <v>0</v>
      </c>
      <c r="DR11" s="92" t="s">
        <v>200</v>
      </c>
      <c r="DS11" s="90" t="s">
        <v>200</v>
      </c>
      <c r="DT11" s="89">
        <v>0</v>
      </c>
      <c r="DU11" s="89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CF4:CF5"/>
    <mergeCell ref="CG4:CG5"/>
    <mergeCell ref="CD4:CD6"/>
    <mergeCell ref="CE4:CE6"/>
    <mergeCell ref="BZ4:BZ6"/>
    <mergeCell ref="CA4:CA6"/>
    <mergeCell ref="CB4:CB5"/>
    <mergeCell ref="CC4:CC5"/>
    <mergeCell ref="BV4:BV6"/>
    <mergeCell ref="BW4:BW6"/>
    <mergeCell ref="BX4:BX5"/>
    <mergeCell ref="BY4:BY5"/>
    <mergeCell ref="BR4:BR6"/>
    <mergeCell ref="BS4:BS6"/>
    <mergeCell ref="BT4:BT5"/>
    <mergeCell ref="BU4:BU5"/>
    <mergeCell ref="BP4:BP5"/>
    <mergeCell ref="BQ4:BQ5"/>
    <mergeCell ref="BJ4:BJ6"/>
    <mergeCell ref="BK4:BK6"/>
    <mergeCell ref="BF4:BF6"/>
    <mergeCell ref="BG4:BG6"/>
    <mergeCell ref="BH4:BH5"/>
    <mergeCell ref="BI4:BI5"/>
    <mergeCell ref="AT4:AT6"/>
    <mergeCell ref="AU4:AU6"/>
    <mergeCell ref="AV4:AV5"/>
    <mergeCell ref="AW4:AW5"/>
    <mergeCell ref="BN4:BN6"/>
    <mergeCell ref="BO4:BO6"/>
    <mergeCell ref="BD4:BD5"/>
    <mergeCell ref="BE4:BE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Z4:Z6"/>
    <mergeCell ref="AA4:AA6"/>
    <mergeCell ref="X4:X5"/>
    <mergeCell ref="Y4:Y5"/>
    <mergeCell ref="AB4:AB5"/>
    <mergeCell ref="AC4:AC5"/>
    <mergeCell ref="AH4:AH6"/>
    <mergeCell ref="AI4:AI6"/>
    <mergeCell ref="AJ4:AJ5"/>
    <mergeCell ref="AK4:AK5"/>
    <mergeCell ref="AD4:AD6"/>
    <mergeCell ref="AE4:AE6"/>
    <mergeCell ref="H4:H5"/>
    <mergeCell ref="I4:I5"/>
    <mergeCell ref="AF4:AF5"/>
    <mergeCell ref="AG4:AG5"/>
    <mergeCell ref="T4:T5"/>
    <mergeCell ref="U4:U5"/>
    <mergeCell ref="V4:V6"/>
    <mergeCell ref="W4:W6"/>
    <mergeCell ref="N4:N6"/>
    <mergeCell ref="O4:O6"/>
    <mergeCell ref="A2:A6"/>
    <mergeCell ref="B2:B6"/>
    <mergeCell ref="C2:C6"/>
    <mergeCell ref="D4:D5"/>
    <mergeCell ref="D2:E3"/>
    <mergeCell ref="G4:G6"/>
    <mergeCell ref="E4:E5"/>
    <mergeCell ref="F4:F6"/>
    <mergeCell ref="R4:R6"/>
    <mergeCell ref="S4:S6"/>
    <mergeCell ref="J4:J6"/>
    <mergeCell ref="K4:K6"/>
    <mergeCell ref="L4:L5"/>
    <mergeCell ref="M4:M5"/>
    <mergeCell ref="P4:P5"/>
    <mergeCell ref="Q4:Q5"/>
  </mergeCells>
  <conditionalFormatting sqref="A7:DU11">
    <cfRule type="expression" priority="29" dxfId="18" stopIfTrue="1">
      <formula>$A7&lt;&gt;""</formula>
    </cfRule>
  </conditionalFormatting>
  <conditionalFormatting sqref="A8:DU9">
    <cfRule type="expression" priority="28" dxfId="18" stopIfTrue="1">
      <formula>$A8&lt;&gt;""</formula>
    </cfRule>
  </conditionalFormatting>
  <conditionalFormatting sqref="A10:DU10">
    <cfRule type="expression" priority="27" dxfId="18" stopIfTrue="1">
      <formula>$A10&lt;&gt;""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2013-09-25T10:03:11Z</cp:lastPrinted>
  <dcterms:created xsi:type="dcterms:W3CDTF">2008-01-24T06:28:57Z</dcterms:created>
  <dcterms:modified xsi:type="dcterms:W3CDTF">2014-10-14T09:29:37Z</dcterms:modified>
  <cp:category/>
  <cp:version/>
  <cp:contentType/>
  <cp:contentStatus/>
</cp:coreProperties>
</file>