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Titles" localSheetId="0">'ごみ処理概要'!$A:$B,'ごみ処理概要'!$1:$6</definedName>
    <definedName name="_xlnm.Print_Titles" localSheetId="3">'ごみ処理量内訳'!$A:$B,'ごみ処理量内訳'!$1:$6</definedName>
    <definedName name="_xlnm.Print_Titles" localSheetId="1">'ごみ搬入量内訳'!$A:$B,'ごみ搬入量内訳'!$1:$6</definedName>
    <definedName name="_xlnm.Print_Titles" localSheetId="6">'災害廃棄物搬入量'!$A:$B,'災害廃棄物搬入量'!$1:$6</definedName>
    <definedName name="_xlnm.Print_Titles" localSheetId="2">'施設区分別搬入量内訳'!$A:$B,'施設区分別搬入量内訳'!$1:$6</definedName>
    <definedName name="_xlnm.Print_Titles" localSheetId="5">'施設資源化量内訳'!$A:$B,'施設資源化量内訳'!$1:$6</definedName>
    <definedName name="_xlnm.Print_Titles" localSheetId="4">'資源化量内訳'!$A:$B,'資源化量内訳'!$1:$6</definedName>
  </definedNames>
  <calcPr fullCalcOnLoad="1"/>
</workbook>
</file>

<file path=xl/sharedStrings.xml><?xml version="1.0" encoding="utf-8"?>
<sst xmlns="http://schemas.openxmlformats.org/spreadsheetml/2006/main" count="3588" uniqueCount="591">
  <si>
    <t>直接資源化量</t>
  </si>
  <si>
    <t>施設資源化量</t>
  </si>
  <si>
    <t>残渣焼却</t>
  </si>
  <si>
    <t>処理量</t>
  </si>
  <si>
    <t>残渣埋立</t>
  </si>
  <si>
    <t>資源化量</t>
  </si>
  <si>
    <t>施設資源化量内訳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</si>
  <si>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</si>
  <si>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</si>
  <si>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</si>
  <si>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</si>
  <si>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</si>
  <si>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</si>
  <si>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</si>
  <si>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</si>
  <si>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</si>
  <si>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</si>
  <si>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</si>
  <si>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</si>
  <si>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</si>
  <si>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</si>
  <si>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</si>
  <si>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</si>
  <si>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</si>
  <si>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</si>
  <si>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</si>
  <si>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</si>
  <si>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</si>
  <si>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</si>
  <si>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</si>
  <si>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</si>
  <si>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</si>
  <si>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</si>
  <si>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</si>
  <si>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</si>
  <si>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</si>
  <si>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</si>
  <si>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</si>
  <si>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</si>
  <si>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</si>
  <si>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焼却施設以外の中間処理施設からの搬入量</t>
  </si>
  <si>
    <t>焼却施設以外の中間処理施設からの残渣量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</si>
  <si>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</si>
  <si>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</si>
  <si>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</si>
  <si>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</si>
  <si>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</si>
  <si>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</si>
  <si>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</si>
  <si>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</si>
  <si>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</si>
  <si>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</si>
  <si>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</si>
  <si>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</si>
  <si>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</si>
  <si>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</si>
  <si>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</si>
  <si>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</si>
  <si>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</si>
  <si>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</si>
  <si>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</si>
  <si>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</si>
  <si>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</si>
  <si>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</si>
  <si>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</si>
  <si>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</si>
  <si>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</si>
  <si>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</si>
  <si>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</si>
  <si>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</si>
  <si>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</si>
  <si>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</si>
  <si>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</si>
  <si>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</si>
  <si>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</si>
  <si>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</si>
  <si>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</si>
  <si>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</si>
  <si>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</si>
  <si>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</si>
  <si>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</si>
  <si>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</si>
  <si>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</si>
  <si>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</si>
  <si>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</si>
  <si>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</si>
  <si>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</si>
  <si>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</si>
  <si>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</si>
  <si>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</si>
  <si>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</si>
  <si>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</si>
  <si>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</si>
  <si>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</si>
  <si>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</si>
  <si>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</si>
  <si>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</si>
  <si>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</si>
  <si>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</si>
  <si>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</si>
  <si>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</si>
  <si>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直接資源化量</t>
  </si>
  <si>
    <t>直接最終処分量</t>
  </si>
  <si>
    <t>合計：施設処理＋直接資源化量＋直接最終処分量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</si>
  <si>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</si>
  <si>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</si>
  <si>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</si>
  <si>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</si>
  <si>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</si>
  <si>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</si>
  <si>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</si>
  <si>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</si>
  <si>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</si>
  <si>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</si>
  <si>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</si>
  <si>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</si>
  <si>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</si>
  <si>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</si>
  <si>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</si>
  <si>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</si>
  <si>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</si>
  <si>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</si>
  <si>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</si>
  <si>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</si>
  <si>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</si>
  <si>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</si>
  <si>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</si>
  <si>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</si>
  <si>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</si>
  <si>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</si>
  <si>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</si>
  <si>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焼却施設</t>
  </si>
  <si>
    <t>入力→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</si>
  <si>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</si>
  <si>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</si>
  <si>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</si>
  <si>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</si>
  <si>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</si>
  <si>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</si>
  <si>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</si>
  <si>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</si>
  <si>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</si>
  <si>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</si>
  <si>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</si>
  <si>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</si>
  <si>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</si>
  <si>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</si>
  <si>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</si>
  <si>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</si>
  <si>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</si>
  <si>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</si>
  <si>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</si>
  <si>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</si>
  <si>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</si>
  <si>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</si>
  <si>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</si>
  <si>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</si>
  <si>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</si>
  <si>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</si>
  <si>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</si>
  <si>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</si>
  <si>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</si>
  <si>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</si>
  <si>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</si>
  <si>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</si>
  <si>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</si>
  <si>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</si>
  <si>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</si>
  <si>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</si>
  <si>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</si>
  <si>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</si>
  <si>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</si>
  <si>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</si>
  <si>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</si>
  <si>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</si>
  <si>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</si>
  <si>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</si>
  <si>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</si>
  <si>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</si>
  <si>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</si>
  <si>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</si>
  <si>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</si>
  <si>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</si>
  <si>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</si>
  <si>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</si>
  <si>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</si>
  <si>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</si>
  <si>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</si>
  <si>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</si>
  <si>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</si>
  <si>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</si>
  <si>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</si>
  <si>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</si>
  <si>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</si>
  <si>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</si>
  <si>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</si>
  <si>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</si>
  <si>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</si>
  <si>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</si>
  <si>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</si>
  <si>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</si>
  <si>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</si>
  <si>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</si>
  <si>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</si>
  <si>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r>
      <t>家電４品目収集量</t>
    </r>
    <r>
      <rPr>
        <sz val="9"/>
        <rFont val="ＭＳ ゴシック"/>
        <family val="3"/>
      </rPr>
      <t>(直営+委託+許可+直接搬入)</t>
    </r>
  </si>
  <si>
    <t>直接搬入</t>
  </si>
  <si>
    <t>収集ごみ (混合ごみ+可燃ごみ+不燃ごみ+資源ごみ+その他+粗大ごみ)</t>
  </si>
  <si>
    <t>直接搬入ごみ収集ごみ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</si>
  <si>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</si>
  <si>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</si>
  <si>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</si>
  <si>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</si>
  <si>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</si>
  <si>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</si>
  <si>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</si>
  <si>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ﾌﾟﾗｽﾁｯｸ類(０７を除く)</t>
  </si>
  <si>
    <t>布類</t>
  </si>
  <si>
    <t>肥料</t>
  </si>
  <si>
    <t>飼料</t>
  </si>
  <si>
    <t>溶融スラグ</t>
  </si>
  <si>
    <t>燃料</t>
  </si>
  <si>
    <t>焼却灰・飛灰のセメント原料化</t>
  </si>
  <si>
    <t>飛灰の山元還元</t>
  </si>
  <si>
    <t>廃食用油（BDF)</t>
  </si>
  <si>
    <t>その他</t>
  </si>
  <si>
    <r>
      <t>焼却以外の中間処理施設搬入量</t>
    </r>
    <r>
      <rPr>
        <sz val="8"/>
        <rFont val="ＭＳ ゴシック"/>
        <family val="3"/>
      </rPr>
      <t>(粗大ごみ処理施設+ごみ堆肥化施設+ごみ飼料化施設+メタン化施設+ごみ燃料化施設+その他の資源化等を行う施設+その他の施設)</t>
    </r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</si>
  <si>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</si>
  <si>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</si>
  <si>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</si>
  <si>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</si>
  <si>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</si>
  <si>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</si>
  <si>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r>
      <t xml:space="preserve">ごみ搬入量 </t>
    </r>
    <r>
      <rPr>
        <sz val="9"/>
        <rFont val="ＭＳ ゴシック"/>
        <family val="3"/>
      </rPr>
      <t>(生活系ごみ収集量+事業系ごみ収集量+直接搬入量)</t>
    </r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</si>
  <si>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</si>
  <si>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</si>
  <si>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</si>
  <si>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</si>
  <si>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</si>
  <si>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</si>
  <si>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</si>
  <si>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</si>
  <si>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</si>
  <si>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</si>
  <si>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</si>
  <si>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外国人人口</t>
  </si>
  <si>
    <t>01</t>
  </si>
  <si>
    <t>02</t>
  </si>
  <si>
    <t>G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</si>
  <si>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</si>
  <si>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</si>
  <si>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</si>
  <si>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</si>
  <si>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</si>
  <si>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</si>
  <si>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</si>
  <si>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</si>
  <si>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</si>
  <si>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</si>
  <si>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</si>
  <si>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</si>
  <si>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</si>
  <si>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</si>
  <si>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</si>
  <si>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</si>
  <si>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小計（直接焼却+中間処理）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</si>
  <si>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</si>
  <si>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</si>
  <si>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</si>
  <si>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</si>
  <si>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</si>
  <si>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</si>
  <si>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</si>
  <si>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</si>
  <si>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</si>
  <si>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</si>
  <si>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</si>
  <si>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</si>
  <si>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</si>
  <si>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</si>
  <si>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</si>
  <si>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</si>
  <si>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</si>
  <si>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</si>
  <si>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</si>
  <si>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</si>
  <si>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</si>
  <si>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</si>
  <si>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</si>
  <si>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</si>
  <si>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</si>
  <si>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</si>
  <si>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</si>
  <si>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</si>
  <si>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</si>
  <si>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V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</si>
  <si>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</si>
  <si>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</si>
  <si>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</si>
  <si>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</si>
  <si>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</si>
  <si>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生活系ごみ_収集_収集（混合ごみ）</t>
  </si>
  <si>
    <t>生活系ごみ_収集（可燃ごみ）</t>
  </si>
  <si>
    <t>生活系ごみ_収集（不燃ごみ）</t>
  </si>
  <si>
    <t>生活系ごみ_収集（資源ごみ）</t>
  </si>
  <si>
    <t>生活系ごみ_収集（その他ごみ）</t>
  </si>
  <si>
    <t>生活系ごみ_収集（粗大ごみ）</t>
  </si>
  <si>
    <t>事業系ごみ_収集（混合ごみ）</t>
  </si>
  <si>
    <t>事業系ごみ_収集（可燃ごみ）</t>
  </si>
  <si>
    <t>事業系ごみ_収集（不燃ごみ）</t>
  </si>
  <si>
    <t>事業系ごみ_収集（資源ごみ）</t>
  </si>
  <si>
    <t>事業系ごみ_収集（その他ごみ）</t>
  </si>
  <si>
    <t>事業系ごみ_収集（粗大ごみ）</t>
  </si>
  <si>
    <t>生活系ごみ_直搬_直搬（混合ごみ）</t>
  </si>
  <si>
    <t>生活系ごみ_直搬（可燃ごみ）</t>
  </si>
  <si>
    <t>生活系ごみ_直搬（不燃ごみ）</t>
  </si>
  <si>
    <t>生活系ごみ_直搬（資源ごみ）</t>
  </si>
  <si>
    <t>生活系ごみ_直搬（その他ごみ）</t>
  </si>
  <si>
    <t>生活系ごみ_直搬（粗大ごみ）</t>
  </si>
  <si>
    <t>事業系ごみ_直搬_直搬（混合ごみ）</t>
  </si>
  <si>
    <t>事業系ごみ_直搬（可燃ごみ）</t>
  </si>
  <si>
    <t>事業系ごみ_直搬（不燃ごみ）</t>
  </si>
  <si>
    <t>事業系ごみ_直搬（資源ごみ）</t>
  </si>
  <si>
    <t>事業系ごみ_直搬（その他ごみ）</t>
  </si>
  <si>
    <t>事業系ごみ_直搬（粗大ごみ）</t>
  </si>
  <si>
    <t>ごみ総排出量</t>
  </si>
  <si>
    <t>集団回収</t>
  </si>
  <si>
    <t>合計</t>
  </si>
  <si>
    <t>紙類</t>
  </si>
  <si>
    <t>ﾌﾟﾗｽﾁｯｸ類</t>
  </si>
  <si>
    <t>山元還元</t>
  </si>
  <si>
    <t>廃食用油</t>
  </si>
  <si>
    <t>ｾﾒﾝﾄ原料化</t>
  </si>
  <si>
    <t>直接資源化</t>
  </si>
  <si>
    <t>中間処理資源化</t>
  </si>
  <si>
    <t>Z</t>
  </si>
  <si>
    <t>R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</si>
  <si>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</si>
  <si>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</si>
  <si>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</si>
  <si>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</si>
  <si>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</si>
  <si>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</si>
  <si>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</si>
  <si>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</si>
  <si>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</si>
  <si>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</si>
  <si>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</si>
  <si>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</si>
  <si>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</si>
  <si>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</si>
  <si>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</si>
  <si>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</si>
  <si>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</si>
  <si>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</si>
  <si>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</si>
  <si>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</si>
  <si>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</si>
  <si>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</si>
  <si>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</si>
  <si>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</si>
  <si>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</si>
  <si>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</si>
  <si>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</si>
  <si>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</si>
  <si>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</si>
  <si>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</si>
  <si>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</si>
  <si>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(21,03,01)</t>
  </si>
  <si>
    <t>(21,03,04)</t>
  </si>
  <si>
    <t>(21,03,05)</t>
  </si>
  <si>
    <t>(21,03,06)</t>
  </si>
  <si>
    <t>(20,18,01)</t>
  </si>
  <si>
    <t>計画収集量</t>
  </si>
  <si>
    <t>資源化等を行う施設</t>
  </si>
  <si>
    <t>固形燃料
（RDF,RPF）</t>
  </si>
  <si>
    <t>ﾌﾟﾗｽﾁｯｸ類(07を除く)</t>
  </si>
  <si>
    <t>燃料
（13を除く）</t>
  </si>
  <si>
    <t>固形燃料</t>
  </si>
  <si>
    <t>固形燃料</t>
  </si>
  <si>
    <r>
      <t xml:space="preserve">リサイクル率 Ｒ
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</si>
  <si>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総人口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</si>
  <si>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</si>
  <si>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Ｒ’
</t>
    </r>
    <r>
      <rPr>
        <sz val="8"/>
        <rFont val="ＭＳ ゴシック"/>
        <family val="3"/>
      </rPr>
      <t>(直接資源化量+中間処理後再生利用量〔固形燃料、焼却灰・飛灰のｾﾒﾝﾄ原料化、飛灰の山元還元　を除く〕+集団回収量)/(ごみ処理量+集団回収量)*100</t>
    </r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</si>
  <si>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</si>
  <si>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</si>
  <si>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</si>
  <si>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</si>
  <si>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</si>
  <si>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</si>
  <si>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</si>
  <si>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</si>
  <si>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</si>
  <si>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</si>
  <si>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</si>
  <si>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</si>
  <si>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</si>
  <si>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</si>
  <si>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</si>
  <si>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</si>
  <si>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</si>
  <si>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</si>
  <si>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</si>
  <si>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混合ごみ (直営+委託+許可)</t>
  </si>
  <si>
    <t>直接搬入量(混合ごみ+可燃ごみ+不燃ごみ+資源ごみ+その他+粗大ごみ)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</si>
  <si>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</si>
  <si>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</si>
  <si>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</si>
  <si>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</si>
  <si>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</si>
  <si>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</si>
  <si>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直接最終
処分量</t>
  </si>
  <si>
    <t>焼却残渣量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</si>
  <si>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</si>
  <si>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</si>
  <si>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</si>
  <si>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</si>
  <si>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</si>
  <si>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</si>
  <si>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</si>
  <si>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</si>
  <si>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</si>
  <si>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</si>
  <si>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</si>
  <si>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</si>
  <si>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</si>
  <si>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</si>
  <si>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t>（ｔ）</t>
  </si>
  <si>
    <t>J</t>
  </si>
  <si>
    <t>F</t>
  </si>
  <si>
    <t>N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</si>
  <si>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</si>
  <si>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(生活系ごみ収集量+集団回収量)*10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</si>
  <si>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(事業系ごみ収集量)*10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</si>
  <si>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ごみ処理の概要（平成20年度実績）</t>
  </si>
  <si>
    <t>ごみ搬入量の状況（平成20年度実績）</t>
  </si>
  <si>
    <t>処理施設別ごみ搬入量の状況（平成20年度実績）</t>
  </si>
  <si>
    <t>ごみ処理の状況（平成20年度実績）</t>
  </si>
  <si>
    <t>ごみ資源化の状況（平成20年度実績）</t>
  </si>
  <si>
    <t>中間処理後の再生利用量の状況（平成20年度実績）</t>
  </si>
  <si>
    <t>災害廃棄物の処理処分状況（平成20年度実績）</t>
  </si>
  <si>
    <t>（平成20年度実績）</t>
  </si>
  <si>
    <t>:市区町村コード(都道府県計は、01000～47000の何れか）</t>
  </si>
  <si>
    <t>地方公共団体コード</t>
  </si>
  <si>
    <t>市区町村名</t>
  </si>
  <si>
    <t>市区町村名</t>
  </si>
  <si>
    <t>都道府県名</t>
  </si>
  <si>
    <t>市区町村名</t>
  </si>
  <si>
    <t>(t)</t>
  </si>
  <si>
    <t>（ｔ）</t>
  </si>
  <si>
    <t>ペットボトル</t>
  </si>
  <si>
    <t>プラスチック類(０７を除く)</t>
  </si>
  <si>
    <t>プラスチック類(07を除く)</t>
  </si>
  <si>
    <r>
      <t>B</t>
    </r>
    <r>
      <rPr>
        <sz val="11"/>
        <rFont val="ＭＳ 明朝"/>
        <family val="1"/>
      </rPr>
      <t>C</t>
    </r>
  </si>
  <si>
    <t>J</t>
  </si>
  <si>
    <t>BZ</t>
  </si>
  <si>
    <r>
      <t>C</t>
    </r>
    <r>
      <rPr>
        <sz val="11"/>
        <rFont val="ＭＳ 明朝"/>
        <family val="1"/>
      </rPr>
      <t>A</t>
    </r>
  </si>
  <si>
    <r>
      <t>C</t>
    </r>
    <r>
      <rPr>
        <sz val="11"/>
        <rFont val="ＭＳ 明朝"/>
        <family val="1"/>
      </rPr>
      <t>B</t>
    </r>
  </si>
  <si>
    <r>
      <t>C</t>
    </r>
    <r>
      <rPr>
        <sz val="11"/>
        <rFont val="ＭＳ 明朝"/>
        <family val="1"/>
      </rPr>
      <t>C</t>
    </r>
  </si>
  <si>
    <r>
      <t>C</t>
    </r>
    <r>
      <rPr>
        <sz val="11"/>
        <rFont val="ＭＳ 明朝"/>
        <family val="1"/>
      </rPr>
      <t>D</t>
    </r>
  </si>
  <si>
    <r>
      <t>C</t>
    </r>
    <r>
      <rPr>
        <sz val="11"/>
        <rFont val="ＭＳ 明朝"/>
        <family val="1"/>
      </rPr>
      <t>E</t>
    </r>
  </si>
  <si>
    <r>
      <t>C</t>
    </r>
    <r>
      <rPr>
        <sz val="11"/>
        <rFont val="ＭＳ 明朝"/>
        <family val="1"/>
      </rPr>
      <t>G</t>
    </r>
  </si>
  <si>
    <r>
      <t>C</t>
    </r>
    <r>
      <rPr>
        <sz val="11"/>
        <rFont val="ＭＳ 明朝"/>
        <family val="1"/>
      </rPr>
      <t>H</t>
    </r>
  </si>
  <si>
    <r>
      <t>C</t>
    </r>
    <r>
      <rPr>
        <sz val="11"/>
        <rFont val="ＭＳ 明朝"/>
        <family val="1"/>
      </rPr>
      <t>I</t>
    </r>
  </si>
  <si>
    <r>
      <t>C</t>
    </r>
    <r>
      <rPr>
        <sz val="11"/>
        <rFont val="ＭＳ 明朝"/>
        <family val="1"/>
      </rPr>
      <t>J</t>
    </r>
  </si>
  <si>
    <r>
      <t>C</t>
    </r>
    <r>
      <rPr>
        <sz val="11"/>
        <rFont val="ＭＳ 明朝"/>
        <family val="1"/>
      </rPr>
      <t>K</t>
    </r>
  </si>
  <si>
    <r>
      <t>C</t>
    </r>
    <r>
      <rPr>
        <sz val="11"/>
        <rFont val="ＭＳ 明朝"/>
        <family val="1"/>
      </rPr>
      <t>L</t>
    </r>
  </si>
  <si>
    <r>
      <t>C</t>
    </r>
    <r>
      <rPr>
        <sz val="11"/>
        <rFont val="ＭＳ 明朝"/>
        <family val="1"/>
      </rPr>
      <t>U</t>
    </r>
  </si>
  <si>
    <r>
      <t>C</t>
    </r>
    <r>
      <rPr>
        <sz val="11"/>
        <rFont val="ＭＳ 明朝"/>
        <family val="1"/>
      </rPr>
      <t>V</t>
    </r>
  </si>
  <si>
    <r>
      <t>C</t>
    </r>
    <r>
      <rPr>
        <sz val="11"/>
        <rFont val="ＭＳ 明朝"/>
        <family val="1"/>
      </rPr>
      <t>W</t>
    </r>
  </si>
  <si>
    <r>
      <t>C</t>
    </r>
    <r>
      <rPr>
        <sz val="11"/>
        <rFont val="ＭＳ 明朝"/>
        <family val="1"/>
      </rPr>
      <t>X</t>
    </r>
  </si>
  <si>
    <r>
      <t>C</t>
    </r>
    <r>
      <rPr>
        <sz val="11"/>
        <rFont val="ＭＳ 明朝"/>
        <family val="1"/>
      </rPr>
      <t>Y</t>
    </r>
  </si>
  <si>
    <r>
      <t>C</t>
    </r>
    <r>
      <rPr>
        <sz val="11"/>
        <rFont val="ＭＳ 明朝"/>
        <family val="1"/>
      </rPr>
      <t>Z</t>
    </r>
  </si>
  <si>
    <r>
      <t>D</t>
    </r>
    <r>
      <rPr>
        <sz val="11"/>
        <rFont val="ＭＳ 明朝"/>
        <family val="1"/>
      </rPr>
      <t>B</t>
    </r>
  </si>
  <si>
    <r>
      <t>D</t>
    </r>
    <r>
      <rPr>
        <sz val="11"/>
        <rFont val="ＭＳ 明朝"/>
        <family val="1"/>
      </rPr>
      <t>C</t>
    </r>
  </si>
  <si>
    <r>
      <t>D</t>
    </r>
    <r>
      <rPr>
        <sz val="11"/>
        <rFont val="ＭＳ 明朝"/>
        <family val="1"/>
      </rPr>
      <t>D</t>
    </r>
  </si>
  <si>
    <r>
      <t>D</t>
    </r>
    <r>
      <rPr>
        <sz val="11"/>
        <rFont val="ＭＳ 明朝"/>
        <family val="1"/>
      </rPr>
      <t>E</t>
    </r>
  </si>
  <si>
    <r>
      <t>D</t>
    </r>
    <r>
      <rPr>
        <sz val="11"/>
        <rFont val="ＭＳ 明朝"/>
        <family val="1"/>
      </rPr>
      <t>F</t>
    </r>
  </si>
  <si>
    <r>
      <t>D</t>
    </r>
    <r>
      <rPr>
        <sz val="11"/>
        <rFont val="ＭＳ 明朝"/>
        <family val="1"/>
      </rPr>
      <t>G</t>
    </r>
  </si>
  <si>
    <t>E</t>
  </si>
  <si>
    <r>
      <t>D</t>
    </r>
    <r>
      <rPr>
        <sz val="11"/>
        <rFont val="ＭＳ 明朝"/>
        <family val="1"/>
      </rPr>
      <t>H</t>
    </r>
  </si>
  <si>
    <t>セメント等への直接投入</t>
  </si>
  <si>
    <t>(t)</t>
  </si>
  <si>
    <t>ｾﾒﾝﾄ工場直投</t>
  </si>
  <si>
    <t>中間処理資源化</t>
  </si>
  <si>
    <t>資源化量内訳</t>
  </si>
  <si>
    <t>S</t>
  </si>
  <si>
    <t>T</t>
  </si>
  <si>
    <t>U</t>
  </si>
  <si>
    <t>V</t>
  </si>
  <si>
    <t>W</t>
  </si>
  <si>
    <t>X</t>
  </si>
  <si>
    <t>Y</t>
  </si>
  <si>
    <t>AB</t>
  </si>
  <si>
    <t>AD</t>
  </si>
  <si>
    <t>AE</t>
  </si>
  <si>
    <t>AF</t>
  </si>
  <si>
    <t>AG</t>
  </si>
  <si>
    <t>AH</t>
  </si>
  <si>
    <t>AI</t>
  </si>
  <si>
    <t>AJ</t>
  </si>
  <si>
    <t>AR</t>
  </si>
  <si>
    <t>BL</t>
  </si>
  <si>
    <t>CF</t>
  </si>
  <si>
    <t>CZ</t>
  </si>
  <si>
    <t>DT</t>
  </si>
  <si>
    <t>EN</t>
  </si>
  <si>
    <t>Z</t>
  </si>
  <si>
    <t>AA</t>
  </si>
  <si>
    <t>AC</t>
  </si>
  <si>
    <t>AD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</si>
  <si>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</si>
  <si>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</si>
  <si>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</si>
  <si>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</si>
  <si>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</si>
  <si>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</si>
  <si>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</si>
  <si>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</si>
  <si>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</si>
  <si>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</si>
  <si>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</si>
  <si>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</si>
  <si>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</si>
  <si>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</si>
  <si>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</si>
  <si>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</si>
  <si>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</si>
  <si>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</si>
  <si>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</si>
  <si>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</si>
  <si>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</si>
  <si>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</si>
  <si>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</si>
  <si>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</si>
  <si>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</si>
  <si>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</si>
  <si>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</si>
  <si>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</si>
  <si>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</si>
  <si>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</si>
  <si>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</si>
  <si>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</si>
  <si>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</si>
  <si>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</si>
  <si>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</si>
  <si>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</si>
  <si>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CC</t>
  </si>
  <si>
    <t>CD</t>
  </si>
  <si>
    <t>CE</t>
  </si>
  <si>
    <t>44201</t>
  </si>
  <si>
    <t>44202</t>
  </si>
  <si>
    <t>44203</t>
  </si>
  <si>
    <t>44204</t>
  </si>
  <si>
    <t>44205</t>
  </si>
  <si>
    <t>44206</t>
  </si>
  <si>
    <t>44207</t>
  </si>
  <si>
    <t>44208</t>
  </si>
  <si>
    <t>44209</t>
  </si>
  <si>
    <t>44210</t>
  </si>
  <si>
    <t>44211</t>
  </si>
  <si>
    <t>44212</t>
  </si>
  <si>
    <t>44213</t>
  </si>
  <si>
    <t>44214</t>
  </si>
  <si>
    <t>44322</t>
  </si>
  <si>
    <t>44341</t>
  </si>
  <si>
    <t>44461</t>
  </si>
  <si>
    <t>44462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</si>
  <si>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</si>
  <si>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</si>
  <si>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</si>
  <si>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</si>
  <si>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</si>
  <si>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</si>
  <si>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</si>
  <si>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</si>
  <si>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</si>
  <si>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</si>
  <si>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</si>
  <si>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</si>
  <si>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</si>
  <si>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</si>
  <si>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</si>
  <si>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</si>
  <si>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</si>
  <si>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</si>
  <si>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-</t>
  </si>
  <si>
    <t>有る</t>
  </si>
  <si>
    <t>大分県</t>
  </si>
  <si>
    <t>44000</t>
  </si>
  <si>
    <t>合計</t>
  </si>
  <si>
    <t>44000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</si>
</sst>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0" xfId="61" applyFont="1" applyFill="1" applyBorder="1" applyAlignment="1" quotePrefix="1">
      <alignment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 quotePrefix="1">
      <alignment vertical="top"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 quotePrefix="1">
      <alignment horizontal="center" vertical="center" textRotation="255"/>
      <protection/>
    </xf>
    <xf numFmtId="0" fontId="6" fillId="0" borderId="35" xfId="62" applyFont="1" applyFill="1" applyBorder="1" applyAlignment="1" quotePrefix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left" vertical="center"/>
      <protection/>
    </xf>
    <xf numFmtId="38" fontId="6" fillId="0" borderId="2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42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2" applyFont="1" applyFill="1" applyAlignment="1" quotePrefix="1">
      <alignment horizontal="left" vertical="center"/>
      <protection/>
    </xf>
    <xf numFmtId="38" fontId="6" fillId="0" borderId="43" xfId="48" applyFont="1" applyFill="1" applyBorder="1" applyAlignment="1">
      <alignment vertical="center"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1" xfId="62" applyFont="1" applyFill="1" applyBorder="1" applyAlignment="1" quotePrefix="1">
      <alignment horizontal="left" vertical="center"/>
      <protection/>
    </xf>
    <xf numFmtId="0" fontId="14" fillId="0" borderId="0" xfId="64" applyFont="1" applyFill="1" applyAlignment="1" quotePrefix="1">
      <alignment horizontal="left" vertical="center"/>
      <protection/>
    </xf>
    <xf numFmtId="38" fontId="14" fillId="0" borderId="0" xfId="48" applyFont="1" applyFill="1" applyAlignment="1" quotePrefix="1">
      <alignment horizontal="left"/>
    </xf>
    <xf numFmtId="38" fontId="14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0" fontId="6" fillId="0" borderId="52" xfId="62" applyFont="1" applyFill="1" applyBorder="1" applyAlignment="1">
      <alignment vertical="center"/>
      <protection/>
    </xf>
    <xf numFmtId="181" fontId="6" fillId="0" borderId="53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55" xfId="62" applyFont="1" applyFill="1" applyBorder="1" applyAlignment="1">
      <alignment vertical="center"/>
      <protection/>
    </xf>
    <xf numFmtId="0" fontId="6" fillId="0" borderId="56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51" xfId="62" applyFont="1" applyFill="1" applyBorder="1" applyAlignment="1" quotePrefix="1">
      <alignment horizontal="left" vertical="center"/>
      <protection/>
    </xf>
    <xf numFmtId="0" fontId="6" fillId="0" borderId="52" xfId="62" applyFont="1" applyFill="1" applyBorder="1" applyAlignment="1" quotePrefix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7" xfId="62" applyFont="1" applyFill="1" applyBorder="1" applyAlignment="1">
      <alignment vertical="center"/>
      <protection/>
    </xf>
    <xf numFmtId="0" fontId="6" fillId="0" borderId="58" xfId="62" applyFont="1" applyFill="1" applyBorder="1" applyAlignment="1">
      <alignment horizontal="left" vertical="center"/>
      <protection/>
    </xf>
    <xf numFmtId="38" fontId="6" fillId="0" borderId="58" xfId="62" applyNumberFormat="1" applyFont="1" applyFill="1" applyBorder="1" applyAlignment="1">
      <alignment horizontal="left" vertical="center"/>
      <protection/>
    </xf>
    <xf numFmtId="38" fontId="6" fillId="0" borderId="59" xfId="62" applyNumberFormat="1" applyFont="1" applyFill="1" applyBorder="1" applyAlignment="1">
      <alignment horizontal="left" vertical="center"/>
      <protection/>
    </xf>
    <xf numFmtId="38" fontId="14" fillId="0" borderId="0" xfId="48" applyFont="1" applyFill="1" applyAlignment="1">
      <alignment horizontal="left"/>
    </xf>
    <xf numFmtId="38" fontId="14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4" fillId="0" borderId="0" xfId="48" applyFont="1" applyFill="1" applyAlignment="1">
      <alignment vertical="center"/>
    </xf>
    <xf numFmtId="38" fontId="14" fillId="0" borderId="60" xfId="48" applyFont="1" applyFill="1" applyBorder="1" applyAlignment="1" quotePrefix="1">
      <alignment horizontal="left" vertical="center"/>
    </xf>
    <xf numFmtId="38" fontId="14" fillId="0" borderId="61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left" vertical="center"/>
    </xf>
    <xf numFmtId="38" fontId="14" fillId="0" borderId="0" xfId="48" applyFont="1" applyFill="1" applyAlignment="1">
      <alignment horizontal="center" vertical="center"/>
    </xf>
    <xf numFmtId="38" fontId="14" fillId="0" borderId="60" xfId="48" applyFont="1" applyFill="1" applyBorder="1" applyAlignment="1">
      <alignment vertical="center"/>
    </xf>
    <xf numFmtId="38" fontId="14" fillId="0" borderId="61" xfId="48" applyFont="1" applyFill="1" applyBorder="1" applyAlignment="1">
      <alignment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24" xfId="48" applyFont="1" applyFill="1" applyBorder="1" applyAlignment="1" quotePrefix="1">
      <alignment horizontal="left" vertical="center"/>
    </xf>
    <xf numFmtId="38" fontId="16" fillId="0" borderId="62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60" xfId="48" applyFont="1" applyFill="1" applyBorder="1" applyAlignment="1">
      <alignment horizontal="left" vertical="center"/>
    </xf>
    <xf numFmtId="38" fontId="14" fillId="0" borderId="60" xfId="48" applyFont="1" applyFill="1" applyBorder="1" applyAlignment="1">
      <alignment horizontal="distributed" vertical="center"/>
    </xf>
    <xf numFmtId="38" fontId="14" fillId="0" borderId="41" xfId="48" applyFont="1" applyFill="1" applyBorder="1" applyAlignment="1" quotePrefix="1">
      <alignment horizontal="left" vertical="center"/>
    </xf>
    <xf numFmtId="38" fontId="16" fillId="0" borderId="61" xfId="48" applyFont="1" applyFill="1" applyBorder="1" applyAlignment="1">
      <alignment horizontal="right" vertical="center"/>
    </xf>
    <xf numFmtId="38" fontId="14" fillId="0" borderId="63" xfId="48" applyFont="1" applyFill="1" applyBorder="1" applyAlignment="1">
      <alignment horizontal="distributed" vertical="center"/>
    </xf>
    <xf numFmtId="38" fontId="14" fillId="0" borderId="64" xfId="48" applyFont="1" applyFill="1" applyBorder="1" applyAlignment="1" quotePrefix="1">
      <alignment horizontal="left" vertical="center"/>
    </xf>
    <xf numFmtId="38" fontId="16" fillId="0" borderId="65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vertical="center"/>
    </xf>
    <xf numFmtId="38" fontId="14" fillId="0" borderId="34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right" vertical="center"/>
    </xf>
    <xf numFmtId="38" fontId="14" fillId="0" borderId="66" xfId="48" applyFont="1" applyFill="1" applyBorder="1" applyAlignment="1">
      <alignment horizontal="distributed" vertical="center"/>
    </xf>
    <xf numFmtId="38" fontId="14" fillId="0" borderId="34" xfId="48" applyFont="1" applyFill="1" applyBorder="1" applyAlignment="1" quotePrefix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4" fillId="0" borderId="68" xfId="48" applyFont="1" applyFill="1" applyBorder="1" applyAlignment="1">
      <alignment horizontal="distributed" vertical="center"/>
    </xf>
    <xf numFmtId="38" fontId="14" fillId="0" borderId="69" xfId="48" applyFont="1" applyFill="1" applyBorder="1" applyAlignment="1" quotePrefix="1">
      <alignment horizontal="left" vertical="center"/>
    </xf>
    <xf numFmtId="38" fontId="16" fillId="0" borderId="70" xfId="48" applyFont="1" applyFill="1" applyBorder="1" applyAlignment="1" quotePrefix="1">
      <alignment horizontal="right" vertical="center"/>
    </xf>
    <xf numFmtId="38" fontId="14" fillId="0" borderId="24" xfId="48" applyFont="1" applyFill="1" applyBorder="1" applyAlignment="1">
      <alignment horizontal="distributed" vertical="center"/>
    </xf>
    <xf numFmtId="38" fontId="14" fillId="0" borderId="35" xfId="48" applyFont="1" applyFill="1" applyBorder="1" applyAlignment="1" quotePrefix="1">
      <alignment horizontal="left" vertical="center"/>
    </xf>
    <xf numFmtId="38" fontId="14" fillId="0" borderId="0" xfId="48" applyFont="1" applyFill="1" applyBorder="1" applyAlignment="1" quotePrefix="1">
      <alignment vertical="center"/>
    </xf>
    <xf numFmtId="177" fontId="17" fillId="0" borderId="0" xfId="48" applyNumberFormat="1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vertical="center"/>
    </xf>
    <xf numFmtId="177" fontId="14" fillId="0" borderId="34" xfId="48" applyNumberFormat="1" applyFont="1" applyFill="1" applyBorder="1" applyAlignment="1">
      <alignment horizontal="right" vertical="center"/>
    </xf>
    <xf numFmtId="38" fontId="17" fillId="0" borderId="0" xfId="48" applyFont="1" applyFill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41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38" fontId="14" fillId="0" borderId="0" xfId="48" applyFont="1" applyFill="1" applyAlignment="1" quotePrefix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71" xfId="48" applyFont="1" applyFill="1" applyBorder="1" applyAlignment="1">
      <alignment horizontal="right" vertical="center"/>
    </xf>
    <xf numFmtId="38" fontId="14" fillId="0" borderId="35" xfId="48" applyFont="1" applyFill="1" applyBorder="1" applyAlignment="1">
      <alignment vertical="center"/>
    </xf>
    <xf numFmtId="177" fontId="14" fillId="0" borderId="0" xfId="48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horizontal="left" vertical="center"/>
    </xf>
    <xf numFmtId="38" fontId="14" fillId="0" borderId="0" xfId="48" applyFont="1" applyFill="1" applyAlignment="1" quotePrefix="1">
      <alignment horizontal="left" vertical="center"/>
    </xf>
    <xf numFmtId="38" fontId="14" fillId="0" borderId="0" xfId="48" applyFont="1" applyFill="1" applyBorder="1" applyAlignment="1" quotePrefix="1">
      <alignment horizontal="left" vertical="center"/>
    </xf>
    <xf numFmtId="38" fontId="14" fillId="0" borderId="35" xfId="48" applyFont="1" applyFill="1" applyBorder="1" applyAlignment="1">
      <alignment horizontal="center" vertical="center"/>
    </xf>
    <xf numFmtId="177" fontId="14" fillId="0" borderId="35" xfId="48" applyNumberFormat="1" applyFont="1" applyFill="1" applyBorder="1" applyAlignment="1">
      <alignment horizontal="right" vertical="center"/>
    </xf>
    <xf numFmtId="38" fontId="14" fillId="0" borderId="72" xfId="48" applyFont="1" applyFill="1" applyBorder="1" applyAlignment="1">
      <alignment horizontal="distributed" vertical="center"/>
    </xf>
    <xf numFmtId="38" fontId="14" fillId="0" borderId="73" xfId="48" applyFont="1" applyFill="1" applyBorder="1" applyAlignment="1" quotePrefix="1">
      <alignment horizontal="left" vertical="center"/>
    </xf>
    <xf numFmtId="38" fontId="14" fillId="0" borderId="28" xfId="48" applyFont="1" applyFill="1" applyBorder="1" applyAlignment="1" quotePrefix="1">
      <alignment horizontal="left" vertical="center"/>
    </xf>
    <xf numFmtId="38" fontId="16" fillId="0" borderId="50" xfId="48" applyFont="1" applyFill="1" applyBorder="1" applyAlignment="1">
      <alignment horizontal="right" vertical="center"/>
    </xf>
    <xf numFmtId="38" fontId="14" fillId="0" borderId="30" xfId="48" applyFont="1" applyFill="1" applyBorder="1" applyAlignment="1" quotePrefix="1">
      <alignment horizontal="left" vertical="center"/>
    </xf>
    <xf numFmtId="38" fontId="16" fillId="0" borderId="27" xfId="48" applyFont="1" applyFill="1" applyBorder="1" applyAlignment="1">
      <alignment horizontal="right" vertical="center"/>
    </xf>
    <xf numFmtId="38" fontId="16" fillId="0" borderId="54" xfId="48" applyFont="1" applyFill="1" applyBorder="1" applyAlignment="1">
      <alignment horizontal="right" vertical="center"/>
    </xf>
    <xf numFmtId="0" fontId="21" fillId="0" borderId="0" xfId="63" applyFont="1" applyFill="1" applyBorder="1" applyAlignment="1">
      <alignment vertical="center"/>
      <protection/>
    </xf>
    <xf numFmtId="49" fontId="20" fillId="0" borderId="42" xfId="62" applyNumberFormat="1" applyFont="1" applyFill="1" applyBorder="1" applyAlignment="1" applyProtection="1">
      <alignment horizontal="center" vertical="center"/>
      <protection locked="0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7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88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horizontal="right" vertical="center"/>
    </xf>
    <xf numFmtId="38" fontId="6" fillId="0" borderId="7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14" fillId="0" borderId="32" xfId="48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 quotePrefix="1">
      <alignment vertical="center" wrapText="1"/>
    </xf>
    <xf numFmtId="0" fontId="6" fillId="33" borderId="13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5" fillId="33" borderId="11" xfId="65" applyFont="1" applyFill="1" applyBorder="1" applyAlignment="1" quotePrefix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5" fillId="33" borderId="13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 quotePrefix="1">
      <alignment vertical="center" wrapText="1"/>
      <protection/>
    </xf>
    <xf numFmtId="0" fontId="6" fillId="33" borderId="15" xfId="61" applyFont="1" applyFill="1" applyBorder="1" applyAlignment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0" xfId="0" applyFont="1" applyFill="1" applyBorder="1" applyAlignment="1" quotePrefix="1">
      <alignment vertical="center"/>
    </xf>
    <xf numFmtId="0" fontId="5" fillId="33" borderId="40" xfId="0" applyFont="1" applyFill="1" applyBorder="1" applyAlignment="1" quotePrefix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8" fontId="14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65" applyFont="1" applyFill="1" applyBorder="1" applyAlignment="1" quotePrefix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0" fillId="0" borderId="0" xfId="60" applyNumberFormat="1" applyFont="1" applyFill="1">
      <alignment vertical="center"/>
      <protection/>
    </xf>
    <xf numFmtId="0" fontId="6" fillId="34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5" fillId="35" borderId="40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/>
      <protection/>
    </xf>
    <xf numFmtId="0" fontId="4" fillId="35" borderId="10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4" xfId="60" applyFont="1" applyFill="1" applyBorder="1" applyAlignment="1">
      <alignment vertical="center"/>
      <protection/>
    </xf>
    <xf numFmtId="0" fontId="5" fillId="35" borderId="14" xfId="60" applyFont="1" applyFill="1" applyBorder="1" applyAlignment="1">
      <alignment vertical="center" wrapText="1"/>
      <protection/>
    </xf>
    <xf numFmtId="0" fontId="11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 quotePrefix="1">
      <alignment horizontal="center" vertical="center" wrapText="1"/>
      <protection/>
    </xf>
    <xf numFmtId="49" fontId="13" fillId="0" borderId="79" xfId="0" applyNumberFormat="1" applyFont="1" applyFill="1" applyBorder="1" applyAlignment="1">
      <alignment vertical="center"/>
    </xf>
    <xf numFmtId="49" fontId="13" fillId="0" borderId="79" xfId="0" applyNumberFormat="1" applyFont="1" applyFill="1" applyBorder="1" applyAlignment="1" quotePrefix="1">
      <alignment vertical="center"/>
    </xf>
    <xf numFmtId="49" fontId="13" fillId="0" borderId="79" xfId="0" applyNumberFormat="1" applyFont="1" applyFill="1" applyBorder="1" applyAlignment="1">
      <alignment vertical="center" wrapText="1"/>
    </xf>
    <xf numFmtId="38" fontId="13" fillId="0" borderId="79" xfId="48" applyFont="1" applyFill="1" applyBorder="1" applyAlignment="1">
      <alignment vertical="center"/>
    </xf>
    <xf numFmtId="176" fontId="13" fillId="0" borderId="79" xfId="48" applyNumberFormat="1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49" fontId="22" fillId="0" borderId="79" xfId="0" applyNumberFormat="1" applyFont="1" applyFill="1" applyBorder="1" applyAlignment="1" quotePrefix="1">
      <alignment vertical="center"/>
    </xf>
    <xf numFmtId="38" fontId="13" fillId="0" borderId="79" xfId="48" applyFont="1" applyFill="1" applyBorder="1" applyAlignment="1">
      <alignment vertical="center" wrapText="1"/>
    </xf>
    <xf numFmtId="38" fontId="13" fillId="0" borderId="79" xfId="48" applyFont="1" applyFill="1" applyBorder="1" applyAlignment="1">
      <alignment horizontal="right" vertical="center" wrapText="1"/>
    </xf>
    <xf numFmtId="38" fontId="13" fillId="0" borderId="79" xfId="48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vertical="center"/>
    </xf>
    <xf numFmtId="49" fontId="6" fillId="0" borderId="0" xfId="62" applyNumberFormat="1" applyFont="1" applyFill="1" applyAlignment="1">
      <alignment vertical="center"/>
      <protection/>
    </xf>
    <xf numFmtId="0" fontId="8" fillId="35" borderId="40" xfId="60" applyFont="1" applyFill="1" applyBorder="1" applyAlignment="1">
      <alignment vertical="center" wrapText="1"/>
      <protection/>
    </xf>
    <xf numFmtId="0" fontId="8" fillId="35" borderId="14" xfId="60" applyFont="1" applyFill="1" applyBorder="1" applyAlignment="1">
      <alignment wrapText="1"/>
      <protection/>
    </xf>
    <xf numFmtId="0" fontId="4" fillId="35" borderId="40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4" fillId="35" borderId="15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top" wrapText="1"/>
      <protection/>
    </xf>
    <xf numFmtId="0" fontId="6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/>
      <protection/>
    </xf>
    <xf numFmtId="0" fontId="6" fillId="35" borderId="13" xfId="60" applyFont="1" applyFill="1" applyBorder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wrapText="1"/>
      <protection/>
    </xf>
    <xf numFmtId="0" fontId="4" fillId="35" borderId="15" xfId="60" applyFont="1" applyFill="1" applyBorder="1" applyAlignment="1">
      <alignment wrapText="1"/>
      <protection/>
    </xf>
    <xf numFmtId="0" fontId="5" fillId="35" borderId="40" xfId="60" applyFont="1" applyFill="1" applyBorder="1" applyAlignment="1" quotePrefix="1">
      <alignment vertical="top" wrapText="1"/>
      <protection/>
    </xf>
    <xf numFmtId="0" fontId="5" fillId="35" borderId="14" xfId="60" applyFont="1" applyFill="1" applyBorder="1" applyAlignment="1" quotePrefix="1">
      <alignment vertical="top" wrapText="1"/>
      <protection/>
    </xf>
    <xf numFmtId="0" fontId="4" fillId="35" borderId="14" xfId="60" applyFont="1" applyFill="1" applyBorder="1" applyAlignment="1" quotePrefix="1">
      <alignment vertical="center"/>
      <protection/>
    </xf>
    <xf numFmtId="0" fontId="4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 quotePrefix="1">
      <alignment vertical="center" wrapText="1"/>
      <protection/>
    </xf>
    <xf numFmtId="0" fontId="4" fillId="35" borderId="15" xfId="60" applyFont="1" applyFill="1" applyBorder="1" applyAlignment="1" quotePrefix="1">
      <alignment vertical="center" wrapText="1"/>
      <protection/>
    </xf>
    <xf numFmtId="0" fontId="4" fillId="35" borderId="4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vertical="center" wrapText="1"/>
    </xf>
    <xf numFmtId="0" fontId="4" fillId="35" borderId="40" xfId="0" applyFont="1" applyFill="1" applyBorder="1" applyAlignment="1" quotePrefix="1">
      <alignment vertical="center" wrapText="1"/>
    </xf>
    <xf numFmtId="0" fontId="4" fillId="35" borderId="14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33" borderId="4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3" borderId="37" xfId="0" applyNumberFormat="1" applyFont="1" applyFill="1" applyBorder="1" applyAlignment="1">
      <alignment vertical="center" wrapText="1"/>
    </xf>
    <xf numFmtId="0" fontId="4" fillId="33" borderId="4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 quotePrefix="1">
      <alignment vertical="center" wrapText="1"/>
    </xf>
    <xf numFmtId="0" fontId="4" fillId="33" borderId="37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4" xfId="0" applyFont="1" applyFill="1" applyBorder="1" applyAlignment="1" quotePrefix="1">
      <alignment vertical="center"/>
    </xf>
    <xf numFmtId="0" fontId="4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5" xfId="0" applyFont="1" applyFill="1" applyBorder="1" applyAlignment="1" quotePrefix="1">
      <alignment vertical="center" wrapText="1"/>
    </xf>
    <xf numFmtId="0" fontId="4" fillId="33" borderId="40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vertical="center" wrapText="1"/>
      <protection/>
    </xf>
    <xf numFmtId="0" fontId="4" fillId="33" borderId="14" xfId="60" applyFont="1" applyFill="1" applyBorder="1" applyAlignment="1">
      <alignment vertical="center" wrapText="1"/>
      <protection/>
    </xf>
    <xf numFmtId="0" fontId="4" fillId="33" borderId="37" xfId="0" applyFont="1" applyFill="1" applyBorder="1" applyAlignment="1">
      <alignment vertical="center" wrapText="1"/>
    </xf>
    <xf numFmtId="0" fontId="4" fillId="33" borderId="40" xfId="61" applyFont="1" applyFill="1" applyBorder="1" applyAlignment="1" quotePrefix="1">
      <alignment vertical="center" wrapText="1"/>
      <protection/>
    </xf>
    <xf numFmtId="0" fontId="4" fillId="33" borderId="14" xfId="61" applyFont="1" applyFill="1" applyBorder="1" applyAlignment="1" quotePrefix="1">
      <alignment vertical="center" wrapText="1"/>
      <protection/>
    </xf>
    <xf numFmtId="0" fontId="4" fillId="33" borderId="40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0" borderId="60" xfId="62" applyFont="1" applyFill="1" applyBorder="1" applyAlignment="1" quotePrefix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24" xfId="62" applyFont="1" applyFill="1" applyBorder="1">
      <alignment/>
      <protection/>
    </xf>
    <xf numFmtId="0" fontId="6" fillId="0" borderId="35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80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 quotePrefix="1">
      <alignment horizontal="center" vertical="center"/>
      <protection/>
    </xf>
    <xf numFmtId="0" fontId="6" fillId="0" borderId="49" xfId="62" applyFont="1" applyFill="1" applyBorder="1">
      <alignment/>
      <protection/>
    </xf>
    <xf numFmtId="0" fontId="6" fillId="0" borderId="50" xfId="62" applyFont="1" applyFill="1" applyBorder="1">
      <alignment/>
      <protection/>
    </xf>
    <xf numFmtId="0" fontId="6" fillId="0" borderId="89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 quotePrefix="1">
      <alignment horizontal="center" vertical="center"/>
      <protection/>
    </xf>
    <xf numFmtId="0" fontId="6" fillId="0" borderId="75" xfId="62" applyFont="1" applyFill="1" applyBorder="1" applyAlignment="1" quotePrefix="1">
      <alignment horizontal="center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textRotation="255"/>
      <protection/>
    </xf>
    <xf numFmtId="0" fontId="6" fillId="0" borderId="14" xfId="62" applyFont="1" applyFill="1" applyBorder="1" applyAlignment="1">
      <alignment horizontal="center" vertical="center" textRotation="255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6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 quotePrefix="1">
      <alignment horizontal="center" vertical="center" textRotation="255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38" xfId="62" applyFont="1" applyFill="1" applyBorder="1" applyAlignment="1" quotePrefix="1">
      <alignment horizontal="center" vertical="center" textRotation="255"/>
      <protection/>
    </xf>
    <xf numFmtId="38" fontId="15" fillId="0" borderId="0" xfId="48" applyFont="1" applyFill="1" applyAlignment="1" quotePrefix="1">
      <alignment horizontal="center" vertical="center" wrapText="1"/>
    </xf>
    <xf numFmtId="38" fontId="15" fillId="0" borderId="0" xfId="48" applyFont="1" applyFill="1" applyAlignment="1" quotePrefix="1">
      <alignment horizontal="center" vertical="center"/>
    </xf>
    <xf numFmtId="38" fontId="14" fillId="0" borderId="0" xfId="48" applyFont="1" applyFill="1" applyAlignment="1">
      <alignment horizontal="center" vertical="center"/>
    </xf>
    <xf numFmtId="38" fontId="16" fillId="0" borderId="0" xfId="48" applyFont="1" applyFill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38" width="15.5" style="7" customWidth="1"/>
    <col min="39" max="42" width="10.59765625" style="7" customWidth="1"/>
    <col min="43" max="16384" width="9" style="7" customWidth="1"/>
  </cols>
  <sheetData>
    <row r="1" spans="1:42" ht="17.25">
      <c r="A1" s="214" t="s">
        <v>433</v>
      </c>
      <c r="B1" s="215"/>
      <c r="C1" s="214"/>
      <c r="D1" s="2"/>
      <c r="E1" s="1"/>
      <c r="F1" s="1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2"/>
      <c r="Y1" s="216"/>
      <c r="Z1" s="2"/>
      <c r="AA1" s="2"/>
      <c r="AB1" s="1"/>
      <c r="AC1" s="2"/>
      <c r="AD1" s="1"/>
      <c r="AE1" s="2"/>
      <c r="AF1" s="2"/>
      <c r="AG1" s="2"/>
      <c r="AH1" s="1"/>
      <c r="AI1" s="2"/>
      <c r="AJ1" s="2"/>
      <c r="AK1" s="1"/>
      <c r="AL1" s="1"/>
      <c r="AM1" s="2"/>
      <c r="AN1" s="1"/>
      <c r="AO1" s="2"/>
      <c r="AP1" s="1"/>
    </row>
    <row r="2" spans="1:42" s="14" customFormat="1" ht="25.5" customHeight="1">
      <c r="A2" s="314" t="s">
        <v>445</v>
      </c>
      <c r="B2" s="316" t="s">
        <v>442</v>
      </c>
      <c r="C2" s="319" t="s">
        <v>446</v>
      </c>
      <c r="D2" s="293" t="s">
        <v>380</v>
      </c>
      <c r="E2" s="294"/>
      <c r="F2" s="263"/>
      <c r="G2" s="264" t="s">
        <v>226</v>
      </c>
      <c r="H2" s="293" t="s">
        <v>149</v>
      </c>
      <c r="I2" s="294"/>
      <c r="J2" s="294"/>
      <c r="K2" s="295"/>
      <c r="L2" s="298" t="s">
        <v>7</v>
      </c>
      <c r="M2" s="299"/>
      <c r="N2" s="300"/>
      <c r="O2" s="291" t="s">
        <v>150</v>
      </c>
      <c r="P2" s="265" t="s">
        <v>8</v>
      </c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308" t="s">
        <v>9</v>
      </c>
      <c r="AC2" s="293" t="s">
        <v>381</v>
      </c>
      <c r="AD2" s="294"/>
      <c r="AE2" s="294"/>
      <c r="AF2" s="294"/>
      <c r="AG2" s="294"/>
      <c r="AH2" s="294"/>
      <c r="AI2" s="294"/>
      <c r="AJ2" s="307"/>
      <c r="AK2" s="308" t="s">
        <v>379</v>
      </c>
      <c r="AL2" s="308" t="s">
        <v>382</v>
      </c>
      <c r="AM2" s="293" t="s">
        <v>10</v>
      </c>
      <c r="AN2" s="304"/>
      <c r="AO2" s="304"/>
      <c r="AP2" s="305"/>
    </row>
    <row r="3" spans="1:42" s="14" customFormat="1" ht="25.5" customHeight="1">
      <c r="A3" s="315"/>
      <c r="B3" s="317"/>
      <c r="C3" s="320"/>
      <c r="D3" s="268"/>
      <c r="E3" s="296" t="s">
        <v>383</v>
      </c>
      <c r="F3" s="291" t="s">
        <v>11</v>
      </c>
      <c r="G3" s="269"/>
      <c r="H3" s="296" t="s">
        <v>384</v>
      </c>
      <c r="I3" s="296" t="s">
        <v>385</v>
      </c>
      <c r="J3" s="291" t="s">
        <v>104</v>
      </c>
      <c r="K3" s="303" t="s">
        <v>12</v>
      </c>
      <c r="L3" s="301" t="s">
        <v>430</v>
      </c>
      <c r="M3" s="301" t="s">
        <v>431</v>
      </c>
      <c r="N3" s="301" t="s">
        <v>432</v>
      </c>
      <c r="O3" s="297"/>
      <c r="P3" s="296" t="s">
        <v>386</v>
      </c>
      <c r="Q3" s="296" t="s">
        <v>387</v>
      </c>
      <c r="R3" s="311" t="s">
        <v>13</v>
      </c>
      <c r="S3" s="312"/>
      <c r="T3" s="312"/>
      <c r="U3" s="312"/>
      <c r="V3" s="312"/>
      <c r="W3" s="312"/>
      <c r="X3" s="312"/>
      <c r="Y3" s="313"/>
      <c r="Z3" s="296" t="s">
        <v>388</v>
      </c>
      <c r="AA3" s="303" t="s">
        <v>12</v>
      </c>
      <c r="AB3" s="309"/>
      <c r="AC3" s="296" t="s">
        <v>389</v>
      </c>
      <c r="AD3" s="296" t="s">
        <v>14</v>
      </c>
      <c r="AE3" s="291" t="s">
        <v>390</v>
      </c>
      <c r="AF3" s="291" t="s">
        <v>391</v>
      </c>
      <c r="AG3" s="291" t="s">
        <v>392</v>
      </c>
      <c r="AH3" s="291" t="s">
        <v>393</v>
      </c>
      <c r="AI3" s="289" t="s">
        <v>394</v>
      </c>
      <c r="AJ3" s="303" t="s">
        <v>15</v>
      </c>
      <c r="AK3" s="309"/>
      <c r="AL3" s="309"/>
      <c r="AM3" s="296" t="s">
        <v>387</v>
      </c>
      <c r="AN3" s="296" t="s">
        <v>395</v>
      </c>
      <c r="AO3" s="296" t="s">
        <v>396</v>
      </c>
      <c r="AP3" s="303" t="s">
        <v>12</v>
      </c>
    </row>
    <row r="4" spans="1:42" s="14" customFormat="1" ht="25.5" customHeight="1">
      <c r="A4" s="315"/>
      <c r="B4" s="317"/>
      <c r="C4" s="320"/>
      <c r="D4" s="268"/>
      <c r="E4" s="297"/>
      <c r="F4" s="292"/>
      <c r="G4" s="270"/>
      <c r="H4" s="297"/>
      <c r="I4" s="297"/>
      <c r="J4" s="297"/>
      <c r="K4" s="303"/>
      <c r="L4" s="302"/>
      <c r="M4" s="302"/>
      <c r="N4" s="302"/>
      <c r="O4" s="297"/>
      <c r="P4" s="306"/>
      <c r="Q4" s="306"/>
      <c r="R4" s="303" t="s">
        <v>12</v>
      </c>
      <c r="S4" s="296" t="s">
        <v>397</v>
      </c>
      <c r="T4" s="291" t="s">
        <v>373</v>
      </c>
      <c r="U4" s="291" t="s">
        <v>390</v>
      </c>
      <c r="V4" s="291" t="s">
        <v>391</v>
      </c>
      <c r="W4" s="291" t="s">
        <v>392</v>
      </c>
      <c r="X4" s="291" t="s">
        <v>398</v>
      </c>
      <c r="Y4" s="296" t="s">
        <v>399</v>
      </c>
      <c r="Z4" s="310"/>
      <c r="AA4" s="303"/>
      <c r="AB4" s="309"/>
      <c r="AC4" s="306"/>
      <c r="AD4" s="306"/>
      <c r="AE4" s="306"/>
      <c r="AF4" s="292"/>
      <c r="AG4" s="292"/>
      <c r="AH4" s="306"/>
      <c r="AI4" s="290"/>
      <c r="AJ4" s="303"/>
      <c r="AK4" s="309"/>
      <c r="AL4" s="309"/>
      <c r="AM4" s="306"/>
      <c r="AN4" s="306"/>
      <c r="AO4" s="306"/>
      <c r="AP4" s="303"/>
    </row>
    <row r="5" spans="1:42" s="13" customFormat="1" ht="25.5" customHeight="1">
      <c r="A5" s="315"/>
      <c r="B5" s="317"/>
      <c r="C5" s="320"/>
      <c r="D5" s="271"/>
      <c r="E5" s="272"/>
      <c r="F5" s="272"/>
      <c r="G5" s="272"/>
      <c r="H5" s="272"/>
      <c r="I5" s="272"/>
      <c r="J5" s="272"/>
      <c r="K5" s="271"/>
      <c r="L5" s="302"/>
      <c r="M5" s="302"/>
      <c r="N5" s="302"/>
      <c r="O5" s="272"/>
      <c r="P5" s="272"/>
      <c r="Q5" s="272"/>
      <c r="R5" s="303"/>
      <c r="S5" s="292"/>
      <c r="T5" s="297"/>
      <c r="U5" s="297"/>
      <c r="V5" s="297"/>
      <c r="W5" s="297"/>
      <c r="X5" s="297"/>
      <c r="Y5" s="292"/>
      <c r="Z5" s="271"/>
      <c r="AA5" s="271"/>
      <c r="AB5" s="309"/>
      <c r="AC5" s="272"/>
      <c r="AD5" s="272"/>
      <c r="AE5" s="273"/>
      <c r="AF5" s="273"/>
      <c r="AG5" s="273"/>
      <c r="AH5" s="272"/>
      <c r="AI5" s="272"/>
      <c r="AJ5" s="271"/>
      <c r="AK5" s="309"/>
      <c r="AL5" s="309"/>
      <c r="AM5" s="272"/>
      <c r="AN5" s="272"/>
      <c r="AO5" s="272"/>
      <c r="AP5" s="271"/>
    </row>
    <row r="6" spans="1:42" s="247" customFormat="1" ht="13.5">
      <c r="A6" s="315"/>
      <c r="B6" s="318"/>
      <c r="C6" s="320"/>
      <c r="D6" s="274" t="s">
        <v>16</v>
      </c>
      <c r="E6" s="274" t="s">
        <v>16</v>
      </c>
      <c r="F6" s="274" t="s">
        <v>16</v>
      </c>
      <c r="G6" s="274" t="s">
        <v>16</v>
      </c>
      <c r="H6" s="275" t="s">
        <v>400</v>
      </c>
      <c r="I6" s="275" t="s">
        <v>400</v>
      </c>
      <c r="J6" s="275" t="s">
        <v>400</v>
      </c>
      <c r="K6" s="275" t="s">
        <v>400</v>
      </c>
      <c r="L6" s="276" t="s">
        <v>17</v>
      </c>
      <c r="M6" s="276" t="s">
        <v>17</v>
      </c>
      <c r="N6" s="276" t="s">
        <v>17</v>
      </c>
      <c r="O6" s="275" t="s">
        <v>400</v>
      </c>
      <c r="P6" s="275" t="s">
        <v>400</v>
      </c>
      <c r="Q6" s="275" t="s">
        <v>400</v>
      </c>
      <c r="R6" s="275" t="s">
        <v>400</v>
      </c>
      <c r="S6" s="275" t="s">
        <v>400</v>
      </c>
      <c r="T6" s="275" t="s">
        <v>400</v>
      </c>
      <c r="U6" s="275" t="s">
        <v>400</v>
      </c>
      <c r="V6" s="275" t="s">
        <v>400</v>
      </c>
      <c r="W6" s="275" t="s">
        <v>400</v>
      </c>
      <c r="X6" s="275" t="s">
        <v>400</v>
      </c>
      <c r="Y6" s="275" t="s">
        <v>400</v>
      </c>
      <c r="Z6" s="275" t="s">
        <v>400</v>
      </c>
      <c r="AA6" s="275" t="s">
        <v>400</v>
      </c>
      <c r="AB6" s="275" t="s">
        <v>401</v>
      </c>
      <c r="AC6" s="275" t="s">
        <v>400</v>
      </c>
      <c r="AD6" s="275" t="s">
        <v>400</v>
      </c>
      <c r="AE6" s="275" t="s">
        <v>400</v>
      </c>
      <c r="AF6" s="275" t="s">
        <v>400</v>
      </c>
      <c r="AG6" s="275" t="s">
        <v>400</v>
      </c>
      <c r="AH6" s="275" t="s">
        <v>400</v>
      </c>
      <c r="AI6" s="275" t="s">
        <v>400</v>
      </c>
      <c r="AJ6" s="275" t="s">
        <v>400</v>
      </c>
      <c r="AK6" s="275" t="s">
        <v>401</v>
      </c>
      <c r="AL6" s="275" t="s">
        <v>401</v>
      </c>
      <c r="AM6" s="275" t="s">
        <v>400</v>
      </c>
      <c r="AN6" s="275" t="s">
        <v>400</v>
      </c>
      <c r="AO6" s="275" t="s">
        <v>400</v>
      </c>
      <c r="AP6" s="275" t="s">
        <v>400</v>
      </c>
    </row>
    <row r="7" spans="1:42" s="211" customFormat="1" ht="12" customHeight="1">
      <c r="A7" s="277" t="s">
        <v>587</v>
      </c>
      <c r="B7" s="278" t="s">
        <v>588</v>
      </c>
      <c r="C7" s="279" t="s">
        <v>589</v>
      </c>
      <c r="D7" s="280">
        <f aca="true" t="shared" si="0" ref="D7:K7">SUM(D8:D25)</f>
        <v>1216425</v>
      </c>
      <c r="E7" s="280">
        <f t="shared" si="0"/>
        <v>1216425</v>
      </c>
      <c r="F7" s="280">
        <f t="shared" si="0"/>
        <v>0</v>
      </c>
      <c r="G7" s="280">
        <f t="shared" si="0"/>
        <v>10984</v>
      </c>
      <c r="H7" s="280">
        <f t="shared" si="0"/>
        <v>355763</v>
      </c>
      <c r="I7" s="280">
        <f t="shared" si="0"/>
        <v>57756</v>
      </c>
      <c r="J7" s="280">
        <f t="shared" si="0"/>
        <v>8766</v>
      </c>
      <c r="K7" s="280">
        <f t="shared" si="0"/>
        <v>422285</v>
      </c>
      <c r="L7" s="280">
        <f>K7/D7/365*1000000</f>
        <v>951.1027851938691</v>
      </c>
      <c r="M7" s="280">
        <f>('ごみ搬入量内訳'!BR7+'ごみ処理概要'!J7)/'ごみ処理概要'!D7/365*1000000</f>
        <v>663.8406221239479</v>
      </c>
      <c r="N7" s="280">
        <f>'ごみ搬入量内訳'!CM7/'ごみ処理概要'!D7/365*1000000</f>
        <v>287.26216306992103</v>
      </c>
      <c r="O7" s="280">
        <f aca="true" t="shared" si="1" ref="O7:AA7">SUM(O8:O25)</f>
        <v>1543</v>
      </c>
      <c r="P7" s="280">
        <f t="shared" si="1"/>
        <v>321172</v>
      </c>
      <c r="Q7" s="280">
        <f t="shared" si="1"/>
        <v>2213</v>
      </c>
      <c r="R7" s="280">
        <f t="shared" si="1"/>
        <v>55558</v>
      </c>
      <c r="S7" s="280">
        <f t="shared" si="1"/>
        <v>9568</v>
      </c>
      <c r="T7" s="280">
        <f t="shared" si="1"/>
        <v>30095</v>
      </c>
      <c r="U7" s="280">
        <f t="shared" si="1"/>
        <v>1110</v>
      </c>
      <c r="V7" s="280">
        <f t="shared" si="1"/>
        <v>0</v>
      </c>
      <c r="W7" s="280">
        <f t="shared" si="1"/>
        <v>4644</v>
      </c>
      <c r="X7" s="280">
        <f t="shared" si="1"/>
        <v>4835</v>
      </c>
      <c r="Y7" s="280">
        <f t="shared" si="1"/>
        <v>5306</v>
      </c>
      <c r="Z7" s="280">
        <f t="shared" si="1"/>
        <v>33615</v>
      </c>
      <c r="AA7" s="280">
        <f t="shared" si="1"/>
        <v>412558</v>
      </c>
      <c r="AB7" s="281">
        <f>(Z7+P7+R7)/AA7*100</f>
        <v>99.46359057393143</v>
      </c>
      <c r="AC7" s="280">
        <f aca="true" t="shared" si="2" ref="AC7:AJ7">SUM(AC8:AC25)</f>
        <v>18519</v>
      </c>
      <c r="AD7" s="280">
        <f t="shared" si="2"/>
        <v>2353</v>
      </c>
      <c r="AE7" s="280">
        <f t="shared" si="2"/>
        <v>962</v>
      </c>
      <c r="AF7" s="280">
        <f t="shared" si="2"/>
        <v>0</v>
      </c>
      <c r="AG7" s="280">
        <f t="shared" si="2"/>
        <v>1286</v>
      </c>
      <c r="AH7" s="280">
        <f t="shared" si="2"/>
        <v>3357</v>
      </c>
      <c r="AI7" s="280">
        <f t="shared" si="2"/>
        <v>17862</v>
      </c>
      <c r="AJ7" s="280">
        <f t="shared" si="2"/>
        <v>44339</v>
      </c>
      <c r="AK7" s="281">
        <f>(Z7+AJ7+J7)/(AA7+J7)*100</f>
        <v>20.58273442766137</v>
      </c>
      <c r="AL7" s="281">
        <f>('資源化量内訳'!D7-'資源化量内訳'!Q7-'資源化量内訳'!S7-'資源化量内訳'!U7)/(AA7+J7)*100</f>
        <v>18.255309453057507</v>
      </c>
      <c r="AM7" s="280">
        <f>SUM(AM8:AM25)</f>
        <v>2213</v>
      </c>
      <c r="AN7" s="280">
        <f>SUM(AN8:AN25)</f>
        <v>25219</v>
      </c>
      <c r="AO7" s="280">
        <f>SUM(AO8:AO25)</f>
        <v>7262</v>
      </c>
      <c r="AP7" s="280">
        <f>SUM(AP8:AP25)</f>
        <v>34694</v>
      </c>
    </row>
    <row r="8" spans="1:42" ht="12" customHeight="1">
      <c r="A8" s="282" t="s">
        <v>194</v>
      </c>
      <c r="B8" s="283" t="s">
        <v>549</v>
      </c>
      <c r="C8" s="282" t="s">
        <v>567</v>
      </c>
      <c r="D8" s="280">
        <v>468504</v>
      </c>
      <c r="E8" s="280">
        <v>468504</v>
      </c>
      <c r="F8" s="280">
        <v>0</v>
      </c>
      <c r="G8" s="280">
        <v>3016</v>
      </c>
      <c r="H8" s="280">
        <f>SUM('ごみ搬入量内訳'!E8,+'ごみ搬入量内訳'!AD8)</f>
        <v>154720</v>
      </c>
      <c r="I8" s="280">
        <f>'ごみ搬入量内訳'!BC8</f>
        <v>8145</v>
      </c>
      <c r="J8" s="280">
        <f>'資源化量内訳'!BL8</f>
        <v>5805</v>
      </c>
      <c r="K8" s="280">
        <f>SUM(H8:J8)</f>
        <v>168670</v>
      </c>
      <c r="L8" s="280">
        <f>K8/D8/365*1000000</f>
        <v>986.3514271833235</v>
      </c>
      <c r="M8" s="280">
        <f>(SUM('ごみ搬入量内訳'!BR8,'ごみ処理概要'!J8))/'ごみ処理概要'!D8/365*1000000</f>
        <v>717.7611559404824</v>
      </c>
      <c r="N8" s="280">
        <f>'ごみ搬入量内訳'!CM8/'ごみ処理概要'!D8/365*1000000</f>
        <v>268.5902712428414</v>
      </c>
      <c r="O8" s="284">
        <f>'ごみ搬入量内訳'!DH8</f>
        <v>1433</v>
      </c>
      <c r="P8" s="284">
        <f>'ごみ処理量内訳'!E8</f>
        <v>130942</v>
      </c>
      <c r="Q8" s="284">
        <f>'ごみ処理量内訳'!N8</f>
        <v>835</v>
      </c>
      <c r="R8" s="280">
        <f>SUM(S8:Y8)</f>
        <v>15555</v>
      </c>
      <c r="S8" s="284">
        <f>'ごみ処理量内訳'!G8</f>
        <v>0</v>
      </c>
      <c r="T8" s="284">
        <f>'ごみ処理量内訳'!L8</f>
        <v>14445</v>
      </c>
      <c r="U8" s="284">
        <f>'ごみ処理量内訳'!H8</f>
        <v>1110</v>
      </c>
      <c r="V8" s="284">
        <f>'ごみ処理量内訳'!I8</f>
        <v>0</v>
      </c>
      <c r="W8" s="284">
        <f>'ごみ処理量内訳'!J8</f>
        <v>0</v>
      </c>
      <c r="X8" s="284">
        <f>'ごみ処理量内訳'!K8</f>
        <v>0</v>
      </c>
      <c r="Y8" s="284">
        <f>'ごみ処理量内訳'!M8</f>
        <v>0</v>
      </c>
      <c r="Z8" s="280">
        <f>'資源化量内訳'!X8</f>
        <v>15533</v>
      </c>
      <c r="AA8" s="280">
        <f>SUM(P8,Q8,R8,Z8)</f>
        <v>162865</v>
      </c>
      <c r="AB8" s="281">
        <f>(SUM(Z8,P8,R8))/AA8*100</f>
        <v>99.48730543701839</v>
      </c>
      <c r="AC8" s="280">
        <f>'施設資源化量内訳'!X8</f>
        <v>14356</v>
      </c>
      <c r="AD8" s="280">
        <f>'施設資源化量内訳'!AR8</f>
        <v>0</v>
      </c>
      <c r="AE8" s="280">
        <f>'施設資源化量内訳'!BL8</f>
        <v>962</v>
      </c>
      <c r="AF8" s="280">
        <f>'施設資源化量内訳'!CF8</f>
        <v>0</v>
      </c>
      <c r="AG8" s="280">
        <f>'施設資源化量内訳'!CZ8</f>
        <v>0</v>
      </c>
      <c r="AH8" s="280">
        <f>'施設資源化量内訳'!DT8</f>
        <v>0</v>
      </c>
      <c r="AI8" s="280">
        <f>'施設資源化量内訳'!EN8</f>
        <v>7389</v>
      </c>
      <c r="AJ8" s="280">
        <f>SUM(AC8:AI8)</f>
        <v>22707</v>
      </c>
      <c r="AK8" s="281">
        <f>(SUM(Z8,AJ8,J8))/(SUM(AA8,J8))*100</f>
        <v>26.113120294065332</v>
      </c>
      <c r="AL8" s="281">
        <f>(SUM('資源化量内訳'!D8,-'資源化量内訳'!Q8,-'資源化量内訳'!S8,-'資源化量内訳'!U8))/(SUM(AA8,J8))*100</f>
        <v>22.67801031600166</v>
      </c>
      <c r="AM8" s="280">
        <f>'ごみ処理量内訳'!AA8</f>
        <v>835</v>
      </c>
      <c r="AN8" s="280">
        <f>'ごみ処理量内訳'!AB8</f>
        <v>6640</v>
      </c>
      <c r="AO8" s="280">
        <f>'ごみ処理量内訳'!AC8</f>
        <v>2381</v>
      </c>
      <c r="AP8" s="280">
        <f>SUM(AM8:AO8)</f>
        <v>9856</v>
      </c>
    </row>
    <row r="9" spans="1:42" ht="12" customHeight="1">
      <c r="A9" s="282" t="s">
        <v>194</v>
      </c>
      <c r="B9" s="283" t="s">
        <v>550</v>
      </c>
      <c r="C9" s="282" t="s">
        <v>568</v>
      </c>
      <c r="D9" s="280">
        <v>121958</v>
      </c>
      <c r="E9" s="280">
        <v>121958</v>
      </c>
      <c r="F9" s="280">
        <v>0</v>
      </c>
      <c r="G9" s="280">
        <v>4611</v>
      </c>
      <c r="H9" s="280">
        <f>SUM('ごみ搬入量内訳'!E9,+'ごみ搬入量内訳'!AD9)</f>
        <v>31064</v>
      </c>
      <c r="I9" s="280">
        <f>'ごみ搬入量内訳'!BC9</f>
        <v>24112</v>
      </c>
      <c r="J9" s="280">
        <f>'資源化量内訳'!BL9</f>
        <v>0</v>
      </c>
      <c r="K9" s="280">
        <f aca="true" t="shared" si="3" ref="K9:K25">SUM(H9:J9)</f>
        <v>55176</v>
      </c>
      <c r="L9" s="280">
        <f aca="true" t="shared" si="4" ref="L9:L25">K9/D9/365*1000000</f>
        <v>1239.5014946758001</v>
      </c>
      <c r="M9" s="280">
        <f>(SUM('ごみ搬入量内訳'!BR9,'ごみ処理概要'!J9))/'ごみ処理概要'!D9/365*1000000</f>
        <v>719.9199724495318</v>
      </c>
      <c r="N9" s="280">
        <f>'ごみ搬入量内訳'!CM9/'ごみ処理概要'!D9/365*1000000</f>
        <v>519.5815222262682</v>
      </c>
      <c r="O9" s="284">
        <f>'ごみ搬入量内訳'!DH9</f>
        <v>0</v>
      </c>
      <c r="P9" s="284">
        <f>'ごみ処理量内訳'!E9</f>
        <v>46348</v>
      </c>
      <c r="Q9" s="284">
        <f>'ごみ処理量内訳'!N9</f>
        <v>254</v>
      </c>
      <c r="R9" s="280">
        <f aca="true" t="shared" si="5" ref="R9:R25">SUM(S9:Y9)</f>
        <v>3796</v>
      </c>
      <c r="S9" s="284">
        <f>'ごみ処理量内訳'!G9</f>
        <v>3796</v>
      </c>
      <c r="T9" s="284">
        <f>'ごみ処理量内訳'!L9</f>
        <v>0</v>
      </c>
      <c r="U9" s="284">
        <f>'ごみ処理量内訳'!H9</f>
        <v>0</v>
      </c>
      <c r="V9" s="284">
        <f>'ごみ処理量内訳'!I9</f>
        <v>0</v>
      </c>
      <c r="W9" s="284">
        <f>'ごみ処理量内訳'!J9</f>
        <v>0</v>
      </c>
      <c r="X9" s="284">
        <f>'ごみ処理量内訳'!K9</f>
        <v>0</v>
      </c>
      <c r="Y9" s="284">
        <f>'ごみ処理量内訳'!M9</f>
        <v>0</v>
      </c>
      <c r="Z9" s="280">
        <f>'資源化量内訳'!X9</f>
        <v>4778</v>
      </c>
      <c r="AA9" s="280">
        <f aca="true" t="shared" si="6" ref="AA9:AA25">SUM(P9,Q9,R9,Z9)</f>
        <v>55176</v>
      </c>
      <c r="AB9" s="281">
        <f aca="true" t="shared" si="7" ref="AB9:AB25">(SUM(Z9,P9,R9))/AA9*100</f>
        <v>99.53965492243005</v>
      </c>
      <c r="AC9" s="280">
        <f>'施設資源化量内訳'!X9</f>
        <v>0</v>
      </c>
      <c r="AD9" s="280">
        <f>'施設資源化量内訳'!AR9</f>
        <v>965</v>
      </c>
      <c r="AE9" s="280">
        <f>'施設資源化量内訳'!BL9</f>
        <v>0</v>
      </c>
      <c r="AF9" s="280">
        <f>'施設資源化量内訳'!CF9</f>
        <v>0</v>
      </c>
      <c r="AG9" s="280">
        <f>'施設資源化量内訳'!CZ9</f>
        <v>0</v>
      </c>
      <c r="AH9" s="280">
        <f>'施設資源化量内訳'!DT9</f>
        <v>0</v>
      </c>
      <c r="AI9" s="280">
        <f>'施設資源化量内訳'!EN9</f>
        <v>299</v>
      </c>
      <c r="AJ9" s="280">
        <f aca="true" t="shared" si="8" ref="AJ9:AJ25">SUM(AC9:AI9)</f>
        <v>1264</v>
      </c>
      <c r="AK9" s="281">
        <f aca="true" t="shared" si="9" ref="AK9:AK25">(SUM(Z9,AJ9,J9))/(SUM(AA9,J9))*100</f>
        <v>10.950413223140496</v>
      </c>
      <c r="AL9" s="281">
        <f>(SUM('資源化量内訳'!D9,-'資源化量内訳'!Q9,-'資源化量内訳'!S9,-'資源化量内訳'!U9))/(SUM(AA9,J9))*100</f>
        <v>10.950413223140496</v>
      </c>
      <c r="AM9" s="280">
        <f>'ごみ処理量内訳'!AA9</f>
        <v>254</v>
      </c>
      <c r="AN9" s="280">
        <f>'ごみ処理量内訳'!AB9</f>
        <v>6657</v>
      </c>
      <c r="AO9" s="280">
        <f>'ごみ処理量内訳'!AC9</f>
        <v>1283</v>
      </c>
      <c r="AP9" s="280">
        <f aca="true" t="shared" si="10" ref="AP9:AP25">SUM(AM9:AO9)</f>
        <v>8194</v>
      </c>
    </row>
    <row r="10" spans="1:42" ht="12" customHeight="1">
      <c r="A10" s="282" t="s">
        <v>194</v>
      </c>
      <c r="B10" s="283" t="s">
        <v>551</v>
      </c>
      <c r="C10" s="282" t="s">
        <v>569</v>
      </c>
      <c r="D10" s="280">
        <v>86982</v>
      </c>
      <c r="E10" s="280">
        <v>86982</v>
      </c>
      <c r="F10" s="280">
        <v>0</v>
      </c>
      <c r="G10" s="280">
        <v>597</v>
      </c>
      <c r="H10" s="280">
        <f>SUM('ごみ搬入量内訳'!E10,+'ごみ搬入量内訳'!AD10)</f>
        <v>29169</v>
      </c>
      <c r="I10" s="280">
        <f>'ごみ搬入量内訳'!BC10</f>
        <v>3491</v>
      </c>
      <c r="J10" s="280">
        <f>'資源化量内訳'!BL10</f>
        <v>905</v>
      </c>
      <c r="K10" s="280">
        <f t="shared" si="3"/>
        <v>33565</v>
      </c>
      <c r="L10" s="280">
        <f t="shared" si="4"/>
        <v>1057.217632493953</v>
      </c>
      <c r="M10" s="280">
        <f>(SUM('ごみ搬入量内訳'!BR10,'ごみ処理概要'!J10))/'ごみ処理概要'!D10/365*1000000</f>
        <v>707.8775233924954</v>
      </c>
      <c r="N10" s="280">
        <f>'ごみ搬入量内訳'!CM10/'ごみ処理概要'!D10/365*1000000</f>
        <v>349.340109101458</v>
      </c>
      <c r="O10" s="284">
        <f>'ごみ搬入量内訳'!DH10</f>
        <v>0</v>
      </c>
      <c r="P10" s="284">
        <f>'ごみ処理量内訳'!E10</f>
        <v>26209</v>
      </c>
      <c r="Q10" s="284">
        <f>'ごみ処理量内訳'!N10</f>
        <v>0</v>
      </c>
      <c r="R10" s="280">
        <f t="shared" si="5"/>
        <v>3968</v>
      </c>
      <c r="S10" s="284">
        <f>'ごみ処理量内訳'!G10</f>
        <v>1681</v>
      </c>
      <c r="T10" s="284">
        <f>'ごみ処理量内訳'!L10</f>
        <v>2287</v>
      </c>
      <c r="U10" s="284">
        <f>'ごみ処理量内訳'!H10</f>
        <v>0</v>
      </c>
      <c r="V10" s="284">
        <f>'ごみ処理量内訳'!I10</f>
        <v>0</v>
      </c>
      <c r="W10" s="284">
        <f>'ごみ処理量内訳'!J10</f>
        <v>0</v>
      </c>
      <c r="X10" s="284">
        <f>'ごみ処理量内訳'!K10</f>
        <v>0</v>
      </c>
      <c r="Y10" s="284">
        <f>'ごみ処理量内訳'!M10</f>
        <v>0</v>
      </c>
      <c r="Z10" s="280">
        <f>'資源化量内訳'!X10</f>
        <v>2483</v>
      </c>
      <c r="AA10" s="280">
        <f t="shared" si="6"/>
        <v>32660</v>
      </c>
      <c r="AB10" s="281">
        <f t="shared" si="7"/>
        <v>100</v>
      </c>
      <c r="AC10" s="280">
        <f>'施設資源化量内訳'!X10</f>
        <v>0</v>
      </c>
      <c r="AD10" s="280">
        <f>'施設資源化量内訳'!AR10</f>
        <v>439</v>
      </c>
      <c r="AE10" s="280">
        <f>'施設資源化量内訳'!BL10</f>
        <v>0</v>
      </c>
      <c r="AF10" s="280">
        <f>'施設資源化量内訳'!CF10</f>
        <v>0</v>
      </c>
      <c r="AG10" s="280">
        <f>'施設資源化量内訳'!CZ10</f>
        <v>0</v>
      </c>
      <c r="AH10" s="280">
        <f>'施設資源化量内訳'!DT10</f>
        <v>0</v>
      </c>
      <c r="AI10" s="280">
        <f>'施設資源化量内訳'!EN10</f>
        <v>1025</v>
      </c>
      <c r="AJ10" s="280">
        <f t="shared" si="8"/>
        <v>1464</v>
      </c>
      <c r="AK10" s="281">
        <f t="shared" si="9"/>
        <v>14.45553403843289</v>
      </c>
      <c r="AL10" s="281">
        <f>(SUM('資源化量内訳'!D10,-'資源化量内訳'!Q10,-'資源化量内訳'!S10,-'資源化量内訳'!U10))/(SUM(AA10,J10))*100</f>
        <v>14.45553403843289</v>
      </c>
      <c r="AM10" s="280">
        <f>'ごみ処理量内訳'!AA10</f>
        <v>0</v>
      </c>
      <c r="AN10" s="280">
        <f>'ごみ処理量内訳'!AB10</f>
        <v>0</v>
      </c>
      <c r="AO10" s="280">
        <f>'ごみ処理量内訳'!AC10</f>
        <v>935</v>
      </c>
      <c r="AP10" s="280">
        <f t="shared" si="10"/>
        <v>935</v>
      </c>
    </row>
    <row r="11" spans="1:42" ht="12" customHeight="1">
      <c r="A11" s="282" t="s">
        <v>194</v>
      </c>
      <c r="B11" s="283" t="s">
        <v>552</v>
      </c>
      <c r="C11" s="282" t="s">
        <v>570</v>
      </c>
      <c r="D11" s="280">
        <v>73457</v>
      </c>
      <c r="E11" s="280">
        <v>73457</v>
      </c>
      <c r="F11" s="280">
        <v>0</v>
      </c>
      <c r="G11" s="280">
        <v>379</v>
      </c>
      <c r="H11" s="280">
        <f>SUM('ごみ搬入量内訳'!E11,+'ごみ搬入量内訳'!AD11)</f>
        <v>21071</v>
      </c>
      <c r="I11" s="280">
        <f>'ごみ搬入量内訳'!BC11</f>
        <v>3579</v>
      </c>
      <c r="J11" s="280">
        <f>'資源化量内訳'!BL11</f>
        <v>741</v>
      </c>
      <c r="K11" s="280">
        <f t="shared" si="3"/>
        <v>25391</v>
      </c>
      <c r="L11" s="280">
        <f t="shared" si="4"/>
        <v>947.0082301434013</v>
      </c>
      <c r="M11" s="280">
        <f>(SUM('ごみ搬入量内訳'!BR11,'ごみ処理概要'!J11))/'ごみ処理概要'!D11/365*1000000</f>
        <v>585.712151792839</v>
      </c>
      <c r="N11" s="280">
        <f>'ごみ搬入量内訳'!CM11/'ごみ処理概要'!D11/365*1000000</f>
        <v>361.2960783505624</v>
      </c>
      <c r="O11" s="284">
        <f>'ごみ搬入量内訳'!DH11</f>
        <v>0</v>
      </c>
      <c r="P11" s="284">
        <f>'ごみ処理量内訳'!E11</f>
        <v>12925</v>
      </c>
      <c r="Q11" s="284">
        <f>'ごみ処理量内訳'!N11</f>
        <v>609</v>
      </c>
      <c r="R11" s="280">
        <f t="shared" si="5"/>
        <v>6001</v>
      </c>
      <c r="S11" s="284">
        <f>'ごみ処理量内訳'!G11</f>
        <v>0</v>
      </c>
      <c r="T11" s="284">
        <f>'ごみ処理量内訳'!L11</f>
        <v>1357</v>
      </c>
      <c r="U11" s="284">
        <f>'ごみ処理量内訳'!H11</f>
        <v>0</v>
      </c>
      <c r="V11" s="284">
        <f>'ごみ処理量内訳'!I11</f>
        <v>0</v>
      </c>
      <c r="W11" s="284">
        <f>'ごみ処理量内訳'!J11</f>
        <v>4644</v>
      </c>
      <c r="X11" s="284">
        <f>'ごみ処理量内訳'!K11</f>
        <v>0</v>
      </c>
      <c r="Y11" s="284">
        <f>'ごみ処理量内訳'!M11</f>
        <v>0</v>
      </c>
      <c r="Z11" s="280">
        <f>'資源化量内訳'!X11</f>
        <v>2605</v>
      </c>
      <c r="AA11" s="280">
        <f t="shared" si="6"/>
        <v>22140</v>
      </c>
      <c r="AB11" s="281">
        <f t="shared" si="7"/>
        <v>97.24932249322494</v>
      </c>
      <c r="AC11" s="280">
        <f>'施設資源化量内訳'!X11</f>
        <v>57</v>
      </c>
      <c r="AD11" s="280">
        <f>'施設資源化量内訳'!AR11</f>
        <v>0</v>
      </c>
      <c r="AE11" s="280">
        <f>'施設資源化量内訳'!BL11</f>
        <v>0</v>
      </c>
      <c r="AF11" s="280">
        <f>'施設資源化量内訳'!CF11</f>
        <v>0</v>
      </c>
      <c r="AG11" s="280">
        <f>'施設資源化量内訳'!CZ11</f>
        <v>1286</v>
      </c>
      <c r="AH11" s="280">
        <f>'施設資源化量内訳'!DT11</f>
        <v>0</v>
      </c>
      <c r="AI11" s="280">
        <f>'施設資源化量内訳'!EN11</f>
        <v>1189</v>
      </c>
      <c r="AJ11" s="280">
        <f t="shared" si="8"/>
        <v>2532</v>
      </c>
      <c r="AK11" s="281">
        <f t="shared" si="9"/>
        <v>25.689436650496045</v>
      </c>
      <c r="AL11" s="281">
        <f>(SUM('資源化量内訳'!D11,-'資源化量内訳'!Q11,-'資源化量内訳'!S11,-'資源化量内訳'!U11))/(SUM(AA11,J11))*100</f>
        <v>25.689436650496045</v>
      </c>
      <c r="AM11" s="280">
        <f>'ごみ処理量内訳'!AA11</f>
        <v>609</v>
      </c>
      <c r="AN11" s="280">
        <f>'ごみ処理量内訳'!AB11</f>
        <v>2473</v>
      </c>
      <c r="AO11" s="280">
        <f>'ごみ処理量内訳'!AC11</f>
        <v>81</v>
      </c>
      <c r="AP11" s="280">
        <f t="shared" si="10"/>
        <v>3163</v>
      </c>
    </row>
    <row r="12" spans="1:42" ht="12" customHeight="1">
      <c r="A12" s="282" t="s">
        <v>194</v>
      </c>
      <c r="B12" s="283" t="s">
        <v>553</v>
      </c>
      <c r="C12" s="282" t="s">
        <v>571</v>
      </c>
      <c r="D12" s="280">
        <v>81312</v>
      </c>
      <c r="E12" s="280">
        <v>81312</v>
      </c>
      <c r="F12" s="280">
        <v>0</v>
      </c>
      <c r="G12" s="280">
        <v>203</v>
      </c>
      <c r="H12" s="280">
        <f>SUM('ごみ搬入量内訳'!E12,+'ごみ搬入量内訳'!AD12)</f>
        <v>22812</v>
      </c>
      <c r="I12" s="280">
        <f>'ごみ搬入量内訳'!BC12</f>
        <v>3955</v>
      </c>
      <c r="J12" s="280">
        <f>'資源化量内訳'!BL12</f>
        <v>0</v>
      </c>
      <c r="K12" s="280">
        <f t="shared" si="3"/>
        <v>26767</v>
      </c>
      <c r="L12" s="280">
        <f t="shared" si="4"/>
        <v>901.887133207183</v>
      </c>
      <c r="M12" s="280">
        <f>(SUM('ごみ搬入量内訳'!BR12,'ごみ処理概要'!J12))/'ごみ処理概要'!D12/365*1000000</f>
        <v>686.8183705045473</v>
      </c>
      <c r="N12" s="280">
        <f>'ごみ搬入量内訳'!CM12/'ごみ処理概要'!D12/365*1000000</f>
        <v>215.06876270263567</v>
      </c>
      <c r="O12" s="284">
        <f>'ごみ搬入量内訳'!DH12</f>
        <v>0</v>
      </c>
      <c r="P12" s="284">
        <f>'ごみ処理量内訳'!E12</f>
        <v>22505</v>
      </c>
      <c r="Q12" s="284">
        <f>'ごみ処理量内訳'!N12</f>
        <v>38</v>
      </c>
      <c r="R12" s="280">
        <f t="shared" si="5"/>
        <v>2567</v>
      </c>
      <c r="S12" s="284">
        <f>'ごみ処理量内訳'!G12</f>
        <v>0</v>
      </c>
      <c r="T12" s="284">
        <f>'ごみ処理量内訳'!L12</f>
        <v>2567</v>
      </c>
      <c r="U12" s="284">
        <f>'ごみ処理量内訳'!H12</f>
        <v>0</v>
      </c>
      <c r="V12" s="284">
        <f>'ごみ処理量内訳'!I12</f>
        <v>0</v>
      </c>
      <c r="W12" s="284">
        <f>'ごみ処理量内訳'!J12</f>
        <v>0</v>
      </c>
      <c r="X12" s="284">
        <f>'ごみ処理量内訳'!K12</f>
        <v>0</v>
      </c>
      <c r="Y12" s="284">
        <f>'ごみ処理量内訳'!M12</f>
        <v>0</v>
      </c>
      <c r="Z12" s="280">
        <f>'資源化量内訳'!X12</f>
        <v>1672</v>
      </c>
      <c r="AA12" s="280">
        <f t="shared" si="6"/>
        <v>26782</v>
      </c>
      <c r="AB12" s="281">
        <f t="shared" si="7"/>
        <v>99.8581136584273</v>
      </c>
      <c r="AC12" s="280">
        <f>'施設資源化量内訳'!X12</f>
        <v>3446</v>
      </c>
      <c r="AD12" s="280">
        <f>'施設資源化量内訳'!AR12</f>
        <v>0</v>
      </c>
      <c r="AE12" s="280">
        <f>'施設資源化量内訳'!BL12</f>
        <v>0</v>
      </c>
      <c r="AF12" s="280">
        <f>'施設資源化量内訳'!CF12</f>
        <v>0</v>
      </c>
      <c r="AG12" s="280">
        <f>'施設資源化量内訳'!CZ12</f>
        <v>0</v>
      </c>
      <c r="AH12" s="280">
        <f>'施設資源化量内訳'!DT12</f>
        <v>0</v>
      </c>
      <c r="AI12" s="280">
        <f>'施設資源化量内訳'!EN12</f>
        <v>832</v>
      </c>
      <c r="AJ12" s="280">
        <f t="shared" si="8"/>
        <v>4278</v>
      </c>
      <c r="AK12" s="281">
        <f t="shared" si="9"/>
        <v>22.216414009409306</v>
      </c>
      <c r="AL12" s="281">
        <f>(SUM('資源化量内訳'!D12,-'資源化量内訳'!Q12,-'資源化量内訳'!S12,-'資源化量内訳'!U12))/(SUM(AA12,J12))*100</f>
        <v>22.216414009409306</v>
      </c>
      <c r="AM12" s="280">
        <f>'ごみ処理量内訳'!AA12</f>
        <v>38</v>
      </c>
      <c r="AN12" s="280">
        <f>'ごみ処理量内訳'!AB12</f>
        <v>1461</v>
      </c>
      <c r="AO12" s="280">
        <f>'ごみ処理量内訳'!AC12</f>
        <v>27</v>
      </c>
      <c r="AP12" s="280">
        <f t="shared" si="10"/>
        <v>1526</v>
      </c>
    </row>
    <row r="13" spans="1:42" ht="12" customHeight="1">
      <c r="A13" s="282" t="s">
        <v>194</v>
      </c>
      <c r="B13" s="283" t="s">
        <v>554</v>
      </c>
      <c r="C13" s="282" t="s">
        <v>572</v>
      </c>
      <c r="D13" s="280">
        <v>43846</v>
      </c>
      <c r="E13" s="280">
        <v>43846</v>
      </c>
      <c r="F13" s="280">
        <v>0</v>
      </c>
      <c r="G13" s="280">
        <v>240</v>
      </c>
      <c r="H13" s="280">
        <f>SUM('ごみ搬入量内訳'!E13,+'ごみ搬入量内訳'!AD13)</f>
        <v>11975</v>
      </c>
      <c r="I13" s="280">
        <f>'ごみ搬入量内訳'!BC13</f>
        <v>960</v>
      </c>
      <c r="J13" s="280">
        <f>'資源化量内訳'!BL13</f>
        <v>0</v>
      </c>
      <c r="K13" s="280">
        <f t="shared" si="3"/>
        <v>12935</v>
      </c>
      <c r="L13" s="280">
        <f t="shared" si="4"/>
        <v>808.2460467176837</v>
      </c>
      <c r="M13" s="280">
        <f>(SUM('ごみ搬入量内訳'!BR13,'ごみ処理概要'!J13))/'ごみ処理概要'!D13/365*1000000</f>
        <v>603.1071389964502</v>
      </c>
      <c r="N13" s="280">
        <f>'ごみ搬入量内訳'!CM13/'ごみ処理概要'!D13/365*1000000</f>
        <v>205.13890772123352</v>
      </c>
      <c r="O13" s="284">
        <f>'ごみ搬入量内訳'!DH13</f>
        <v>0</v>
      </c>
      <c r="P13" s="284">
        <f>'ごみ処理量内訳'!E13</f>
        <v>9657</v>
      </c>
      <c r="Q13" s="284">
        <f>'ごみ処理量内訳'!N13</f>
        <v>0</v>
      </c>
      <c r="R13" s="280">
        <f t="shared" si="5"/>
        <v>3806</v>
      </c>
      <c r="S13" s="284">
        <f>'ごみ処理量内訳'!G13</f>
        <v>1240</v>
      </c>
      <c r="T13" s="284">
        <f>'ごみ処理量内訳'!L13</f>
        <v>2566</v>
      </c>
      <c r="U13" s="284">
        <f>'ごみ処理量内訳'!H13</f>
        <v>0</v>
      </c>
      <c r="V13" s="284">
        <f>'ごみ処理量内訳'!I13</f>
        <v>0</v>
      </c>
      <c r="W13" s="284">
        <f>'ごみ処理量内訳'!J13</f>
        <v>0</v>
      </c>
      <c r="X13" s="284">
        <f>'ごみ処理量内訳'!K13</f>
        <v>0</v>
      </c>
      <c r="Y13" s="284">
        <f>'ごみ処理量内訳'!M13</f>
        <v>0</v>
      </c>
      <c r="Z13" s="280">
        <f>'資源化量内訳'!X13</f>
        <v>427</v>
      </c>
      <c r="AA13" s="280">
        <f t="shared" si="6"/>
        <v>13890</v>
      </c>
      <c r="AB13" s="281">
        <f t="shared" si="7"/>
        <v>100</v>
      </c>
      <c r="AC13" s="280">
        <f>'施設資源化量内訳'!X13</f>
        <v>0</v>
      </c>
      <c r="AD13" s="280">
        <f>'施設資源化量内訳'!AR13</f>
        <v>10</v>
      </c>
      <c r="AE13" s="280">
        <f>'施設資源化量内訳'!BL13</f>
        <v>0</v>
      </c>
      <c r="AF13" s="280">
        <f>'施設資源化量内訳'!CF13</f>
        <v>0</v>
      </c>
      <c r="AG13" s="280">
        <f>'施設資源化量内訳'!CZ13</f>
        <v>0</v>
      </c>
      <c r="AH13" s="280">
        <f>'施設資源化量内訳'!DT13</f>
        <v>0</v>
      </c>
      <c r="AI13" s="280">
        <f>'施設資源化量内訳'!EN13</f>
        <v>2356</v>
      </c>
      <c r="AJ13" s="280">
        <f t="shared" si="8"/>
        <v>2366</v>
      </c>
      <c r="AK13" s="281">
        <f t="shared" si="9"/>
        <v>20.107991360691145</v>
      </c>
      <c r="AL13" s="281">
        <f>(SUM('資源化量内訳'!D13,-'資源化量内訳'!Q13,-'資源化量内訳'!S13,-'資源化量内訳'!U13))/(SUM(AA13,J13))*100</f>
        <v>20.107991360691145</v>
      </c>
      <c r="AM13" s="280">
        <f>'ごみ処理量内訳'!AA13</f>
        <v>0</v>
      </c>
      <c r="AN13" s="280">
        <f>'ごみ処理量内訳'!AB13</f>
        <v>0</v>
      </c>
      <c r="AO13" s="280">
        <f>'ごみ処理量内訳'!AC13</f>
        <v>366</v>
      </c>
      <c r="AP13" s="280">
        <f t="shared" si="10"/>
        <v>366</v>
      </c>
    </row>
    <row r="14" spans="1:42" ht="12" customHeight="1">
      <c r="A14" s="282" t="s">
        <v>194</v>
      </c>
      <c r="B14" s="283" t="s">
        <v>555</v>
      </c>
      <c r="C14" s="282" t="s">
        <v>573</v>
      </c>
      <c r="D14" s="280">
        <v>21267</v>
      </c>
      <c r="E14" s="280">
        <v>21267</v>
      </c>
      <c r="F14" s="280">
        <v>0</v>
      </c>
      <c r="G14" s="280">
        <v>68</v>
      </c>
      <c r="H14" s="280">
        <f>SUM('ごみ搬入量内訳'!E14,+'ごみ搬入量内訳'!AD14)</f>
        <v>6822</v>
      </c>
      <c r="I14" s="280">
        <f>'ごみ搬入量内訳'!BC14</f>
        <v>55</v>
      </c>
      <c r="J14" s="280">
        <f>'資源化量内訳'!BL14</f>
        <v>0</v>
      </c>
      <c r="K14" s="280">
        <f t="shared" si="3"/>
        <v>6877</v>
      </c>
      <c r="L14" s="280">
        <f t="shared" si="4"/>
        <v>885.9310617581681</v>
      </c>
      <c r="M14" s="280">
        <f>(SUM('ごみ搬入量内訳'!BR14,'ごみ処理概要'!J14))/'ごみ処理概要'!D14/365*1000000</f>
        <v>742.0332871494908</v>
      </c>
      <c r="N14" s="280">
        <f>'ごみ搬入量内訳'!CM14/'ごみ処理概要'!D14/365*1000000</f>
        <v>143.89777460867728</v>
      </c>
      <c r="O14" s="284">
        <f>'ごみ搬入量内訳'!DH14</f>
        <v>0</v>
      </c>
      <c r="P14" s="284">
        <f>'ごみ処理量内訳'!E14</f>
        <v>0</v>
      </c>
      <c r="Q14" s="284">
        <f>'ごみ処理量内訳'!N14</f>
        <v>253</v>
      </c>
      <c r="R14" s="280">
        <f t="shared" si="5"/>
        <v>6624</v>
      </c>
      <c r="S14" s="284">
        <f>'ごみ処理量内訳'!G14</f>
        <v>0</v>
      </c>
      <c r="T14" s="284">
        <f>'ごみ処理量内訳'!L14</f>
        <v>1789</v>
      </c>
      <c r="U14" s="284">
        <f>'ごみ処理量内訳'!H14</f>
        <v>0</v>
      </c>
      <c r="V14" s="284">
        <f>'ごみ処理量内訳'!I14</f>
        <v>0</v>
      </c>
      <c r="W14" s="284">
        <f>'ごみ処理量内訳'!J14</f>
        <v>0</v>
      </c>
      <c r="X14" s="284">
        <f>'ごみ処理量内訳'!K14</f>
        <v>4835</v>
      </c>
      <c r="Y14" s="284">
        <f>'ごみ処理量内訳'!M14</f>
        <v>0</v>
      </c>
      <c r="Z14" s="280">
        <f>'資源化量内訳'!X14</f>
        <v>0</v>
      </c>
      <c r="AA14" s="280">
        <f t="shared" si="6"/>
        <v>6877</v>
      </c>
      <c r="AB14" s="281">
        <f t="shared" si="7"/>
        <v>96.32107023411372</v>
      </c>
      <c r="AC14" s="280">
        <f>'施設資源化量内訳'!X14</f>
        <v>0</v>
      </c>
      <c r="AD14" s="280">
        <f>'施設資源化量内訳'!AR14</f>
        <v>0</v>
      </c>
      <c r="AE14" s="280">
        <f>'施設資源化量内訳'!BL14</f>
        <v>0</v>
      </c>
      <c r="AF14" s="280">
        <f>'施設資源化量内訳'!CF14</f>
        <v>0</v>
      </c>
      <c r="AG14" s="280">
        <f>'施設資源化量内訳'!CZ14</f>
        <v>0</v>
      </c>
      <c r="AH14" s="280">
        <f>'施設資源化量内訳'!DT14</f>
        <v>3357</v>
      </c>
      <c r="AI14" s="280">
        <f>'施設資源化量内訳'!EN14</f>
        <v>1640</v>
      </c>
      <c r="AJ14" s="280">
        <f t="shared" si="8"/>
        <v>4997</v>
      </c>
      <c r="AK14" s="281">
        <f t="shared" si="9"/>
        <v>72.66249818234695</v>
      </c>
      <c r="AL14" s="281">
        <f>(SUM('資源化量内訳'!D14,-'資源化量内訳'!Q14,-'資源化量内訳'!S14,-'資源化量内訳'!U14))/(SUM(AA14,J14))*100</f>
        <v>23.847607968590957</v>
      </c>
      <c r="AM14" s="280">
        <f>'ごみ処理量内訳'!AA14</f>
        <v>253</v>
      </c>
      <c r="AN14" s="280">
        <f>'ごみ処理量内訳'!AB14</f>
        <v>0</v>
      </c>
      <c r="AO14" s="280">
        <f>'ごみ処理量内訳'!AC14</f>
        <v>17</v>
      </c>
      <c r="AP14" s="280">
        <f t="shared" si="10"/>
        <v>270</v>
      </c>
    </row>
    <row r="15" spans="1:42" ht="12" customHeight="1">
      <c r="A15" s="282" t="s">
        <v>194</v>
      </c>
      <c r="B15" s="283" t="s">
        <v>556</v>
      </c>
      <c r="C15" s="282" t="s">
        <v>574</v>
      </c>
      <c r="D15" s="280">
        <v>26347</v>
      </c>
      <c r="E15" s="280">
        <v>26347</v>
      </c>
      <c r="F15" s="280">
        <v>0</v>
      </c>
      <c r="G15" s="280">
        <v>155</v>
      </c>
      <c r="H15" s="280">
        <f>SUM('ごみ搬入量内訳'!E15,+'ごみ搬入量内訳'!AD15)</f>
        <v>5687</v>
      </c>
      <c r="I15" s="280">
        <f>'ごみ搬入量内訳'!BC15</f>
        <v>1000</v>
      </c>
      <c r="J15" s="280">
        <f>'資源化量内訳'!BL15</f>
        <v>0</v>
      </c>
      <c r="K15" s="280">
        <f t="shared" si="3"/>
        <v>6687</v>
      </c>
      <c r="L15" s="280">
        <f t="shared" si="4"/>
        <v>695.3561295481641</v>
      </c>
      <c r="M15" s="280">
        <f>(SUM('ごみ搬入量内訳'!BR15,'ごみ処理概要'!J15))/'ごみ処理概要'!D15/365*1000000</f>
        <v>473.9693791656247</v>
      </c>
      <c r="N15" s="280">
        <f>'ごみ搬入量内訳'!CM15/'ごみ処理概要'!D15/365*1000000</f>
        <v>221.38675038253945</v>
      </c>
      <c r="O15" s="284">
        <f>'ごみ搬入量内訳'!DH15</f>
        <v>0</v>
      </c>
      <c r="P15" s="284">
        <f>'ごみ処理量内訳'!E15</f>
        <v>0</v>
      </c>
      <c r="Q15" s="284">
        <f>'ごみ処理量内訳'!N15</f>
        <v>61</v>
      </c>
      <c r="R15" s="280">
        <f t="shared" si="5"/>
        <v>5476</v>
      </c>
      <c r="S15" s="284">
        <f>'ごみ処理量内訳'!G15</f>
        <v>0</v>
      </c>
      <c r="T15" s="284">
        <f>'ごみ処理量内訳'!L15</f>
        <v>610</v>
      </c>
      <c r="U15" s="284">
        <f>'ごみ処理量内訳'!H15</f>
        <v>0</v>
      </c>
      <c r="V15" s="284">
        <f>'ごみ処理量内訳'!I15</f>
        <v>0</v>
      </c>
      <c r="W15" s="284">
        <f>'ごみ処理量内訳'!J15</f>
        <v>0</v>
      </c>
      <c r="X15" s="284">
        <f>'ごみ処理量内訳'!K15</f>
        <v>0</v>
      </c>
      <c r="Y15" s="284">
        <f>'ごみ処理量内訳'!M15</f>
        <v>4866</v>
      </c>
      <c r="Z15" s="280">
        <f>'資源化量内訳'!X15</f>
        <v>1250</v>
      </c>
      <c r="AA15" s="280">
        <f t="shared" si="6"/>
        <v>6787</v>
      </c>
      <c r="AB15" s="281">
        <f t="shared" si="7"/>
        <v>99.1012229261824</v>
      </c>
      <c r="AC15" s="280">
        <f>'施設資源化量内訳'!X15</f>
        <v>0</v>
      </c>
      <c r="AD15" s="280">
        <f>'施設資源化量内訳'!AR15</f>
        <v>0</v>
      </c>
      <c r="AE15" s="280">
        <f>'施設資源化量内訳'!BL15</f>
        <v>0</v>
      </c>
      <c r="AF15" s="280">
        <f>'施設資源化量内訳'!CF15</f>
        <v>0</v>
      </c>
      <c r="AG15" s="280">
        <f>'施設資源化量内訳'!CZ15</f>
        <v>0</v>
      </c>
      <c r="AH15" s="280">
        <f>'施設資源化量内訳'!DT15</f>
        <v>0</v>
      </c>
      <c r="AI15" s="280">
        <f>'施設資源化量内訳'!EN15</f>
        <v>91</v>
      </c>
      <c r="AJ15" s="280">
        <f t="shared" si="8"/>
        <v>91</v>
      </c>
      <c r="AK15" s="281">
        <f t="shared" si="9"/>
        <v>19.75836157359658</v>
      </c>
      <c r="AL15" s="281">
        <f>(SUM('資源化量内訳'!D15,-'資源化量内訳'!Q15,-'資源化量内訳'!S15,-'資源化量内訳'!U15))/(SUM(AA15,J15))*100</f>
        <v>19.75836157359658</v>
      </c>
      <c r="AM15" s="280">
        <f>'ごみ処理量内訳'!AA15</f>
        <v>61</v>
      </c>
      <c r="AN15" s="280">
        <f>'ごみ処理量内訳'!AB15</f>
        <v>277</v>
      </c>
      <c r="AO15" s="280">
        <f>'ごみ処理量内訳'!AC15</f>
        <v>245</v>
      </c>
      <c r="AP15" s="280">
        <f t="shared" si="10"/>
        <v>583</v>
      </c>
    </row>
    <row r="16" spans="1:42" ht="12" customHeight="1">
      <c r="A16" s="282" t="s">
        <v>194</v>
      </c>
      <c r="B16" s="283" t="s">
        <v>557</v>
      </c>
      <c r="C16" s="282" t="s">
        <v>575</v>
      </c>
      <c r="D16" s="280">
        <v>24890</v>
      </c>
      <c r="E16" s="280">
        <v>24890</v>
      </c>
      <c r="F16" s="280">
        <v>0</v>
      </c>
      <c r="G16" s="280">
        <v>215</v>
      </c>
      <c r="H16" s="280">
        <f>SUM('ごみ搬入量内訳'!E16,+'ごみ搬入量内訳'!AD16)</f>
        <v>6654</v>
      </c>
      <c r="I16" s="280">
        <f>'ごみ搬入量内訳'!BC16</f>
        <v>1877</v>
      </c>
      <c r="J16" s="280">
        <f>'資源化量内訳'!BL16</f>
        <v>280</v>
      </c>
      <c r="K16" s="280">
        <f t="shared" si="3"/>
        <v>8811</v>
      </c>
      <c r="L16" s="280">
        <f t="shared" si="4"/>
        <v>969.8564092967963</v>
      </c>
      <c r="M16" s="280">
        <f>(SUM('ごみ搬入量内訳'!BR16,'ごみ処理概要'!J16))/'ごみ処理概要'!D16/365*1000000</f>
        <v>581.4075081041515</v>
      </c>
      <c r="N16" s="280">
        <f>'ごみ搬入量内訳'!CM16/'ごみ処理概要'!D16/365*1000000</f>
        <v>388.44890119264494</v>
      </c>
      <c r="O16" s="284">
        <f>'ごみ搬入量内訳'!DH16</f>
        <v>0</v>
      </c>
      <c r="P16" s="284">
        <f>'ごみ処理量内訳'!E16</f>
        <v>7537</v>
      </c>
      <c r="Q16" s="284">
        <f>'ごみ処理量内訳'!N16</f>
        <v>0</v>
      </c>
      <c r="R16" s="280">
        <f t="shared" si="5"/>
        <v>518</v>
      </c>
      <c r="S16" s="284">
        <f>'ごみ処理量内訳'!G16</f>
        <v>0</v>
      </c>
      <c r="T16" s="284">
        <f>'ごみ処理量内訳'!L16</f>
        <v>518</v>
      </c>
      <c r="U16" s="284">
        <f>'ごみ処理量内訳'!H16</f>
        <v>0</v>
      </c>
      <c r="V16" s="284">
        <f>'ごみ処理量内訳'!I16</f>
        <v>0</v>
      </c>
      <c r="W16" s="284">
        <f>'ごみ処理量内訳'!J16</f>
        <v>0</v>
      </c>
      <c r="X16" s="284">
        <f>'ごみ処理量内訳'!K16</f>
        <v>0</v>
      </c>
      <c r="Y16" s="284">
        <f>'ごみ処理量内訳'!M16</f>
        <v>0</v>
      </c>
      <c r="Z16" s="280">
        <f>'資源化量内訳'!X16</f>
        <v>476</v>
      </c>
      <c r="AA16" s="280">
        <f t="shared" si="6"/>
        <v>8531</v>
      </c>
      <c r="AB16" s="281">
        <f t="shared" si="7"/>
        <v>100</v>
      </c>
      <c r="AC16" s="280">
        <f>'施設資源化量内訳'!X16</f>
        <v>0</v>
      </c>
      <c r="AD16" s="280">
        <f>'施設資源化量内訳'!AR16</f>
        <v>0</v>
      </c>
      <c r="AE16" s="280">
        <f>'施設資源化量内訳'!BL16</f>
        <v>0</v>
      </c>
      <c r="AF16" s="280">
        <f>'施設資源化量内訳'!CF16</f>
        <v>0</v>
      </c>
      <c r="AG16" s="280">
        <f>'施設資源化量内訳'!CZ16</f>
        <v>0</v>
      </c>
      <c r="AH16" s="280">
        <f>'施設資源化量内訳'!DT16</f>
        <v>0</v>
      </c>
      <c r="AI16" s="280">
        <f>'施設資源化量内訳'!EN16</f>
        <v>366</v>
      </c>
      <c r="AJ16" s="280">
        <f t="shared" si="8"/>
        <v>366</v>
      </c>
      <c r="AK16" s="281">
        <f t="shared" si="9"/>
        <v>12.734082397003746</v>
      </c>
      <c r="AL16" s="281">
        <f>(SUM('資源化量内訳'!D16,-'資源化量内訳'!Q16,-'資源化量内訳'!S16,-'資源化量内訳'!U16))/(SUM(AA16,J16))*100</f>
        <v>12.734082397003746</v>
      </c>
      <c r="AM16" s="280">
        <f>'ごみ処理量内訳'!AA16</f>
        <v>0</v>
      </c>
      <c r="AN16" s="280">
        <f>'ごみ処理量内訳'!AB16</f>
        <v>881</v>
      </c>
      <c r="AO16" s="280">
        <f>'ごみ処理量内訳'!AC16</f>
        <v>142</v>
      </c>
      <c r="AP16" s="280">
        <f t="shared" si="10"/>
        <v>1023</v>
      </c>
    </row>
    <row r="17" spans="1:42" ht="12" customHeight="1">
      <c r="A17" s="282" t="s">
        <v>194</v>
      </c>
      <c r="B17" s="283" t="s">
        <v>558</v>
      </c>
      <c r="C17" s="282" t="s">
        <v>576</v>
      </c>
      <c r="D17" s="280">
        <v>33651</v>
      </c>
      <c r="E17" s="280">
        <v>33651</v>
      </c>
      <c r="F17" s="280">
        <v>0</v>
      </c>
      <c r="G17" s="280">
        <v>167</v>
      </c>
      <c r="H17" s="280">
        <f>SUM('ごみ搬入量内訳'!E17,+'ごみ搬入量内訳'!AD17)</f>
        <v>7675</v>
      </c>
      <c r="I17" s="280">
        <f>'ごみ搬入量内訳'!BC17</f>
        <v>7</v>
      </c>
      <c r="J17" s="280">
        <f>'資源化量内訳'!BL17</f>
        <v>0</v>
      </c>
      <c r="K17" s="280">
        <f t="shared" si="3"/>
        <v>7682</v>
      </c>
      <c r="L17" s="280">
        <f t="shared" si="4"/>
        <v>625.4368471209103</v>
      </c>
      <c r="M17" s="280">
        <f>(SUM('ごみ搬入量内訳'!BR17,'ごみ処理概要'!J17))/'ごみ処理概要'!D17/365*1000000</f>
        <v>518.374955170377</v>
      </c>
      <c r="N17" s="280">
        <f>'ごみ搬入量内訳'!CM17/'ごみ処理概要'!D17/365*1000000</f>
        <v>107.06189195053332</v>
      </c>
      <c r="O17" s="284">
        <f>'ごみ搬入量内訳'!DH17</f>
        <v>0</v>
      </c>
      <c r="P17" s="284">
        <f>'ごみ処理量内訳'!E17</f>
        <v>6336</v>
      </c>
      <c r="Q17" s="284">
        <f>'ごみ処理量内訳'!N17</f>
        <v>0</v>
      </c>
      <c r="R17" s="280">
        <f t="shared" si="5"/>
        <v>553</v>
      </c>
      <c r="S17" s="284">
        <f>'ごみ処理量内訳'!G17</f>
        <v>553</v>
      </c>
      <c r="T17" s="284">
        <f>'ごみ処理量内訳'!L17</f>
        <v>0</v>
      </c>
      <c r="U17" s="284">
        <f>'ごみ処理量内訳'!H17</f>
        <v>0</v>
      </c>
      <c r="V17" s="284">
        <f>'ごみ処理量内訳'!I17</f>
        <v>0</v>
      </c>
      <c r="W17" s="284">
        <f>'ごみ処理量内訳'!J17</f>
        <v>0</v>
      </c>
      <c r="X17" s="284">
        <f>'ごみ処理量内訳'!K17</f>
        <v>0</v>
      </c>
      <c r="Y17" s="284">
        <f>'ごみ処理量内訳'!M17</f>
        <v>0</v>
      </c>
      <c r="Z17" s="280">
        <f>'資源化量内訳'!X17</f>
        <v>793</v>
      </c>
      <c r="AA17" s="280">
        <f t="shared" si="6"/>
        <v>7682</v>
      </c>
      <c r="AB17" s="281">
        <f t="shared" si="7"/>
        <v>100</v>
      </c>
      <c r="AC17" s="280">
        <f>'施設資源化量内訳'!X17</f>
        <v>259</v>
      </c>
      <c r="AD17" s="280">
        <f>'施設資源化量内訳'!AR17</f>
        <v>141</v>
      </c>
      <c r="AE17" s="280">
        <f>'施設資源化量内訳'!BL17</f>
        <v>0</v>
      </c>
      <c r="AF17" s="280">
        <f>'施設資源化量内訳'!CF17</f>
        <v>0</v>
      </c>
      <c r="AG17" s="280">
        <f>'施設資源化量内訳'!CZ17</f>
        <v>0</v>
      </c>
      <c r="AH17" s="280">
        <f>'施設資源化量内訳'!DT17</f>
        <v>0</v>
      </c>
      <c r="AI17" s="280">
        <f>'施設資源化量内訳'!EN17</f>
        <v>0</v>
      </c>
      <c r="AJ17" s="280">
        <f t="shared" si="8"/>
        <v>400</v>
      </c>
      <c r="AK17" s="281">
        <f t="shared" si="9"/>
        <v>15.52980994532674</v>
      </c>
      <c r="AL17" s="281">
        <f>(SUM('資源化量内訳'!D17,-'資源化量内訳'!Q17,-'資源化量内訳'!S17,-'資源化量内訳'!U17))/(SUM(AA17,J17))*100</f>
        <v>12.158292111429315</v>
      </c>
      <c r="AM17" s="280">
        <f>'ごみ処理量内訳'!AA17</f>
        <v>0</v>
      </c>
      <c r="AN17" s="280">
        <f>'ごみ処理量内訳'!AB17</f>
        <v>653</v>
      </c>
      <c r="AO17" s="280">
        <f>'ごみ処理量内訳'!AC17</f>
        <v>187</v>
      </c>
      <c r="AP17" s="280">
        <f t="shared" si="10"/>
        <v>840</v>
      </c>
    </row>
    <row r="18" spans="1:42" ht="12" customHeight="1">
      <c r="A18" s="282" t="s">
        <v>194</v>
      </c>
      <c r="B18" s="283" t="s">
        <v>559</v>
      </c>
      <c r="C18" s="282" t="s">
        <v>577</v>
      </c>
      <c r="D18" s="280">
        <v>61905</v>
      </c>
      <c r="E18" s="280">
        <v>61905</v>
      </c>
      <c r="F18" s="280">
        <v>0</v>
      </c>
      <c r="G18" s="280">
        <v>414</v>
      </c>
      <c r="H18" s="280">
        <f>SUM('ごみ搬入量内訳'!E18,+'ごみ搬入量内訳'!AD18)</f>
        <v>18122</v>
      </c>
      <c r="I18" s="280">
        <f>'ごみ搬入量内訳'!BC18</f>
        <v>445</v>
      </c>
      <c r="J18" s="280">
        <f>'資源化量内訳'!BL18</f>
        <v>923</v>
      </c>
      <c r="K18" s="280">
        <f t="shared" si="3"/>
        <v>19490</v>
      </c>
      <c r="L18" s="280">
        <f t="shared" si="4"/>
        <v>862.5678099341346</v>
      </c>
      <c r="M18" s="280">
        <f>(SUM('ごみ搬入量内訳'!BR18,'ごみ処理概要'!J18))/'ごみ処理概要'!D18/365*1000000</f>
        <v>575.9598501017357</v>
      </c>
      <c r="N18" s="280">
        <f>'ごみ搬入量内訳'!CM18/'ごみ処理概要'!D18/365*1000000</f>
        <v>286.607959832399</v>
      </c>
      <c r="O18" s="284">
        <f>'ごみ搬入量内訳'!DH18</f>
        <v>88</v>
      </c>
      <c r="P18" s="284">
        <f>'ごみ処理量内訳'!E18</f>
        <v>16573</v>
      </c>
      <c r="Q18" s="284">
        <f>'ごみ処理量内訳'!N18</f>
        <v>73</v>
      </c>
      <c r="R18" s="280">
        <f t="shared" si="5"/>
        <v>1916</v>
      </c>
      <c r="S18" s="284">
        <f>'ごみ処理量内訳'!G18</f>
        <v>185</v>
      </c>
      <c r="T18" s="284">
        <f>'ごみ処理量内訳'!L18</f>
        <v>1731</v>
      </c>
      <c r="U18" s="284">
        <f>'ごみ処理量内訳'!H18</f>
        <v>0</v>
      </c>
      <c r="V18" s="284">
        <f>'ごみ処理量内訳'!I18</f>
        <v>0</v>
      </c>
      <c r="W18" s="284">
        <f>'ごみ処理量内訳'!J18</f>
        <v>0</v>
      </c>
      <c r="X18" s="284">
        <f>'ごみ処理量内訳'!K18</f>
        <v>0</v>
      </c>
      <c r="Y18" s="284">
        <f>'ごみ処理量内訳'!M18</f>
        <v>0</v>
      </c>
      <c r="Z18" s="280">
        <f>'資源化量内訳'!X18</f>
        <v>0</v>
      </c>
      <c r="AA18" s="280">
        <f t="shared" si="6"/>
        <v>18562</v>
      </c>
      <c r="AB18" s="281">
        <f t="shared" si="7"/>
        <v>99.60672341342529</v>
      </c>
      <c r="AC18" s="280">
        <f>'施設資源化量内訳'!X18</f>
        <v>5</v>
      </c>
      <c r="AD18" s="280">
        <f>'施設資源化量内訳'!AR18</f>
        <v>52</v>
      </c>
      <c r="AE18" s="280">
        <f>'施設資源化量内訳'!BL18</f>
        <v>0</v>
      </c>
      <c r="AF18" s="280">
        <f>'施設資源化量内訳'!CF18</f>
        <v>0</v>
      </c>
      <c r="AG18" s="280">
        <f>'施設資源化量内訳'!CZ18</f>
        <v>0</v>
      </c>
      <c r="AH18" s="280">
        <f>'施設資源化量内訳'!DT18</f>
        <v>0</v>
      </c>
      <c r="AI18" s="280">
        <f>'施設資源化量内訳'!EN18</f>
        <v>1116</v>
      </c>
      <c r="AJ18" s="280">
        <f t="shared" si="8"/>
        <v>1173</v>
      </c>
      <c r="AK18" s="281">
        <f t="shared" si="9"/>
        <v>10.75699255837824</v>
      </c>
      <c r="AL18" s="281">
        <f>(SUM('資源化量内訳'!D18,-'資源化量内訳'!Q18,-'資源化量内訳'!S18,-'資源化量内訳'!U18))/(SUM(AA18,J18))*100</f>
        <v>10.75699255837824</v>
      </c>
      <c r="AM18" s="280">
        <f>'ごみ処理量内訳'!AA18</f>
        <v>73</v>
      </c>
      <c r="AN18" s="280">
        <f>'ごみ処理量内訳'!AB18</f>
        <v>2171</v>
      </c>
      <c r="AO18" s="280">
        <f>'ごみ処理量内訳'!AC18</f>
        <v>322</v>
      </c>
      <c r="AP18" s="280">
        <f t="shared" si="10"/>
        <v>2566</v>
      </c>
    </row>
    <row r="19" spans="1:42" ht="12" customHeight="1">
      <c r="A19" s="282" t="s">
        <v>194</v>
      </c>
      <c r="B19" s="283" t="s">
        <v>560</v>
      </c>
      <c r="C19" s="282" t="s">
        <v>578</v>
      </c>
      <c r="D19" s="280">
        <v>41809</v>
      </c>
      <c r="E19" s="280">
        <v>41809</v>
      </c>
      <c r="F19" s="280">
        <v>0</v>
      </c>
      <c r="G19" s="280">
        <v>150</v>
      </c>
      <c r="H19" s="280">
        <f>SUM('ごみ搬入量内訳'!E19,+'ごみ搬入量内訳'!AD19)</f>
        <v>6882</v>
      </c>
      <c r="I19" s="280">
        <f>'ごみ搬入量内訳'!BC19</f>
        <v>5259</v>
      </c>
      <c r="J19" s="280">
        <f>'資源化量内訳'!BL19</f>
        <v>0</v>
      </c>
      <c r="K19" s="280">
        <f t="shared" si="3"/>
        <v>12141</v>
      </c>
      <c r="L19" s="280">
        <f t="shared" si="4"/>
        <v>795.594577689735</v>
      </c>
      <c r="M19" s="280">
        <f>(SUM('ごみ搬入量内訳'!BR19,'ごみ処理概要'!J19))/'ごみ処理概要'!D19/365*1000000</f>
        <v>530.7895625802532</v>
      </c>
      <c r="N19" s="280">
        <f>'ごみ搬入量内訳'!CM19/'ごみ処理概要'!D19/365*1000000</f>
        <v>264.8050151094819</v>
      </c>
      <c r="O19" s="284">
        <f>'ごみ搬入量内訳'!DH19</f>
        <v>0</v>
      </c>
      <c r="P19" s="284">
        <f>'ごみ処理量内訳'!E19</f>
        <v>9516</v>
      </c>
      <c r="Q19" s="284">
        <f>'ごみ処理量内訳'!N19</f>
        <v>0</v>
      </c>
      <c r="R19" s="280">
        <f t="shared" si="5"/>
        <v>860</v>
      </c>
      <c r="S19" s="284">
        <f>'ごみ処理量内訳'!G19</f>
        <v>530</v>
      </c>
      <c r="T19" s="284">
        <f>'ごみ処理量内訳'!L19</f>
        <v>330</v>
      </c>
      <c r="U19" s="284">
        <f>'ごみ処理量内訳'!H19</f>
        <v>0</v>
      </c>
      <c r="V19" s="284">
        <f>'ごみ処理量内訳'!I19</f>
        <v>0</v>
      </c>
      <c r="W19" s="284">
        <f>'ごみ処理量内訳'!J19</f>
        <v>0</v>
      </c>
      <c r="X19" s="284">
        <f>'ごみ処理量内訳'!K19</f>
        <v>0</v>
      </c>
      <c r="Y19" s="284">
        <f>'ごみ処理量内訳'!M19</f>
        <v>0</v>
      </c>
      <c r="Z19" s="280">
        <f>'資源化量内訳'!X19</f>
        <v>1765</v>
      </c>
      <c r="AA19" s="280">
        <f t="shared" si="6"/>
        <v>12141</v>
      </c>
      <c r="AB19" s="281">
        <f t="shared" si="7"/>
        <v>100</v>
      </c>
      <c r="AC19" s="280">
        <f>'施設資源化量内訳'!X19</f>
        <v>0</v>
      </c>
      <c r="AD19" s="280">
        <f>'施設資源化量内訳'!AR19</f>
        <v>62</v>
      </c>
      <c r="AE19" s="280">
        <f>'施設資源化量内訳'!BL19</f>
        <v>0</v>
      </c>
      <c r="AF19" s="280">
        <f>'施設資源化量内訳'!CF19</f>
        <v>0</v>
      </c>
      <c r="AG19" s="280">
        <f>'施設資源化量内訳'!CZ19</f>
        <v>0</v>
      </c>
      <c r="AH19" s="280">
        <f>'施設資源化量内訳'!DT19</f>
        <v>0</v>
      </c>
      <c r="AI19" s="280">
        <f>'施設資源化量内訳'!EN19</f>
        <v>293</v>
      </c>
      <c r="AJ19" s="280">
        <f t="shared" si="8"/>
        <v>355</v>
      </c>
      <c r="AK19" s="281">
        <f t="shared" si="9"/>
        <v>17.461494110864013</v>
      </c>
      <c r="AL19" s="281">
        <f>(SUM('資源化量内訳'!D19,-'資源化量内訳'!Q19,-'資源化量内訳'!S19,-'資源化量内訳'!U19))/(SUM(AA19,J19))*100</f>
        <v>17.461494110864013</v>
      </c>
      <c r="AM19" s="280">
        <f>'ごみ処理量内訳'!AA19</f>
        <v>0</v>
      </c>
      <c r="AN19" s="280">
        <f>'ごみ処理量内訳'!AB19</f>
        <v>821</v>
      </c>
      <c r="AO19" s="280">
        <f>'ごみ処理量内訳'!AC19</f>
        <v>166</v>
      </c>
      <c r="AP19" s="280">
        <f t="shared" si="10"/>
        <v>987</v>
      </c>
    </row>
    <row r="20" spans="1:42" ht="12" customHeight="1">
      <c r="A20" s="282" t="s">
        <v>194</v>
      </c>
      <c r="B20" s="283" t="s">
        <v>561</v>
      </c>
      <c r="C20" s="282" t="s">
        <v>579</v>
      </c>
      <c r="D20" s="280">
        <v>36518</v>
      </c>
      <c r="E20" s="280">
        <v>36518</v>
      </c>
      <c r="F20" s="280">
        <v>0</v>
      </c>
      <c r="G20" s="280">
        <v>196</v>
      </c>
      <c r="H20" s="280">
        <f>SUM('ごみ搬入量内訳'!E20,+'ごみ搬入量内訳'!AD20)</f>
        <v>10250</v>
      </c>
      <c r="I20" s="280">
        <f>'ごみ搬入量内訳'!BC20</f>
        <v>2264</v>
      </c>
      <c r="J20" s="280">
        <f>'資源化量内訳'!BL20</f>
        <v>0</v>
      </c>
      <c r="K20" s="280">
        <f t="shared" si="3"/>
        <v>12514</v>
      </c>
      <c r="L20" s="280">
        <f t="shared" si="4"/>
        <v>938.8501973506028</v>
      </c>
      <c r="M20" s="280">
        <f>(SUM('ごみ搬入量内訳'!BR20,'ごみ処理概要'!J20))/'ごみ処理概要'!D20/365*1000000</f>
        <v>735.610211365084</v>
      </c>
      <c r="N20" s="280">
        <f>'ごみ搬入量内訳'!CM20/'ごみ処理概要'!D20/365*1000000</f>
        <v>203.23998598551887</v>
      </c>
      <c r="O20" s="284">
        <f>'ごみ搬入量内訳'!DH20</f>
        <v>0</v>
      </c>
      <c r="P20" s="284">
        <f>'ごみ処理量内訳'!E20</f>
        <v>10769</v>
      </c>
      <c r="Q20" s="284">
        <f>'ごみ処理量内訳'!N20</f>
        <v>0</v>
      </c>
      <c r="R20" s="280">
        <f t="shared" si="5"/>
        <v>1797</v>
      </c>
      <c r="S20" s="284">
        <f>'ごみ処理量内訳'!G20</f>
        <v>0</v>
      </c>
      <c r="T20" s="284">
        <f>'ごみ処理量内訳'!L20</f>
        <v>1357</v>
      </c>
      <c r="U20" s="284">
        <f>'ごみ処理量内訳'!H20</f>
        <v>0</v>
      </c>
      <c r="V20" s="284">
        <f>'ごみ処理量内訳'!I20</f>
        <v>0</v>
      </c>
      <c r="W20" s="284">
        <f>'ごみ処理量内訳'!J20</f>
        <v>0</v>
      </c>
      <c r="X20" s="284">
        <f>'ごみ処理量内訳'!K20</f>
        <v>0</v>
      </c>
      <c r="Y20" s="284">
        <f>'ごみ処理量内訳'!M20</f>
        <v>440</v>
      </c>
      <c r="Z20" s="280">
        <f>'資源化量内訳'!X20</f>
        <v>0</v>
      </c>
      <c r="AA20" s="280">
        <f t="shared" si="6"/>
        <v>12566</v>
      </c>
      <c r="AB20" s="281">
        <f t="shared" si="7"/>
        <v>100</v>
      </c>
      <c r="AC20" s="280">
        <f>'施設資源化量内訳'!X20</f>
        <v>0</v>
      </c>
      <c r="AD20" s="280">
        <f>'施設資源化量内訳'!AR20</f>
        <v>0</v>
      </c>
      <c r="AE20" s="280">
        <f>'施設資源化量内訳'!BL20</f>
        <v>0</v>
      </c>
      <c r="AF20" s="280">
        <f>'施設資源化量内訳'!CF20</f>
        <v>0</v>
      </c>
      <c r="AG20" s="280">
        <f>'施設資源化量内訳'!CZ20</f>
        <v>0</v>
      </c>
      <c r="AH20" s="280">
        <f>'施設資源化量内訳'!DT20</f>
        <v>0</v>
      </c>
      <c r="AI20" s="280">
        <f>'施設資源化量内訳'!EN20</f>
        <v>829</v>
      </c>
      <c r="AJ20" s="280">
        <f t="shared" si="8"/>
        <v>829</v>
      </c>
      <c r="AK20" s="281">
        <f t="shared" si="9"/>
        <v>6.597166958459335</v>
      </c>
      <c r="AL20" s="281">
        <f>(SUM('資源化量内訳'!D20,-'資源化量内訳'!Q20,-'資源化量内訳'!S20,-'資源化量内訳'!U20))/(SUM(AA20,J20))*100</f>
        <v>6.597166958459335</v>
      </c>
      <c r="AM20" s="280">
        <f>'ごみ処理量内訳'!AA20</f>
        <v>0</v>
      </c>
      <c r="AN20" s="280">
        <f>'ごみ処理量内訳'!AB20</f>
        <v>547</v>
      </c>
      <c r="AO20" s="280">
        <f>'ごみ処理量内訳'!AC20</f>
        <v>964</v>
      </c>
      <c r="AP20" s="280">
        <f t="shared" si="10"/>
        <v>1511</v>
      </c>
    </row>
    <row r="21" spans="1:42" ht="12" customHeight="1">
      <c r="A21" s="282" t="s">
        <v>194</v>
      </c>
      <c r="B21" s="283" t="s">
        <v>562</v>
      </c>
      <c r="C21" s="282" t="s">
        <v>580</v>
      </c>
      <c r="D21" s="280">
        <v>33857</v>
      </c>
      <c r="E21" s="280">
        <v>33857</v>
      </c>
      <c r="F21" s="280">
        <v>0</v>
      </c>
      <c r="G21" s="280">
        <v>260</v>
      </c>
      <c r="H21" s="280">
        <f>SUM('ごみ搬入量内訳'!E21,+'ごみ搬入量内訳'!AD21)</f>
        <v>8769</v>
      </c>
      <c r="I21" s="280">
        <f>'ごみ搬入量内訳'!BC21</f>
        <v>763</v>
      </c>
      <c r="J21" s="280">
        <f>'資源化量内訳'!BL21</f>
        <v>0</v>
      </c>
      <c r="K21" s="280">
        <f t="shared" si="3"/>
        <v>9532</v>
      </c>
      <c r="L21" s="280">
        <f t="shared" si="4"/>
        <v>771.3343915039928</v>
      </c>
      <c r="M21" s="280">
        <f>(SUM('ごみ搬入量内訳'!BR21,'ごみ処理概要'!J21))/'ごみ処理概要'!D21/365*1000000</f>
        <v>513.8452985785096</v>
      </c>
      <c r="N21" s="280">
        <f>'ごみ搬入量内訳'!CM21/'ごみ処理概要'!D21/365*1000000</f>
        <v>257.48909292548313</v>
      </c>
      <c r="O21" s="284">
        <f>'ごみ搬入量内訳'!DH21</f>
        <v>0</v>
      </c>
      <c r="P21" s="284">
        <f>'ごみ処理量内訳'!E21</f>
        <v>7870</v>
      </c>
      <c r="Q21" s="284">
        <f>'ごみ処理量内訳'!N21</f>
        <v>10</v>
      </c>
      <c r="R21" s="280">
        <f t="shared" si="5"/>
        <v>790</v>
      </c>
      <c r="S21" s="284">
        <f>'ごみ処理量内訳'!G21</f>
        <v>790</v>
      </c>
      <c r="T21" s="284">
        <f>'ごみ処理量内訳'!L21</f>
        <v>0</v>
      </c>
      <c r="U21" s="284">
        <f>'ごみ処理量内訳'!H21</f>
        <v>0</v>
      </c>
      <c r="V21" s="284">
        <f>'ごみ処理量内訳'!I21</f>
        <v>0</v>
      </c>
      <c r="W21" s="284">
        <f>'ごみ処理量内訳'!J21</f>
        <v>0</v>
      </c>
      <c r="X21" s="284">
        <f>'ごみ処理量内訳'!K21</f>
        <v>0</v>
      </c>
      <c r="Y21" s="284">
        <f>'ごみ処理量内訳'!M21</f>
        <v>0</v>
      </c>
      <c r="Z21" s="280">
        <f>'資源化量内訳'!X21</f>
        <v>897</v>
      </c>
      <c r="AA21" s="280">
        <f t="shared" si="6"/>
        <v>9567</v>
      </c>
      <c r="AB21" s="281">
        <f t="shared" si="7"/>
        <v>99.89547402529529</v>
      </c>
      <c r="AC21" s="280">
        <f>'施設資源化量内訳'!X21</f>
        <v>396</v>
      </c>
      <c r="AD21" s="280">
        <f>'施設資源化量内訳'!AR21</f>
        <v>400</v>
      </c>
      <c r="AE21" s="280">
        <f>'施設資源化量内訳'!BL21</f>
        <v>0</v>
      </c>
      <c r="AF21" s="280">
        <f>'施設資源化量内訳'!CF21</f>
        <v>0</v>
      </c>
      <c r="AG21" s="280">
        <f>'施設資源化量内訳'!CZ21</f>
        <v>0</v>
      </c>
      <c r="AH21" s="280">
        <f>'施設資源化量内訳'!DT21</f>
        <v>0</v>
      </c>
      <c r="AI21" s="280">
        <f>'施設資源化量内訳'!EN21</f>
        <v>0</v>
      </c>
      <c r="AJ21" s="280">
        <f t="shared" si="8"/>
        <v>796</v>
      </c>
      <c r="AK21" s="281">
        <f t="shared" si="9"/>
        <v>17.6962475175081</v>
      </c>
      <c r="AL21" s="281">
        <f>(SUM('資源化量内訳'!D21,-'資源化量内訳'!Q21,-'資源化量内訳'!S21,-'資源化量内訳'!U21))/(SUM(AA21,J21))*100</f>
        <v>13.557018919201422</v>
      </c>
      <c r="AM21" s="280">
        <f>'ごみ処理量内訳'!AA21</f>
        <v>10</v>
      </c>
      <c r="AN21" s="280">
        <f>'ごみ処理量内訳'!AB21</f>
        <v>951</v>
      </c>
      <c r="AO21" s="280">
        <f>'ごみ処理量内訳'!AC21</f>
        <v>0</v>
      </c>
      <c r="AP21" s="280">
        <f t="shared" si="10"/>
        <v>961</v>
      </c>
    </row>
    <row r="22" spans="1:42" ht="12" customHeight="1">
      <c r="A22" s="282" t="s">
        <v>194</v>
      </c>
      <c r="B22" s="283" t="s">
        <v>563</v>
      </c>
      <c r="C22" s="282" t="s">
        <v>581</v>
      </c>
      <c r="D22" s="280">
        <v>2537</v>
      </c>
      <c r="E22" s="280">
        <v>2537</v>
      </c>
      <c r="F22" s="280">
        <v>0</v>
      </c>
      <c r="G22" s="280">
        <v>2</v>
      </c>
      <c r="H22" s="280">
        <f>SUM('ごみ搬入量内訳'!E22,+'ごみ搬入量内訳'!AD22)</f>
        <v>747</v>
      </c>
      <c r="I22" s="280">
        <f>'ごみ搬入量内訳'!BC22</f>
        <v>80</v>
      </c>
      <c r="J22" s="280">
        <f>'資源化量内訳'!BL22</f>
        <v>0</v>
      </c>
      <c r="K22" s="280">
        <f t="shared" si="3"/>
        <v>827</v>
      </c>
      <c r="L22" s="280">
        <f t="shared" si="4"/>
        <v>893.0837306494025</v>
      </c>
      <c r="M22" s="280">
        <f>(SUM('ごみ搬入量内訳'!BR22,'ごみ処理概要'!J22))/'ごみ処理概要'!D22/365*1000000</f>
        <v>806.6911085793273</v>
      </c>
      <c r="N22" s="280">
        <f>'ごみ搬入量内訳'!CM22/'ごみ処理概要'!D22/365*1000000</f>
        <v>86.39262207007522</v>
      </c>
      <c r="O22" s="284">
        <f>'ごみ搬入量内訳'!DH22</f>
        <v>21</v>
      </c>
      <c r="P22" s="284">
        <f>'ごみ処理量内訳'!E22</f>
        <v>766</v>
      </c>
      <c r="Q22" s="284">
        <f>'ごみ処理量内訳'!N22</f>
        <v>0</v>
      </c>
      <c r="R22" s="280">
        <f t="shared" si="5"/>
        <v>5</v>
      </c>
      <c r="S22" s="284">
        <f>'ごみ処理量内訳'!G22</f>
        <v>0</v>
      </c>
      <c r="T22" s="284">
        <f>'ごみ処理量内訳'!L22</f>
        <v>5</v>
      </c>
      <c r="U22" s="284">
        <f>'ごみ処理量内訳'!H22</f>
        <v>0</v>
      </c>
      <c r="V22" s="284">
        <f>'ごみ処理量内訳'!I22</f>
        <v>0</v>
      </c>
      <c r="W22" s="284">
        <f>'ごみ処理量内訳'!J22</f>
        <v>0</v>
      </c>
      <c r="X22" s="284">
        <f>'ごみ処理量内訳'!K22</f>
        <v>0</v>
      </c>
      <c r="Y22" s="284">
        <f>'ごみ処理量内訳'!M22</f>
        <v>0</v>
      </c>
      <c r="Z22" s="280">
        <f>'資源化量内訳'!X22</f>
        <v>6</v>
      </c>
      <c r="AA22" s="280">
        <f t="shared" si="6"/>
        <v>777</v>
      </c>
      <c r="AB22" s="281">
        <f t="shared" si="7"/>
        <v>100</v>
      </c>
      <c r="AC22" s="280">
        <f>'施設資源化量内訳'!X22</f>
        <v>0</v>
      </c>
      <c r="AD22" s="280">
        <f>'施設資源化量内訳'!AR22</f>
        <v>0</v>
      </c>
      <c r="AE22" s="280">
        <f>'施設資源化量内訳'!BL22</f>
        <v>0</v>
      </c>
      <c r="AF22" s="280">
        <f>'施設資源化量内訳'!CF22</f>
        <v>0</v>
      </c>
      <c r="AG22" s="280">
        <f>'施設資源化量内訳'!CZ22</f>
        <v>0</v>
      </c>
      <c r="AH22" s="280">
        <f>'施設資源化量内訳'!DT22</f>
        <v>0</v>
      </c>
      <c r="AI22" s="280">
        <f>'施設資源化量内訳'!EN22</f>
        <v>5</v>
      </c>
      <c r="AJ22" s="280">
        <f t="shared" si="8"/>
        <v>5</v>
      </c>
      <c r="AK22" s="281">
        <f t="shared" si="9"/>
        <v>1.4157014157014158</v>
      </c>
      <c r="AL22" s="281">
        <f>(SUM('資源化量内訳'!D22,-'資源化量内訳'!Q22,-'資源化量内訳'!S22,-'資源化量内訳'!U22))/(SUM(AA22,J22))*100</f>
        <v>1.4157014157014158</v>
      </c>
      <c r="AM22" s="280">
        <f>'ごみ処理量内訳'!AA22</f>
        <v>0</v>
      </c>
      <c r="AN22" s="280">
        <f>'ごみ処理量内訳'!AB22</f>
        <v>132</v>
      </c>
      <c r="AO22" s="280">
        <f>'ごみ処理量内訳'!AC22</f>
        <v>0</v>
      </c>
      <c r="AP22" s="280">
        <f t="shared" si="10"/>
        <v>132</v>
      </c>
    </row>
    <row r="23" spans="1:42" ht="12" customHeight="1">
      <c r="A23" s="282" t="s">
        <v>194</v>
      </c>
      <c r="B23" s="283" t="s">
        <v>564</v>
      </c>
      <c r="C23" s="282" t="s">
        <v>582</v>
      </c>
      <c r="D23" s="280">
        <v>28561</v>
      </c>
      <c r="E23" s="280">
        <v>28561</v>
      </c>
      <c r="F23" s="280">
        <v>0</v>
      </c>
      <c r="G23" s="280">
        <v>178</v>
      </c>
      <c r="H23" s="280">
        <f>SUM('ごみ搬入量内訳'!E23,+'ごみ搬入量内訳'!AD23)</f>
        <v>6339</v>
      </c>
      <c r="I23" s="280">
        <f>'ごみ搬入量内訳'!BC23</f>
        <v>1205</v>
      </c>
      <c r="J23" s="280">
        <f>'資源化量内訳'!BL23</f>
        <v>112</v>
      </c>
      <c r="K23" s="280">
        <f t="shared" si="3"/>
        <v>7656</v>
      </c>
      <c r="L23" s="280">
        <f t="shared" si="4"/>
        <v>734.4050441424818</v>
      </c>
      <c r="M23" s="280">
        <f>(SUM('ごみ搬入量内訳'!BR23,'ごみ処理概要'!J23))/'ごみ処理概要'!D23/365*1000000</f>
        <v>618.8149085375065</v>
      </c>
      <c r="N23" s="280">
        <f>'ごみ搬入量内訳'!CM23/'ごみ処理概要'!D23/365*1000000</f>
        <v>115.59013560497527</v>
      </c>
      <c r="O23" s="284">
        <f>'ごみ搬入量内訳'!DH23</f>
        <v>0</v>
      </c>
      <c r="P23" s="284">
        <f>'ごみ処理量内訳'!E23</f>
        <v>6159</v>
      </c>
      <c r="Q23" s="284">
        <f>'ごみ処理量内訳'!N23</f>
        <v>0</v>
      </c>
      <c r="R23" s="280">
        <f t="shared" si="5"/>
        <v>570</v>
      </c>
      <c r="S23" s="284">
        <f>'ごみ処理量内訳'!G23</f>
        <v>570</v>
      </c>
      <c r="T23" s="284">
        <f>'ごみ処理量内訳'!L23</f>
        <v>0</v>
      </c>
      <c r="U23" s="284">
        <f>'ごみ処理量内訳'!H23</f>
        <v>0</v>
      </c>
      <c r="V23" s="284">
        <f>'ごみ処理量内訳'!I23</f>
        <v>0</v>
      </c>
      <c r="W23" s="284">
        <f>'ごみ処理量内訳'!J23</f>
        <v>0</v>
      </c>
      <c r="X23" s="284">
        <f>'ごみ処理量内訳'!K23</f>
        <v>0</v>
      </c>
      <c r="Y23" s="284">
        <f>'ごみ処理量内訳'!M23</f>
        <v>0</v>
      </c>
      <c r="Z23" s="280">
        <f>'資源化量内訳'!X23</f>
        <v>814</v>
      </c>
      <c r="AA23" s="280">
        <f t="shared" si="6"/>
        <v>7543</v>
      </c>
      <c r="AB23" s="281">
        <f t="shared" si="7"/>
        <v>100</v>
      </c>
      <c r="AC23" s="280">
        <f>'施設資源化量内訳'!X23</f>
        <v>0</v>
      </c>
      <c r="AD23" s="280">
        <f>'施設資源化量内訳'!AR23</f>
        <v>155</v>
      </c>
      <c r="AE23" s="280">
        <f>'施設資源化量内訳'!BL23</f>
        <v>0</v>
      </c>
      <c r="AF23" s="280">
        <f>'施設資源化量内訳'!CF23</f>
        <v>0</v>
      </c>
      <c r="AG23" s="280">
        <f>'施設資源化量内訳'!CZ23</f>
        <v>0</v>
      </c>
      <c r="AH23" s="280">
        <f>'施設資源化量内訳'!DT23</f>
        <v>0</v>
      </c>
      <c r="AI23" s="280">
        <f>'施設資源化量内訳'!EN23</f>
        <v>0</v>
      </c>
      <c r="AJ23" s="280">
        <f t="shared" si="8"/>
        <v>155</v>
      </c>
      <c r="AK23" s="281">
        <f t="shared" si="9"/>
        <v>14.12148922273024</v>
      </c>
      <c r="AL23" s="281">
        <f>(SUM('資源化量内訳'!D23,-'資源化量内訳'!Q23,-'資源化量内訳'!S23,-'資源化量内訳'!U23))/(SUM(AA23,J23))*100</f>
        <v>14.12148922273024</v>
      </c>
      <c r="AM23" s="280">
        <f>'ごみ処理量内訳'!AA23</f>
        <v>0</v>
      </c>
      <c r="AN23" s="280">
        <f>'ごみ処理量内訳'!AB23</f>
        <v>673</v>
      </c>
      <c r="AO23" s="280">
        <f>'ごみ処理量内訳'!AC23</f>
        <v>26</v>
      </c>
      <c r="AP23" s="280">
        <f t="shared" si="10"/>
        <v>699</v>
      </c>
    </row>
    <row r="24" spans="1:42" ht="12" customHeight="1">
      <c r="A24" s="282" t="s">
        <v>194</v>
      </c>
      <c r="B24" s="283" t="s">
        <v>565</v>
      </c>
      <c r="C24" s="282" t="s">
        <v>583</v>
      </c>
      <c r="D24" s="280">
        <v>11060</v>
      </c>
      <c r="E24" s="280">
        <v>11060</v>
      </c>
      <c r="F24" s="280">
        <v>0</v>
      </c>
      <c r="G24" s="280">
        <v>47</v>
      </c>
      <c r="H24" s="280">
        <f>SUM('ごみ搬入量内訳'!E24,+'ごみ搬入量内訳'!AD24)</f>
        <v>2800</v>
      </c>
      <c r="I24" s="280">
        <f>'ごみ搬入量内訳'!BC24</f>
        <v>143</v>
      </c>
      <c r="J24" s="280">
        <f>'資源化量内訳'!BL24</f>
        <v>0</v>
      </c>
      <c r="K24" s="280">
        <f t="shared" si="3"/>
        <v>2943</v>
      </c>
      <c r="L24" s="280">
        <f t="shared" si="4"/>
        <v>729.0247467115855</v>
      </c>
      <c r="M24" s="280">
        <f>(SUM('ごみ搬入量内訳'!BR24,'ごみ処理概要'!J24))/'ごみ処理概要'!D24/365*1000000</f>
        <v>434.2440981941589</v>
      </c>
      <c r="N24" s="280">
        <f>'ごみ搬入量内訳'!CM24/'ごみ処理概要'!D24/365*1000000</f>
        <v>294.78064851742676</v>
      </c>
      <c r="O24" s="284">
        <f>'ごみ搬入量内訳'!DH24</f>
        <v>1</v>
      </c>
      <c r="P24" s="284">
        <f>'ごみ処理量内訳'!E24</f>
        <v>2757</v>
      </c>
      <c r="Q24" s="284">
        <f>'ごみ処理量内訳'!N24</f>
        <v>34</v>
      </c>
      <c r="R24" s="280">
        <f t="shared" si="5"/>
        <v>287</v>
      </c>
      <c r="S24" s="284">
        <f>'ごみ処理量内訳'!G24</f>
        <v>74</v>
      </c>
      <c r="T24" s="284">
        <f>'ごみ処理量内訳'!L24</f>
        <v>213</v>
      </c>
      <c r="U24" s="284">
        <f>'ごみ処理量内訳'!H24</f>
        <v>0</v>
      </c>
      <c r="V24" s="284">
        <f>'ごみ処理量内訳'!I24</f>
        <v>0</v>
      </c>
      <c r="W24" s="284">
        <f>'ごみ処理量内訳'!J24</f>
        <v>0</v>
      </c>
      <c r="X24" s="284">
        <f>'ごみ処理量内訳'!K24</f>
        <v>0</v>
      </c>
      <c r="Y24" s="284">
        <f>'ごみ処理量内訳'!M24</f>
        <v>0</v>
      </c>
      <c r="Z24" s="280">
        <f>'資源化量内訳'!X24</f>
        <v>55</v>
      </c>
      <c r="AA24" s="280">
        <f t="shared" si="6"/>
        <v>3133</v>
      </c>
      <c r="AB24" s="281">
        <f t="shared" si="7"/>
        <v>98.9147781678902</v>
      </c>
      <c r="AC24" s="280">
        <f>'施設資源化量内訳'!X24</f>
        <v>0</v>
      </c>
      <c r="AD24" s="280">
        <f>'施設資源化量内訳'!AR24</f>
        <v>54</v>
      </c>
      <c r="AE24" s="280">
        <f>'施設資源化量内訳'!BL24</f>
        <v>0</v>
      </c>
      <c r="AF24" s="280">
        <f>'施設資源化量内訳'!CF24</f>
        <v>0</v>
      </c>
      <c r="AG24" s="280">
        <f>'施設資源化量内訳'!CZ24</f>
        <v>0</v>
      </c>
      <c r="AH24" s="280">
        <f>'施設資源化量内訳'!DT24</f>
        <v>0</v>
      </c>
      <c r="AI24" s="280">
        <f>'施設資源化量内訳'!EN24</f>
        <v>174</v>
      </c>
      <c r="AJ24" s="280">
        <f t="shared" si="8"/>
        <v>228</v>
      </c>
      <c r="AK24" s="281">
        <f t="shared" si="9"/>
        <v>9.03287583785509</v>
      </c>
      <c r="AL24" s="281">
        <f>(SUM('資源化量内訳'!D24,-'資源化量内訳'!Q24,-'資源化量内訳'!S24,-'資源化量内訳'!U24))/(SUM(AA24,J24))*100</f>
        <v>9.03287583785509</v>
      </c>
      <c r="AM24" s="280">
        <f>'ごみ処理量内訳'!AA24</f>
        <v>34</v>
      </c>
      <c r="AN24" s="280">
        <f>'ごみ処理量内訳'!AB24</f>
        <v>344</v>
      </c>
      <c r="AO24" s="280">
        <f>'ごみ処理量内訳'!AC24</f>
        <v>45</v>
      </c>
      <c r="AP24" s="280">
        <f t="shared" si="10"/>
        <v>423</v>
      </c>
    </row>
    <row r="25" spans="1:42" ht="12" customHeight="1">
      <c r="A25" s="282" t="s">
        <v>194</v>
      </c>
      <c r="B25" s="283" t="s">
        <v>566</v>
      </c>
      <c r="C25" s="282" t="s">
        <v>584</v>
      </c>
      <c r="D25" s="280">
        <v>17964</v>
      </c>
      <c r="E25" s="280">
        <v>17964</v>
      </c>
      <c r="F25" s="280">
        <v>0</v>
      </c>
      <c r="G25" s="280">
        <v>86</v>
      </c>
      <c r="H25" s="280">
        <f>SUM('ごみ搬入量内訳'!E25,+'ごみ搬入量内訳'!AD25)</f>
        <v>4205</v>
      </c>
      <c r="I25" s="280">
        <f>'ごみ搬入量内訳'!BC25</f>
        <v>416</v>
      </c>
      <c r="J25" s="280">
        <f>'資源化量内訳'!BL25</f>
        <v>0</v>
      </c>
      <c r="K25" s="280">
        <f t="shared" si="3"/>
        <v>4621</v>
      </c>
      <c r="L25" s="280">
        <f t="shared" si="4"/>
        <v>704.7580701738333</v>
      </c>
      <c r="M25" s="280">
        <f>(SUM('ごみ搬入量内訳'!BR25,'ごみ処理概要'!J25))/'ごみ処理概要'!D25/365*1000000</f>
        <v>542.0277388872113</v>
      </c>
      <c r="N25" s="280">
        <f>'ごみ搬入量内訳'!CM25/'ごみ処理概要'!D25/365*1000000</f>
        <v>162.73033128662195</v>
      </c>
      <c r="O25" s="284">
        <f>'ごみ搬入量内訳'!DH25</f>
        <v>0</v>
      </c>
      <c r="P25" s="284">
        <f>'ごみ処理量内訳'!E25</f>
        <v>4303</v>
      </c>
      <c r="Q25" s="284">
        <f>'ごみ処理量内訳'!N25</f>
        <v>46</v>
      </c>
      <c r="R25" s="280">
        <f t="shared" si="5"/>
        <v>469</v>
      </c>
      <c r="S25" s="284">
        <f>'ごみ処理量内訳'!G25</f>
        <v>149</v>
      </c>
      <c r="T25" s="284">
        <f>'ごみ処理量内訳'!L25</f>
        <v>320</v>
      </c>
      <c r="U25" s="284">
        <f>'ごみ処理量内訳'!H25</f>
        <v>0</v>
      </c>
      <c r="V25" s="284">
        <f>'ごみ処理量内訳'!I25</f>
        <v>0</v>
      </c>
      <c r="W25" s="284">
        <f>'ごみ処理量内訳'!J25</f>
        <v>0</v>
      </c>
      <c r="X25" s="284">
        <f>'ごみ処理量内訳'!K25</f>
        <v>0</v>
      </c>
      <c r="Y25" s="284">
        <f>'ごみ処理量内訳'!M25</f>
        <v>0</v>
      </c>
      <c r="Z25" s="280">
        <f>'資源化量内訳'!X25</f>
        <v>61</v>
      </c>
      <c r="AA25" s="280">
        <f t="shared" si="6"/>
        <v>4879</v>
      </c>
      <c r="AB25" s="281">
        <f t="shared" si="7"/>
        <v>99.05718384914941</v>
      </c>
      <c r="AC25" s="280">
        <f>'施設資源化量内訳'!X25</f>
        <v>0</v>
      </c>
      <c r="AD25" s="280">
        <f>'施設資源化量内訳'!AR25</f>
        <v>75</v>
      </c>
      <c r="AE25" s="280">
        <f>'施設資源化量内訳'!BL25</f>
        <v>0</v>
      </c>
      <c r="AF25" s="280">
        <f>'施設資源化量内訳'!CF25</f>
        <v>0</v>
      </c>
      <c r="AG25" s="280">
        <f>'施設資源化量内訳'!CZ25</f>
        <v>0</v>
      </c>
      <c r="AH25" s="280">
        <f>'施設資源化量内訳'!DT25</f>
        <v>0</v>
      </c>
      <c r="AI25" s="280">
        <f>'施設資源化量内訳'!EN25</f>
        <v>258</v>
      </c>
      <c r="AJ25" s="280">
        <f t="shared" si="8"/>
        <v>333</v>
      </c>
      <c r="AK25" s="281">
        <f t="shared" si="9"/>
        <v>8.075425292068045</v>
      </c>
      <c r="AL25" s="281">
        <f>(SUM('資源化量内訳'!D25,-'資源化量内訳'!Q25,-'資源化量内訳'!S25,-'資源化量内訳'!U25))/(SUM(AA25,J25))*100</f>
        <v>8.075425292068045</v>
      </c>
      <c r="AM25" s="280">
        <f>'ごみ処理量内訳'!AA25</f>
        <v>46</v>
      </c>
      <c r="AN25" s="280">
        <f>'ごみ処理量内訳'!AB25</f>
        <v>538</v>
      </c>
      <c r="AO25" s="280">
        <f>'ごみ処理量内訳'!AC25</f>
        <v>75</v>
      </c>
      <c r="AP25" s="280">
        <f t="shared" si="10"/>
        <v>659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Ｐゴシック,標準"&amp;14ごみ処理の概要（平成20年度実績）&amp;R&amp;D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17" width="11" style="7" customWidth="1"/>
    <col min="118" max="16384" width="9" style="7" customWidth="1"/>
  </cols>
  <sheetData>
    <row r="1" spans="1:112" ht="17.25">
      <c r="A1" s="214" t="s">
        <v>434</v>
      </c>
      <c r="B1" s="215"/>
      <c r="C1" s="21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2"/>
      <c r="CC1" s="2"/>
      <c r="CD1" s="2"/>
      <c r="CE1" s="2"/>
      <c r="CF1" s="2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  <c r="CU1" s="2"/>
      <c r="CV1" s="2"/>
      <c r="CW1" s="2"/>
      <c r="CX1" s="2"/>
      <c r="CY1" s="2"/>
      <c r="CZ1" s="2"/>
      <c r="DA1" s="2"/>
      <c r="DB1" s="1"/>
      <c r="DC1" s="1"/>
      <c r="DD1" s="1"/>
      <c r="DE1" s="1"/>
      <c r="DF1" s="1"/>
      <c r="DG1" s="1"/>
      <c r="DH1" s="2"/>
    </row>
    <row r="2" spans="1:117" ht="25.5" customHeight="1">
      <c r="A2" s="321" t="s">
        <v>445</v>
      </c>
      <c r="B2" s="324" t="s">
        <v>442</v>
      </c>
      <c r="C2" s="327" t="s">
        <v>443</v>
      </c>
      <c r="D2" s="233" t="s">
        <v>232</v>
      </c>
      <c r="E2" s="2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3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4"/>
      <c r="BD2" s="234"/>
      <c r="BE2" s="17"/>
      <c r="BF2" s="16"/>
      <c r="BG2" s="16"/>
      <c r="BH2" s="16"/>
      <c r="BI2" s="16"/>
      <c r="BJ2" s="16"/>
      <c r="BK2" s="234"/>
      <c r="BL2" s="17"/>
      <c r="BM2" s="16"/>
      <c r="BN2" s="16"/>
      <c r="BO2" s="16"/>
      <c r="BP2" s="16"/>
      <c r="BQ2" s="16"/>
      <c r="BR2" s="4" t="s">
        <v>298</v>
      </c>
      <c r="BS2" s="16"/>
      <c r="BT2" s="16"/>
      <c r="BU2" s="16"/>
      <c r="BV2" s="16"/>
      <c r="BW2" s="16"/>
      <c r="BX2" s="16"/>
      <c r="BY2" s="8"/>
      <c r="BZ2" s="8"/>
      <c r="CA2" s="8"/>
      <c r="CB2" s="8"/>
      <c r="CC2" s="8"/>
      <c r="CD2" s="8"/>
      <c r="CE2" s="8"/>
      <c r="CF2" s="234"/>
      <c r="CG2" s="16"/>
      <c r="CH2" s="16"/>
      <c r="CI2" s="16"/>
      <c r="CJ2" s="16"/>
      <c r="CK2" s="16"/>
      <c r="CL2" s="16"/>
      <c r="CM2" s="4" t="s">
        <v>299</v>
      </c>
      <c r="CN2" s="16"/>
      <c r="CO2" s="16"/>
      <c r="CP2" s="16"/>
      <c r="CQ2" s="16"/>
      <c r="CR2" s="16"/>
      <c r="CS2" s="16"/>
      <c r="CT2" s="8"/>
      <c r="CU2" s="8"/>
      <c r="CV2" s="8"/>
      <c r="CW2" s="8"/>
      <c r="CX2" s="8"/>
      <c r="CY2" s="8"/>
      <c r="CZ2" s="8"/>
      <c r="DA2" s="234"/>
      <c r="DB2" s="16"/>
      <c r="DC2" s="16"/>
      <c r="DD2" s="16"/>
      <c r="DE2" s="16"/>
      <c r="DF2" s="16"/>
      <c r="DG2" s="16"/>
      <c r="DH2" s="237" t="s">
        <v>18</v>
      </c>
      <c r="DI2" s="4" t="s">
        <v>204</v>
      </c>
      <c r="DJ2" s="5"/>
      <c r="DK2" s="5"/>
      <c r="DL2" s="5"/>
      <c r="DM2" s="6"/>
    </row>
    <row r="3" spans="1:117" ht="25.5" customHeight="1">
      <c r="A3" s="322"/>
      <c r="B3" s="325"/>
      <c r="C3" s="328"/>
      <c r="D3" s="10"/>
      <c r="E3" s="235" t="s">
        <v>230</v>
      </c>
      <c r="F3" s="8"/>
      <c r="G3" s="8"/>
      <c r="H3" s="8"/>
      <c r="I3" s="8"/>
      <c r="J3" s="8"/>
      <c r="K3" s="3"/>
      <c r="L3" s="3"/>
      <c r="M3" s="3"/>
      <c r="N3" s="8"/>
      <c r="O3" s="3"/>
      <c r="P3" s="3"/>
      <c r="Q3" s="3"/>
      <c r="R3" s="8"/>
      <c r="S3" s="3"/>
      <c r="T3" s="3"/>
      <c r="U3" s="3"/>
      <c r="V3" s="8"/>
      <c r="W3" s="3"/>
      <c r="X3" s="3"/>
      <c r="Y3" s="3"/>
      <c r="Z3" s="8"/>
      <c r="AA3" s="3"/>
      <c r="AB3" s="3"/>
      <c r="AC3" s="9"/>
      <c r="AD3" s="235" t="s">
        <v>231</v>
      </c>
      <c r="AE3" s="8"/>
      <c r="AF3" s="8"/>
      <c r="AG3" s="8"/>
      <c r="AH3" s="8"/>
      <c r="AI3" s="8"/>
      <c r="AJ3" s="3"/>
      <c r="AK3" s="3"/>
      <c r="AL3" s="3"/>
      <c r="AM3" s="8"/>
      <c r="AN3" s="3"/>
      <c r="AO3" s="3"/>
      <c r="AP3" s="3"/>
      <c r="AQ3" s="8"/>
      <c r="AR3" s="3"/>
      <c r="AS3" s="3"/>
      <c r="AT3" s="3"/>
      <c r="AU3" s="8"/>
      <c r="AV3" s="3"/>
      <c r="AW3" s="3"/>
      <c r="AX3" s="3"/>
      <c r="AY3" s="8"/>
      <c r="AZ3" s="3"/>
      <c r="BA3" s="3"/>
      <c r="BB3" s="9"/>
      <c r="BC3" s="234" t="s">
        <v>385</v>
      </c>
      <c r="BD3" s="234"/>
      <c r="BE3" s="17"/>
      <c r="BF3" s="16"/>
      <c r="BG3" s="16"/>
      <c r="BH3" s="16"/>
      <c r="BI3" s="16"/>
      <c r="BJ3" s="16"/>
      <c r="BK3" s="234"/>
      <c r="BL3" s="17"/>
      <c r="BM3" s="16"/>
      <c r="BN3" s="16"/>
      <c r="BO3" s="16"/>
      <c r="BP3" s="16"/>
      <c r="BQ3" s="16"/>
      <c r="BR3" s="12"/>
      <c r="BS3" s="19" t="s">
        <v>295</v>
      </c>
      <c r="BT3" s="15"/>
      <c r="BU3" s="15"/>
      <c r="BV3" s="15"/>
      <c r="BW3" s="15"/>
      <c r="BX3" s="15"/>
      <c r="BY3" s="3"/>
      <c r="BZ3" s="8"/>
      <c r="CA3" s="8"/>
      <c r="CB3" s="8"/>
      <c r="CC3" s="8"/>
      <c r="CD3" s="8"/>
      <c r="CE3" s="8"/>
      <c r="CF3" s="234"/>
      <c r="CG3" s="16"/>
      <c r="CH3" s="16"/>
      <c r="CI3" s="16"/>
      <c r="CJ3" s="16"/>
      <c r="CK3" s="16"/>
      <c r="CL3" s="16"/>
      <c r="CM3" s="12"/>
      <c r="CN3" s="19" t="s">
        <v>296</v>
      </c>
      <c r="CO3" s="15"/>
      <c r="CP3" s="15"/>
      <c r="CQ3" s="15"/>
      <c r="CR3" s="15"/>
      <c r="CS3" s="15"/>
      <c r="CT3" s="3"/>
      <c r="CU3" s="8"/>
      <c r="CV3" s="8"/>
      <c r="CW3" s="8"/>
      <c r="CX3" s="8"/>
      <c r="CY3" s="8"/>
      <c r="CZ3" s="8"/>
      <c r="DA3" s="234"/>
      <c r="DB3" s="16"/>
      <c r="DC3" s="16"/>
      <c r="DD3" s="16"/>
      <c r="DE3" s="16"/>
      <c r="DF3" s="16"/>
      <c r="DG3" s="16"/>
      <c r="DH3" s="25"/>
      <c r="DI3" s="331" t="s">
        <v>20</v>
      </c>
      <c r="DJ3" s="330" t="s">
        <v>21</v>
      </c>
      <c r="DK3" s="330" t="s">
        <v>22</v>
      </c>
      <c r="DL3" s="330" t="s">
        <v>23</v>
      </c>
      <c r="DM3" s="330" t="s">
        <v>205</v>
      </c>
    </row>
    <row r="4" spans="1:117" ht="25.5" customHeight="1">
      <c r="A4" s="322"/>
      <c r="B4" s="325"/>
      <c r="C4" s="328"/>
      <c r="D4" s="223"/>
      <c r="E4" s="10"/>
      <c r="F4" s="332" t="s">
        <v>402</v>
      </c>
      <c r="G4" s="333"/>
      <c r="H4" s="333"/>
      <c r="I4" s="334"/>
      <c r="J4" s="332" t="s">
        <v>24</v>
      </c>
      <c r="K4" s="333"/>
      <c r="L4" s="333"/>
      <c r="M4" s="334"/>
      <c r="N4" s="332" t="s">
        <v>25</v>
      </c>
      <c r="O4" s="333"/>
      <c r="P4" s="333"/>
      <c r="Q4" s="334"/>
      <c r="R4" s="332" t="s">
        <v>26</v>
      </c>
      <c r="S4" s="333"/>
      <c r="T4" s="333"/>
      <c r="U4" s="334"/>
      <c r="V4" s="332" t="s">
        <v>227</v>
      </c>
      <c r="W4" s="333"/>
      <c r="X4" s="333"/>
      <c r="Y4" s="334"/>
      <c r="Z4" s="332" t="s">
        <v>27</v>
      </c>
      <c r="AA4" s="333"/>
      <c r="AB4" s="333"/>
      <c r="AC4" s="334"/>
      <c r="AD4" s="10"/>
      <c r="AE4" s="332" t="s">
        <v>402</v>
      </c>
      <c r="AF4" s="333"/>
      <c r="AG4" s="333"/>
      <c r="AH4" s="334"/>
      <c r="AI4" s="332" t="s">
        <v>24</v>
      </c>
      <c r="AJ4" s="333"/>
      <c r="AK4" s="333"/>
      <c r="AL4" s="334"/>
      <c r="AM4" s="332" t="s">
        <v>25</v>
      </c>
      <c r="AN4" s="333"/>
      <c r="AO4" s="333"/>
      <c r="AP4" s="334"/>
      <c r="AQ4" s="332" t="s">
        <v>26</v>
      </c>
      <c r="AR4" s="333"/>
      <c r="AS4" s="333"/>
      <c r="AT4" s="334"/>
      <c r="AU4" s="332" t="s">
        <v>227</v>
      </c>
      <c r="AV4" s="333"/>
      <c r="AW4" s="333"/>
      <c r="AX4" s="334"/>
      <c r="AY4" s="332" t="s">
        <v>27</v>
      </c>
      <c r="AZ4" s="333"/>
      <c r="BA4" s="333"/>
      <c r="BB4" s="334"/>
      <c r="BC4" s="18"/>
      <c r="BD4" s="235" t="s">
        <v>229</v>
      </c>
      <c r="BE4" s="236"/>
      <c r="BF4" s="236"/>
      <c r="BG4" s="236"/>
      <c r="BH4" s="236"/>
      <c r="BI4" s="236"/>
      <c r="BJ4" s="238"/>
      <c r="BK4" s="239" t="s">
        <v>228</v>
      </c>
      <c r="BL4" s="236"/>
      <c r="BM4" s="236"/>
      <c r="BN4" s="236"/>
      <c r="BO4" s="236"/>
      <c r="BP4" s="236"/>
      <c r="BQ4" s="236"/>
      <c r="BR4" s="18"/>
      <c r="BS4" s="240"/>
      <c r="BT4" s="241"/>
      <c r="BU4" s="241"/>
      <c r="BV4" s="241"/>
      <c r="BW4" s="241"/>
      <c r="BX4" s="242"/>
      <c r="BY4" s="235" t="s">
        <v>230</v>
      </c>
      <c r="BZ4" s="239"/>
      <c r="CA4" s="236"/>
      <c r="CB4" s="236"/>
      <c r="CC4" s="236"/>
      <c r="CD4" s="236"/>
      <c r="CE4" s="238"/>
      <c r="CF4" s="239" t="s">
        <v>403</v>
      </c>
      <c r="CG4" s="236"/>
      <c r="CH4" s="236"/>
      <c r="CI4" s="236"/>
      <c r="CJ4" s="236"/>
      <c r="CK4" s="236"/>
      <c r="CL4" s="238"/>
      <c r="CM4" s="18"/>
      <c r="CN4" s="240"/>
      <c r="CO4" s="241"/>
      <c r="CP4" s="241"/>
      <c r="CQ4" s="241"/>
      <c r="CR4" s="241"/>
      <c r="CS4" s="242"/>
      <c r="CT4" s="235" t="s">
        <v>297</v>
      </c>
      <c r="CU4" s="239"/>
      <c r="CV4" s="236"/>
      <c r="CW4" s="236"/>
      <c r="CX4" s="236"/>
      <c r="CY4" s="236"/>
      <c r="CZ4" s="238"/>
      <c r="DA4" s="239" t="s">
        <v>404</v>
      </c>
      <c r="DB4" s="236"/>
      <c r="DC4" s="236"/>
      <c r="DD4" s="236"/>
      <c r="DE4" s="236"/>
      <c r="DF4" s="236"/>
      <c r="DG4" s="238"/>
      <c r="DH4" s="25"/>
      <c r="DI4" s="331"/>
      <c r="DJ4" s="331"/>
      <c r="DK4" s="331"/>
      <c r="DL4" s="331"/>
      <c r="DM4" s="331"/>
    </row>
    <row r="5" spans="1:117" ht="25.5" customHeight="1">
      <c r="A5" s="322"/>
      <c r="B5" s="325"/>
      <c r="C5" s="328"/>
      <c r="D5" s="223" t="s">
        <v>326</v>
      </c>
      <c r="E5" s="10" t="s">
        <v>326</v>
      </c>
      <c r="F5" s="10" t="s">
        <v>12</v>
      </c>
      <c r="G5" s="218" t="s">
        <v>405</v>
      </c>
      <c r="H5" s="218" t="s">
        <v>406</v>
      </c>
      <c r="I5" s="218" t="s">
        <v>407</v>
      </c>
      <c r="J5" s="10" t="s">
        <v>12</v>
      </c>
      <c r="K5" s="218" t="s">
        <v>405</v>
      </c>
      <c r="L5" s="218" t="s">
        <v>406</v>
      </c>
      <c r="M5" s="218" t="s">
        <v>407</v>
      </c>
      <c r="N5" s="10" t="s">
        <v>12</v>
      </c>
      <c r="O5" s="218" t="s">
        <v>405</v>
      </c>
      <c r="P5" s="218" t="s">
        <v>406</v>
      </c>
      <c r="Q5" s="218" t="s">
        <v>407</v>
      </c>
      <c r="R5" s="10" t="s">
        <v>12</v>
      </c>
      <c r="S5" s="218" t="s">
        <v>405</v>
      </c>
      <c r="T5" s="218" t="s">
        <v>406</v>
      </c>
      <c r="U5" s="218" t="s">
        <v>407</v>
      </c>
      <c r="V5" s="10" t="s">
        <v>12</v>
      </c>
      <c r="W5" s="218" t="s">
        <v>405</v>
      </c>
      <c r="X5" s="218" t="s">
        <v>406</v>
      </c>
      <c r="Y5" s="218" t="s">
        <v>407</v>
      </c>
      <c r="Z5" s="10" t="s">
        <v>12</v>
      </c>
      <c r="AA5" s="218" t="s">
        <v>405</v>
      </c>
      <c r="AB5" s="218" t="s">
        <v>406</v>
      </c>
      <c r="AC5" s="218" t="s">
        <v>407</v>
      </c>
      <c r="AD5" s="10" t="s">
        <v>326</v>
      </c>
      <c r="AE5" s="10" t="s">
        <v>12</v>
      </c>
      <c r="AF5" s="218" t="s">
        <v>405</v>
      </c>
      <c r="AG5" s="218" t="s">
        <v>406</v>
      </c>
      <c r="AH5" s="218" t="s">
        <v>407</v>
      </c>
      <c r="AI5" s="10" t="s">
        <v>12</v>
      </c>
      <c r="AJ5" s="218" t="s">
        <v>405</v>
      </c>
      <c r="AK5" s="218" t="s">
        <v>406</v>
      </c>
      <c r="AL5" s="218" t="s">
        <v>407</v>
      </c>
      <c r="AM5" s="10" t="s">
        <v>12</v>
      </c>
      <c r="AN5" s="218" t="s">
        <v>405</v>
      </c>
      <c r="AO5" s="218" t="s">
        <v>406</v>
      </c>
      <c r="AP5" s="218" t="s">
        <v>407</v>
      </c>
      <c r="AQ5" s="10" t="s">
        <v>12</v>
      </c>
      <c r="AR5" s="218" t="s">
        <v>405</v>
      </c>
      <c r="AS5" s="218" t="s">
        <v>406</v>
      </c>
      <c r="AT5" s="218" t="s">
        <v>407</v>
      </c>
      <c r="AU5" s="10" t="s">
        <v>12</v>
      </c>
      <c r="AV5" s="218" t="s">
        <v>405</v>
      </c>
      <c r="AW5" s="218" t="s">
        <v>406</v>
      </c>
      <c r="AX5" s="218" t="s">
        <v>407</v>
      </c>
      <c r="AY5" s="10" t="s">
        <v>12</v>
      </c>
      <c r="AZ5" s="218" t="s">
        <v>405</v>
      </c>
      <c r="BA5" s="218" t="s">
        <v>406</v>
      </c>
      <c r="BB5" s="218" t="s">
        <v>407</v>
      </c>
      <c r="BC5" s="223" t="s">
        <v>326</v>
      </c>
      <c r="BD5" s="223" t="s">
        <v>326</v>
      </c>
      <c r="BE5" s="223" t="s">
        <v>198</v>
      </c>
      <c r="BF5" s="223" t="s">
        <v>199</v>
      </c>
      <c r="BG5" s="223" t="s">
        <v>200</v>
      </c>
      <c r="BH5" s="223" t="s">
        <v>201</v>
      </c>
      <c r="BI5" s="223" t="s">
        <v>202</v>
      </c>
      <c r="BJ5" s="223" t="s">
        <v>203</v>
      </c>
      <c r="BK5" s="223" t="s">
        <v>326</v>
      </c>
      <c r="BL5" s="223" t="s">
        <v>198</v>
      </c>
      <c r="BM5" s="223" t="s">
        <v>199</v>
      </c>
      <c r="BN5" s="223" t="s">
        <v>200</v>
      </c>
      <c r="BO5" s="223" t="s">
        <v>201</v>
      </c>
      <c r="BP5" s="223" t="s">
        <v>202</v>
      </c>
      <c r="BQ5" s="18" t="s">
        <v>203</v>
      </c>
      <c r="BR5" s="223" t="s">
        <v>326</v>
      </c>
      <c r="BS5" s="222" t="s">
        <v>198</v>
      </c>
      <c r="BT5" s="222" t="s">
        <v>199</v>
      </c>
      <c r="BU5" s="222" t="s">
        <v>200</v>
      </c>
      <c r="BV5" s="222" t="s">
        <v>201</v>
      </c>
      <c r="BW5" s="222" t="s">
        <v>202</v>
      </c>
      <c r="BX5" s="222" t="s">
        <v>203</v>
      </c>
      <c r="BY5" s="223" t="s">
        <v>326</v>
      </c>
      <c r="BZ5" s="222" t="s">
        <v>198</v>
      </c>
      <c r="CA5" s="223" t="s">
        <v>199</v>
      </c>
      <c r="CB5" s="223" t="s">
        <v>200</v>
      </c>
      <c r="CC5" s="223" t="s">
        <v>201</v>
      </c>
      <c r="CD5" s="223" t="s">
        <v>202</v>
      </c>
      <c r="CE5" s="223" t="s">
        <v>203</v>
      </c>
      <c r="CF5" s="223" t="s">
        <v>326</v>
      </c>
      <c r="CG5" s="223" t="s">
        <v>198</v>
      </c>
      <c r="CH5" s="223" t="s">
        <v>199</v>
      </c>
      <c r="CI5" s="223" t="s">
        <v>200</v>
      </c>
      <c r="CJ5" s="223" t="s">
        <v>201</v>
      </c>
      <c r="CK5" s="223" t="s">
        <v>202</v>
      </c>
      <c r="CL5" s="223" t="s">
        <v>203</v>
      </c>
      <c r="CM5" s="223" t="s">
        <v>326</v>
      </c>
      <c r="CN5" s="222" t="s">
        <v>198</v>
      </c>
      <c r="CO5" s="222" t="s">
        <v>199</v>
      </c>
      <c r="CP5" s="222" t="s">
        <v>200</v>
      </c>
      <c r="CQ5" s="222" t="s">
        <v>201</v>
      </c>
      <c r="CR5" s="222" t="s">
        <v>202</v>
      </c>
      <c r="CS5" s="222" t="s">
        <v>203</v>
      </c>
      <c r="CT5" s="223" t="s">
        <v>326</v>
      </c>
      <c r="CU5" s="222" t="s">
        <v>198</v>
      </c>
      <c r="CV5" s="223" t="s">
        <v>199</v>
      </c>
      <c r="CW5" s="223" t="s">
        <v>200</v>
      </c>
      <c r="CX5" s="223" t="s">
        <v>201</v>
      </c>
      <c r="CY5" s="223" t="s">
        <v>202</v>
      </c>
      <c r="CZ5" s="223" t="s">
        <v>203</v>
      </c>
      <c r="DA5" s="223" t="s">
        <v>326</v>
      </c>
      <c r="DB5" s="223" t="s">
        <v>198</v>
      </c>
      <c r="DC5" s="223" t="s">
        <v>199</v>
      </c>
      <c r="DD5" s="223" t="s">
        <v>200</v>
      </c>
      <c r="DE5" s="223" t="s">
        <v>201</v>
      </c>
      <c r="DF5" s="223" t="s">
        <v>202</v>
      </c>
      <c r="DG5" s="223" t="s">
        <v>203</v>
      </c>
      <c r="DH5" s="25"/>
      <c r="DI5" s="10"/>
      <c r="DJ5" s="10"/>
      <c r="DK5" s="10"/>
      <c r="DL5" s="10"/>
      <c r="DM5" s="10"/>
    </row>
    <row r="6" spans="1:117" s="252" customFormat="1" ht="13.5">
      <c r="A6" s="323"/>
      <c r="B6" s="326"/>
      <c r="C6" s="329"/>
      <c r="D6" s="248" t="s">
        <v>35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49" t="s">
        <v>35</v>
      </c>
      <c r="K6" s="250" t="s">
        <v>35</v>
      </c>
      <c r="L6" s="250" t="s">
        <v>35</v>
      </c>
      <c r="M6" s="250" t="s">
        <v>35</v>
      </c>
      <c r="N6" s="249" t="s">
        <v>35</v>
      </c>
      <c r="O6" s="250" t="s">
        <v>35</v>
      </c>
      <c r="P6" s="250" t="s">
        <v>35</v>
      </c>
      <c r="Q6" s="250" t="s">
        <v>35</v>
      </c>
      <c r="R6" s="249" t="s">
        <v>35</v>
      </c>
      <c r="S6" s="250" t="s">
        <v>35</v>
      </c>
      <c r="T6" s="250" t="s">
        <v>35</v>
      </c>
      <c r="U6" s="250" t="s">
        <v>35</v>
      </c>
      <c r="V6" s="249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50" t="s">
        <v>35</v>
      </c>
      <c r="AB6" s="250" t="s">
        <v>35</v>
      </c>
      <c r="AC6" s="250" t="s">
        <v>35</v>
      </c>
      <c r="AD6" s="249" t="s">
        <v>35</v>
      </c>
      <c r="AE6" s="249" t="s">
        <v>35</v>
      </c>
      <c r="AF6" s="250" t="s">
        <v>35</v>
      </c>
      <c r="AG6" s="250" t="s">
        <v>35</v>
      </c>
      <c r="AH6" s="250" t="s">
        <v>35</v>
      </c>
      <c r="AI6" s="249" t="s">
        <v>35</v>
      </c>
      <c r="AJ6" s="250" t="s">
        <v>35</v>
      </c>
      <c r="AK6" s="250" t="s">
        <v>35</v>
      </c>
      <c r="AL6" s="250" t="s">
        <v>35</v>
      </c>
      <c r="AM6" s="249" t="s">
        <v>35</v>
      </c>
      <c r="AN6" s="250" t="s">
        <v>35</v>
      </c>
      <c r="AO6" s="250" t="s">
        <v>35</v>
      </c>
      <c r="AP6" s="250" t="s">
        <v>35</v>
      </c>
      <c r="AQ6" s="249" t="s">
        <v>35</v>
      </c>
      <c r="AR6" s="250" t="s">
        <v>35</v>
      </c>
      <c r="AS6" s="250" t="s">
        <v>35</v>
      </c>
      <c r="AT6" s="250" t="s">
        <v>35</v>
      </c>
      <c r="AU6" s="249" t="s">
        <v>35</v>
      </c>
      <c r="AV6" s="250" t="s">
        <v>35</v>
      </c>
      <c r="AW6" s="250" t="s">
        <v>35</v>
      </c>
      <c r="AX6" s="250" t="s">
        <v>35</v>
      </c>
      <c r="AY6" s="249" t="s">
        <v>35</v>
      </c>
      <c r="AZ6" s="250" t="s">
        <v>35</v>
      </c>
      <c r="BA6" s="250" t="s">
        <v>35</v>
      </c>
      <c r="BB6" s="250" t="s">
        <v>35</v>
      </c>
      <c r="BC6" s="248" t="s">
        <v>35</v>
      </c>
      <c r="BD6" s="248" t="s">
        <v>35</v>
      </c>
      <c r="BE6" s="248" t="s">
        <v>35</v>
      </c>
      <c r="BF6" s="248" t="s">
        <v>35</v>
      </c>
      <c r="BG6" s="248" t="s">
        <v>35</v>
      </c>
      <c r="BH6" s="248" t="s">
        <v>35</v>
      </c>
      <c r="BI6" s="248" t="s">
        <v>35</v>
      </c>
      <c r="BJ6" s="248" t="s">
        <v>35</v>
      </c>
      <c r="BK6" s="248" t="s">
        <v>35</v>
      </c>
      <c r="BL6" s="248" t="s">
        <v>35</v>
      </c>
      <c r="BM6" s="248" t="s">
        <v>35</v>
      </c>
      <c r="BN6" s="248" t="s">
        <v>35</v>
      </c>
      <c r="BO6" s="248" t="s">
        <v>35</v>
      </c>
      <c r="BP6" s="248" t="s">
        <v>35</v>
      </c>
      <c r="BQ6" s="251" t="s">
        <v>35</v>
      </c>
      <c r="BR6" s="248" t="s">
        <v>35</v>
      </c>
      <c r="BS6" s="248" t="s">
        <v>35</v>
      </c>
      <c r="BT6" s="248" t="s">
        <v>35</v>
      </c>
      <c r="BU6" s="248" t="s">
        <v>35</v>
      </c>
      <c r="BV6" s="248" t="s">
        <v>35</v>
      </c>
      <c r="BW6" s="248" t="s">
        <v>35</v>
      </c>
      <c r="BX6" s="248" t="s">
        <v>35</v>
      </c>
      <c r="BY6" s="248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8" t="s">
        <v>35</v>
      </c>
      <c r="CG6" s="248" t="s">
        <v>35</v>
      </c>
      <c r="CH6" s="248" t="s">
        <v>35</v>
      </c>
      <c r="CI6" s="248" t="s">
        <v>35</v>
      </c>
      <c r="CJ6" s="248" t="s">
        <v>35</v>
      </c>
      <c r="CK6" s="248" t="s">
        <v>35</v>
      </c>
      <c r="CL6" s="248" t="s">
        <v>35</v>
      </c>
      <c r="CM6" s="248" t="s">
        <v>35</v>
      </c>
      <c r="CN6" s="248" t="s">
        <v>35</v>
      </c>
      <c r="CO6" s="248" t="s">
        <v>35</v>
      </c>
      <c r="CP6" s="248" t="s">
        <v>35</v>
      </c>
      <c r="CQ6" s="248" t="s">
        <v>35</v>
      </c>
      <c r="CR6" s="248" t="s">
        <v>35</v>
      </c>
      <c r="CS6" s="248" t="s">
        <v>35</v>
      </c>
      <c r="CT6" s="248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8" t="s">
        <v>35</v>
      </c>
      <c r="DB6" s="248" t="s">
        <v>35</v>
      </c>
      <c r="DC6" s="248" t="s">
        <v>35</v>
      </c>
      <c r="DD6" s="248" t="s">
        <v>35</v>
      </c>
      <c r="DE6" s="248" t="s">
        <v>35</v>
      </c>
      <c r="DF6" s="248" t="s">
        <v>35</v>
      </c>
      <c r="DG6" s="248" t="s">
        <v>35</v>
      </c>
      <c r="DH6" s="248" t="s">
        <v>35</v>
      </c>
      <c r="DI6" s="249" t="s">
        <v>447</v>
      </c>
      <c r="DJ6" s="248" t="s">
        <v>35</v>
      </c>
      <c r="DK6" s="248" t="s">
        <v>35</v>
      </c>
      <c r="DL6" s="248" t="s">
        <v>35</v>
      </c>
      <c r="DM6" s="248" t="s">
        <v>35</v>
      </c>
    </row>
    <row r="7" spans="1:117" s="210" customFormat="1" ht="12" customHeight="1">
      <c r="A7" s="277" t="s">
        <v>587</v>
      </c>
      <c r="B7" s="278" t="s">
        <v>588</v>
      </c>
      <c r="C7" s="279" t="s">
        <v>589</v>
      </c>
      <c r="D7" s="284">
        <f aca="true" t="shared" si="0" ref="D7:AI7">SUM(D8:D25)</f>
        <v>413519</v>
      </c>
      <c r="E7" s="284">
        <f t="shared" si="0"/>
        <v>271639</v>
      </c>
      <c r="F7" s="284">
        <f t="shared" si="0"/>
        <v>0</v>
      </c>
      <c r="G7" s="284">
        <f t="shared" si="0"/>
        <v>0</v>
      </c>
      <c r="H7" s="284">
        <f t="shared" si="0"/>
        <v>0</v>
      </c>
      <c r="I7" s="284">
        <f t="shared" si="0"/>
        <v>0</v>
      </c>
      <c r="J7" s="284">
        <f t="shared" si="0"/>
        <v>204292</v>
      </c>
      <c r="K7" s="284">
        <f t="shared" si="0"/>
        <v>107251</v>
      </c>
      <c r="L7" s="284">
        <f t="shared" si="0"/>
        <v>97041</v>
      </c>
      <c r="M7" s="284">
        <f t="shared" si="0"/>
        <v>0</v>
      </c>
      <c r="N7" s="284">
        <f t="shared" si="0"/>
        <v>10938</v>
      </c>
      <c r="O7" s="284">
        <f t="shared" si="0"/>
        <v>6394</v>
      </c>
      <c r="P7" s="284">
        <f t="shared" si="0"/>
        <v>4544</v>
      </c>
      <c r="Q7" s="284">
        <f t="shared" si="0"/>
        <v>0</v>
      </c>
      <c r="R7" s="284">
        <f t="shared" si="0"/>
        <v>54324</v>
      </c>
      <c r="S7" s="284">
        <f t="shared" si="0"/>
        <v>2874</v>
      </c>
      <c r="T7" s="284">
        <f t="shared" si="0"/>
        <v>51450</v>
      </c>
      <c r="U7" s="284">
        <f t="shared" si="0"/>
        <v>0</v>
      </c>
      <c r="V7" s="284">
        <f t="shared" si="0"/>
        <v>217</v>
      </c>
      <c r="W7" s="284">
        <f t="shared" si="0"/>
        <v>205</v>
      </c>
      <c r="X7" s="284">
        <f t="shared" si="0"/>
        <v>12</v>
      </c>
      <c r="Y7" s="284">
        <f t="shared" si="0"/>
        <v>0</v>
      </c>
      <c r="Z7" s="284">
        <f t="shared" si="0"/>
        <v>1868</v>
      </c>
      <c r="AA7" s="284">
        <f t="shared" si="0"/>
        <v>1500</v>
      </c>
      <c r="AB7" s="284">
        <f t="shared" si="0"/>
        <v>368</v>
      </c>
      <c r="AC7" s="284">
        <f t="shared" si="0"/>
        <v>0</v>
      </c>
      <c r="AD7" s="284">
        <f t="shared" si="0"/>
        <v>84124</v>
      </c>
      <c r="AE7" s="284">
        <f t="shared" si="0"/>
        <v>0</v>
      </c>
      <c r="AF7" s="284">
        <f t="shared" si="0"/>
        <v>0</v>
      </c>
      <c r="AG7" s="284">
        <f t="shared" si="0"/>
        <v>0</v>
      </c>
      <c r="AH7" s="284">
        <f t="shared" si="0"/>
        <v>0</v>
      </c>
      <c r="AI7" s="284">
        <f t="shared" si="0"/>
        <v>76750</v>
      </c>
      <c r="AJ7" s="284">
        <f aca="true" t="shared" si="1" ref="AJ7:BO7">SUM(AJ8:AJ25)</f>
        <v>0</v>
      </c>
      <c r="AK7" s="284">
        <f t="shared" si="1"/>
        <v>0</v>
      </c>
      <c r="AL7" s="284">
        <f t="shared" si="1"/>
        <v>76750</v>
      </c>
      <c r="AM7" s="284">
        <f t="shared" si="1"/>
        <v>3799</v>
      </c>
      <c r="AN7" s="284">
        <f t="shared" si="1"/>
        <v>0</v>
      </c>
      <c r="AO7" s="284">
        <f t="shared" si="1"/>
        <v>0</v>
      </c>
      <c r="AP7" s="284">
        <f t="shared" si="1"/>
        <v>3799</v>
      </c>
      <c r="AQ7" s="284">
        <f t="shared" si="1"/>
        <v>3103</v>
      </c>
      <c r="AR7" s="284">
        <f t="shared" si="1"/>
        <v>0</v>
      </c>
      <c r="AS7" s="284">
        <f t="shared" si="1"/>
        <v>0</v>
      </c>
      <c r="AT7" s="284">
        <f t="shared" si="1"/>
        <v>3103</v>
      </c>
      <c r="AU7" s="284">
        <f t="shared" si="1"/>
        <v>0</v>
      </c>
      <c r="AV7" s="284">
        <f t="shared" si="1"/>
        <v>0</v>
      </c>
      <c r="AW7" s="284">
        <f t="shared" si="1"/>
        <v>0</v>
      </c>
      <c r="AX7" s="284">
        <f t="shared" si="1"/>
        <v>0</v>
      </c>
      <c r="AY7" s="284">
        <f t="shared" si="1"/>
        <v>472</v>
      </c>
      <c r="AZ7" s="284">
        <f t="shared" si="1"/>
        <v>0</v>
      </c>
      <c r="BA7" s="284">
        <f t="shared" si="1"/>
        <v>0</v>
      </c>
      <c r="BB7" s="284">
        <f t="shared" si="1"/>
        <v>472</v>
      </c>
      <c r="BC7" s="284">
        <f t="shared" si="1"/>
        <v>57756</v>
      </c>
      <c r="BD7" s="284">
        <f t="shared" si="1"/>
        <v>14337</v>
      </c>
      <c r="BE7" s="284">
        <f t="shared" si="1"/>
        <v>0</v>
      </c>
      <c r="BF7" s="284">
        <f t="shared" si="1"/>
        <v>8685</v>
      </c>
      <c r="BG7" s="284">
        <f t="shared" si="1"/>
        <v>1960</v>
      </c>
      <c r="BH7" s="284">
        <f t="shared" si="1"/>
        <v>1023</v>
      </c>
      <c r="BI7" s="284">
        <f t="shared" si="1"/>
        <v>100</v>
      </c>
      <c r="BJ7" s="284">
        <f t="shared" si="1"/>
        <v>2569</v>
      </c>
      <c r="BK7" s="284">
        <f t="shared" si="1"/>
        <v>43419</v>
      </c>
      <c r="BL7" s="284">
        <f t="shared" si="1"/>
        <v>0</v>
      </c>
      <c r="BM7" s="284">
        <f t="shared" si="1"/>
        <v>39437</v>
      </c>
      <c r="BN7" s="284">
        <f t="shared" si="1"/>
        <v>1238</v>
      </c>
      <c r="BO7" s="284">
        <f t="shared" si="1"/>
        <v>1657</v>
      </c>
      <c r="BP7" s="284">
        <f aca="true" t="shared" si="2" ref="BP7:CU7">SUM(BP8:BP25)</f>
        <v>47</v>
      </c>
      <c r="BQ7" s="284">
        <f t="shared" si="2"/>
        <v>1040</v>
      </c>
      <c r="BR7" s="284">
        <f t="shared" si="2"/>
        <v>285976</v>
      </c>
      <c r="BS7" s="284">
        <f t="shared" si="2"/>
        <v>0</v>
      </c>
      <c r="BT7" s="284">
        <f t="shared" si="2"/>
        <v>212977</v>
      </c>
      <c r="BU7" s="284">
        <f t="shared" si="2"/>
        <v>12898</v>
      </c>
      <c r="BV7" s="284">
        <f t="shared" si="2"/>
        <v>55347</v>
      </c>
      <c r="BW7" s="284">
        <f t="shared" si="2"/>
        <v>317</v>
      </c>
      <c r="BX7" s="284">
        <f t="shared" si="2"/>
        <v>4437</v>
      </c>
      <c r="BY7" s="284">
        <f t="shared" si="2"/>
        <v>271639</v>
      </c>
      <c r="BZ7" s="284">
        <f t="shared" si="2"/>
        <v>0</v>
      </c>
      <c r="CA7" s="284">
        <f t="shared" si="2"/>
        <v>204292</v>
      </c>
      <c r="CB7" s="284">
        <f t="shared" si="2"/>
        <v>10938</v>
      </c>
      <c r="CC7" s="284">
        <f t="shared" si="2"/>
        <v>54324</v>
      </c>
      <c r="CD7" s="284">
        <f t="shared" si="2"/>
        <v>217</v>
      </c>
      <c r="CE7" s="284">
        <f t="shared" si="2"/>
        <v>1868</v>
      </c>
      <c r="CF7" s="284">
        <f t="shared" si="2"/>
        <v>14337</v>
      </c>
      <c r="CG7" s="284">
        <f t="shared" si="2"/>
        <v>0</v>
      </c>
      <c r="CH7" s="284">
        <f t="shared" si="2"/>
        <v>8685</v>
      </c>
      <c r="CI7" s="284">
        <f t="shared" si="2"/>
        <v>1960</v>
      </c>
      <c r="CJ7" s="284">
        <f t="shared" si="2"/>
        <v>1023</v>
      </c>
      <c r="CK7" s="284">
        <f t="shared" si="2"/>
        <v>100</v>
      </c>
      <c r="CL7" s="284">
        <f t="shared" si="2"/>
        <v>2569</v>
      </c>
      <c r="CM7" s="284">
        <f t="shared" si="2"/>
        <v>127543</v>
      </c>
      <c r="CN7" s="284">
        <f t="shared" si="2"/>
        <v>0</v>
      </c>
      <c r="CO7" s="284">
        <f t="shared" si="2"/>
        <v>116187</v>
      </c>
      <c r="CP7" s="284">
        <f t="shared" si="2"/>
        <v>5037</v>
      </c>
      <c r="CQ7" s="284">
        <f t="shared" si="2"/>
        <v>4760</v>
      </c>
      <c r="CR7" s="284">
        <f t="shared" si="2"/>
        <v>47</v>
      </c>
      <c r="CS7" s="284">
        <f t="shared" si="2"/>
        <v>1512</v>
      </c>
      <c r="CT7" s="284">
        <f t="shared" si="2"/>
        <v>84124</v>
      </c>
      <c r="CU7" s="284">
        <f t="shared" si="2"/>
        <v>0</v>
      </c>
      <c r="CV7" s="284">
        <f aca="true" t="shared" si="3" ref="CV7:DM7">SUM(CV8:CV25)</f>
        <v>76750</v>
      </c>
      <c r="CW7" s="284">
        <f t="shared" si="3"/>
        <v>3799</v>
      </c>
      <c r="CX7" s="284">
        <f t="shared" si="3"/>
        <v>3103</v>
      </c>
      <c r="CY7" s="284">
        <f t="shared" si="3"/>
        <v>0</v>
      </c>
      <c r="CZ7" s="284">
        <f t="shared" si="3"/>
        <v>472</v>
      </c>
      <c r="DA7" s="284">
        <f t="shared" si="3"/>
        <v>43419</v>
      </c>
      <c r="DB7" s="284">
        <f t="shared" si="3"/>
        <v>0</v>
      </c>
      <c r="DC7" s="284">
        <f t="shared" si="3"/>
        <v>39437</v>
      </c>
      <c r="DD7" s="284">
        <f t="shared" si="3"/>
        <v>1238</v>
      </c>
      <c r="DE7" s="284">
        <f t="shared" si="3"/>
        <v>1657</v>
      </c>
      <c r="DF7" s="284">
        <f t="shared" si="3"/>
        <v>47</v>
      </c>
      <c r="DG7" s="284">
        <f t="shared" si="3"/>
        <v>1040</v>
      </c>
      <c r="DH7" s="284">
        <f t="shared" si="3"/>
        <v>1543</v>
      </c>
      <c r="DI7" s="284">
        <f t="shared" si="3"/>
        <v>1573</v>
      </c>
      <c r="DJ7" s="284">
        <f t="shared" si="3"/>
        <v>10</v>
      </c>
      <c r="DK7" s="284">
        <f t="shared" si="3"/>
        <v>1</v>
      </c>
      <c r="DL7" s="284">
        <f t="shared" si="3"/>
        <v>1547</v>
      </c>
      <c r="DM7" s="284">
        <f t="shared" si="3"/>
        <v>15</v>
      </c>
    </row>
    <row r="8" spans="1:117" ht="12" customHeight="1">
      <c r="A8" s="282" t="s">
        <v>194</v>
      </c>
      <c r="B8" s="283" t="s">
        <v>549</v>
      </c>
      <c r="C8" s="282" t="s">
        <v>567</v>
      </c>
      <c r="D8" s="284">
        <f>SUM(E8,AD8,BC8)</f>
        <v>162865</v>
      </c>
      <c r="E8" s="280">
        <f>SUM(F8,J8,N8,R8,V8,Z8)</f>
        <v>115359</v>
      </c>
      <c r="F8" s="280">
        <f>SUM(G8:I8)</f>
        <v>0</v>
      </c>
      <c r="G8" s="280">
        <v>0</v>
      </c>
      <c r="H8" s="280">
        <v>0</v>
      </c>
      <c r="I8" s="280">
        <v>0</v>
      </c>
      <c r="J8" s="280">
        <f>SUM(K8:M8)</f>
        <v>85621</v>
      </c>
      <c r="K8" s="280">
        <v>85621</v>
      </c>
      <c r="L8" s="280">
        <v>0</v>
      </c>
      <c r="M8" s="280">
        <v>0</v>
      </c>
      <c r="N8" s="280">
        <f>SUM(O8:Q8)</f>
        <v>3843</v>
      </c>
      <c r="O8" s="280">
        <v>3843</v>
      </c>
      <c r="P8" s="280">
        <v>0</v>
      </c>
      <c r="Q8" s="280">
        <v>0</v>
      </c>
      <c r="R8" s="280">
        <f>SUM(S8:U8)</f>
        <v>25100</v>
      </c>
      <c r="S8" s="280">
        <v>0</v>
      </c>
      <c r="T8" s="280">
        <v>25100</v>
      </c>
      <c r="U8" s="280">
        <v>0</v>
      </c>
      <c r="V8" s="280">
        <f>SUM(W8:Y8)</f>
        <v>189</v>
      </c>
      <c r="W8" s="280">
        <v>189</v>
      </c>
      <c r="X8" s="280">
        <v>0</v>
      </c>
      <c r="Y8" s="280">
        <v>0</v>
      </c>
      <c r="Z8" s="280">
        <f>SUM(AA8:AC8)</f>
        <v>606</v>
      </c>
      <c r="AA8" s="280">
        <v>606</v>
      </c>
      <c r="AB8" s="280">
        <v>0</v>
      </c>
      <c r="AC8" s="280">
        <v>0</v>
      </c>
      <c r="AD8" s="280">
        <f>SUM(AE8,AI8,AM8,AQ8,AU8,AY8)</f>
        <v>39361</v>
      </c>
      <c r="AE8" s="280">
        <f>SUM(AF8:AH8)</f>
        <v>0</v>
      </c>
      <c r="AF8" s="280">
        <v>0</v>
      </c>
      <c r="AG8" s="280">
        <v>0</v>
      </c>
      <c r="AH8" s="280">
        <v>0</v>
      </c>
      <c r="AI8" s="280">
        <f>SUM(AJ8:AL8)</f>
        <v>36517</v>
      </c>
      <c r="AJ8" s="280">
        <v>0</v>
      </c>
      <c r="AK8" s="280">
        <v>0</v>
      </c>
      <c r="AL8" s="280">
        <v>36517</v>
      </c>
      <c r="AM8" s="280">
        <f>SUM(AN8:AP8)</f>
        <v>2844</v>
      </c>
      <c r="AN8" s="280">
        <v>0</v>
      </c>
      <c r="AO8" s="280">
        <v>0</v>
      </c>
      <c r="AP8" s="280">
        <v>2844</v>
      </c>
      <c r="AQ8" s="280">
        <f>SUM(AR8:AT8)</f>
        <v>0</v>
      </c>
      <c r="AR8" s="280">
        <v>0</v>
      </c>
      <c r="AS8" s="280">
        <v>0</v>
      </c>
      <c r="AT8" s="280">
        <v>0</v>
      </c>
      <c r="AU8" s="280">
        <f>SUM(AV8:AX8)</f>
        <v>0</v>
      </c>
      <c r="AV8" s="280">
        <v>0</v>
      </c>
      <c r="AW8" s="280">
        <v>0</v>
      </c>
      <c r="AX8" s="280">
        <v>0</v>
      </c>
      <c r="AY8" s="280">
        <f>SUM(AZ8:BB8)</f>
        <v>0</v>
      </c>
      <c r="AZ8" s="280">
        <v>0</v>
      </c>
      <c r="BA8" s="280">
        <v>0</v>
      </c>
      <c r="BB8" s="280">
        <v>0</v>
      </c>
      <c r="BC8" s="284">
        <f>SUM(BD8,BK8)</f>
        <v>8145</v>
      </c>
      <c r="BD8" s="284">
        <f>SUM(BE8:BJ8)</f>
        <v>1576</v>
      </c>
      <c r="BE8" s="280">
        <v>0</v>
      </c>
      <c r="BF8" s="280">
        <v>1475</v>
      </c>
      <c r="BG8" s="280">
        <v>101</v>
      </c>
      <c r="BH8" s="280">
        <v>0</v>
      </c>
      <c r="BI8" s="280">
        <v>0</v>
      </c>
      <c r="BJ8" s="280">
        <v>0</v>
      </c>
      <c r="BK8" s="284">
        <f>SUM(BL8:BQ8)</f>
        <v>6569</v>
      </c>
      <c r="BL8" s="280">
        <v>0</v>
      </c>
      <c r="BM8" s="280">
        <v>5459</v>
      </c>
      <c r="BN8" s="280">
        <v>0</v>
      </c>
      <c r="BO8" s="280">
        <v>1110</v>
      </c>
      <c r="BP8" s="280">
        <v>0</v>
      </c>
      <c r="BQ8" s="280">
        <v>0</v>
      </c>
      <c r="BR8" s="280">
        <f aca="true" t="shared" si="4" ref="BR8:BX8">SUM(BY8,CF8)</f>
        <v>116935</v>
      </c>
      <c r="BS8" s="280">
        <f t="shared" si="4"/>
        <v>0</v>
      </c>
      <c r="BT8" s="280">
        <f t="shared" si="4"/>
        <v>87096</v>
      </c>
      <c r="BU8" s="280">
        <f t="shared" si="4"/>
        <v>3944</v>
      </c>
      <c r="BV8" s="280">
        <f t="shared" si="4"/>
        <v>25100</v>
      </c>
      <c r="BW8" s="280">
        <f t="shared" si="4"/>
        <v>189</v>
      </c>
      <c r="BX8" s="280">
        <f t="shared" si="4"/>
        <v>606</v>
      </c>
      <c r="BY8" s="284">
        <f>SUM(BZ8:CE8)</f>
        <v>115359</v>
      </c>
      <c r="BZ8" s="280">
        <f>F8</f>
        <v>0</v>
      </c>
      <c r="CA8" s="280">
        <f>J8</f>
        <v>85621</v>
      </c>
      <c r="CB8" s="280">
        <f>N8</f>
        <v>3843</v>
      </c>
      <c r="CC8" s="280">
        <f>R8</f>
        <v>25100</v>
      </c>
      <c r="CD8" s="280">
        <f>V8</f>
        <v>189</v>
      </c>
      <c r="CE8" s="280">
        <f>Z8</f>
        <v>606</v>
      </c>
      <c r="CF8" s="284">
        <f>SUM(CG8:CL8)</f>
        <v>1576</v>
      </c>
      <c r="CG8" s="280">
        <f aca="true" t="shared" si="5" ref="CG8:CL8">BE8</f>
        <v>0</v>
      </c>
      <c r="CH8" s="280">
        <f t="shared" si="5"/>
        <v>1475</v>
      </c>
      <c r="CI8" s="280">
        <f t="shared" si="5"/>
        <v>101</v>
      </c>
      <c r="CJ8" s="280">
        <f t="shared" si="5"/>
        <v>0</v>
      </c>
      <c r="CK8" s="280">
        <f t="shared" si="5"/>
        <v>0</v>
      </c>
      <c r="CL8" s="280">
        <f t="shared" si="5"/>
        <v>0</v>
      </c>
      <c r="CM8" s="280">
        <f aca="true" t="shared" si="6" ref="CM8:CS8">SUM(CT8,DA8)</f>
        <v>45930</v>
      </c>
      <c r="CN8" s="280">
        <f t="shared" si="6"/>
        <v>0</v>
      </c>
      <c r="CO8" s="280">
        <f t="shared" si="6"/>
        <v>41976</v>
      </c>
      <c r="CP8" s="280">
        <f t="shared" si="6"/>
        <v>2844</v>
      </c>
      <c r="CQ8" s="280">
        <f t="shared" si="6"/>
        <v>1110</v>
      </c>
      <c r="CR8" s="280">
        <f t="shared" si="6"/>
        <v>0</v>
      </c>
      <c r="CS8" s="280">
        <f t="shared" si="6"/>
        <v>0</v>
      </c>
      <c r="CT8" s="284">
        <f>SUM(CU8:CZ8)</f>
        <v>39361</v>
      </c>
      <c r="CU8" s="280">
        <f>AE8</f>
        <v>0</v>
      </c>
      <c r="CV8" s="280">
        <f>AI8</f>
        <v>36517</v>
      </c>
      <c r="CW8" s="280">
        <f>AM8</f>
        <v>2844</v>
      </c>
      <c r="CX8" s="280">
        <f>AQ8</f>
        <v>0</v>
      </c>
      <c r="CY8" s="280">
        <f>AU8</f>
        <v>0</v>
      </c>
      <c r="CZ8" s="280">
        <f>AY8</f>
        <v>0</v>
      </c>
      <c r="DA8" s="284">
        <f>SUM(DB8:DG8)</f>
        <v>6569</v>
      </c>
      <c r="DB8" s="280">
        <f aca="true" t="shared" si="7" ref="DB8:DG8">BL8</f>
        <v>0</v>
      </c>
      <c r="DC8" s="280">
        <f t="shared" si="7"/>
        <v>5459</v>
      </c>
      <c r="DD8" s="280">
        <f t="shared" si="7"/>
        <v>0</v>
      </c>
      <c r="DE8" s="280">
        <f t="shared" si="7"/>
        <v>1110</v>
      </c>
      <c r="DF8" s="280">
        <f t="shared" si="7"/>
        <v>0</v>
      </c>
      <c r="DG8" s="280">
        <f t="shared" si="7"/>
        <v>0</v>
      </c>
      <c r="DH8" s="280">
        <v>1433</v>
      </c>
      <c r="DI8" s="284">
        <f>SUM(DJ8:DM8)</f>
        <v>1547</v>
      </c>
      <c r="DJ8" s="280">
        <v>0</v>
      </c>
      <c r="DK8" s="280">
        <v>0</v>
      </c>
      <c r="DL8" s="280">
        <v>1547</v>
      </c>
      <c r="DM8" s="280">
        <v>0</v>
      </c>
    </row>
    <row r="9" spans="1:117" ht="12" customHeight="1">
      <c r="A9" s="282" t="s">
        <v>194</v>
      </c>
      <c r="B9" s="283" t="s">
        <v>550</v>
      </c>
      <c r="C9" s="282" t="s">
        <v>568</v>
      </c>
      <c r="D9" s="284">
        <f aca="true" t="shared" si="8" ref="D9:D25">SUM(E9,AD9,BC9)</f>
        <v>55176</v>
      </c>
      <c r="E9" s="280">
        <f aca="true" t="shared" si="9" ref="E9:E25">SUM(F9,J9,N9,R9,V9,Z9)</f>
        <v>31064</v>
      </c>
      <c r="F9" s="280">
        <f aca="true" t="shared" si="10" ref="F9:F25">SUM(G9:I9)</f>
        <v>0</v>
      </c>
      <c r="G9" s="280">
        <v>0</v>
      </c>
      <c r="H9" s="280">
        <v>0</v>
      </c>
      <c r="I9" s="280">
        <v>0</v>
      </c>
      <c r="J9" s="280">
        <f aca="true" t="shared" si="11" ref="J9:J25">SUM(K9:M9)</f>
        <v>24178</v>
      </c>
      <c r="K9" s="280">
        <v>9086</v>
      </c>
      <c r="L9" s="280">
        <v>15092</v>
      </c>
      <c r="M9" s="280">
        <v>0</v>
      </c>
      <c r="N9" s="280">
        <f aca="true" t="shared" si="12" ref="N9:N25">SUM(O9:Q9)</f>
        <v>1956</v>
      </c>
      <c r="O9" s="280">
        <v>1956</v>
      </c>
      <c r="P9" s="280">
        <v>0</v>
      </c>
      <c r="Q9" s="280">
        <v>0</v>
      </c>
      <c r="R9" s="280">
        <f aca="true" t="shared" si="13" ref="R9:R25">SUM(S9:U9)</f>
        <v>4777</v>
      </c>
      <c r="S9" s="280">
        <v>1017</v>
      </c>
      <c r="T9" s="280">
        <v>3760</v>
      </c>
      <c r="U9" s="280">
        <v>0</v>
      </c>
      <c r="V9" s="280">
        <f aca="true" t="shared" si="14" ref="V9:V25">SUM(W9:Y9)</f>
        <v>0</v>
      </c>
      <c r="W9" s="280">
        <v>0</v>
      </c>
      <c r="X9" s="280">
        <v>0</v>
      </c>
      <c r="Y9" s="280">
        <v>0</v>
      </c>
      <c r="Z9" s="280">
        <f aca="true" t="shared" si="15" ref="Z9:Z25">SUM(AA9:AC9)</f>
        <v>153</v>
      </c>
      <c r="AA9" s="280">
        <v>153</v>
      </c>
      <c r="AB9" s="280">
        <v>0</v>
      </c>
      <c r="AC9" s="280">
        <v>0</v>
      </c>
      <c r="AD9" s="280">
        <f aca="true" t="shared" si="16" ref="AD9:AD25">SUM(AE9,AI9,AM9,AQ9,AU9,AY9)</f>
        <v>0</v>
      </c>
      <c r="AE9" s="280">
        <f aca="true" t="shared" si="17" ref="AE9:AE25">SUM(AF9:AH9)</f>
        <v>0</v>
      </c>
      <c r="AF9" s="280">
        <v>0</v>
      </c>
      <c r="AG9" s="280">
        <v>0</v>
      </c>
      <c r="AH9" s="280">
        <v>0</v>
      </c>
      <c r="AI9" s="280">
        <f aca="true" t="shared" si="18" ref="AI9:AI25">SUM(AJ9:AL9)</f>
        <v>0</v>
      </c>
      <c r="AJ9" s="280">
        <v>0</v>
      </c>
      <c r="AK9" s="280">
        <v>0</v>
      </c>
      <c r="AL9" s="280">
        <v>0</v>
      </c>
      <c r="AM9" s="280">
        <f aca="true" t="shared" si="19" ref="AM9:AM25">SUM(AN9:AP9)</f>
        <v>0</v>
      </c>
      <c r="AN9" s="280">
        <v>0</v>
      </c>
      <c r="AO9" s="280">
        <v>0</v>
      </c>
      <c r="AP9" s="280">
        <v>0</v>
      </c>
      <c r="AQ9" s="280">
        <f aca="true" t="shared" si="20" ref="AQ9:AQ25">SUM(AR9:AT9)</f>
        <v>0</v>
      </c>
      <c r="AR9" s="280">
        <v>0</v>
      </c>
      <c r="AS9" s="280">
        <v>0</v>
      </c>
      <c r="AT9" s="280">
        <v>0</v>
      </c>
      <c r="AU9" s="280">
        <f aca="true" t="shared" si="21" ref="AU9:AU25">SUM(AV9:AX9)</f>
        <v>0</v>
      </c>
      <c r="AV9" s="280">
        <v>0</v>
      </c>
      <c r="AW9" s="280">
        <v>0</v>
      </c>
      <c r="AX9" s="280">
        <v>0</v>
      </c>
      <c r="AY9" s="280">
        <f aca="true" t="shared" si="22" ref="AY9:AY25">SUM(AZ9:BB9)</f>
        <v>0</v>
      </c>
      <c r="AZ9" s="280">
        <v>0</v>
      </c>
      <c r="BA9" s="280">
        <v>0</v>
      </c>
      <c r="BB9" s="280">
        <v>0</v>
      </c>
      <c r="BC9" s="284">
        <f aca="true" t="shared" si="23" ref="BC9:BC25">SUM(BD9,BK9)</f>
        <v>24112</v>
      </c>
      <c r="BD9" s="284">
        <f aca="true" t="shared" si="24" ref="BD9:BD25">SUM(BE9:BJ9)</f>
        <v>983</v>
      </c>
      <c r="BE9" s="280">
        <v>0</v>
      </c>
      <c r="BF9" s="280">
        <v>336</v>
      </c>
      <c r="BG9" s="280">
        <v>220</v>
      </c>
      <c r="BH9" s="280">
        <v>0</v>
      </c>
      <c r="BI9" s="280">
        <v>0</v>
      </c>
      <c r="BJ9" s="280">
        <v>427</v>
      </c>
      <c r="BK9" s="284">
        <f aca="true" t="shared" si="25" ref="BK9:BK25">SUM(BL9:BQ9)</f>
        <v>23129</v>
      </c>
      <c r="BL9" s="280">
        <v>0</v>
      </c>
      <c r="BM9" s="280">
        <v>21834</v>
      </c>
      <c r="BN9" s="280">
        <v>671</v>
      </c>
      <c r="BO9" s="280">
        <v>0</v>
      </c>
      <c r="BP9" s="280">
        <v>0</v>
      </c>
      <c r="BQ9" s="280">
        <v>624</v>
      </c>
      <c r="BR9" s="280">
        <f aca="true" t="shared" si="26" ref="BR9:BR25">SUM(BY9,CF9)</f>
        <v>32047</v>
      </c>
      <c r="BS9" s="280">
        <f aca="true" t="shared" si="27" ref="BS9:BS25">SUM(BZ9,CG9)</f>
        <v>0</v>
      </c>
      <c r="BT9" s="280">
        <f aca="true" t="shared" si="28" ref="BT9:BT25">SUM(CA9,CH9)</f>
        <v>24514</v>
      </c>
      <c r="BU9" s="280">
        <f aca="true" t="shared" si="29" ref="BU9:BU25">SUM(CB9,CI9)</f>
        <v>2176</v>
      </c>
      <c r="BV9" s="280">
        <f aca="true" t="shared" si="30" ref="BV9:BV25">SUM(CC9,CJ9)</f>
        <v>4777</v>
      </c>
      <c r="BW9" s="280">
        <f aca="true" t="shared" si="31" ref="BW9:BW25">SUM(CD9,CK9)</f>
        <v>0</v>
      </c>
      <c r="BX9" s="280">
        <f aca="true" t="shared" si="32" ref="BX9:BX25">SUM(CE9,CL9)</f>
        <v>580</v>
      </c>
      <c r="BY9" s="284">
        <f aca="true" t="shared" si="33" ref="BY9:BY25">SUM(BZ9:CE9)</f>
        <v>31064</v>
      </c>
      <c r="BZ9" s="280">
        <f aca="true" t="shared" si="34" ref="BZ9:BZ25">F9</f>
        <v>0</v>
      </c>
      <c r="CA9" s="280">
        <f aca="true" t="shared" si="35" ref="CA9:CA25">J9</f>
        <v>24178</v>
      </c>
      <c r="CB9" s="280">
        <f aca="true" t="shared" si="36" ref="CB9:CB25">N9</f>
        <v>1956</v>
      </c>
      <c r="CC9" s="280">
        <f aca="true" t="shared" si="37" ref="CC9:CC25">R9</f>
        <v>4777</v>
      </c>
      <c r="CD9" s="280">
        <f aca="true" t="shared" si="38" ref="CD9:CD25">V9</f>
        <v>0</v>
      </c>
      <c r="CE9" s="280">
        <f aca="true" t="shared" si="39" ref="CE9:CE25">Z9</f>
        <v>153</v>
      </c>
      <c r="CF9" s="284">
        <f aca="true" t="shared" si="40" ref="CF9:CF25">SUM(CG9:CL9)</f>
        <v>983</v>
      </c>
      <c r="CG9" s="280">
        <f aca="true" t="shared" si="41" ref="CG9:CG25">BE9</f>
        <v>0</v>
      </c>
      <c r="CH9" s="280">
        <f aca="true" t="shared" si="42" ref="CH9:CH25">BF9</f>
        <v>336</v>
      </c>
      <c r="CI9" s="280">
        <f aca="true" t="shared" si="43" ref="CI9:CI25">BG9</f>
        <v>220</v>
      </c>
      <c r="CJ9" s="280">
        <f aca="true" t="shared" si="44" ref="CJ9:CJ25">BH9</f>
        <v>0</v>
      </c>
      <c r="CK9" s="280">
        <f aca="true" t="shared" si="45" ref="CK9:CK25">BI9</f>
        <v>0</v>
      </c>
      <c r="CL9" s="280">
        <f aca="true" t="shared" si="46" ref="CL9:CL25">BJ9</f>
        <v>427</v>
      </c>
      <c r="CM9" s="280">
        <f aca="true" t="shared" si="47" ref="CM9:CM25">SUM(CT9,DA9)</f>
        <v>23129</v>
      </c>
      <c r="CN9" s="280">
        <f aca="true" t="shared" si="48" ref="CN9:CN25">SUM(CU9,DB9)</f>
        <v>0</v>
      </c>
      <c r="CO9" s="280">
        <f aca="true" t="shared" si="49" ref="CO9:CO25">SUM(CV9,DC9)</f>
        <v>21834</v>
      </c>
      <c r="CP9" s="280">
        <f aca="true" t="shared" si="50" ref="CP9:CP25">SUM(CW9,DD9)</f>
        <v>671</v>
      </c>
      <c r="CQ9" s="280">
        <f aca="true" t="shared" si="51" ref="CQ9:CQ25">SUM(CX9,DE9)</f>
        <v>0</v>
      </c>
      <c r="CR9" s="280">
        <f aca="true" t="shared" si="52" ref="CR9:CR25">SUM(CY9,DF9)</f>
        <v>0</v>
      </c>
      <c r="CS9" s="280">
        <f aca="true" t="shared" si="53" ref="CS9:CS25">SUM(CZ9,DG9)</f>
        <v>624</v>
      </c>
      <c r="CT9" s="284">
        <f aca="true" t="shared" si="54" ref="CT9:CT25">SUM(CU9:CZ9)</f>
        <v>0</v>
      </c>
      <c r="CU9" s="280">
        <f aca="true" t="shared" si="55" ref="CU9:CU25">AE9</f>
        <v>0</v>
      </c>
      <c r="CV9" s="280">
        <f aca="true" t="shared" si="56" ref="CV9:CV25">AI9</f>
        <v>0</v>
      </c>
      <c r="CW9" s="280">
        <f aca="true" t="shared" si="57" ref="CW9:CW25">AM9</f>
        <v>0</v>
      </c>
      <c r="CX9" s="280">
        <f aca="true" t="shared" si="58" ref="CX9:CX25">AQ9</f>
        <v>0</v>
      </c>
      <c r="CY9" s="280">
        <f aca="true" t="shared" si="59" ref="CY9:CY25">AU9</f>
        <v>0</v>
      </c>
      <c r="CZ9" s="280">
        <f aca="true" t="shared" si="60" ref="CZ9:CZ25">AY9</f>
        <v>0</v>
      </c>
      <c r="DA9" s="284">
        <f aca="true" t="shared" si="61" ref="DA9:DA25">SUM(DB9:DG9)</f>
        <v>23129</v>
      </c>
      <c r="DB9" s="280">
        <f aca="true" t="shared" si="62" ref="DB9:DB25">BL9</f>
        <v>0</v>
      </c>
      <c r="DC9" s="280">
        <f aca="true" t="shared" si="63" ref="DC9:DC25">BM9</f>
        <v>21834</v>
      </c>
      <c r="DD9" s="280">
        <f aca="true" t="shared" si="64" ref="DD9:DD25">BN9</f>
        <v>671</v>
      </c>
      <c r="DE9" s="280">
        <f aca="true" t="shared" si="65" ref="DE9:DE25">BO9</f>
        <v>0</v>
      </c>
      <c r="DF9" s="280">
        <f aca="true" t="shared" si="66" ref="DF9:DF25">BP9</f>
        <v>0</v>
      </c>
      <c r="DG9" s="280">
        <f aca="true" t="shared" si="67" ref="DG9:DG25">BQ9</f>
        <v>624</v>
      </c>
      <c r="DH9" s="280">
        <v>0</v>
      </c>
      <c r="DI9" s="284">
        <f aca="true" t="shared" si="68" ref="DI9:DI25">SUM(DJ9:DM9)</f>
        <v>3</v>
      </c>
      <c r="DJ9" s="280">
        <v>3</v>
      </c>
      <c r="DK9" s="280">
        <v>0</v>
      </c>
      <c r="DL9" s="280">
        <v>0</v>
      </c>
      <c r="DM9" s="280">
        <v>0</v>
      </c>
    </row>
    <row r="10" spans="1:117" ht="12" customHeight="1">
      <c r="A10" s="282" t="s">
        <v>194</v>
      </c>
      <c r="B10" s="283" t="s">
        <v>551</v>
      </c>
      <c r="C10" s="282" t="s">
        <v>569</v>
      </c>
      <c r="D10" s="284">
        <f t="shared" si="8"/>
        <v>32660</v>
      </c>
      <c r="E10" s="280">
        <f t="shared" si="9"/>
        <v>19076</v>
      </c>
      <c r="F10" s="280">
        <f t="shared" si="10"/>
        <v>0</v>
      </c>
      <c r="G10" s="280">
        <v>0</v>
      </c>
      <c r="H10" s="280">
        <v>0</v>
      </c>
      <c r="I10" s="280">
        <v>0</v>
      </c>
      <c r="J10" s="280">
        <f t="shared" si="11"/>
        <v>15665</v>
      </c>
      <c r="K10" s="280">
        <v>0</v>
      </c>
      <c r="L10" s="280">
        <v>15665</v>
      </c>
      <c r="M10" s="280">
        <v>0</v>
      </c>
      <c r="N10" s="280">
        <f t="shared" si="12"/>
        <v>525</v>
      </c>
      <c r="O10" s="280">
        <v>0</v>
      </c>
      <c r="P10" s="280">
        <v>525</v>
      </c>
      <c r="Q10" s="280">
        <v>0</v>
      </c>
      <c r="R10" s="280">
        <f t="shared" si="13"/>
        <v>2838</v>
      </c>
      <c r="S10" s="280">
        <v>0</v>
      </c>
      <c r="T10" s="280">
        <v>2838</v>
      </c>
      <c r="U10" s="280">
        <v>0</v>
      </c>
      <c r="V10" s="280">
        <f t="shared" si="14"/>
        <v>0</v>
      </c>
      <c r="W10" s="280">
        <v>0</v>
      </c>
      <c r="X10" s="280">
        <v>0</v>
      </c>
      <c r="Y10" s="280">
        <v>0</v>
      </c>
      <c r="Z10" s="280">
        <f t="shared" si="15"/>
        <v>48</v>
      </c>
      <c r="AA10" s="280">
        <v>0</v>
      </c>
      <c r="AB10" s="280">
        <v>48</v>
      </c>
      <c r="AC10" s="280">
        <v>0</v>
      </c>
      <c r="AD10" s="280">
        <f t="shared" si="16"/>
        <v>10093</v>
      </c>
      <c r="AE10" s="280">
        <f t="shared" si="17"/>
        <v>0</v>
      </c>
      <c r="AF10" s="280">
        <v>0</v>
      </c>
      <c r="AG10" s="280">
        <v>0</v>
      </c>
      <c r="AH10" s="280">
        <v>0</v>
      </c>
      <c r="AI10" s="280">
        <f t="shared" si="18"/>
        <v>9208</v>
      </c>
      <c r="AJ10" s="280">
        <v>0</v>
      </c>
      <c r="AK10" s="280">
        <v>0</v>
      </c>
      <c r="AL10" s="280">
        <v>9208</v>
      </c>
      <c r="AM10" s="280">
        <f t="shared" si="19"/>
        <v>460</v>
      </c>
      <c r="AN10" s="280">
        <v>0</v>
      </c>
      <c r="AO10" s="280">
        <v>0</v>
      </c>
      <c r="AP10" s="280">
        <v>460</v>
      </c>
      <c r="AQ10" s="280">
        <f t="shared" si="20"/>
        <v>15</v>
      </c>
      <c r="AR10" s="280">
        <v>0</v>
      </c>
      <c r="AS10" s="280">
        <v>0</v>
      </c>
      <c r="AT10" s="280">
        <v>15</v>
      </c>
      <c r="AU10" s="280">
        <f t="shared" si="21"/>
        <v>0</v>
      </c>
      <c r="AV10" s="280">
        <v>0</v>
      </c>
      <c r="AW10" s="280">
        <v>0</v>
      </c>
      <c r="AX10" s="280">
        <v>0</v>
      </c>
      <c r="AY10" s="280">
        <f t="shared" si="22"/>
        <v>410</v>
      </c>
      <c r="AZ10" s="280">
        <v>0</v>
      </c>
      <c r="BA10" s="280">
        <v>0</v>
      </c>
      <c r="BB10" s="280">
        <v>410</v>
      </c>
      <c r="BC10" s="284">
        <f t="shared" si="23"/>
        <v>3491</v>
      </c>
      <c r="BD10" s="284">
        <f t="shared" si="24"/>
        <v>2493</v>
      </c>
      <c r="BE10" s="280">
        <v>0</v>
      </c>
      <c r="BF10" s="280">
        <v>654</v>
      </c>
      <c r="BG10" s="280">
        <v>133</v>
      </c>
      <c r="BH10" s="280">
        <v>521</v>
      </c>
      <c r="BI10" s="280">
        <v>0</v>
      </c>
      <c r="BJ10" s="280">
        <v>1185</v>
      </c>
      <c r="BK10" s="284">
        <f t="shared" si="25"/>
        <v>998</v>
      </c>
      <c r="BL10" s="280">
        <v>0</v>
      </c>
      <c r="BM10" s="280">
        <v>682</v>
      </c>
      <c r="BN10" s="280">
        <v>47</v>
      </c>
      <c r="BO10" s="280">
        <v>204</v>
      </c>
      <c r="BP10" s="280">
        <v>0</v>
      </c>
      <c r="BQ10" s="280">
        <v>65</v>
      </c>
      <c r="BR10" s="280">
        <f t="shared" si="26"/>
        <v>21569</v>
      </c>
      <c r="BS10" s="280">
        <f t="shared" si="27"/>
        <v>0</v>
      </c>
      <c r="BT10" s="280">
        <f t="shared" si="28"/>
        <v>16319</v>
      </c>
      <c r="BU10" s="280">
        <f t="shared" si="29"/>
        <v>658</v>
      </c>
      <c r="BV10" s="280">
        <f t="shared" si="30"/>
        <v>3359</v>
      </c>
      <c r="BW10" s="280">
        <f t="shared" si="31"/>
        <v>0</v>
      </c>
      <c r="BX10" s="280">
        <f t="shared" si="32"/>
        <v>1233</v>
      </c>
      <c r="BY10" s="284">
        <f t="shared" si="33"/>
        <v>19076</v>
      </c>
      <c r="BZ10" s="280">
        <f t="shared" si="34"/>
        <v>0</v>
      </c>
      <c r="CA10" s="280">
        <f t="shared" si="35"/>
        <v>15665</v>
      </c>
      <c r="CB10" s="280">
        <f t="shared" si="36"/>
        <v>525</v>
      </c>
      <c r="CC10" s="280">
        <f t="shared" si="37"/>
        <v>2838</v>
      </c>
      <c r="CD10" s="280">
        <f t="shared" si="38"/>
        <v>0</v>
      </c>
      <c r="CE10" s="280">
        <f t="shared" si="39"/>
        <v>48</v>
      </c>
      <c r="CF10" s="284">
        <f t="shared" si="40"/>
        <v>2493</v>
      </c>
      <c r="CG10" s="280">
        <f t="shared" si="41"/>
        <v>0</v>
      </c>
      <c r="CH10" s="280">
        <f t="shared" si="42"/>
        <v>654</v>
      </c>
      <c r="CI10" s="280">
        <f t="shared" si="43"/>
        <v>133</v>
      </c>
      <c r="CJ10" s="280">
        <f t="shared" si="44"/>
        <v>521</v>
      </c>
      <c r="CK10" s="280">
        <f t="shared" si="45"/>
        <v>0</v>
      </c>
      <c r="CL10" s="280">
        <f t="shared" si="46"/>
        <v>1185</v>
      </c>
      <c r="CM10" s="280">
        <f t="shared" si="47"/>
        <v>11091</v>
      </c>
      <c r="CN10" s="280">
        <f t="shared" si="48"/>
        <v>0</v>
      </c>
      <c r="CO10" s="280">
        <f t="shared" si="49"/>
        <v>9890</v>
      </c>
      <c r="CP10" s="280">
        <f t="shared" si="50"/>
        <v>507</v>
      </c>
      <c r="CQ10" s="280">
        <f t="shared" si="51"/>
        <v>219</v>
      </c>
      <c r="CR10" s="280">
        <f t="shared" si="52"/>
        <v>0</v>
      </c>
      <c r="CS10" s="280">
        <f t="shared" si="53"/>
        <v>475</v>
      </c>
      <c r="CT10" s="284">
        <f t="shared" si="54"/>
        <v>10093</v>
      </c>
      <c r="CU10" s="280">
        <f t="shared" si="55"/>
        <v>0</v>
      </c>
      <c r="CV10" s="280">
        <f t="shared" si="56"/>
        <v>9208</v>
      </c>
      <c r="CW10" s="280">
        <f t="shared" si="57"/>
        <v>460</v>
      </c>
      <c r="CX10" s="280">
        <f t="shared" si="58"/>
        <v>15</v>
      </c>
      <c r="CY10" s="280">
        <f t="shared" si="59"/>
        <v>0</v>
      </c>
      <c r="CZ10" s="280">
        <f t="shared" si="60"/>
        <v>410</v>
      </c>
      <c r="DA10" s="284">
        <f t="shared" si="61"/>
        <v>998</v>
      </c>
      <c r="DB10" s="280">
        <f t="shared" si="62"/>
        <v>0</v>
      </c>
      <c r="DC10" s="280">
        <f t="shared" si="63"/>
        <v>682</v>
      </c>
      <c r="DD10" s="280">
        <f t="shared" si="64"/>
        <v>47</v>
      </c>
      <c r="DE10" s="280">
        <f t="shared" si="65"/>
        <v>204</v>
      </c>
      <c r="DF10" s="280">
        <f t="shared" si="66"/>
        <v>0</v>
      </c>
      <c r="DG10" s="280">
        <f t="shared" si="67"/>
        <v>65</v>
      </c>
      <c r="DH10" s="280">
        <v>0</v>
      </c>
      <c r="DI10" s="284">
        <f t="shared" si="68"/>
        <v>0</v>
      </c>
      <c r="DJ10" s="280">
        <v>0</v>
      </c>
      <c r="DK10" s="280">
        <v>0</v>
      </c>
      <c r="DL10" s="280">
        <v>0</v>
      </c>
      <c r="DM10" s="280">
        <v>0</v>
      </c>
    </row>
    <row r="11" spans="1:117" ht="12" customHeight="1">
      <c r="A11" s="282" t="s">
        <v>194</v>
      </c>
      <c r="B11" s="283" t="s">
        <v>552</v>
      </c>
      <c r="C11" s="282" t="s">
        <v>570</v>
      </c>
      <c r="D11" s="284">
        <f t="shared" si="8"/>
        <v>24650</v>
      </c>
      <c r="E11" s="280">
        <f t="shared" si="9"/>
        <v>13882</v>
      </c>
      <c r="F11" s="280">
        <f t="shared" si="10"/>
        <v>0</v>
      </c>
      <c r="G11" s="280">
        <v>0</v>
      </c>
      <c r="H11" s="280">
        <v>0</v>
      </c>
      <c r="I11" s="280">
        <v>0</v>
      </c>
      <c r="J11" s="280">
        <f t="shared" si="11"/>
        <v>6671</v>
      </c>
      <c r="K11" s="280">
        <v>0</v>
      </c>
      <c r="L11" s="280">
        <v>6671</v>
      </c>
      <c r="M11" s="280">
        <v>0</v>
      </c>
      <c r="N11" s="280">
        <f t="shared" si="12"/>
        <v>173</v>
      </c>
      <c r="O11" s="280">
        <v>0</v>
      </c>
      <c r="P11" s="280">
        <v>173</v>
      </c>
      <c r="Q11" s="280">
        <v>0</v>
      </c>
      <c r="R11" s="280">
        <f t="shared" si="13"/>
        <v>7038</v>
      </c>
      <c r="S11" s="280">
        <v>0</v>
      </c>
      <c r="T11" s="280">
        <v>7038</v>
      </c>
      <c r="U11" s="280">
        <v>0</v>
      </c>
      <c r="V11" s="280">
        <f t="shared" si="14"/>
        <v>0</v>
      </c>
      <c r="W11" s="280">
        <v>0</v>
      </c>
      <c r="X11" s="280">
        <v>0</v>
      </c>
      <c r="Y11" s="280">
        <v>0</v>
      </c>
      <c r="Z11" s="280">
        <f t="shared" si="15"/>
        <v>0</v>
      </c>
      <c r="AA11" s="280">
        <v>0</v>
      </c>
      <c r="AB11" s="280">
        <v>0</v>
      </c>
      <c r="AC11" s="280">
        <v>0</v>
      </c>
      <c r="AD11" s="280">
        <f t="shared" si="16"/>
        <v>7189</v>
      </c>
      <c r="AE11" s="280">
        <f t="shared" si="17"/>
        <v>0</v>
      </c>
      <c r="AF11" s="280">
        <v>0</v>
      </c>
      <c r="AG11" s="280">
        <v>0</v>
      </c>
      <c r="AH11" s="280">
        <v>0</v>
      </c>
      <c r="AI11" s="280">
        <f t="shared" si="18"/>
        <v>4582</v>
      </c>
      <c r="AJ11" s="280">
        <v>0</v>
      </c>
      <c r="AK11" s="280">
        <v>0</v>
      </c>
      <c r="AL11" s="280">
        <v>4582</v>
      </c>
      <c r="AM11" s="280">
        <f t="shared" si="19"/>
        <v>57</v>
      </c>
      <c r="AN11" s="280">
        <v>0</v>
      </c>
      <c r="AO11" s="280">
        <v>0</v>
      </c>
      <c r="AP11" s="280">
        <v>57</v>
      </c>
      <c r="AQ11" s="280">
        <f t="shared" si="20"/>
        <v>2550</v>
      </c>
      <c r="AR11" s="280">
        <v>0</v>
      </c>
      <c r="AS11" s="280">
        <v>0</v>
      </c>
      <c r="AT11" s="280">
        <v>2550</v>
      </c>
      <c r="AU11" s="280">
        <f t="shared" si="21"/>
        <v>0</v>
      </c>
      <c r="AV11" s="280">
        <v>0</v>
      </c>
      <c r="AW11" s="280">
        <v>0</v>
      </c>
      <c r="AX11" s="280">
        <v>0</v>
      </c>
      <c r="AY11" s="280">
        <f t="shared" si="22"/>
        <v>0</v>
      </c>
      <c r="AZ11" s="280">
        <v>0</v>
      </c>
      <c r="BA11" s="280">
        <v>0</v>
      </c>
      <c r="BB11" s="280">
        <v>0</v>
      </c>
      <c r="BC11" s="284">
        <f t="shared" si="23"/>
        <v>3579</v>
      </c>
      <c r="BD11" s="284">
        <f t="shared" si="24"/>
        <v>1081</v>
      </c>
      <c r="BE11" s="280">
        <v>0</v>
      </c>
      <c r="BF11" s="280">
        <v>734</v>
      </c>
      <c r="BG11" s="280">
        <v>207</v>
      </c>
      <c r="BH11" s="280">
        <v>140</v>
      </c>
      <c r="BI11" s="280">
        <v>0</v>
      </c>
      <c r="BJ11" s="280">
        <v>0</v>
      </c>
      <c r="BK11" s="284">
        <f t="shared" si="25"/>
        <v>2498</v>
      </c>
      <c r="BL11" s="280">
        <v>0</v>
      </c>
      <c r="BM11" s="280">
        <v>2194</v>
      </c>
      <c r="BN11" s="280">
        <v>172</v>
      </c>
      <c r="BO11" s="280">
        <v>132</v>
      </c>
      <c r="BP11" s="280">
        <v>0</v>
      </c>
      <c r="BQ11" s="280">
        <v>0</v>
      </c>
      <c r="BR11" s="280">
        <f t="shared" si="26"/>
        <v>14963</v>
      </c>
      <c r="BS11" s="280">
        <f t="shared" si="27"/>
        <v>0</v>
      </c>
      <c r="BT11" s="280">
        <f t="shared" si="28"/>
        <v>7405</v>
      </c>
      <c r="BU11" s="280">
        <f t="shared" si="29"/>
        <v>380</v>
      </c>
      <c r="BV11" s="280">
        <f t="shared" si="30"/>
        <v>7178</v>
      </c>
      <c r="BW11" s="280">
        <f t="shared" si="31"/>
        <v>0</v>
      </c>
      <c r="BX11" s="280">
        <f t="shared" si="32"/>
        <v>0</v>
      </c>
      <c r="BY11" s="284">
        <f t="shared" si="33"/>
        <v>13882</v>
      </c>
      <c r="BZ11" s="280">
        <f t="shared" si="34"/>
        <v>0</v>
      </c>
      <c r="CA11" s="280">
        <f t="shared" si="35"/>
        <v>6671</v>
      </c>
      <c r="CB11" s="280">
        <f t="shared" si="36"/>
        <v>173</v>
      </c>
      <c r="CC11" s="280">
        <f t="shared" si="37"/>
        <v>7038</v>
      </c>
      <c r="CD11" s="280">
        <f t="shared" si="38"/>
        <v>0</v>
      </c>
      <c r="CE11" s="280">
        <f t="shared" si="39"/>
        <v>0</v>
      </c>
      <c r="CF11" s="284">
        <f t="shared" si="40"/>
        <v>1081</v>
      </c>
      <c r="CG11" s="280">
        <f t="shared" si="41"/>
        <v>0</v>
      </c>
      <c r="CH11" s="280">
        <f t="shared" si="42"/>
        <v>734</v>
      </c>
      <c r="CI11" s="280">
        <f t="shared" si="43"/>
        <v>207</v>
      </c>
      <c r="CJ11" s="280">
        <f t="shared" si="44"/>
        <v>140</v>
      </c>
      <c r="CK11" s="280">
        <f t="shared" si="45"/>
        <v>0</v>
      </c>
      <c r="CL11" s="280">
        <f t="shared" si="46"/>
        <v>0</v>
      </c>
      <c r="CM11" s="280">
        <f t="shared" si="47"/>
        <v>9687</v>
      </c>
      <c r="CN11" s="280">
        <f t="shared" si="48"/>
        <v>0</v>
      </c>
      <c r="CO11" s="280">
        <f t="shared" si="49"/>
        <v>6776</v>
      </c>
      <c r="CP11" s="280">
        <f t="shared" si="50"/>
        <v>229</v>
      </c>
      <c r="CQ11" s="280">
        <f t="shared" si="51"/>
        <v>2682</v>
      </c>
      <c r="CR11" s="280">
        <f t="shared" si="52"/>
        <v>0</v>
      </c>
      <c r="CS11" s="280">
        <f t="shared" si="53"/>
        <v>0</v>
      </c>
      <c r="CT11" s="284">
        <f t="shared" si="54"/>
        <v>7189</v>
      </c>
      <c r="CU11" s="280">
        <f t="shared" si="55"/>
        <v>0</v>
      </c>
      <c r="CV11" s="280">
        <f t="shared" si="56"/>
        <v>4582</v>
      </c>
      <c r="CW11" s="280">
        <f t="shared" si="57"/>
        <v>57</v>
      </c>
      <c r="CX11" s="280">
        <f t="shared" si="58"/>
        <v>2550</v>
      </c>
      <c r="CY11" s="280">
        <f t="shared" si="59"/>
        <v>0</v>
      </c>
      <c r="CZ11" s="280">
        <f t="shared" si="60"/>
        <v>0</v>
      </c>
      <c r="DA11" s="284">
        <f t="shared" si="61"/>
        <v>2498</v>
      </c>
      <c r="DB11" s="280">
        <f t="shared" si="62"/>
        <v>0</v>
      </c>
      <c r="DC11" s="280">
        <f t="shared" si="63"/>
        <v>2194</v>
      </c>
      <c r="DD11" s="280">
        <f t="shared" si="64"/>
        <v>172</v>
      </c>
      <c r="DE11" s="280">
        <f t="shared" si="65"/>
        <v>132</v>
      </c>
      <c r="DF11" s="280">
        <f t="shared" si="66"/>
        <v>0</v>
      </c>
      <c r="DG11" s="280">
        <f t="shared" si="67"/>
        <v>0</v>
      </c>
      <c r="DH11" s="280">
        <v>0</v>
      </c>
      <c r="DI11" s="284">
        <f t="shared" si="68"/>
        <v>0</v>
      </c>
      <c r="DJ11" s="280">
        <v>0</v>
      </c>
      <c r="DK11" s="280">
        <v>0</v>
      </c>
      <c r="DL11" s="280">
        <v>0</v>
      </c>
      <c r="DM11" s="280">
        <v>0</v>
      </c>
    </row>
    <row r="12" spans="1:117" ht="12" customHeight="1">
      <c r="A12" s="282" t="s">
        <v>194</v>
      </c>
      <c r="B12" s="283" t="s">
        <v>553</v>
      </c>
      <c r="C12" s="282" t="s">
        <v>571</v>
      </c>
      <c r="D12" s="284">
        <f t="shared" si="8"/>
        <v>26767</v>
      </c>
      <c r="E12" s="280">
        <f t="shared" si="9"/>
        <v>18582</v>
      </c>
      <c r="F12" s="280">
        <f t="shared" si="10"/>
        <v>0</v>
      </c>
      <c r="G12" s="280">
        <v>0</v>
      </c>
      <c r="H12" s="280">
        <v>0</v>
      </c>
      <c r="I12" s="280">
        <v>0</v>
      </c>
      <c r="J12" s="280">
        <f t="shared" si="11"/>
        <v>15337</v>
      </c>
      <c r="K12" s="280">
        <v>18</v>
      </c>
      <c r="L12" s="280">
        <v>15319</v>
      </c>
      <c r="M12" s="280">
        <v>0</v>
      </c>
      <c r="N12" s="280">
        <f t="shared" si="12"/>
        <v>767</v>
      </c>
      <c r="O12" s="280">
        <v>2</v>
      </c>
      <c r="P12" s="280">
        <v>765</v>
      </c>
      <c r="Q12" s="280">
        <v>0</v>
      </c>
      <c r="R12" s="280">
        <f t="shared" si="13"/>
        <v>2246</v>
      </c>
      <c r="S12" s="280">
        <v>2</v>
      </c>
      <c r="T12" s="280">
        <v>2244</v>
      </c>
      <c r="U12" s="280">
        <v>0</v>
      </c>
      <c r="V12" s="280">
        <f t="shared" si="14"/>
        <v>16</v>
      </c>
      <c r="W12" s="280">
        <v>16</v>
      </c>
      <c r="X12" s="280">
        <v>0</v>
      </c>
      <c r="Y12" s="280">
        <v>0</v>
      </c>
      <c r="Z12" s="280">
        <f t="shared" si="15"/>
        <v>216</v>
      </c>
      <c r="AA12" s="280">
        <v>177</v>
      </c>
      <c r="AB12" s="280">
        <v>39</v>
      </c>
      <c r="AC12" s="280">
        <v>0</v>
      </c>
      <c r="AD12" s="280">
        <f t="shared" si="16"/>
        <v>4230</v>
      </c>
      <c r="AE12" s="280">
        <f t="shared" si="17"/>
        <v>0</v>
      </c>
      <c r="AF12" s="280">
        <v>0</v>
      </c>
      <c r="AG12" s="280">
        <v>0</v>
      </c>
      <c r="AH12" s="280">
        <v>0</v>
      </c>
      <c r="AI12" s="280">
        <f t="shared" si="18"/>
        <v>4200</v>
      </c>
      <c r="AJ12" s="280">
        <v>0</v>
      </c>
      <c r="AK12" s="280">
        <v>0</v>
      </c>
      <c r="AL12" s="280">
        <v>4200</v>
      </c>
      <c r="AM12" s="280">
        <f t="shared" si="19"/>
        <v>0</v>
      </c>
      <c r="AN12" s="280">
        <v>0</v>
      </c>
      <c r="AO12" s="280">
        <v>0</v>
      </c>
      <c r="AP12" s="280">
        <v>0</v>
      </c>
      <c r="AQ12" s="280">
        <f t="shared" si="20"/>
        <v>30</v>
      </c>
      <c r="AR12" s="280">
        <v>0</v>
      </c>
      <c r="AS12" s="280">
        <v>0</v>
      </c>
      <c r="AT12" s="280">
        <v>30</v>
      </c>
      <c r="AU12" s="280">
        <f t="shared" si="21"/>
        <v>0</v>
      </c>
      <c r="AV12" s="280">
        <v>0</v>
      </c>
      <c r="AW12" s="280">
        <v>0</v>
      </c>
      <c r="AX12" s="280">
        <v>0</v>
      </c>
      <c r="AY12" s="280">
        <f t="shared" si="22"/>
        <v>0</v>
      </c>
      <c r="AZ12" s="280">
        <v>0</v>
      </c>
      <c r="BA12" s="280">
        <v>0</v>
      </c>
      <c r="BB12" s="280">
        <v>0</v>
      </c>
      <c r="BC12" s="284">
        <f t="shared" si="23"/>
        <v>3955</v>
      </c>
      <c r="BD12" s="284">
        <f t="shared" si="24"/>
        <v>1802</v>
      </c>
      <c r="BE12" s="280">
        <v>0</v>
      </c>
      <c r="BF12" s="280">
        <v>980</v>
      </c>
      <c r="BG12" s="280">
        <v>354</v>
      </c>
      <c r="BH12" s="280">
        <v>138</v>
      </c>
      <c r="BI12" s="280">
        <v>0</v>
      </c>
      <c r="BJ12" s="280">
        <v>330</v>
      </c>
      <c r="BK12" s="284">
        <f t="shared" si="25"/>
        <v>2153</v>
      </c>
      <c r="BL12" s="280">
        <v>0</v>
      </c>
      <c r="BM12" s="280">
        <v>1989</v>
      </c>
      <c r="BN12" s="280">
        <v>47</v>
      </c>
      <c r="BO12" s="280">
        <v>104</v>
      </c>
      <c r="BP12" s="280">
        <v>0</v>
      </c>
      <c r="BQ12" s="280">
        <v>13</v>
      </c>
      <c r="BR12" s="280">
        <f t="shared" si="26"/>
        <v>20384</v>
      </c>
      <c r="BS12" s="280">
        <f t="shared" si="27"/>
        <v>0</v>
      </c>
      <c r="BT12" s="280">
        <f t="shared" si="28"/>
        <v>16317</v>
      </c>
      <c r="BU12" s="280">
        <f t="shared" si="29"/>
        <v>1121</v>
      </c>
      <c r="BV12" s="280">
        <f t="shared" si="30"/>
        <v>2384</v>
      </c>
      <c r="BW12" s="280">
        <f t="shared" si="31"/>
        <v>16</v>
      </c>
      <c r="BX12" s="280">
        <f t="shared" si="32"/>
        <v>546</v>
      </c>
      <c r="BY12" s="284">
        <f t="shared" si="33"/>
        <v>18582</v>
      </c>
      <c r="BZ12" s="280">
        <f t="shared" si="34"/>
        <v>0</v>
      </c>
      <c r="CA12" s="280">
        <f t="shared" si="35"/>
        <v>15337</v>
      </c>
      <c r="CB12" s="280">
        <f t="shared" si="36"/>
        <v>767</v>
      </c>
      <c r="CC12" s="280">
        <f t="shared" si="37"/>
        <v>2246</v>
      </c>
      <c r="CD12" s="280">
        <f t="shared" si="38"/>
        <v>16</v>
      </c>
      <c r="CE12" s="280">
        <f t="shared" si="39"/>
        <v>216</v>
      </c>
      <c r="CF12" s="284">
        <f t="shared" si="40"/>
        <v>1802</v>
      </c>
      <c r="CG12" s="280">
        <f t="shared" si="41"/>
        <v>0</v>
      </c>
      <c r="CH12" s="280">
        <f t="shared" si="42"/>
        <v>980</v>
      </c>
      <c r="CI12" s="280">
        <f t="shared" si="43"/>
        <v>354</v>
      </c>
      <c r="CJ12" s="280">
        <f t="shared" si="44"/>
        <v>138</v>
      </c>
      <c r="CK12" s="280">
        <f t="shared" si="45"/>
        <v>0</v>
      </c>
      <c r="CL12" s="280">
        <f t="shared" si="46"/>
        <v>330</v>
      </c>
      <c r="CM12" s="280">
        <f t="shared" si="47"/>
        <v>6383</v>
      </c>
      <c r="CN12" s="280">
        <f t="shared" si="48"/>
        <v>0</v>
      </c>
      <c r="CO12" s="280">
        <f t="shared" si="49"/>
        <v>6189</v>
      </c>
      <c r="CP12" s="280">
        <f t="shared" si="50"/>
        <v>47</v>
      </c>
      <c r="CQ12" s="280">
        <f t="shared" si="51"/>
        <v>134</v>
      </c>
      <c r="CR12" s="280">
        <f t="shared" si="52"/>
        <v>0</v>
      </c>
      <c r="CS12" s="280">
        <f t="shared" si="53"/>
        <v>13</v>
      </c>
      <c r="CT12" s="284">
        <f t="shared" si="54"/>
        <v>4230</v>
      </c>
      <c r="CU12" s="280">
        <f t="shared" si="55"/>
        <v>0</v>
      </c>
      <c r="CV12" s="280">
        <f t="shared" si="56"/>
        <v>4200</v>
      </c>
      <c r="CW12" s="280">
        <f t="shared" si="57"/>
        <v>0</v>
      </c>
      <c r="CX12" s="280">
        <f t="shared" si="58"/>
        <v>30</v>
      </c>
      <c r="CY12" s="280">
        <f t="shared" si="59"/>
        <v>0</v>
      </c>
      <c r="CZ12" s="280">
        <f t="shared" si="60"/>
        <v>0</v>
      </c>
      <c r="DA12" s="284">
        <f t="shared" si="61"/>
        <v>2153</v>
      </c>
      <c r="DB12" s="280">
        <f t="shared" si="62"/>
        <v>0</v>
      </c>
      <c r="DC12" s="280">
        <f t="shared" si="63"/>
        <v>1989</v>
      </c>
      <c r="DD12" s="280">
        <f t="shared" si="64"/>
        <v>47</v>
      </c>
      <c r="DE12" s="280">
        <f t="shared" si="65"/>
        <v>104</v>
      </c>
      <c r="DF12" s="280">
        <f t="shared" si="66"/>
        <v>0</v>
      </c>
      <c r="DG12" s="280">
        <f t="shared" si="67"/>
        <v>13</v>
      </c>
      <c r="DH12" s="280">
        <v>0</v>
      </c>
      <c r="DI12" s="284">
        <f t="shared" si="68"/>
        <v>3</v>
      </c>
      <c r="DJ12" s="280">
        <v>0</v>
      </c>
      <c r="DK12" s="280">
        <v>0</v>
      </c>
      <c r="DL12" s="280">
        <v>0</v>
      </c>
      <c r="DM12" s="280">
        <v>3</v>
      </c>
    </row>
    <row r="13" spans="1:117" ht="12" customHeight="1">
      <c r="A13" s="282" t="s">
        <v>194</v>
      </c>
      <c r="B13" s="283" t="s">
        <v>554</v>
      </c>
      <c r="C13" s="282" t="s">
        <v>572</v>
      </c>
      <c r="D13" s="284">
        <f t="shared" si="8"/>
        <v>12935</v>
      </c>
      <c r="E13" s="280">
        <f t="shared" si="9"/>
        <v>9091</v>
      </c>
      <c r="F13" s="280">
        <f t="shared" si="10"/>
        <v>0</v>
      </c>
      <c r="G13" s="280">
        <v>0</v>
      </c>
      <c r="H13" s="280">
        <v>0</v>
      </c>
      <c r="I13" s="280">
        <v>0</v>
      </c>
      <c r="J13" s="280">
        <f t="shared" si="11"/>
        <v>6047</v>
      </c>
      <c r="K13" s="280">
        <v>1088</v>
      </c>
      <c r="L13" s="280">
        <v>4959</v>
      </c>
      <c r="M13" s="280">
        <v>0</v>
      </c>
      <c r="N13" s="280">
        <f t="shared" si="12"/>
        <v>160</v>
      </c>
      <c r="O13" s="280">
        <v>24</v>
      </c>
      <c r="P13" s="280">
        <v>136</v>
      </c>
      <c r="Q13" s="280">
        <v>0</v>
      </c>
      <c r="R13" s="280">
        <f t="shared" si="13"/>
        <v>2368</v>
      </c>
      <c r="S13" s="280">
        <v>516</v>
      </c>
      <c r="T13" s="280">
        <v>1852</v>
      </c>
      <c r="U13" s="280">
        <v>0</v>
      </c>
      <c r="V13" s="280">
        <f t="shared" si="14"/>
        <v>0</v>
      </c>
      <c r="W13" s="280">
        <v>0</v>
      </c>
      <c r="X13" s="280">
        <v>0</v>
      </c>
      <c r="Y13" s="280">
        <v>0</v>
      </c>
      <c r="Z13" s="280">
        <f t="shared" si="15"/>
        <v>516</v>
      </c>
      <c r="AA13" s="280">
        <v>516</v>
      </c>
      <c r="AB13" s="280">
        <v>0</v>
      </c>
      <c r="AC13" s="280">
        <v>0</v>
      </c>
      <c r="AD13" s="280">
        <f t="shared" si="16"/>
        <v>2884</v>
      </c>
      <c r="AE13" s="280">
        <f t="shared" si="17"/>
        <v>0</v>
      </c>
      <c r="AF13" s="280">
        <v>0</v>
      </c>
      <c r="AG13" s="280">
        <v>0</v>
      </c>
      <c r="AH13" s="280">
        <v>0</v>
      </c>
      <c r="AI13" s="280">
        <f t="shared" si="18"/>
        <v>2655</v>
      </c>
      <c r="AJ13" s="280">
        <v>0</v>
      </c>
      <c r="AK13" s="280">
        <v>0</v>
      </c>
      <c r="AL13" s="280">
        <v>2655</v>
      </c>
      <c r="AM13" s="280">
        <f t="shared" si="19"/>
        <v>26</v>
      </c>
      <c r="AN13" s="280">
        <v>0</v>
      </c>
      <c r="AO13" s="280">
        <v>0</v>
      </c>
      <c r="AP13" s="280">
        <v>26</v>
      </c>
      <c r="AQ13" s="280">
        <f t="shared" si="20"/>
        <v>167</v>
      </c>
      <c r="AR13" s="280">
        <v>0</v>
      </c>
      <c r="AS13" s="280">
        <v>0</v>
      </c>
      <c r="AT13" s="280">
        <v>167</v>
      </c>
      <c r="AU13" s="280">
        <f t="shared" si="21"/>
        <v>0</v>
      </c>
      <c r="AV13" s="280">
        <v>0</v>
      </c>
      <c r="AW13" s="280">
        <v>0</v>
      </c>
      <c r="AX13" s="280">
        <v>0</v>
      </c>
      <c r="AY13" s="280">
        <f t="shared" si="22"/>
        <v>36</v>
      </c>
      <c r="AZ13" s="280">
        <v>0</v>
      </c>
      <c r="BA13" s="280">
        <v>0</v>
      </c>
      <c r="BB13" s="280">
        <v>36</v>
      </c>
      <c r="BC13" s="284">
        <f t="shared" si="23"/>
        <v>960</v>
      </c>
      <c r="BD13" s="284">
        <f t="shared" si="24"/>
        <v>561</v>
      </c>
      <c r="BE13" s="280">
        <v>0</v>
      </c>
      <c r="BF13" s="280">
        <v>71</v>
      </c>
      <c r="BG13" s="280">
        <v>54</v>
      </c>
      <c r="BH13" s="280">
        <v>20</v>
      </c>
      <c r="BI13" s="280">
        <v>0</v>
      </c>
      <c r="BJ13" s="280">
        <v>416</v>
      </c>
      <c r="BK13" s="284">
        <f t="shared" si="25"/>
        <v>399</v>
      </c>
      <c r="BL13" s="280">
        <v>0</v>
      </c>
      <c r="BM13" s="280">
        <v>138</v>
      </c>
      <c r="BN13" s="280">
        <v>20</v>
      </c>
      <c r="BO13" s="280">
        <v>5</v>
      </c>
      <c r="BP13" s="280">
        <v>0</v>
      </c>
      <c r="BQ13" s="280">
        <v>236</v>
      </c>
      <c r="BR13" s="280">
        <f t="shared" si="26"/>
        <v>9652</v>
      </c>
      <c r="BS13" s="280">
        <f t="shared" si="27"/>
        <v>0</v>
      </c>
      <c r="BT13" s="280">
        <f t="shared" si="28"/>
        <v>6118</v>
      </c>
      <c r="BU13" s="280">
        <f t="shared" si="29"/>
        <v>214</v>
      </c>
      <c r="BV13" s="280">
        <f t="shared" si="30"/>
        <v>2388</v>
      </c>
      <c r="BW13" s="280">
        <f t="shared" si="31"/>
        <v>0</v>
      </c>
      <c r="BX13" s="280">
        <f t="shared" si="32"/>
        <v>932</v>
      </c>
      <c r="BY13" s="284">
        <f t="shared" si="33"/>
        <v>9091</v>
      </c>
      <c r="BZ13" s="280">
        <f t="shared" si="34"/>
        <v>0</v>
      </c>
      <c r="CA13" s="280">
        <f t="shared" si="35"/>
        <v>6047</v>
      </c>
      <c r="CB13" s="280">
        <f t="shared" si="36"/>
        <v>160</v>
      </c>
      <c r="CC13" s="280">
        <f t="shared" si="37"/>
        <v>2368</v>
      </c>
      <c r="CD13" s="280">
        <f t="shared" si="38"/>
        <v>0</v>
      </c>
      <c r="CE13" s="280">
        <f t="shared" si="39"/>
        <v>516</v>
      </c>
      <c r="CF13" s="284">
        <f t="shared" si="40"/>
        <v>561</v>
      </c>
      <c r="CG13" s="280">
        <f t="shared" si="41"/>
        <v>0</v>
      </c>
      <c r="CH13" s="280">
        <f t="shared" si="42"/>
        <v>71</v>
      </c>
      <c r="CI13" s="280">
        <f t="shared" si="43"/>
        <v>54</v>
      </c>
      <c r="CJ13" s="280">
        <f t="shared" si="44"/>
        <v>20</v>
      </c>
      <c r="CK13" s="280">
        <f t="shared" si="45"/>
        <v>0</v>
      </c>
      <c r="CL13" s="280">
        <f t="shared" si="46"/>
        <v>416</v>
      </c>
      <c r="CM13" s="280">
        <f t="shared" si="47"/>
        <v>3283</v>
      </c>
      <c r="CN13" s="280">
        <f t="shared" si="48"/>
        <v>0</v>
      </c>
      <c r="CO13" s="280">
        <f t="shared" si="49"/>
        <v>2793</v>
      </c>
      <c r="CP13" s="280">
        <f t="shared" si="50"/>
        <v>46</v>
      </c>
      <c r="CQ13" s="280">
        <f t="shared" si="51"/>
        <v>172</v>
      </c>
      <c r="CR13" s="280">
        <f t="shared" si="52"/>
        <v>0</v>
      </c>
      <c r="CS13" s="280">
        <f t="shared" si="53"/>
        <v>272</v>
      </c>
      <c r="CT13" s="284">
        <f t="shared" si="54"/>
        <v>2884</v>
      </c>
      <c r="CU13" s="280">
        <f t="shared" si="55"/>
        <v>0</v>
      </c>
      <c r="CV13" s="280">
        <f t="shared" si="56"/>
        <v>2655</v>
      </c>
      <c r="CW13" s="280">
        <f t="shared" si="57"/>
        <v>26</v>
      </c>
      <c r="CX13" s="280">
        <f t="shared" si="58"/>
        <v>167</v>
      </c>
      <c r="CY13" s="280">
        <f t="shared" si="59"/>
        <v>0</v>
      </c>
      <c r="CZ13" s="280">
        <f t="shared" si="60"/>
        <v>36</v>
      </c>
      <c r="DA13" s="284">
        <f t="shared" si="61"/>
        <v>399</v>
      </c>
      <c r="DB13" s="280">
        <f t="shared" si="62"/>
        <v>0</v>
      </c>
      <c r="DC13" s="280">
        <f t="shared" si="63"/>
        <v>138</v>
      </c>
      <c r="DD13" s="280">
        <f t="shared" si="64"/>
        <v>20</v>
      </c>
      <c r="DE13" s="280">
        <f t="shared" si="65"/>
        <v>5</v>
      </c>
      <c r="DF13" s="280">
        <f t="shared" si="66"/>
        <v>0</v>
      </c>
      <c r="DG13" s="280">
        <f t="shared" si="67"/>
        <v>236</v>
      </c>
      <c r="DH13" s="280">
        <v>0</v>
      </c>
      <c r="DI13" s="284">
        <f t="shared" si="68"/>
        <v>1</v>
      </c>
      <c r="DJ13" s="280">
        <v>0</v>
      </c>
      <c r="DK13" s="280">
        <v>0</v>
      </c>
      <c r="DL13" s="280">
        <v>0</v>
      </c>
      <c r="DM13" s="280">
        <v>1</v>
      </c>
    </row>
    <row r="14" spans="1:117" ht="12" customHeight="1">
      <c r="A14" s="282" t="s">
        <v>194</v>
      </c>
      <c r="B14" s="283" t="s">
        <v>555</v>
      </c>
      <c r="C14" s="282" t="s">
        <v>573</v>
      </c>
      <c r="D14" s="284">
        <f t="shared" si="8"/>
        <v>6877</v>
      </c>
      <c r="E14" s="280">
        <f t="shared" si="9"/>
        <v>5718</v>
      </c>
      <c r="F14" s="280">
        <f t="shared" si="10"/>
        <v>0</v>
      </c>
      <c r="G14" s="280">
        <v>0</v>
      </c>
      <c r="H14" s="280">
        <v>0</v>
      </c>
      <c r="I14" s="280">
        <v>0</v>
      </c>
      <c r="J14" s="280">
        <f t="shared" si="11"/>
        <v>3750</v>
      </c>
      <c r="K14" s="280">
        <v>0</v>
      </c>
      <c r="L14" s="280">
        <v>3750</v>
      </c>
      <c r="M14" s="280">
        <v>0</v>
      </c>
      <c r="N14" s="280">
        <f t="shared" si="12"/>
        <v>702</v>
      </c>
      <c r="O14" s="280">
        <v>17</v>
      </c>
      <c r="P14" s="280">
        <v>685</v>
      </c>
      <c r="Q14" s="280">
        <v>0</v>
      </c>
      <c r="R14" s="280">
        <f t="shared" si="13"/>
        <v>1254</v>
      </c>
      <c r="S14" s="280">
        <v>0</v>
      </c>
      <c r="T14" s="280">
        <v>1254</v>
      </c>
      <c r="U14" s="280">
        <v>0</v>
      </c>
      <c r="V14" s="280">
        <f t="shared" si="14"/>
        <v>12</v>
      </c>
      <c r="W14" s="280">
        <v>0</v>
      </c>
      <c r="X14" s="280">
        <v>12</v>
      </c>
      <c r="Y14" s="280">
        <v>0</v>
      </c>
      <c r="Z14" s="280">
        <f t="shared" si="15"/>
        <v>0</v>
      </c>
      <c r="AA14" s="280">
        <v>0</v>
      </c>
      <c r="AB14" s="280">
        <v>0</v>
      </c>
      <c r="AC14" s="280">
        <v>0</v>
      </c>
      <c r="AD14" s="280">
        <f t="shared" si="16"/>
        <v>1104</v>
      </c>
      <c r="AE14" s="280">
        <f t="shared" si="17"/>
        <v>0</v>
      </c>
      <c r="AF14" s="280">
        <v>0</v>
      </c>
      <c r="AG14" s="280">
        <v>0</v>
      </c>
      <c r="AH14" s="280">
        <v>0</v>
      </c>
      <c r="AI14" s="280">
        <f t="shared" si="18"/>
        <v>1062</v>
      </c>
      <c r="AJ14" s="280">
        <v>0</v>
      </c>
      <c r="AK14" s="280">
        <v>0</v>
      </c>
      <c r="AL14" s="280">
        <v>1062</v>
      </c>
      <c r="AM14" s="280">
        <f t="shared" si="19"/>
        <v>12</v>
      </c>
      <c r="AN14" s="280">
        <v>0</v>
      </c>
      <c r="AO14" s="280">
        <v>0</v>
      </c>
      <c r="AP14" s="280">
        <v>12</v>
      </c>
      <c r="AQ14" s="280">
        <f t="shared" si="20"/>
        <v>30</v>
      </c>
      <c r="AR14" s="280">
        <v>0</v>
      </c>
      <c r="AS14" s="280">
        <v>0</v>
      </c>
      <c r="AT14" s="280">
        <v>30</v>
      </c>
      <c r="AU14" s="280">
        <f t="shared" si="21"/>
        <v>0</v>
      </c>
      <c r="AV14" s="280">
        <v>0</v>
      </c>
      <c r="AW14" s="280">
        <v>0</v>
      </c>
      <c r="AX14" s="280">
        <v>0</v>
      </c>
      <c r="AY14" s="280">
        <f t="shared" si="22"/>
        <v>0</v>
      </c>
      <c r="AZ14" s="280">
        <v>0</v>
      </c>
      <c r="BA14" s="280">
        <v>0</v>
      </c>
      <c r="BB14" s="280">
        <v>0</v>
      </c>
      <c r="BC14" s="284">
        <f t="shared" si="23"/>
        <v>55</v>
      </c>
      <c r="BD14" s="284">
        <f t="shared" si="24"/>
        <v>42</v>
      </c>
      <c r="BE14" s="280">
        <v>0</v>
      </c>
      <c r="BF14" s="280">
        <v>11</v>
      </c>
      <c r="BG14" s="280">
        <v>30</v>
      </c>
      <c r="BH14" s="280">
        <v>1</v>
      </c>
      <c r="BI14" s="280">
        <v>0</v>
      </c>
      <c r="BJ14" s="280">
        <v>0</v>
      </c>
      <c r="BK14" s="284">
        <f t="shared" si="25"/>
        <v>13</v>
      </c>
      <c r="BL14" s="280">
        <v>0</v>
      </c>
      <c r="BM14" s="280">
        <v>0</v>
      </c>
      <c r="BN14" s="280">
        <v>0</v>
      </c>
      <c r="BO14" s="280">
        <v>0</v>
      </c>
      <c r="BP14" s="280">
        <v>13</v>
      </c>
      <c r="BQ14" s="280">
        <v>0</v>
      </c>
      <c r="BR14" s="280">
        <f t="shared" si="26"/>
        <v>5760</v>
      </c>
      <c r="BS14" s="280">
        <f t="shared" si="27"/>
        <v>0</v>
      </c>
      <c r="BT14" s="280">
        <f t="shared" si="28"/>
        <v>3761</v>
      </c>
      <c r="BU14" s="280">
        <f t="shared" si="29"/>
        <v>732</v>
      </c>
      <c r="BV14" s="280">
        <f t="shared" si="30"/>
        <v>1255</v>
      </c>
      <c r="BW14" s="280">
        <f t="shared" si="31"/>
        <v>12</v>
      </c>
      <c r="BX14" s="280">
        <f t="shared" si="32"/>
        <v>0</v>
      </c>
      <c r="BY14" s="284">
        <f t="shared" si="33"/>
        <v>5718</v>
      </c>
      <c r="BZ14" s="280">
        <f t="shared" si="34"/>
        <v>0</v>
      </c>
      <c r="CA14" s="280">
        <f t="shared" si="35"/>
        <v>3750</v>
      </c>
      <c r="CB14" s="280">
        <f t="shared" si="36"/>
        <v>702</v>
      </c>
      <c r="CC14" s="280">
        <f t="shared" si="37"/>
        <v>1254</v>
      </c>
      <c r="CD14" s="280">
        <f t="shared" si="38"/>
        <v>12</v>
      </c>
      <c r="CE14" s="280">
        <f t="shared" si="39"/>
        <v>0</v>
      </c>
      <c r="CF14" s="284">
        <f t="shared" si="40"/>
        <v>42</v>
      </c>
      <c r="CG14" s="280">
        <f t="shared" si="41"/>
        <v>0</v>
      </c>
      <c r="CH14" s="280">
        <f t="shared" si="42"/>
        <v>11</v>
      </c>
      <c r="CI14" s="280">
        <f t="shared" si="43"/>
        <v>30</v>
      </c>
      <c r="CJ14" s="280">
        <f t="shared" si="44"/>
        <v>1</v>
      </c>
      <c r="CK14" s="280">
        <f t="shared" si="45"/>
        <v>0</v>
      </c>
      <c r="CL14" s="280">
        <f t="shared" si="46"/>
        <v>0</v>
      </c>
      <c r="CM14" s="280">
        <f t="shared" si="47"/>
        <v>1117</v>
      </c>
      <c r="CN14" s="280">
        <f t="shared" si="48"/>
        <v>0</v>
      </c>
      <c r="CO14" s="280">
        <f t="shared" si="49"/>
        <v>1062</v>
      </c>
      <c r="CP14" s="280">
        <f t="shared" si="50"/>
        <v>12</v>
      </c>
      <c r="CQ14" s="280">
        <f t="shared" si="51"/>
        <v>30</v>
      </c>
      <c r="CR14" s="280">
        <f t="shared" si="52"/>
        <v>13</v>
      </c>
      <c r="CS14" s="280">
        <f t="shared" si="53"/>
        <v>0</v>
      </c>
      <c r="CT14" s="284">
        <f t="shared" si="54"/>
        <v>1104</v>
      </c>
      <c r="CU14" s="280">
        <f t="shared" si="55"/>
        <v>0</v>
      </c>
      <c r="CV14" s="280">
        <f t="shared" si="56"/>
        <v>1062</v>
      </c>
      <c r="CW14" s="280">
        <f t="shared" si="57"/>
        <v>12</v>
      </c>
      <c r="CX14" s="280">
        <f t="shared" si="58"/>
        <v>30</v>
      </c>
      <c r="CY14" s="280">
        <f t="shared" si="59"/>
        <v>0</v>
      </c>
      <c r="CZ14" s="280">
        <f t="shared" si="60"/>
        <v>0</v>
      </c>
      <c r="DA14" s="284">
        <f t="shared" si="61"/>
        <v>13</v>
      </c>
      <c r="DB14" s="280">
        <f t="shared" si="62"/>
        <v>0</v>
      </c>
      <c r="DC14" s="280">
        <f t="shared" si="63"/>
        <v>0</v>
      </c>
      <c r="DD14" s="280">
        <f t="shared" si="64"/>
        <v>0</v>
      </c>
      <c r="DE14" s="280">
        <f t="shared" si="65"/>
        <v>0</v>
      </c>
      <c r="DF14" s="280">
        <f t="shared" si="66"/>
        <v>13</v>
      </c>
      <c r="DG14" s="280">
        <f t="shared" si="67"/>
        <v>0</v>
      </c>
      <c r="DH14" s="280">
        <v>0</v>
      </c>
      <c r="DI14" s="284">
        <f t="shared" si="68"/>
        <v>0</v>
      </c>
      <c r="DJ14" s="280">
        <v>0</v>
      </c>
      <c r="DK14" s="280">
        <v>0</v>
      </c>
      <c r="DL14" s="280">
        <v>0</v>
      </c>
      <c r="DM14" s="280">
        <v>0</v>
      </c>
    </row>
    <row r="15" spans="1:117" ht="12" customHeight="1">
      <c r="A15" s="282" t="s">
        <v>194</v>
      </c>
      <c r="B15" s="283" t="s">
        <v>556</v>
      </c>
      <c r="C15" s="282" t="s">
        <v>574</v>
      </c>
      <c r="D15" s="284">
        <f t="shared" si="8"/>
        <v>6687</v>
      </c>
      <c r="E15" s="280">
        <f t="shared" si="9"/>
        <v>3983</v>
      </c>
      <c r="F15" s="280">
        <f t="shared" si="10"/>
        <v>0</v>
      </c>
      <c r="G15" s="280">
        <v>0</v>
      </c>
      <c r="H15" s="280">
        <v>0</v>
      </c>
      <c r="I15" s="280">
        <v>0</v>
      </c>
      <c r="J15" s="280">
        <f t="shared" si="11"/>
        <v>2847</v>
      </c>
      <c r="K15" s="280">
        <v>0</v>
      </c>
      <c r="L15" s="280">
        <v>2847</v>
      </c>
      <c r="M15" s="280">
        <v>0</v>
      </c>
      <c r="N15" s="280">
        <f t="shared" si="12"/>
        <v>284</v>
      </c>
      <c r="O15" s="280">
        <v>0</v>
      </c>
      <c r="P15" s="280">
        <v>284</v>
      </c>
      <c r="Q15" s="280">
        <v>0</v>
      </c>
      <c r="R15" s="280">
        <f t="shared" si="13"/>
        <v>846</v>
      </c>
      <c r="S15" s="280">
        <v>0</v>
      </c>
      <c r="T15" s="280">
        <v>846</v>
      </c>
      <c r="U15" s="280">
        <v>0</v>
      </c>
      <c r="V15" s="280">
        <f t="shared" si="14"/>
        <v>0</v>
      </c>
      <c r="W15" s="280">
        <v>0</v>
      </c>
      <c r="X15" s="280">
        <v>0</v>
      </c>
      <c r="Y15" s="280">
        <v>0</v>
      </c>
      <c r="Z15" s="280">
        <f t="shared" si="15"/>
        <v>6</v>
      </c>
      <c r="AA15" s="280">
        <v>0</v>
      </c>
      <c r="AB15" s="280">
        <v>6</v>
      </c>
      <c r="AC15" s="280">
        <v>0</v>
      </c>
      <c r="AD15" s="280">
        <f t="shared" si="16"/>
        <v>1704</v>
      </c>
      <c r="AE15" s="280">
        <f t="shared" si="17"/>
        <v>0</v>
      </c>
      <c r="AF15" s="280">
        <v>0</v>
      </c>
      <c r="AG15" s="280">
        <v>0</v>
      </c>
      <c r="AH15" s="280">
        <v>0</v>
      </c>
      <c r="AI15" s="280">
        <f t="shared" si="18"/>
        <v>1491</v>
      </c>
      <c r="AJ15" s="280">
        <v>0</v>
      </c>
      <c r="AK15" s="280">
        <v>0</v>
      </c>
      <c r="AL15" s="280">
        <v>1491</v>
      </c>
      <c r="AM15" s="280">
        <f t="shared" si="19"/>
        <v>38</v>
      </c>
      <c r="AN15" s="280">
        <v>0</v>
      </c>
      <c r="AO15" s="280">
        <v>0</v>
      </c>
      <c r="AP15" s="280">
        <v>38</v>
      </c>
      <c r="AQ15" s="280">
        <f t="shared" si="20"/>
        <v>175</v>
      </c>
      <c r="AR15" s="280">
        <v>0</v>
      </c>
      <c r="AS15" s="280">
        <v>0</v>
      </c>
      <c r="AT15" s="280">
        <v>175</v>
      </c>
      <c r="AU15" s="280">
        <f t="shared" si="21"/>
        <v>0</v>
      </c>
      <c r="AV15" s="280">
        <v>0</v>
      </c>
      <c r="AW15" s="280">
        <v>0</v>
      </c>
      <c r="AX15" s="280">
        <v>0</v>
      </c>
      <c r="AY15" s="280">
        <f t="shared" si="22"/>
        <v>0</v>
      </c>
      <c r="AZ15" s="280">
        <v>0</v>
      </c>
      <c r="BA15" s="280">
        <v>0</v>
      </c>
      <c r="BB15" s="280">
        <v>0</v>
      </c>
      <c r="BC15" s="284">
        <f t="shared" si="23"/>
        <v>1000</v>
      </c>
      <c r="BD15" s="284">
        <f t="shared" si="24"/>
        <v>575</v>
      </c>
      <c r="BE15" s="280">
        <v>0</v>
      </c>
      <c r="BF15" s="280">
        <v>298</v>
      </c>
      <c r="BG15" s="280">
        <v>126</v>
      </c>
      <c r="BH15" s="280">
        <v>52</v>
      </c>
      <c r="BI15" s="280">
        <v>61</v>
      </c>
      <c r="BJ15" s="280">
        <v>38</v>
      </c>
      <c r="BK15" s="284">
        <f t="shared" si="25"/>
        <v>425</v>
      </c>
      <c r="BL15" s="280">
        <v>0</v>
      </c>
      <c r="BM15" s="280">
        <v>309</v>
      </c>
      <c r="BN15" s="280">
        <v>31</v>
      </c>
      <c r="BO15" s="280">
        <v>85</v>
      </c>
      <c r="BP15" s="280">
        <v>0</v>
      </c>
      <c r="BQ15" s="280">
        <v>0</v>
      </c>
      <c r="BR15" s="280">
        <f t="shared" si="26"/>
        <v>4558</v>
      </c>
      <c r="BS15" s="280">
        <f t="shared" si="27"/>
        <v>0</v>
      </c>
      <c r="BT15" s="280">
        <f t="shared" si="28"/>
        <v>3145</v>
      </c>
      <c r="BU15" s="280">
        <f t="shared" si="29"/>
        <v>410</v>
      </c>
      <c r="BV15" s="280">
        <f t="shared" si="30"/>
        <v>898</v>
      </c>
      <c r="BW15" s="280">
        <f t="shared" si="31"/>
        <v>61</v>
      </c>
      <c r="BX15" s="280">
        <f t="shared" si="32"/>
        <v>44</v>
      </c>
      <c r="BY15" s="284">
        <f t="shared" si="33"/>
        <v>3983</v>
      </c>
      <c r="BZ15" s="280">
        <f t="shared" si="34"/>
        <v>0</v>
      </c>
      <c r="CA15" s="280">
        <f t="shared" si="35"/>
        <v>2847</v>
      </c>
      <c r="CB15" s="280">
        <f t="shared" si="36"/>
        <v>284</v>
      </c>
      <c r="CC15" s="280">
        <f t="shared" si="37"/>
        <v>846</v>
      </c>
      <c r="CD15" s="280">
        <f t="shared" si="38"/>
        <v>0</v>
      </c>
      <c r="CE15" s="280">
        <f t="shared" si="39"/>
        <v>6</v>
      </c>
      <c r="CF15" s="284">
        <f t="shared" si="40"/>
        <v>575</v>
      </c>
      <c r="CG15" s="280">
        <f t="shared" si="41"/>
        <v>0</v>
      </c>
      <c r="CH15" s="280">
        <f t="shared" si="42"/>
        <v>298</v>
      </c>
      <c r="CI15" s="280">
        <f t="shared" si="43"/>
        <v>126</v>
      </c>
      <c r="CJ15" s="280">
        <f t="shared" si="44"/>
        <v>52</v>
      </c>
      <c r="CK15" s="280">
        <f t="shared" si="45"/>
        <v>61</v>
      </c>
      <c r="CL15" s="280">
        <f t="shared" si="46"/>
        <v>38</v>
      </c>
      <c r="CM15" s="280">
        <f t="shared" si="47"/>
        <v>2129</v>
      </c>
      <c r="CN15" s="280">
        <f t="shared" si="48"/>
        <v>0</v>
      </c>
      <c r="CO15" s="280">
        <f t="shared" si="49"/>
        <v>1800</v>
      </c>
      <c r="CP15" s="280">
        <f t="shared" si="50"/>
        <v>69</v>
      </c>
      <c r="CQ15" s="280">
        <f t="shared" si="51"/>
        <v>260</v>
      </c>
      <c r="CR15" s="280">
        <f t="shared" si="52"/>
        <v>0</v>
      </c>
      <c r="CS15" s="280">
        <f t="shared" si="53"/>
        <v>0</v>
      </c>
      <c r="CT15" s="284">
        <f t="shared" si="54"/>
        <v>1704</v>
      </c>
      <c r="CU15" s="280">
        <f t="shared" si="55"/>
        <v>0</v>
      </c>
      <c r="CV15" s="280">
        <f t="shared" si="56"/>
        <v>1491</v>
      </c>
      <c r="CW15" s="280">
        <f t="shared" si="57"/>
        <v>38</v>
      </c>
      <c r="CX15" s="280">
        <f t="shared" si="58"/>
        <v>175</v>
      </c>
      <c r="CY15" s="280">
        <f t="shared" si="59"/>
        <v>0</v>
      </c>
      <c r="CZ15" s="280">
        <f t="shared" si="60"/>
        <v>0</v>
      </c>
      <c r="DA15" s="284">
        <f t="shared" si="61"/>
        <v>425</v>
      </c>
      <c r="DB15" s="280">
        <f t="shared" si="62"/>
        <v>0</v>
      </c>
      <c r="DC15" s="280">
        <f t="shared" si="63"/>
        <v>309</v>
      </c>
      <c r="DD15" s="280">
        <f t="shared" si="64"/>
        <v>31</v>
      </c>
      <c r="DE15" s="280">
        <f t="shared" si="65"/>
        <v>85</v>
      </c>
      <c r="DF15" s="280">
        <f t="shared" si="66"/>
        <v>0</v>
      </c>
      <c r="DG15" s="280">
        <f t="shared" si="67"/>
        <v>0</v>
      </c>
      <c r="DH15" s="280">
        <v>0</v>
      </c>
      <c r="DI15" s="284">
        <f t="shared" si="68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ht="12" customHeight="1">
      <c r="A16" s="282" t="s">
        <v>194</v>
      </c>
      <c r="B16" s="283" t="s">
        <v>557</v>
      </c>
      <c r="C16" s="282" t="s">
        <v>575</v>
      </c>
      <c r="D16" s="284">
        <f t="shared" si="8"/>
        <v>8531</v>
      </c>
      <c r="E16" s="280">
        <f t="shared" si="9"/>
        <v>4547</v>
      </c>
      <c r="F16" s="280">
        <f t="shared" si="10"/>
        <v>0</v>
      </c>
      <c r="G16" s="280">
        <v>0</v>
      </c>
      <c r="H16" s="280">
        <v>0</v>
      </c>
      <c r="I16" s="280">
        <v>0</v>
      </c>
      <c r="J16" s="280">
        <f t="shared" si="11"/>
        <v>3776</v>
      </c>
      <c r="K16" s="280">
        <v>0</v>
      </c>
      <c r="L16" s="280">
        <v>3776</v>
      </c>
      <c r="M16" s="280">
        <v>0</v>
      </c>
      <c r="N16" s="280">
        <f t="shared" si="12"/>
        <v>295</v>
      </c>
      <c r="O16" s="280">
        <v>0</v>
      </c>
      <c r="P16" s="280">
        <v>295</v>
      </c>
      <c r="Q16" s="280">
        <v>0</v>
      </c>
      <c r="R16" s="280">
        <f t="shared" si="13"/>
        <v>476</v>
      </c>
      <c r="S16" s="280">
        <v>0</v>
      </c>
      <c r="T16" s="280">
        <v>476</v>
      </c>
      <c r="U16" s="280">
        <v>0</v>
      </c>
      <c r="V16" s="280">
        <f t="shared" si="14"/>
        <v>0</v>
      </c>
      <c r="W16" s="280">
        <v>0</v>
      </c>
      <c r="X16" s="280">
        <v>0</v>
      </c>
      <c r="Y16" s="280">
        <v>0</v>
      </c>
      <c r="Z16" s="280">
        <f t="shared" si="15"/>
        <v>0</v>
      </c>
      <c r="AA16" s="280">
        <v>0</v>
      </c>
      <c r="AB16" s="280">
        <v>0</v>
      </c>
      <c r="AC16" s="280">
        <v>0</v>
      </c>
      <c r="AD16" s="280">
        <f t="shared" si="16"/>
        <v>2107</v>
      </c>
      <c r="AE16" s="280">
        <f t="shared" si="17"/>
        <v>0</v>
      </c>
      <c r="AF16" s="280">
        <v>0</v>
      </c>
      <c r="AG16" s="280">
        <v>0</v>
      </c>
      <c r="AH16" s="280">
        <v>0</v>
      </c>
      <c r="AI16" s="280">
        <f t="shared" si="18"/>
        <v>2044</v>
      </c>
      <c r="AJ16" s="280">
        <v>0</v>
      </c>
      <c r="AK16" s="280">
        <v>0</v>
      </c>
      <c r="AL16" s="280">
        <v>2044</v>
      </c>
      <c r="AM16" s="280">
        <f t="shared" si="19"/>
        <v>63</v>
      </c>
      <c r="AN16" s="280">
        <v>0</v>
      </c>
      <c r="AO16" s="280">
        <v>0</v>
      </c>
      <c r="AP16" s="280">
        <v>63</v>
      </c>
      <c r="AQ16" s="280">
        <f t="shared" si="20"/>
        <v>0</v>
      </c>
      <c r="AR16" s="280">
        <v>0</v>
      </c>
      <c r="AS16" s="280">
        <v>0</v>
      </c>
      <c r="AT16" s="280">
        <v>0</v>
      </c>
      <c r="AU16" s="280">
        <f t="shared" si="21"/>
        <v>0</v>
      </c>
      <c r="AV16" s="280">
        <v>0</v>
      </c>
      <c r="AW16" s="280">
        <v>0</v>
      </c>
      <c r="AX16" s="280">
        <v>0</v>
      </c>
      <c r="AY16" s="280">
        <f t="shared" si="22"/>
        <v>0</v>
      </c>
      <c r="AZ16" s="280">
        <v>0</v>
      </c>
      <c r="BA16" s="280">
        <v>0</v>
      </c>
      <c r="BB16" s="280">
        <v>0</v>
      </c>
      <c r="BC16" s="284">
        <f t="shared" si="23"/>
        <v>1877</v>
      </c>
      <c r="BD16" s="284">
        <f t="shared" si="24"/>
        <v>455</v>
      </c>
      <c r="BE16" s="280">
        <v>0</v>
      </c>
      <c r="BF16" s="280">
        <v>335</v>
      </c>
      <c r="BG16" s="280">
        <v>120</v>
      </c>
      <c r="BH16" s="280">
        <v>0</v>
      </c>
      <c r="BI16" s="280">
        <v>0</v>
      </c>
      <c r="BJ16" s="280">
        <v>0</v>
      </c>
      <c r="BK16" s="284">
        <f t="shared" si="25"/>
        <v>1422</v>
      </c>
      <c r="BL16" s="280">
        <v>0</v>
      </c>
      <c r="BM16" s="280">
        <v>1382</v>
      </c>
      <c r="BN16" s="280">
        <v>40</v>
      </c>
      <c r="BO16" s="280">
        <v>0</v>
      </c>
      <c r="BP16" s="280">
        <v>0</v>
      </c>
      <c r="BQ16" s="280">
        <v>0</v>
      </c>
      <c r="BR16" s="280">
        <f t="shared" si="26"/>
        <v>5002</v>
      </c>
      <c r="BS16" s="280">
        <f t="shared" si="27"/>
        <v>0</v>
      </c>
      <c r="BT16" s="280">
        <f t="shared" si="28"/>
        <v>4111</v>
      </c>
      <c r="BU16" s="280">
        <f t="shared" si="29"/>
        <v>415</v>
      </c>
      <c r="BV16" s="280">
        <f t="shared" si="30"/>
        <v>476</v>
      </c>
      <c r="BW16" s="280">
        <f t="shared" si="31"/>
        <v>0</v>
      </c>
      <c r="BX16" s="280">
        <f t="shared" si="32"/>
        <v>0</v>
      </c>
      <c r="BY16" s="284">
        <f t="shared" si="33"/>
        <v>4547</v>
      </c>
      <c r="BZ16" s="280">
        <f t="shared" si="34"/>
        <v>0</v>
      </c>
      <c r="CA16" s="280">
        <f t="shared" si="35"/>
        <v>3776</v>
      </c>
      <c r="CB16" s="280">
        <f t="shared" si="36"/>
        <v>295</v>
      </c>
      <c r="CC16" s="280">
        <f t="shared" si="37"/>
        <v>476</v>
      </c>
      <c r="CD16" s="280">
        <f t="shared" si="38"/>
        <v>0</v>
      </c>
      <c r="CE16" s="280">
        <f t="shared" si="39"/>
        <v>0</v>
      </c>
      <c r="CF16" s="284">
        <f t="shared" si="40"/>
        <v>455</v>
      </c>
      <c r="CG16" s="280">
        <f t="shared" si="41"/>
        <v>0</v>
      </c>
      <c r="CH16" s="280">
        <f t="shared" si="42"/>
        <v>335</v>
      </c>
      <c r="CI16" s="280">
        <f t="shared" si="43"/>
        <v>120</v>
      </c>
      <c r="CJ16" s="280">
        <f t="shared" si="44"/>
        <v>0</v>
      </c>
      <c r="CK16" s="280">
        <f t="shared" si="45"/>
        <v>0</v>
      </c>
      <c r="CL16" s="280">
        <f t="shared" si="46"/>
        <v>0</v>
      </c>
      <c r="CM16" s="280">
        <f t="shared" si="47"/>
        <v>3529</v>
      </c>
      <c r="CN16" s="280">
        <f t="shared" si="48"/>
        <v>0</v>
      </c>
      <c r="CO16" s="280">
        <f t="shared" si="49"/>
        <v>3426</v>
      </c>
      <c r="CP16" s="280">
        <f t="shared" si="50"/>
        <v>103</v>
      </c>
      <c r="CQ16" s="280">
        <f t="shared" si="51"/>
        <v>0</v>
      </c>
      <c r="CR16" s="280">
        <f t="shared" si="52"/>
        <v>0</v>
      </c>
      <c r="CS16" s="280">
        <f t="shared" si="53"/>
        <v>0</v>
      </c>
      <c r="CT16" s="284">
        <f t="shared" si="54"/>
        <v>2107</v>
      </c>
      <c r="CU16" s="280">
        <f t="shared" si="55"/>
        <v>0</v>
      </c>
      <c r="CV16" s="280">
        <f t="shared" si="56"/>
        <v>2044</v>
      </c>
      <c r="CW16" s="280">
        <f t="shared" si="57"/>
        <v>63</v>
      </c>
      <c r="CX16" s="280">
        <f t="shared" si="58"/>
        <v>0</v>
      </c>
      <c r="CY16" s="280">
        <f t="shared" si="59"/>
        <v>0</v>
      </c>
      <c r="CZ16" s="280">
        <f t="shared" si="60"/>
        <v>0</v>
      </c>
      <c r="DA16" s="284">
        <f t="shared" si="61"/>
        <v>1422</v>
      </c>
      <c r="DB16" s="280">
        <f t="shared" si="62"/>
        <v>0</v>
      </c>
      <c r="DC16" s="280">
        <f t="shared" si="63"/>
        <v>1382</v>
      </c>
      <c r="DD16" s="280">
        <f t="shared" si="64"/>
        <v>40</v>
      </c>
      <c r="DE16" s="280">
        <f t="shared" si="65"/>
        <v>0</v>
      </c>
      <c r="DF16" s="280">
        <f t="shared" si="66"/>
        <v>0</v>
      </c>
      <c r="DG16" s="280">
        <f t="shared" si="67"/>
        <v>0</v>
      </c>
      <c r="DH16" s="280">
        <v>0</v>
      </c>
      <c r="DI16" s="284">
        <f t="shared" si="68"/>
        <v>1</v>
      </c>
      <c r="DJ16" s="280">
        <v>1</v>
      </c>
      <c r="DK16" s="280">
        <v>0</v>
      </c>
      <c r="DL16" s="280">
        <v>0</v>
      </c>
      <c r="DM16" s="280">
        <v>0</v>
      </c>
    </row>
    <row r="17" spans="1:117" ht="12" customHeight="1">
      <c r="A17" s="282" t="s">
        <v>194</v>
      </c>
      <c r="B17" s="283" t="s">
        <v>558</v>
      </c>
      <c r="C17" s="282" t="s">
        <v>576</v>
      </c>
      <c r="D17" s="284">
        <f t="shared" si="8"/>
        <v>7682</v>
      </c>
      <c r="E17" s="280">
        <f t="shared" si="9"/>
        <v>6360</v>
      </c>
      <c r="F17" s="280">
        <f t="shared" si="10"/>
        <v>0</v>
      </c>
      <c r="G17" s="280">
        <v>0</v>
      </c>
      <c r="H17" s="280">
        <v>0</v>
      </c>
      <c r="I17" s="280">
        <v>0</v>
      </c>
      <c r="J17" s="280">
        <f t="shared" si="11"/>
        <v>5082</v>
      </c>
      <c r="K17" s="280">
        <v>0</v>
      </c>
      <c r="L17" s="280">
        <v>5082</v>
      </c>
      <c r="M17" s="280">
        <v>0</v>
      </c>
      <c r="N17" s="280">
        <f t="shared" si="12"/>
        <v>447</v>
      </c>
      <c r="O17" s="280">
        <v>0</v>
      </c>
      <c r="P17" s="280">
        <v>447</v>
      </c>
      <c r="Q17" s="280">
        <v>0</v>
      </c>
      <c r="R17" s="280">
        <f t="shared" si="13"/>
        <v>793</v>
      </c>
      <c r="S17" s="280">
        <v>0</v>
      </c>
      <c r="T17" s="280">
        <v>793</v>
      </c>
      <c r="U17" s="280">
        <v>0</v>
      </c>
      <c r="V17" s="280">
        <f t="shared" si="14"/>
        <v>0</v>
      </c>
      <c r="W17" s="280">
        <v>0</v>
      </c>
      <c r="X17" s="280">
        <v>0</v>
      </c>
      <c r="Y17" s="280">
        <v>0</v>
      </c>
      <c r="Z17" s="280">
        <f t="shared" si="15"/>
        <v>38</v>
      </c>
      <c r="AA17" s="280">
        <v>0</v>
      </c>
      <c r="AB17" s="280">
        <v>38</v>
      </c>
      <c r="AC17" s="280">
        <v>0</v>
      </c>
      <c r="AD17" s="280">
        <f t="shared" si="16"/>
        <v>1315</v>
      </c>
      <c r="AE17" s="280">
        <f t="shared" si="17"/>
        <v>0</v>
      </c>
      <c r="AF17" s="280">
        <v>0</v>
      </c>
      <c r="AG17" s="280">
        <v>0</v>
      </c>
      <c r="AH17" s="280">
        <v>0</v>
      </c>
      <c r="AI17" s="280">
        <f t="shared" si="18"/>
        <v>1251</v>
      </c>
      <c r="AJ17" s="280">
        <v>0</v>
      </c>
      <c r="AK17" s="280">
        <v>0</v>
      </c>
      <c r="AL17" s="280">
        <v>1251</v>
      </c>
      <c r="AM17" s="280">
        <f t="shared" si="19"/>
        <v>38</v>
      </c>
      <c r="AN17" s="280">
        <v>0</v>
      </c>
      <c r="AO17" s="280">
        <v>0</v>
      </c>
      <c r="AP17" s="280">
        <v>38</v>
      </c>
      <c r="AQ17" s="280">
        <f t="shared" si="20"/>
        <v>0</v>
      </c>
      <c r="AR17" s="280">
        <v>0</v>
      </c>
      <c r="AS17" s="280">
        <v>0</v>
      </c>
      <c r="AT17" s="280">
        <v>0</v>
      </c>
      <c r="AU17" s="280">
        <f t="shared" si="21"/>
        <v>0</v>
      </c>
      <c r="AV17" s="280">
        <v>0</v>
      </c>
      <c r="AW17" s="280">
        <v>0</v>
      </c>
      <c r="AX17" s="280">
        <v>0</v>
      </c>
      <c r="AY17" s="280">
        <f t="shared" si="22"/>
        <v>26</v>
      </c>
      <c r="AZ17" s="280">
        <v>0</v>
      </c>
      <c r="BA17" s="280">
        <v>0</v>
      </c>
      <c r="BB17" s="280">
        <v>26</v>
      </c>
      <c r="BC17" s="284">
        <f t="shared" si="23"/>
        <v>7</v>
      </c>
      <c r="BD17" s="284">
        <f t="shared" si="24"/>
        <v>7</v>
      </c>
      <c r="BE17" s="280">
        <v>0</v>
      </c>
      <c r="BF17" s="280">
        <v>3</v>
      </c>
      <c r="BG17" s="280">
        <v>0</v>
      </c>
      <c r="BH17" s="280">
        <v>0</v>
      </c>
      <c r="BI17" s="280">
        <v>0</v>
      </c>
      <c r="BJ17" s="280">
        <v>4</v>
      </c>
      <c r="BK17" s="284">
        <f t="shared" si="25"/>
        <v>0</v>
      </c>
      <c r="BL17" s="280"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f t="shared" si="26"/>
        <v>6367</v>
      </c>
      <c r="BS17" s="280">
        <f t="shared" si="27"/>
        <v>0</v>
      </c>
      <c r="BT17" s="280">
        <f t="shared" si="28"/>
        <v>5085</v>
      </c>
      <c r="BU17" s="280">
        <f t="shared" si="29"/>
        <v>447</v>
      </c>
      <c r="BV17" s="280">
        <f t="shared" si="30"/>
        <v>793</v>
      </c>
      <c r="BW17" s="280">
        <f t="shared" si="31"/>
        <v>0</v>
      </c>
      <c r="BX17" s="280">
        <f t="shared" si="32"/>
        <v>42</v>
      </c>
      <c r="BY17" s="284">
        <f t="shared" si="33"/>
        <v>6360</v>
      </c>
      <c r="BZ17" s="280">
        <f t="shared" si="34"/>
        <v>0</v>
      </c>
      <c r="CA17" s="280">
        <f t="shared" si="35"/>
        <v>5082</v>
      </c>
      <c r="CB17" s="280">
        <f t="shared" si="36"/>
        <v>447</v>
      </c>
      <c r="CC17" s="280">
        <f t="shared" si="37"/>
        <v>793</v>
      </c>
      <c r="CD17" s="280">
        <f t="shared" si="38"/>
        <v>0</v>
      </c>
      <c r="CE17" s="280">
        <f t="shared" si="39"/>
        <v>38</v>
      </c>
      <c r="CF17" s="284">
        <f t="shared" si="40"/>
        <v>7</v>
      </c>
      <c r="CG17" s="280">
        <f t="shared" si="41"/>
        <v>0</v>
      </c>
      <c r="CH17" s="280">
        <f t="shared" si="42"/>
        <v>3</v>
      </c>
      <c r="CI17" s="280">
        <f t="shared" si="43"/>
        <v>0</v>
      </c>
      <c r="CJ17" s="280">
        <f t="shared" si="44"/>
        <v>0</v>
      </c>
      <c r="CK17" s="280">
        <f t="shared" si="45"/>
        <v>0</v>
      </c>
      <c r="CL17" s="280">
        <f t="shared" si="46"/>
        <v>4</v>
      </c>
      <c r="CM17" s="280">
        <f t="shared" si="47"/>
        <v>1315</v>
      </c>
      <c r="CN17" s="280">
        <f t="shared" si="48"/>
        <v>0</v>
      </c>
      <c r="CO17" s="280">
        <f t="shared" si="49"/>
        <v>1251</v>
      </c>
      <c r="CP17" s="280">
        <f t="shared" si="50"/>
        <v>38</v>
      </c>
      <c r="CQ17" s="280">
        <f t="shared" si="51"/>
        <v>0</v>
      </c>
      <c r="CR17" s="280">
        <f t="shared" si="52"/>
        <v>0</v>
      </c>
      <c r="CS17" s="280">
        <f t="shared" si="53"/>
        <v>26</v>
      </c>
      <c r="CT17" s="284">
        <f t="shared" si="54"/>
        <v>1315</v>
      </c>
      <c r="CU17" s="280">
        <f t="shared" si="55"/>
        <v>0</v>
      </c>
      <c r="CV17" s="280">
        <f t="shared" si="56"/>
        <v>1251</v>
      </c>
      <c r="CW17" s="280">
        <f t="shared" si="57"/>
        <v>38</v>
      </c>
      <c r="CX17" s="280">
        <f t="shared" si="58"/>
        <v>0</v>
      </c>
      <c r="CY17" s="280">
        <f t="shared" si="59"/>
        <v>0</v>
      </c>
      <c r="CZ17" s="280">
        <f t="shared" si="60"/>
        <v>26</v>
      </c>
      <c r="DA17" s="284">
        <f t="shared" si="61"/>
        <v>0</v>
      </c>
      <c r="DB17" s="280">
        <f t="shared" si="62"/>
        <v>0</v>
      </c>
      <c r="DC17" s="280">
        <f t="shared" si="63"/>
        <v>0</v>
      </c>
      <c r="DD17" s="280">
        <f t="shared" si="64"/>
        <v>0</v>
      </c>
      <c r="DE17" s="280">
        <f t="shared" si="65"/>
        <v>0</v>
      </c>
      <c r="DF17" s="280">
        <f t="shared" si="66"/>
        <v>0</v>
      </c>
      <c r="DG17" s="280">
        <f t="shared" si="67"/>
        <v>0</v>
      </c>
      <c r="DH17" s="280">
        <v>0</v>
      </c>
      <c r="DI17" s="284">
        <f t="shared" si="68"/>
        <v>1</v>
      </c>
      <c r="DJ17" s="280">
        <v>0</v>
      </c>
      <c r="DK17" s="280">
        <v>1</v>
      </c>
      <c r="DL17" s="280">
        <v>0</v>
      </c>
      <c r="DM17" s="280">
        <v>0</v>
      </c>
    </row>
    <row r="18" spans="1:117" ht="12" customHeight="1">
      <c r="A18" s="282" t="s">
        <v>194</v>
      </c>
      <c r="B18" s="283" t="s">
        <v>559</v>
      </c>
      <c r="C18" s="282" t="s">
        <v>577</v>
      </c>
      <c r="D18" s="284">
        <f t="shared" si="8"/>
        <v>18567</v>
      </c>
      <c r="E18" s="280">
        <f t="shared" si="9"/>
        <v>11904</v>
      </c>
      <c r="F18" s="280">
        <f t="shared" si="10"/>
        <v>0</v>
      </c>
      <c r="G18" s="280">
        <v>0</v>
      </c>
      <c r="H18" s="280">
        <v>0</v>
      </c>
      <c r="I18" s="280">
        <v>0</v>
      </c>
      <c r="J18" s="280">
        <f t="shared" si="11"/>
        <v>10281</v>
      </c>
      <c r="K18" s="280">
        <v>0</v>
      </c>
      <c r="L18" s="280">
        <v>10281</v>
      </c>
      <c r="M18" s="280">
        <v>0</v>
      </c>
      <c r="N18" s="280">
        <f t="shared" si="12"/>
        <v>502</v>
      </c>
      <c r="O18" s="280">
        <v>0</v>
      </c>
      <c r="P18" s="280">
        <v>502</v>
      </c>
      <c r="Q18" s="280">
        <v>0</v>
      </c>
      <c r="R18" s="280">
        <f t="shared" si="13"/>
        <v>936</v>
      </c>
      <c r="S18" s="280">
        <v>8</v>
      </c>
      <c r="T18" s="280">
        <v>928</v>
      </c>
      <c r="U18" s="280">
        <v>0</v>
      </c>
      <c r="V18" s="280">
        <f t="shared" si="14"/>
        <v>0</v>
      </c>
      <c r="W18" s="280">
        <v>0</v>
      </c>
      <c r="X18" s="280">
        <v>0</v>
      </c>
      <c r="Y18" s="280">
        <v>0</v>
      </c>
      <c r="Z18" s="280">
        <f t="shared" si="15"/>
        <v>185</v>
      </c>
      <c r="AA18" s="280">
        <v>0</v>
      </c>
      <c r="AB18" s="280">
        <v>185</v>
      </c>
      <c r="AC18" s="280">
        <v>0</v>
      </c>
      <c r="AD18" s="280">
        <f t="shared" si="16"/>
        <v>6218</v>
      </c>
      <c r="AE18" s="280">
        <f t="shared" si="17"/>
        <v>0</v>
      </c>
      <c r="AF18" s="280">
        <v>0</v>
      </c>
      <c r="AG18" s="280">
        <v>0</v>
      </c>
      <c r="AH18" s="280">
        <v>0</v>
      </c>
      <c r="AI18" s="280">
        <f t="shared" si="18"/>
        <v>6039</v>
      </c>
      <c r="AJ18" s="280">
        <v>0</v>
      </c>
      <c r="AK18" s="280">
        <v>0</v>
      </c>
      <c r="AL18" s="280">
        <v>6039</v>
      </c>
      <c r="AM18" s="280">
        <f t="shared" si="19"/>
        <v>179</v>
      </c>
      <c r="AN18" s="280">
        <v>0</v>
      </c>
      <c r="AO18" s="280">
        <v>0</v>
      </c>
      <c r="AP18" s="280">
        <v>179</v>
      </c>
      <c r="AQ18" s="280">
        <f t="shared" si="20"/>
        <v>0</v>
      </c>
      <c r="AR18" s="280">
        <v>0</v>
      </c>
      <c r="AS18" s="280">
        <v>0</v>
      </c>
      <c r="AT18" s="280">
        <v>0</v>
      </c>
      <c r="AU18" s="280">
        <f t="shared" si="21"/>
        <v>0</v>
      </c>
      <c r="AV18" s="280">
        <v>0</v>
      </c>
      <c r="AW18" s="280">
        <v>0</v>
      </c>
      <c r="AX18" s="280">
        <v>0</v>
      </c>
      <c r="AY18" s="280">
        <f t="shared" si="22"/>
        <v>0</v>
      </c>
      <c r="AZ18" s="280">
        <v>0</v>
      </c>
      <c r="BA18" s="280">
        <v>0</v>
      </c>
      <c r="BB18" s="280">
        <v>0</v>
      </c>
      <c r="BC18" s="284">
        <f t="shared" si="23"/>
        <v>445</v>
      </c>
      <c r="BD18" s="284">
        <f t="shared" si="24"/>
        <v>187</v>
      </c>
      <c r="BE18" s="280">
        <v>0</v>
      </c>
      <c r="BF18" s="280">
        <v>77</v>
      </c>
      <c r="BG18" s="280">
        <v>71</v>
      </c>
      <c r="BH18" s="280">
        <v>0</v>
      </c>
      <c r="BI18" s="280">
        <v>39</v>
      </c>
      <c r="BJ18" s="280">
        <v>0</v>
      </c>
      <c r="BK18" s="284">
        <f t="shared" si="25"/>
        <v>258</v>
      </c>
      <c r="BL18" s="280">
        <v>0</v>
      </c>
      <c r="BM18" s="280">
        <v>181</v>
      </c>
      <c r="BN18" s="280">
        <v>43</v>
      </c>
      <c r="BO18" s="280">
        <v>0</v>
      </c>
      <c r="BP18" s="280">
        <v>34</v>
      </c>
      <c r="BQ18" s="280">
        <v>0</v>
      </c>
      <c r="BR18" s="280">
        <f t="shared" si="26"/>
        <v>12091</v>
      </c>
      <c r="BS18" s="280">
        <f t="shared" si="27"/>
        <v>0</v>
      </c>
      <c r="BT18" s="280">
        <f t="shared" si="28"/>
        <v>10358</v>
      </c>
      <c r="BU18" s="280">
        <f t="shared" si="29"/>
        <v>573</v>
      </c>
      <c r="BV18" s="280">
        <f t="shared" si="30"/>
        <v>936</v>
      </c>
      <c r="BW18" s="280">
        <f t="shared" si="31"/>
        <v>39</v>
      </c>
      <c r="BX18" s="280">
        <f t="shared" si="32"/>
        <v>185</v>
      </c>
      <c r="BY18" s="284">
        <f t="shared" si="33"/>
        <v>11904</v>
      </c>
      <c r="BZ18" s="280">
        <f t="shared" si="34"/>
        <v>0</v>
      </c>
      <c r="CA18" s="280">
        <f t="shared" si="35"/>
        <v>10281</v>
      </c>
      <c r="CB18" s="280">
        <f t="shared" si="36"/>
        <v>502</v>
      </c>
      <c r="CC18" s="280">
        <f t="shared" si="37"/>
        <v>936</v>
      </c>
      <c r="CD18" s="280">
        <f t="shared" si="38"/>
        <v>0</v>
      </c>
      <c r="CE18" s="280">
        <f t="shared" si="39"/>
        <v>185</v>
      </c>
      <c r="CF18" s="284">
        <f t="shared" si="40"/>
        <v>187</v>
      </c>
      <c r="CG18" s="280">
        <f t="shared" si="41"/>
        <v>0</v>
      </c>
      <c r="CH18" s="280">
        <f t="shared" si="42"/>
        <v>77</v>
      </c>
      <c r="CI18" s="280">
        <f t="shared" si="43"/>
        <v>71</v>
      </c>
      <c r="CJ18" s="280">
        <f t="shared" si="44"/>
        <v>0</v>
      </c>
      <c r="CK18" s="280">
        <f t="shared" si="45"/>
        <v>39</v>
      </c>
      <c r="CL18" s="280">
        <f t="shared" si="46"/>
        <v>0</v>
      </c>
      <c r="CM18" s="280">
        <f t="shared" si="47"/>
        <v>6476</v>
      </c>
      <c r="CN18" s="280">
        <f t="shared" si="48"/>
        <v>0</v>
      </c>
      <c r="CO18" s="280">
        <f t="shared" si="49"/>
        <v>6220</v>
      </c>
      <c r="CP18" s="280">
        <f t="shared" si="50"/>
        <v>222</v>
      </c>
      <c r="CQ18" s="280">
        <f t="shared" si="51"/>
        <v>0</v>
      </c>
      <c r="CR18" s="280">
        <f t="shared" si="52"/>
        <v>34</v>
      </c>
      <c r="CS18" s="280">
        <f t="shared" si="53"/>
        <v>0</v>
      </c>
      <c r="CT18" s="284">
        <f t="shared" si="54"/>
        <v>6218</v>
      </c>
      <c r="CU18" s="280">
        <f t="shared" si="55"/>
        <v>0</v>
      </c>
      <c r="CV18" s="280">
        <f t="shared" si="56"/>
        <v>6039</v>
      </c>
      <c r="CW18" s="280">
        <f t="shared" si="57"/>
        <v>179</v>
      </c>
      <c r="CX18" s="280">
        <f t="shared" si="58"/>
        <v>0</v>
      </c>
      <c r="CY18" s="280">
        <f t="shared" si="59"/>
        <v>0</v>
      </c>
      <c r="CZ18" s="280">
        <f t="shared" si="60"/>
        <v>0</v>
      </c>
      <c r="DA18" s="284">
        <f t="shared" si="61"/>
        <v>258</v>
      </c>
      <c r="DB18" s="280">
        <f t="shared" si="62"/>
        <v>0</v>
      </c>
      <c r="DC18" s="280">
        <f t="shared" si="63"/>
        <v>181</v>
      </c>
      <c r="DD18" s="280">
        <f t="shared" si="64"/>
        <v>43</v>
      </c>
      <c r="DE18" s="280">
        <f t="shared" si="65"/>
        <v>0</v>
      </c>
      <c r="DF18" s="280">
        <f t="shared" si="66"/>
        <v>34</v>
      </c>
      <c r="DG18" s="280">
        <f t="shared" si="67"/>
        <v>0</v>
      </c>
      <c r="DH18" s="280">
        <v>88</v>
      </c>
      <c r="DI18" s="284">
        <f t="shared" si="68"/>
        <v>2</v>
      </c>
      <c r="DJ18" s="280">
        <v>2</v>
      </c>
      <c r="DK18" s="280">
        <v>0</v>
      </c>
      <c r="DL18" s="280">
        <v>0</v>
      </c>
      <c r="DM18" s="280">
        <v>0</v>
      </c>
    </row>
    <row r="19" spans="1:117" ht="12" customHeight="1">
      <c r="A19" s="282" t="s">
        <v>194</v>
      </c>
      <c r="B19" s="283" t="s">
        <v>560</v>
      </c>
      <c r="C19" s="282" t="s">
        <v>578</v>
      </c>
      <c r="D19" s="284">
        <f t="shared" si="8"/>
        <v>12141</v>
      </c>
      <c r="E19" s="280">
        <f t="shared" si="9"/>
        <v>6882</v>
      </c>
      <c r="F19" s="280">
        <f t="shared" si="10"/>
        <v>0</v>
      </c>
      <c r="G19" s="280">
        <v>0</v>
      </c>
      <c r="H19" s="280">
        <v>0</v>
      </c>
      <c r="I19" s="280">
        <v>0</v>
      </c>
      <c r="J19" s="280">
        <f t="shared" si="11"/>
        <v>4956</v>
      </c>
      <c r="K19" s="280">
        <v>4956</v>
      </c>
      <c r="L19" s="280">
        <v>0</v>
      </c>
      <c r="M19" s="280">
        <v>0</v>
      </c>
      <c r="N19" s="280">
        <f t="shared" si="12"/>
        <v>115</v>
      </c>
      <c r="O19" s="280">
        <v>115</v>
      </c>
      <c r="P19" s="280">
        <v>0</v>
      </c>
      <c r="Q19" s="280">
        <v>0</v>
      </c>
      <c r="R19" s="280">
        <f t="shared" si="13"/>
        <v>1801</v>
      </c>
      <c r="S19" s="280">
        <v>0</v>
      </c>
      <c r="T19" s="280">
        <v>1801</v>
      </c>
      <c r="U19" s="280">
        <v>0</v>
      </c>
      <c r="V19" s="280">
        <f t="shared" si="14"/>
        <v>0</v>
      </c>
      <c r="W19" s="280">
        <v>0</v>
      </c>
      <c r="X19" s="280">
        <v>0</v>
      </c>
      <c r="Y19" s="280">
        <v>0</v>
      </c>
      <c r="Z19" s="280">
        <f t="shared" si="15"/>
        <v>10</v>
      </c>
      <c r="AA19" s="280">
        <v>10</v>
      </c>
      <c r="AB19" s="280">
        <v>0</v>
      </c>
      <c r="AC19" s="280">
        <v>0</v>
      </c>
      <c r="AD19" s="280">
        <f t="shared" si="16"/>
        <v>0</v>
      </c>
      <c r="AE19" s="280">
        <f t="shared" si="17"/>
        <v>0</v>
      </c>
      <c r="AF19" s="280">
        <v>0</v>
      </c>
      <c r="AG19" s="280">
        <v>0</v>
      </c>
      <c r="AH19" s="280">
        <v>0</v>
      </c>
      <c r="AI19" s="280">
        <f t="shared" si="18"/>
        <v>0</v>
      </c>
      <c r="AJ19" s="280">
        <v>0</v>
      </c>
      <c r="AK19" s="280">
        <v>0</v>
      </c>
      <c r="AL19" s="280">
        <v>0</v>
      </c>
      <c r="AM19" s="280">
        <f t="shared" si="19"/>
        <v>0</v>
      </c>
      <c r="AN19" s="280">
        <v>0</v>
      </c>
      <c r="AO19" s="280">
        <v>0</v>
      </c>
      <c r="AP19" s="280">
        <v>0</v>
      </c>
      <c r="AQ19" s="280">
        <f t="shared" si="20"/>
        <v>0</v>
      </c>
      <c r="AR19" s="280">
        <v>0</v>
      </c>
      <c r="AS19" s="280">
        <v>0</v>
      </c>
      <c r="AT19" s="280">
        <v>0</v>
      </c>
      <c r="AU19" s="280">
        <f t="shared" si="21"/>
        <v>0</v>
      </c>
      <c r="AV19" s="280">
        <v>0</v>
      </c>
      <c r="AW19" s="280">
        <v>0</v>
      </c>
      <c r="AX19" s="280">
        <v>0</v>
      </c>
      <c r="AY19" s="280">
        <f t="shared" si="22"/>
        <v>0</v>
      </c>
      <c r="AZ19" s="280">
        <v>0</v>
      </c>
      <c r="BA19" s="280">
        <v>0</v>
      </c>
      <c r="BB19" s="280">
        <v>0</v>
      </c>
      <c r="BC19" s="284">
        <f t="shared" si="23"/>
        <v>5259</v>
      </c>
      <c r="BD19" s="284">
        <f t="shared" si="24"/>
        <v>1218</v>
      </c>
      <c r="BE19" s="280">
        <v>0</v>
      </c>
      <c r="BF19" s="280">
        <v>696</v>
      </c>
      <c r="BG19" s="280">
        <v>289</v>
      </c>
      <c r="BH19" s="280">
        <v>64</v>
      </c>
      <c r="BI19" s="280">
        <v>0</v>
      </c>
      <c r="BJ19" s="280">
        <v>169</v>
      </c>
      <c r="BK19" s="284">
        <f t="shared" si="25"/>
        <v>4041</v>
      </c>
      <c r="BL19" s="280">
        <v>0</v>
      </c>
      <c r="BM19" s="280">
        <v>3864</v>
      </c>
      <c r="BN19" s="280">
        <v>99</v>
      </c>
      <c r="BO19" s="280">
        <v>0</v>
      </c>
      <c r="BP19" s="280">
        <v>0</v>
      </c>
      <c r="BQ19" s="280">
        <v>78</v>
      </c>
      <c r="BR19" s="280">
        <f t="shared" si="26"/>
        <v>8100</v>
      </c>
      <c r="BS19" s="280">
        <f t="shared" si="27"/>
        <v>0</v>
      </c>
      <c r="BT19" s="280">
        <f t="shared" si="28"/>
        <v>5652</v>
      </c>
      <c r="BU19" s="280">
        <f t="shared" si="29"/>
        <v>404</v>
      </c>
      <c r="BV19" s="280">
        <f t="shared" si="30"/>
        <v>1865</v>
      </c>
      <c r="BW19" s="280">
        <f t="shared" si="31"/>
        <v>0</v>
      </c>
      <c r="BX19" s="280">
        <f t="shared" si="32"/>
        <v>179</v>
      </c>
      <c r="BY19" s="284">
        <f t="shared" si="33"/>
        <v>6882</v>
      </c>
      <c r="BZ19" s="280">
        <f t="shared" si="34"/>
        <v>0</v>
      </c>
      <c r="CA19" s="280">
        <f t="shared" si="35"/>
        <v>4956</v>
      </c>
      <c r="CB19" s="280">
        <f t="shared" si="36"/>
        <v>115</v>
      </c>
      <c r="CC19" s="280">
        <f t="shared" si="37"/>
        <v>1801</v>
      </c>
      <c r="CD19" s="280">
        <f t="shared" si="38"/>
        <v>0</v>
      </c>
      <c r="CE19" s="280">
        <f t="shared" si="39"/>
        <v>10</v>
      </c>
      <c r="CF19" s="284">
        <f t="shared" si="40"/>
        <v>1218</v>
      </c>
      <c r="CG19" s="280">
        <f t="shared" si="41"/>
        <v>0</v>
      </c>
      <c r="CH19" s="280">
        <f t="shared" si="42"/>
        <v>696</v>
      </c>
      <c r="CI19" s="280">
        <f t="shared" si="43"/>
        <v>289</v>
      </c>
      <c r="CJ19" s="280">
        <f t="shared" si="44"/>
        <v>64</v>
      </c>
      <c r="CK19" s="280">
        <f t="shared" si="45"/>
        <v>0</v>
      </c>
      <c r="CL19" s="280">
        <f t="shared" si="46"/>
        <v>169</v>
      </c>
      <c r="CM19" s="280">
        <f t="shared" si="47"/>
        <v>4041</v>
      </c>
      <c r="CN19" s="280">
        <f t="shared" si="48"/>
        <v>0</v>
      </c>
      <c r="CO19" s="280">
        <f t="shared" si="49"/>
        <v>3864</v>
      </c>
      <c r="CP19" s="280">
        <f t="shared" si="50"/>
        <v>99</v>
      </c>
      <c r="CQ19" s="280">
        <f t="shared" si="51"/>
        <v>0</v>
      </c>
      <c r="CR19" s="280">
        <f t="shared" si="52"/>
        <v>0</v>
      </c>
      <c r="CS19" s="280">
        <f t="shared" si="53"/>
        <v>78</v>
      </c>
      <c r="CT19" s="284">
        <f t="shared" si="54"/>
        <v>0</v>
      </c>
      <c r="CU19" s="280">
        <f t="shared" si="55"/>
        <v>0</v>
      </c>
      <c r="CV19" s="280">
        <f t="shared" si="56"/>
        <v>0</v>
      </c>
      <c r="CW19" s="280">
        <f t="shared" si="57"/>
        <v>0</v>
      </c>
      <c r="CX19" s="280">
        <f t="shared" si="58"/>
        <v>0</v>
      </c>
      <c r="CY19" s="280">
        <f t="shared" si="59"/>
        <v>0</v>
      </c>
      <c r="CZ19" s="280">
        <f t="shared" si="60"/>
        <v>0</v>
      </c>
      <c r="DA19" s="284">
        <f t="shared" si="61"/>
        <v>4041</v>
      </c>
      <c r="DB19" s="280">
        <f t="shared" si="62"/>
        <v>0</v>
      </c>
      <c r="DC19" s="280">
        <f t="shared" si="63"/>
        <v>3864</v>
      </c>
      <c r="DD19" s="280">
        <f t="shared" si="64"/>
        <v>99</v>
      </c>
      <c r="DE19" s="280">
        <f t="shared" si="65"/>
        <v>0</v>
      </c>
      <c r="DF19" s="280">
        <f t="shared" si="66"/>
        <v>0</v>
      </c>
      <c r="DG19" s="280">
        <f t="shared" si="67"/>
        <v>78</v>
      </c>
      <c r="DH19" s="280">
        <v>0</v>
      </c>
      <c r="DI19" s="284">
        <f t="shared" si="68"/>
        <v>11</v>
      </c>
      <c r="DJ19" s="280">
        <v>1</v>
      </c>
      <c r="DK19" s="280">
        <v>0</v>
      </c>
      <c r="DL19" s="280">
        <v>0</v>
      </c>
      <c r="DM19" s="280">
        <v>10</v>
      </c>
    </row>
    <row r="20" spans="1:117" ht="12" customHeight="1">
      <c r="A20" s="282" t="s">
        <v>194</v>
      </c>
      <c r="B20" s="283" t="s">
        <v>561</v>
      </c>
      <c r="C20" s="282" t="s">
        <v>579</v>
      </c>
      <c r="D20" s="284">
        <f t="shared" si="8"/>
        <v>12514</v>
      </c>
      <c r="E20" s="280">
        <f t="shared" si="9"/>
        <v>7541</v>
      </c>
      <c r="F20" s="280">
        <f t="shared" si="10"/>
        <v>0</v>
      </c>
      <c r="G20" s="280">
        <v>0</v>
      </c>
      <c r="H20" s="280">
        <v>0</v>
      </c>
      <c r="I20" s="280">
        <v>0</v>
      </c>
      <c r="J20" s="280">
        <f t="shared" si="11"/>
        <v>5796</v>
      </c>
      <c r="K20" s="280">
        <v>5796</v>
      </c>
      <c r="L20" s="280">
        <v>0</v>
      </c>
      <c r="M20" s="280">
        <v>0</v>
      </c>
      <c r="N20" s="280">
        <f t="shared" si="12"/>
        <v>402</v>
      </c>
      <c r="O20" s="280">
        <v>402</v>
      </c>
      <c r="P20" s="280">
        <v>0</v>
      </c>
      <c r="Q20" s="280">
        <v>0</v>
      </c>
      <c r="R20" s="280">
        <f t="shared" si="13"/>
        <v>1305</v>
      </c>
      <c r="S20" s="280">
        <v>1305</v>
      </c>
      <c r="T20" s="280">
        <v>0</v>
      </c>
      <c r="U20" s="280">
        <v>0</v>
      </c>
      <c r="V20" s="280">
        <f t="shared" si="14"/>
        <v>0</v>
      </c>
      <c r="W20" s="280">
        <v>0</v>
      </c>
      <c r="X20" s="280">
        <v>0</v>
      </c>
      <c r="Y20" s="280">
        <v>0</v>
      </c>
      <c r="Z20" s="280">
        <f t="shared" si="15"/>
        <v>38</v>
      </c>
      <c r="AA20" s="280">
        <v>38</v>
      </c>
      <c r="AB20" s="280">
        <v>0</v>
      </c>
      <c r="AC20" s="280">
        <v>0</v>
      </c>
      <c r="AD20" s="280">
        <f t="shared" si="16"/>
        <v>2709</v>
      </c>
      <c r="AE20" s="280">
        <f t="shared" si="17"/>
        <v>0</v>
      </c>
      <c r="AF20" s="280">
        <v>0</v>
      </c>
      <c r="AG20" s="280">
        <v>0</v>
      </c>
      <c r="AH20" s="280">
        <v>0</v>
      </c>
      <c r="AI20" s="280">
        <f t="shared" si="18"/>
        <v>2709</v>
      </c>
      <c r="AJ20" s="280">
        <v>0</v>
      </c>
      <c r="AK20" s="280">
        <v>0</v>
      </c>
      <c r="AL20" s="280">
        <v>2709</v>
      </c>
      <c r="AM20" s="280">
        <f t="shared" si="19"/>
        <v>0</v>
      </c>
      <c r="AN20" s="280">
        <v>0</v>
      </c>
      <c r="AO20" s="280">
        <v>0</v>
      </c>
      <c r="AP20" s="280">
        <v>0</v>
      </c>
      <c r="AQ20" s="280">
        <f t="shared" si="20"/>
        <v>0</v>
      </c>
      <c r="AR20" s="280">
        <v>0</v>
      </c>
      <c r="AS20" s="280">
        <v>0</v>
      </c>
      <c r="AT20" s="280">
        <v>0</v>
      </c>
      <c r="AU20" s="280">
        <f t="shared" si="21"/>
        <v>0</v>
      </c>
      <c r="AV20" s="280">
        <v>0</v>
      </c>
      <c r="AW20" s="280">
        <v>0</v>
      </c>
      <c r="AX20" s="280">
        <v>0</v>
      </c>
      <c r="AY20" s="280">
        <f t="shared" si="22"/>
        <v>0</v>
      </c>
      <c r="AZ20" s="280">
        <v>0</v>
      </c>
      <c r="BA20" s="280">
        <v>0</v>
      </c>
      <c r="BB20" s="280">
        <v>0</v>
      </c>
      <c r="BC20" s="284">
        <f t="shared" si="23"/>
        <v>2264</v>
      </c>
      <c r="BD20" s="284">
        <f t="shared" si="24"/>
        <v>2264</v>
      </c>
      <c r="BE20" s="280">
        <v>0</v>
      </c>
      <c r="BF20" s="280">
        <v>2264</v>
      </c>
      <c r="BG20" s="280">
        <v>0</v>
      </c>
      <c r="BH20" s="280">
        <v>0</v>
      </c>
      <c r="BI20" s="280">
        <v>0</v>
      </c>
      <c r="BJ20" s="280">
        <v>0</v>
      </c>
      <c r="BK20" s="284">
        <f t="shared" si="25"/>
        <v>0</v>
      </c>
      <c r="BL20" s="280"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f t="shared" si="26"/>
        <v>9805</v>
      </c>
      <c r="BS20" s="280">
        <f t="shared" si="27"/>
        <v>0</v>
      </c>
      <c r="BT20" s="280">
        <f t="shared" si="28"/>
        <v>8060</v>
      </c>
      <c r="BU20" s="280">
        <f t="shared" si="29"/>
        <v>402</v>
      </c>
      <c r="BV20" s="280">
        <f t="shared" si="30"/>
        <v>1305</v>
      </c>
      <c r="BW20" s="280">
        <f t="shared" si="31"/>
        <v>0</v>
      </c>
      <c r="BX20" s="280">
        <f t="shared" si="32"/>
        <v>38</v>
      </c>
      <c r="BY20" s="284">
        <f t="shared" si="33"/>
        <v>7541</v>
      </c>
      <c r="BZ20" s="280">
        <f t="shared" si="34"/>
        <v>0</v>
      </c>
      <c r="CA20" s="280">
        <f t="shared" si="35"/>
        <v>5796</v>
      </c>
      <c r="CB20" s="280">
        <f t="shared" si="36"/>
        <v>402</v>
      </c>
      <c r="CC20" s="280">
        <f t="shared" si="37"/>
        <v>1305</v>
      </c>
      <c r="CD20" s="280">
        <f t="shared" si="38"/>
        <v>0</v>
      </c>
      <c r="CE20" s="280">
        <f t="shared" si="39"/>
        <v>38</v>
      </c>
      <c r="CF20" s="284">
        <f t="shared" si="40"/>
        <v>2264</v>
      </c>
      <c r="CG20" s="280">
        <f t="shared" si="41"/>
        <v>0</v>
      </c>
      <c r="CH20" s="280">
        <f t="shared" si="42"/>
        <v>2264</v>
      </c>
      <c r="CI20" s="280">
        <f t="shared" si="43"/>
        <v>0</v>
      </c>
      <c r="CJ20" s="280">
        <f t="shared" si="44"/>
        <v>0</v>
      </c>
      <c r="CK20" s="280">
        <f t="shared" si="45"/>
        <v>0</v>
      </c>
      <c r="CL20" s="280">
        <f t="shared" si="46"/>
        <v>0</v>
      </c>
      <c r="CM20" s="280">
        <f t="shared" si="47"/>
        <v>2709</v>
      </c>
      <c r="CN20" s="280">
        <f t="shared" si="48"/>
        <v>0</v>
      </c>
      <c r="CO20" s="280">
        <f t="shared" si="49"/>
        <v>2709</v>
      </c>
      <c r="CP20" s="280">
        <f t="shared" si="50"/>
        <v>0</v>
      </c>
      <c r="CQ20" s="280">
        <f t="shared" si="51"/>
        <v>0</v>
      </c>
      <c r="CR20" s="280">
        <f t="shared" si="52"/>
        <v>0</v>
      </c>
      <c r="CS20" s="280">
        <f t="shared" si="53"/>
        <v>0</v>
      </c>
      <c r="CT20" s="284">
        <f t="shared" si="54"/>
        <v>2709</v>
      </c>
      <c r="CU20" s="280">
        <f t="shared" si="55"/>
        <v>0</v>
      </c>
      <c r="CV20" s="280">
        <f t="shared" si="56"/>
        <v>2709</v>
      </c>
      <c r="CW20" s="280">
        <f t="shared" si="57"/>
        <v>0</v>
      </c>
      <c r="CX20" s="280">
        <f t="shared" si="58"/>
        <v>0</v>
      </c>
      <c r="CY20" s="280">
        <f t="shared" si="59"/>
        <v>0</v>
      </c>
      <c r="CZ20" s="280">
        <f t="shared" si="60"/>
        <v>0</v>
      </c>
      <c r="DA20" s="284">
        <f t="shared" si="61"/>
        <v>0</v>
      </c>
      <c r="DB20" s="280">
        <f t="shared" si="62"/>
        <v>0</v>
      </c>
      <c r="DC20" s="280">
        <f t="shared" si="63"/>
        <v>0</v>
      </c>
      <c r="DD20" s="280">
        <f t="shared" si="64"/>
        <v>0</v>
      </c>
      <c r="DE20" s="280">
        <f t="shared" si="65"/>
        <v>0</v>
      </c>
      <c r="DF20" s="280">
        <f t="shared" si="66"/>
        <v>0</v>
      </c>
      <c r="DG20" s="280">
        <f t="shared" si="67"/>
        <v>0</v>
      </c>
      <c r="DH20" s="280">
        <v>0</v>
      </c>
      <c r="DI20" s="284">
        <f t="shared" si="68"/>
        <v>3</v>
      </c>
      <c r="DJ20" s="280">
        <v>3</v>
      </c>
      <c r="DK20" s="280">
        <v>0</v>
      </c>
      <c r="DL20" s="280">
        <v>0</v>
      </c>
      <c r="DM20" s="280">
        <v>0</v>
      </c>
    </row>
    <row r="21" spans="1:117" ht="12" customHeight="1">
      <c r="A21" s="282" t="s">
        <v>194</v>
      </c>
      <c r="B21" s="283" t="s">
        <v>562</v>
      </c>
      <c r="C21" s="282" t="s">
        <v>580</v>
      </c>
      <c r="D21" s="284">
        <f t="shared" si="8"/>
        <v>9532</v>
      </c>
      <c r="E21" s="280">
        <f t="shared" si="9"/>
        <v>5587</v>
      </c>
      <c r="F21" s="280">
        <f t="shared" si="10"/>
        <v>0</v>
      </c>
      <c r="G21" s="280">
        <v>0</v>
      </c>
      <c r="H21" s="280">
        <v>0</v>
      </c>
      <c r="I21" s="280">
        <v>0</v>
      </c>
      <c r="J21" s="280">
        <f t="shared" si="11"/>
        <v>4226</v>
      </c>
      <c r="K21" s="280">
        <v>0</v>
      </c>
      <c r="L21" s="280">
        <v>4226</v>
      </c>
      <c r="M21" s="280">
        <v>0</v>
      </c>
      <c r="N21" s="280">
        <f t="shared" si="12"/>
        <v>164</v>
      </c>
      <c r="O21" s="280">
        <v>0</v>
      </c>
      <c r="P21" s="280">
        <v>164</v>
      </c>
      <c r="Q21" s="280">
        <v>0</v>
      </c>
      <c r="R21" s="280">
        <f t="shared" si="13"/>
        <v>1197</v>
      </c>
      <c r="S21" s="280">
        <v>0</v>
      </c>
      <c r="T21" s="280">
        <v>1197</v>
      </c>
      <c r="U21" s="280">
        <v>0</v>
      </c>
      <c r="V21" s="280">
        <f t="shared" si="14"/>
        <v>0</v>
      </c>
      <c r="W21" s="280">
        <v>0</v>
      </c>
      <c r="X21" s="280">
        <v>0</v>
      </c>
      <c r="Y21" s="280">
        <v>0</v>
      </c>
      <c r="Z21" s="280">
        <f t="shared" si="15"/>
        <v>0</v>
      </c>
      <c r="AA21" s="280">
        <v>0</v>
      </c>
      <c r="AB21" s="280">
        <v>0</v>
      </c>
      <c r="AC21" s="280">
        <v>0</v>
      </c>
      <c r="AD21" s="280">
        <f t="shared" si="16"/>
        <v>3182</v>
      </c>
      <c r="AE21" s="280">
        <f t="shared" si="17"/>
        <v>0</v>
      </c>
      <c r="AF21" s="280">
        <v>0</v>
      </c>
      <c r="AG21" s="280">
        <v>0</v>
      </c>
      <c r="AH21" s="280">
        <v>0</v>
      </c>
      <c r="AI21" s="280">
        <f t="shared" si="18"/>
        <v>3093</v>
      </c>
      <c r="AJ21" s="280">
        <v>0</v>
      </c>
      <c r="AK21" s="280">
        <v>0</v>
      </c>
      <c r="AL21" s="280">
        <v>3093</v>
      </c>
      <c r="AM21" s="280">
        <f t="shared" si="19"/>
        <v>63</v>
      </c>
      <c r="AN21" s="280">
        <v>0</v>
      </c>
      <c r="AO21" s="280">
        <v>0</v>
      </c>
      <c r="AP21" s="280">
        <v>63</v>
      </c>
      <c r="AQ21" s="280">
        <f t="shared" si="20"/>
        <v>26</v>
      </c>
      <c r="AR21" s="280">
        <v>0</v>
      </c>
      <c r="AS21" s="280">
        <v>0</v>
      </c>
      <c r="AT21" s="280">
        <v>26</v>
      </c>
      <c r="AU21" s="280">
        <f t="shared" si="21"/>
        <v>0</v>
      </c>
      <c r="AV21" s="280">
        <v>0</v>
      </c>
      <c r="AW21" s="280">
        <v>0</v>
      </c>
      <c r="AX21" s="280">
        <v>0</v>
      </c>
      <c r="AY21" s="280">
        <f t="shared" si="22"/>
        <v>0</v>
      </c>
      <c r="AZ21" s="280">
        <v>0</v>
      </c>
      <c r="BA21" s="280">
        <v>0</v>
      </c>
      <c r="BB21" s="280">
        <v>0</v>
      </c>
      <c r="BC21" s="284">
        <f t="shared" si="23"/>
        <v>763</v>
      </c>
      <c r="BD21" s="284">
        <f t="shared" si="24"/>
        <v>763</v>
      </c>
      <c r="BE21" s="280">
        <v>0</v>
      </c>
      <c r="BF21" s="280">
        <v>551</v>
      </c>
      <c r="BG21" s="280">
        <v>138</v>
      </c>
      <c r="BH21" s="280">
        <v>74</v>
      </c>
      <c r="BI21" s="280">
        <v>0</v>
      </c>
      <c r="BJ21" s="280">
        <v>0</v>
      </c>
      <c r="BK21" s="284">
        <f t="shared" si="25"/>
        <v>0</v>
      </c>
      <c r="BL21" s="280"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f t="shared" si="26"/>
        <v>6350</v>
      </c>
      <c r="BS21" s="280">
        <f t="shared" si="27"/>
        <v>0</v>
      </c>
      <c r="BT21" s="280">
        <f t="shared" si="28"/>
        <v>4777</v>
      </c>
      <c r="BU21" s="280">
        <f t="shared" si="29"/>
        <v>302</v>
      </c>
      <c r="BV21" s="280">
        <f t="shared" si="30"/>
        <v>1271</v>
      </c>
      <c r="BW21" s="280">
        <f t="shared" si="31"/>
        <v>0</v>
      </c>
      <c r="BX21" s="280">
        <f t="shared" si="32"/>
        <v>0</v>
      </c>
      <c r="BY21" s="284">
        <f t="shared" si="33"/>
        <v>5587</v>
      </c>
      <c r="BZ21" s="280">
        <f t="shared" si="34"/>
        <v>0</v>
      </c>
      <c r="CA21" s="280">
        <f t="shared" si="35"/>
        <v>4226</v>
      </c>
      <c r="CB21" s="280">
        <f t="shared" si="36"/>
        <v>164</v>
      </c>
      <c r="CC21" s="280">
        <f t="shared" si="37"/>
        <v>1197</v>
      </c>
      <c r="CD21" s="280">
        <f t="shared" si="38"/>
        <v>0</v>
      </c>
      <c r="CE21" s="280">
        <f t="shared" si="39"/>
        <v>0</v>
      </c>
      <c r="CF21" s="284">
        <f t="shared" si="40"/>
        <v>763</v>
      </c>
      <c r="CG21" s="280">
        <f t="shared" si="41"/>
        <v>0</v>
      </c>
      <c r="CH21" s="280">
        <f t="shared" si="42"/>
        <v>551</v>
      </c>
      <c r="CI21" s="280">
        <f t="shared" si="43"/>
        <v>138</v>
      </c>
      <c r="CJ21" s="280">
        <f t="shared" si="44"/>
        <v>74</v>
      </c>
      <c r="CK21" s="280">
        <f t="shared" si="45"/>
        <v>0</v>
      </c>
      <c r="CL21" s="280">
        <f t="shared" si="46"/>
        <v>0</v>
      </c>
      <c r="CM21" s="280">
        <f t="shared" si="47"/>
        <v>3182</v>
      </c>
      <c r="CN21" s="280">
        <f t="shared" si="48"/>
        <v>0</v>
      </c>
      <c r="CO21" s="280">
        <f t="shared" si="49"/>
        <v>3093</v>
      </c>
      <c r="CP21" s="280">
        <f t="shared" si="50"/>
        <v>63</v>
      </c>
      <c r="CQ21" s="280">
        <f t="shared" si="51"/>
        <v>26</v>
      </c>
      <c r="CR21" s="280">
        <f t="shared" si="52"/>
        <v>0</v>
      </c>
      <c r="CS21" s="280">
        <f t="shared" si="53"/>
        <v>0</v>
      </c>
      <c r="CT21" s="284">
        <f t="shared" si="54"/>
        <v>3182</v>
      </c>
      <c r="CU21" s="280">
        <f t="shared" si="55"/>
        <v>0</v>
      </c>
      <c r="CV21" s="280">
        <f t="shared" si="56"/>
        <v>3093</v>
      </c>
      <c r="CW21" s="280">
        <f t="shared" si="57"/>
        <v>63</v>
      </c>
      <c r="CX21" s="280">
        <f t="shared" si="58"/>
        <v>26</v>
      </c>
      <c r="CY21" s="280">
        <f t="shared" si="59"/>
        <v>0</v>
      </c>
      <c r="CZ21" s="280">
        <f t="shared" si="60"/>
        <v>0</v>
      </c>
      <c r="DA21" s="284">
        <f t="shared" si="61"/>
        <v>0</v>
      </c>
      <c r="DB21" s="280">
        <f t="shared" si="62"/>
        <v>0</v>
      </c>
      <c r="DC21" s="280">
        <f t="shared" si="63"/>
        <v>0</v>
      </c>
      <c r="DD21" s="280">
        <f t="shared" si="64"/>
        <v>0</v>
      </c>
      <c r="DE21" s="280">
        <f t="shared" si="65"/>
        <v>0</v>
      </c>
      <c r="DF21" s="280">
        <f t="shared" si="66"/>
        <v>0</v>
      </c>
      <c r="DG21" s="280">
        <f t="shared" si="67"/>
        <v>0</v>
      </c>
      <c r="DH21" s="280">
        <v>0</v>
      </c>
      <c r="DI21" s="284">
        <f t="shared" si="68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ht="12" customHeight="1">
      <c r="A22" s="282" t="s">
        <v>194</v>
      </c>
      <c r="B22" s="283" t="s">
        <v>563</v>
      </c>
      <c r="C22" s="282" t="s">
        <v>581</v>
      </c>
      <c r="D22" s="284">
        <f t="shared" si="8"/>
        <v>827</v>
      </c>
      <c r="E22" s="280">
        <f t="shared" si="9"/>
        <v>747</v>
      </c>
      <c r="F22" s="280">
        <f t="shared" si="10"/>
        <v>0</v>
      </c>
      <c r="G22" s="280">
        <v>0</v>
      </c>
      <c r="H22" s="280">
        <v>0</v>
      </c>
      <c r="I22" s="280">
        <v>0</v>
      </c>
      <c r="J22" s="280">
        <f t="shared" si="11"/>
        <v>686</v>
      </c>
      <c r="K22" s="280">
        <v>686</v>
      </c>
      <c r="L22" s="280">
        <v>0</v>
      </c>
      <c r="M22" s="280">
        <v>0</v>
      </c>
      <c r="N22" s="280">
        <f t="shared" si="12"/>
        <v>35</v>
      </c>
      <c r="O22" s="280">
        <v>35</v>
      </c>
      <c r="P22" s="280">
        <v>0</v>
      </c>
      <c r="Q22" s="280">
        <v>0</v>
      </c>
      <c r="R22" s="280">
        <f t="shared" si="13"/>
        <v>26</v>
      </c>
      <c r="S22" s="280">
        <v>26</v>
      </c>
      <c r="T22" s="280">
        <v>0</v>
      </c>
      <c r="U22" s="280">
        <v>0</v>
      </c>
      <c r="V22" s="280">
        <f t="shared" si="14"/>
        <v>0</v>
      </c>
      <c r="W22" s="280">
        <v>0</v>
      </c>
      <c r="X22" s="280">
        <v>0</v>
      </c>
      <c r="Y22" s="280">
        <v>0</v>
      </c>
      <c r="Z22" s="280">
        <f t="shared" si="15"/>
        <v>0</v>
      </c>
      <c r="AA22" s="280">
        <v>0</v>
      </c>
      <c r="AB22" s="280">
        <v>0</v>
      </c>
      <c r="AC22" s="280">
        <v>0</v>
      </c>
      <c r="AD22" s="280">
        <f t="shared" si="16"/>
        <v>0</v>
      </c>
      <c r="AE22" s="280">
        <f t="shared" si="17"/>
        <v>0</v>
      </c>
      <c r="AF22" s="280">
        <v>0</v>
      </c>
      <c r="AG22" s="280">
        <v>0</v>
      </c>
      <c r="AH22" s="280">
        <v>0</v>
      </c>
      <c r="AI22" s="280">
        <f t="shared" si="18"/>
        <v>0</v>
      </c>
      <c r="AJ22" s="280">
        <v>0</v>
      </c>
      <c r="AK22" s="280">
        <v>0</v>
      </c>
      <c r="AL22" s="280">
        <v>0</v>
      </c>
      <c r="AM22" s="280">
        <f t="shared" si="19"/>
        <v>0</v>
      </c>
      <c r="AN22" s="280">
        <v>0</v>
      </c>
      <c r="AO22" s="280">
        <v>0</v>
      </c>
      <c r="AP22" s="280">
        <v>0</v>
      </c>
      <c r="AQ22" s="280">
        <f t="shared" si="20"/>
        <v>0</v>
      </c>
      <c r="AR22" s="280">
        <v>0</v>
      </c>
      <c r="AS22" s="280">
        <v>0</v>
      </c>
      <c r="AT22" s="280">
        <v>0</v>
      </c>
      <c r="AU22" s="280">
        <f t="shared" si="21"/>
        <v>0</v>
      </c>
      <c r="AV22" s="280">
        <v>0</v>
      </c>
      <c r="AW22" s="280">
        <v>0</v>
      </c>
      <c r="AX22" s="280">
        <v>0</v>
      </c>
      <c r="AY22" s="280">
        <f t="shared" si="22"/>
        <v>0</v>
      </c>
      <c r="AZ22" s="280">
        <v>0</v>
      </c>
      <c r="BA22" s="280">
        <v>0</v>
      </c>
      <c r="BB22" s="280">
        <v>0</v>
      </c>
      <c r="BC22" s="284">
        <f t="shared" si="23"/>
        <v>80</v>
      </c>
      <c r="BD22" s="284">
        <f t="shared" si="24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4">
        <f t="shared" si="25"/>
        <v>80</v>
      </c>
      <c r="BL22" s="280">
        <v>0</v>
      </c>
      <c r="BM22" s="280">
        <v>80</v>
      </c>
      <c r="BN22" s="280">
        <v>0</v>
      </c>
      <c r="BO22" s="280">
        <v>0</v>
      </c>
      <c r="BP22" s="280">
        <v>0</v>
      </c>
      <c r="BQ22" s="280">
        <v>0</v>
      </c>
      <c r="BR22" s="280">
        <f t="shared" si="26"/>
        <v>747</v>
      </c>
      <c r="BS22" s="280">
        <f t="shared" si="27"/>
        <v>0</v>
      </c>
      <c r="BT22" s="280">
        <f t="shared" si="28"/>
        <v>686</v>
      </c>
      <c r="BU22" s="280">
        <f t="shared" si="29"/>
        <v>35</v>
      </c>
      <c r="BV22" s="280">
        <f t="shared" si="30"/>
        <v>26</v>
      </c>
      <c r="BW22" s="280">
        <f t="shared" si="31"/>
        <v>0</v>
      </c>
      <c r="BX22" s="280">
        <f t="shared" si="32"/>
        <v>0</v>
      </c>
      <c r="BY22" s="284">
        <f t="shared" si="33"/>
        <v>747</v>
      </c>
      <c r="BZ22" s="280">
        <f t="shared" si="34"/>
        <v>0</v>
      </c>
      <c r="CA22" s="280">
        <f t="shared" si="35"/>
        <v>686</v>
      </c>
      <c r="CB22" s="280">
        <f t="shared" si="36"/>
        <v>35</v>
      </c>
      <c r="CC22" s="280">
        <f t="shared" si="37"/>
        <v>26</v>
      </c>
      <c r="CD22" s="280">
        <f t="shared" si="38"/>
        <v>0</v>
      </c>
      <c r="CE22" s="280">
        <f t="shared" si="39"/>
        <v>0</v>
      </c>
      <c r="CF22" s="284">
        <f t="shared" si="40"/>
        <v>0</v>
      </c>
      <c r="CG22" s="280">
        <f t="shared" si="41"/>
        <v>0</v>
      </c>
      <c r="CH22" s="280">
        <f t="shared" si="42"/>
        <v>0</v>
      </c>
      <c r="CI22" s="280">
        <f t="shared" si="43"/>
        <v>0</v>
      </c>
      <c r="CJ22" s="280">
        <f t="shared" si="44"/>
        <v>0</v>
      </c>
      <c r="CK22" s="280">
        <f t="shared" si="45"/>
        <v>0</v>
      </c>
      <c r="CL22" s="280">
        <f t="shared" si="46"/>
        <v>0</v>
      </c>
      <c r="CM22" s="280">
        <f t="shared" si="47"/>
        <v>80</v>
      </c>
      <c r="CN22" s="280">
        <f t="shared" si="48"/>
        <v>0</v>
      </c>
      <c r="CO22" s="280">
        <f t="shared" si="49"/>
        <v>80</v>
      </c>
      <c r="CP22" s="280">
        <f t="shared" si="50"/>
        <v>0</v>
      </c>
      <c r="CQ22" s="280">
        <f t="shared" si="51"/>
        <v>0</v>
      </c>
      <c r="CR22" s="280">
        <f t="shared" si="52"/>
        <v>0</v>
      </c>
      <c r="CS22" s="280">
        <f t="shared" si="53"/>
        <v>0</v>
      </c>
      <c r="CT22" s="284">
        <f t="shared" si="54"/>
        <v>0</v>
      </c>
      <c r="CU22" s="280">
        <f t="shared" si="55"/>
        <v>0</v>
      </c>
      <c r="CV22" s="280">
        <f t="shared" si="56"/>
        <v>0</v>
      </c>
      <c r="CW22" s="280">
        <f t="shared" si="57"/>
        <v>0</v>
      </c>
      <c r="CX22" s="280">
        <f t="shared" si="58"/>
        <v>0</v>
      </c>
      <c r="CY22" s="280">
        <f t="shared" si="59"/>
        <v>0</v>
      </c>
      <c r="CZ22" s="280">
        <f t="shared" si="60"/>
        <v>0</v>
      </c>
      <c r="DA22" s="284">
        <f t="shared" si="61"/>
        <v>80</v>
      </c>
      <c r="DB22" s="280">
        <f t="shared" si="62"/>
        <v>0</v>
      </c>
      <c r="DC22" s="280">
        <f t="shared" si="63"/>
        <v>80</v>
      </c>
      <c r="DD22" s="280">
        <f t="shared" si="64"/>
        <v>0</v>
      </c>
      <c r="DE22" s="280">
        <f t="shared" si="65"/>
        <v>0</v>
      </c>
      <c r="DF22" s="280">
        <f t="shared" si="66"/>
        <v>0</v>
      </c>
      <c r="DG22" s="280">
        <f t="shared" si="67"/>
        <v>0</v>
      </c>
      <c r="DH22" s="280">
        <v>21</v>
      </c>
      <c r="DI22" s="284">
        <f t="shared" si="68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ht="12" customHeight="1">
      <c r="A23" s="282" t="s">
        <v>194</v>
      </c>
      <c r="B23" s="283" t="s">
        <v>564</v>
      </c>
      <c r="C23" s="282" t="s">
        <v>582</v>
      </c>
      <c r="D23" s="284">
        <f t="shared" si="8"/>
        <v>7544</v>
      </c>
      <c r="E23" s="280">
        <f t="shared" si="9"/>
        <v>6339</v>
      </c>
      <c r="F23" s="280">
        <f t="shared" si="10"/>
        <v>0</v>
      </c>
      <c r="G23" s="280">
        <v>0</v>
      </c>
      <c r="H23" s="280">
        <v>0</v>
      </c>
      <c r="I23" s="280">
        <v>0</v>
      </c>
      <c r="J23" s="280">
        <f t="shared" si="11"/>
        <v>5014</v>
      </c>
      <c r="K23" s="280">
        <v>0</v>
      </c>
      <c r="L23" s="280">
        <v>5014</v>
      </c>
      <c r="M23" s="280">
        <v>0</v>
      </c>
      <c r="N23" s="280">
        <f t="shared" si="12"/>
        <v>459</v>
      </c>
      <c r="O23" s="280">
        <v>0</v>
      </c>
      <c r="P23" s="280">
        <v>459</v>
      </c>
      <c r="Q23" s="280">
        <v>0</v>
      </c>
      <c r="R23" s="280">
        <f t="shared" si="13"/>
        <v>814</v>
      </c>
      <c r="S23" s="280">
        <v>0</v>
      </c>
      <c r="T23" s="280">
        <v>814</v>
      </c>
      <c r="U23" s="280">
        <v>0</v>
      </c>
      <c r="V23" s="280">
        <f t="shared" si="14"/>
        <v>0</v>
      </c>
      <c r="W23" s="280">
        <v>0</v>
      </c>
      <c r="X23" s="280">
        <v>0</v>
      </c>
      <c r="Y23" s="280">
        <v>0</v>
      </c>
      <c r="Z23" s="280">
        <f t="shared" si="15"/>
        <v>52</v>
      </c>
      <c r="AA23" s="280">
        <v>0</v>
      </c>
      <c r="AB23" s="280">
        <v>52</v>
      </c>
      <c r="AC23" s="280">
        <v>0</v>
      </c>
      <c r="AD23" s="280">
        <f t="shared" si="16"/>
        <v>0</v>
      </c>
      <c r="AE23" s="280">
        <f t="shared" si="17"/>
        <v>0</v>
      </c>
      <c r="AF23" s="280">
        <v>0</v>
      </c>
      <c r="AG23" s="280">
        <v>0</v>
      </c>
      <c r="AH23" s="280">
        <v>0</v>
      </c>
      <c r="AI23" s="280">
        <f t="shared" si="18"/>
        <v>0</v>
      </c>
      <c r="AJ23" s="280">
        <v>0</v>
      </c>
      <c r="AK23" s="280">
        <v>0</v>
      </c>
      <c r="AL23" s="280">
        <v>0</v>
      </c>
      <c r="AM23" s="280">
        <f t="shared" si="19"/>
        <v>0</v>
      </c>
      <c r="AN23" s="280">
        <v>0</v>
      </c>
      <c r="AO23" s="280">
        <v>0</v>
      </c>
      <c r="AP23" s="280">
        <v>0</v>
      </c>
      <c r="AQ23" s="280">
        <f t="shared" si="20"/>
        <v>0</v>
      </c>
      <c r="AR23" s="280">
        <v>0</v>
      </c>
      <c r="AS23" s="280">
        <v>0</v>
      </c>
      <c r="AT23" s="280">
        <v>0</v>
      </c>
      <c r="AU23" s="280">
        <f t="shared" si="21"/>
        <v>0</v>
      </c>
      <c r="AV23" s="280">
        <v>0</v>
      </c>
      <c r="AW23" s="280">
        <v>0</v>
      </c>
      <c r="AX23" s="280">
        <v>0</v>
      </c>
      <c r="AY23" s="280">
        <f t="shared" si="22"/>
        <v>0</v>
      </c>
      <c r="AZ23" s="280">
        <v>0</v>
      </c>
      <c r="BA23" s="280">
        <v>0</v>
      </c>
      <c r="BB23" s="280">
        <v>0</v>
      </c>
      <c r="BC23" s="284">
        <f t="shared" si="23"/>
        <v>1205</v>
      </c>
      <c r="BD23" s="284">
        <f t="shared" si="24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4">
        <f t="shared" si="25"/>
        <v>1205</v>
      </c>
      <c r="BL23" s="280">
        <v>0</v>
      </c>
      <c r="BM23" s="280">
        <v>1146</v>
      </c>
      <c r="BN23" s="280">
        <v>35</v>
      </c>
      <c r="BO23" s="280">
        <v>0</v>
      </c>
      <c r="BP23" s="280">
        <v>0</v>
      </c>
      <c r="BQ23" s="280">
        <v>24</v>
      </c>
      <c r="BR23" s="280">
        <f t="shared" si="26"/>
        <v>6339</v>
      </c>
      <c r="BS23" s="280">
        <f t="shared" si="27"/>
        <v>0</v>
      </c>
      <c r="BT23" s="280">
        <f t="shared" si="28"/>
        <v>5014</v>
      </c>
      <c r="BU23" s="280">
        <f t="shared" si="29"/>
        <v>459</v>
      </c>
      <c r="BV23" s="280">
        <f t="shared" si="30"/>
        <v>814</v>
      </c>
      <c r="BW23" s="280">
        <f t="shared" si="31"/>
        <v>0</v>
      </c>
      <c r="BX23" s="280">
        <f t="shared" si="32"/>
        <v>52</v>
      </c>
      <c r="BY23" s="284">
        <f t="shared" si="33"/>
        <v>6339</v>
      </c>
      <c r="BZ23" s="280">
        <f t="shared" si="34"/>
        <v>0</v>
      </c>
      <c r="CA23" s="280">
        <f t="shared" si="35"/>
        <v>5014</v>
      </c>
      <c r="CB23" s="280">
        <f t="shared" si="36"/>
        <v>459</v>
      </c>
      <c r="CC23" s="280">
        <f t="shared" si="37"/>
        <v>814</v>
      </c>
      <c r="CD23" s="280">
        <f t="shared" si="38"/>
        <v>0</v>
      </c>
      <c r="CE23" s="280">
        <f t="shared" si="39"/>
        <v>52</v>
      </c>
      <c r="CF23" s="284">
        <f t="shared" si="40"/>
        <v>0</v>
      </c>
      <c r="CG23" s="280">
        <f t="shared" si="41"/>
        <v>0</v>
      </c>
      <c r="CH23" s="280">
        <f t="shared" si="42"/>
        <v>0</v>
      </c>
      <c r="CI23" s="280">
        <f t="shared" si="43"/>
        <v>0</v>
      </c>
      <c r="CJ23" s="280">
        <f t="shared" si="44"/>
        <v>0</v>
      </c>
      <c r="CK23" s="280">
        <f t="shared" si="45"/>
        <v>0</v>
      </c>
      <c r="CL23" s="280">
        <f t="shared" si="46"/>
        <v>0</v>
      </c>
      <c r="CM23" s="280">
        <f t="shared" si="47"/>
        <v>1205</v>
      </c>
      <c r="CN23" s="280">
        <f t="shared" si="48"/>
        <v>0</v>
      </c>
      <c r="CO23" s="280">
        <f t="shared" si="49"/>
        <v>1146</v>
      </c>
      <c r="CP23" s="280">
        <f t="shared" si="50"/>
        <v>35</v>
      </c>
      <c r="CQ23" s="280">
        <f t="shared" si="51"/>
        <v>0</v>
      </c>
      <c r="CR23" s="280">
        <f t="shared" si="52"/>
        <v>0</v>
      </c>
      <c r="CS23" s="280">
        <f t="shared" si="53"/>
        <v>24</v>
      </c>
      <c r="CT23" s="284">
        <f t="shared" si="54"/>
        <v>0</v>
      </c>
      <c r="CU23" s="280">
        <f t="shared" si="55"/>
        <v>0</v>
      </c>
      <c r="CV23" s="280">
        <f t="shared" si="56"/>
        <v>0</v>
      </c>
      <c r="CW23" s="280">
        <f t="shared" si="57"/>
        <v>0</v>
      </c>
      <c r="CX23" s="280">
        <f t="shared" si="58"/>
        <v>0</v>
      </c>
      <c r="CY23" s="280">
        <f t="shared" si="59"/>
        <v>0</v>
      </c>
      <c r="CZ23" s="280">
        <f t="shared" si="60"/>
        <v>0</v>
      </c>
      <c r="DA23" s="284">
        <f t="shared" si="61"/>
        <v>1205</v>
      </c>
      <c r="DB23" s="280">
        <f t="shared" si="62"/>
        <v>0</v>
      </c>
      <c r="DC23" s="280">
        <f t="shared" si="63"/>
        <v>1146</v>
      </c>
      <c r="DD23" s="280">
        <f t="shared" si="64"/>
        <v>35</v>
      </c>
      <c r="DE23" s="280">
        <f t="shared" si="65"/>
        <v>0</v>
      </c>
      <c r="DF23" s="280">
        <f t="shared" si="66"/>
        <v>0</v>
      </c>
      <c r="DG23" s="280">
        <f t="shared" si="67"/>
        <v>24</v>
      </c>
      <c r="DH23" s="280">
        <v>0</v>
      </c>
      <c r="DI23" s="284">
        <f t="shared" si="68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ht="12" customHeight="1">
      <c r="A24" s="282" t="s">
        <v>194</v>
      </c>
      <c r="B24" s="283" t="s">
        <v>565</v>
      </c>
      <c r="C24" s="282" t="s">
        <v>583</v>
      </c>
      <c r="D24" s="284">
        <f t="shared" si="8"/>
        <v>2943</v>
      </c>
      <c r="E24" s="280">
        <f t="shared" si="9"/>
        <v>1648</v>
      </c>
      <c r="F24" s="280">
        <f t="shared" si="10"/>
        <v>0</v>
      </c>
      <c r="G24" s="280">
        <v>0</v>
      </c>
      <c r="H24" s="280">
        <v>0</v>
      </c>
      <c r="I24" s="280">
        <v>0</v>
      </c>
      <c r="J24" s="280">
        <f t="shared" si="11"/>
        <v>1424</v>
      </c>
      <c r="K24" s="280">
        <v>0</v>
      </c>
      <c r="L24" s="280">
        <v>1424</v>
      </c>
      <c r="M24" s="280">
        <v>0</v>
      </c>
      <c r="N24" s="280">
        <f t="shared" si="12"/>
        <v>35</v>
      </c>
      <c r="O24" s="280">
        <v>0</v>
      </c>
      <c r="P24" s="280">
        <v>35</v>
      </c>
      <c r="Q24" s="280">
        <v>0</v>
      </c>
      <c r="R24" s="280">
        <f t="shared" si="13"/>
        <v>189</v>
      </c>
      <c r="S24" s="280">
        <v>0</v>
      </c>
      <c r="T24" s="280">
        <v>189</v>
      </c>
      <c r="U24" s="280">
        <v>0</v>
      </c>
      <c r="V24" s="280">
        <f t="shared" si="14"/>
        <v>0</v>
      </c>
      <c r="W24" s="280">
        <v>0</v>
      </c>
      <c r="X24" s="280">
        <v>0</v>
      </c>
      <c r="Y24" s="280">
        <v>0</v>
      </c>
      <c r="Z24" s="280">
        <f t="shared" si="15"/>
        <v>0</v>
      </c>
      <c r="AA24" s="280">
        <v>0</v>
      </c>
      <c r="AB24" s="280">
        <v>0</v>
      </c>
      <c r="AC24" s="280">
        <v>0</v>
      </c>
      <c r="AD24" s="280">
        <f t="shared" si="16"/>
        <v>1152</v>
      </c>
      <c r="AE24" s="280">
        <f t="shared" si="17"/>
        <v>0</v>
      </c>
      <c r="AF24" s="280">
        <v>0</v>
      </c>
      <c r="AG24" s="280">
        <v>0</v>
      </c>
      <c r="AH24" s="280">
        <v>0</v>
      </c>
      <c r="AI24" s="280">
        <f t="shared" si="18"/>
        <v>1063</v>
      </c>
      <c r="AJ24" s="280">
        <v>0</v>
      </c>
      <c r="AK24" s="280">
        <v>0</v>
      </c>
      <c r="AL24" s="280">
        <v>1063</v>
      </c>
      <c r="AM24" s="280">
        <f t="shared" si="19"/>
        <v>16</v>
      </c>
      <c r="AN24" s="280">
        <v>0</v>
      </c>
      <c r="AO24" s="280">
        <v>0</v>
      </c>
      <c r="AP24" s="280">
        <v>16</v>
      </c>
      <c r="AQ24" s="280">
        <f t="shared" si="20"/>
        <v>73</v>
      </c>
      <c r="AR24" s="280">
        <v>0</v>
      </c>
      <c r="AS24" s="280">
        <v>0</v>
      </c>
      <c r="AT24" s="280">
        <v>73</v>
      </c>
      <c r="AU24" s="280">
        <f t="shared" si="21"/>
        <v>0</v>
      </c>
      <c r="AV24" s="280">
        <v>0</v>
      </c>
      <c r="AW24" s="280">
        <v>0</v>
      </c>
      <c r="AX24" s="280">
        <v>0</v>
      </c>
      <c r="AY24" s="280">
        <f t="shared" si="22"/>
        <v>0</v>
      </c>
      <c r="AZ24" s="280">
        <v>0</v>
      </c>
      <c r="BA24" s="280">
        <v>0</v>
      </c>
      <c r="BB24" s="280">
        <v>0</v>
      </c>
      <c r="BC24" s="284">
        <f t="shared" si="23"/>
        <v>143</v>
      </c>
      <c r="BD24" s="284">
        <f t="shared" si="24"/>
        <v>105</v>
      </c>
      <c r="BE24" s="280">
        <v>0</v>
      </c>
      <c r="BF24" s="280">
        <v>64</v>
      </c>
      <c r="BG24" s="280">
        <v>37</v>
      </c>
      <c r="BH24" s="280">
        <v>4</v>
      </c>
      <c r="BI24" s="280">
        <v>0</v>
      </c>
      <c r="BJ24" s="280">
        <v>0</v>
      </c>
      <c r="BK24" s="284">
        <f t="shared" si="25"/>
        <v>38</v>
      </c>
      <c r="BL24" s="280">
        <v>0</v>
      </c>
      <c r="BM24" s="280">
        <v>27</v>
      </c>
      <c r="BN24" s="280">
        <v>10</v>
      </c>
      <c r="BO24" s="280">
        <v>1</v>
      </c>
      <c r="BP24" s="280">
        <v>0</v>
      </c>
      <c r="BQ24" s="280">
        <v>0</v>
      </c>
      <c r="BR24" s="280">
        <f t="shared" si="26"/>
        <v>1753</v>
      </c>
      <c r="BS24" s="280">
        <f t="shared" si="27"/>
        <v>0</v>
      </c>
      <c r="BT24" s="280">
        <f t="shared" si="28"/>
        <v>1488</v>
      </c>
      <c r="BU24" s="280">
        <f t="shared" si="29"/>
        <v>72</v>
      </c>
      <c r="BV24" s="280">
        <f t="shared" si="30"/>
        <v>193</v>
      </c>
      <c r="BW24" s="280">
        <f t="shared" si="31"/>
        <v>0</v>
      </c>
      <c r="BX24" s="280">
        <f t="shared" si="32"/>
        <v>0</v>
      </c>
      <c r="BY24" s="284">
        <f t="shared" si="33"/>
        <v>1648</v>
      </c>
      <c r="BZ24" s="280">
        <f t="shared" si="34"/>
        <v>0</v>
      </c>
      <c r="CA24" s="280">
        <f t="shared" si="35"/>
        <v>1424</v>
      </c>
      <c r="CB24" s="280">
        <f t="shared" si="36"/>
        <v>35</v>
      </c>
      <c r="CC24" s="280">
        <f t="shared" si="37"/>
        <v>189</v>
      </c>
      <c r="CD24" s="280">
        <f t="shared" si="38"/>
        <v>0</v>
      </c>
      <c r="CE24" s="280">
        <f t="shared" si="39"/>
        <v>0</v>
      </c>
      <c r="CF24" s="284">
        <f t="shared" si="40"/>
        <v>105</v>
      </c>
      <c r="CG24" s="280">
        <f t="shared" si="41"/>
        <v>0</v>
      </c>
      <c r="CH24" s="280">
        <f t="shared" si="42"/>
        <v>64</v>
      </c>
      <c r="CI24" s="280">
        <f t="shared" si="43"/>
        <v>37</v>
      </c>
      <c r="CJ24" s="280">
        <f t="shared" si="44"/>
        <v>4</v>
      </c>
      <c r="CK24" s="280">
        <f t="shared" si="45"/>
        <v>0</v>
      </c>
      <c r="CL24" s="280">
        <f t="shared" si="46"/>
        <v>0</v>
      </c>
      <c r="CM24" s="280">
        <f t="shared" si="47"/>
        <v>1190</v>
      </c>
      <c r="CN24" s="280">
        <f t="shared" si="48"/>
        <v>0</v>
      </c>
      <c r="CO24" s="280">
        <f t="shared" si="49"/>
        <v>1090</v>
      </c>
      <c r="CP24" s="280">
        <f t="shared" si="50"/>
        <v>26</v>
      </c>
      <c r="CQ24" s="280">
        <f t="shared" si="51"/>
        <v>74</v>
      </c>
      <c r="CR24" s="280">
        <f t="shared" si="52"/>
        <v>0</v>
      </c>
      <c r="CS24" s="280">
        <f t="shared" si="53"/>
        <v>0</v>
      </c>
      <c r="CT24" s="284">
        <f t="shared" si="54"/>
        <v>1152</v>
      </c>
      <c r="CU24" s="280">
        <f t="shared" si="55"/>
        <v>0</v>
      </c>
      <c r="CV24" s="280">
        <f t="shared" si="56"/>
        <v>1063</v>
      </c>
      <c r="CW24" s="280">
        <f t="shared" si="57"/>
        <v>16</v>
      </c>
      <c r="CX24" s="280">
        <f t="shared" si="58"/>
        <v>73</v>
      </c>
      <c r="CY24" s="280">
        <f t="shared" si="59"/>
        <v>0</v>
      </c>
      <c r="CZ24" s="280">
        <f t="shared" si="60"/>
        <v>0</v>
      </c>
      <c r="DA24" s="284">
        <f t="shared" si="61"/>
        <v>38</v>
      </c>
      <c r="DB24" s="280">
        <f t="shared" si="62"/>
        <v>0</v>
      </c>
      <c r="DC24" s="280">
        <f t="shared" si="63"/>
        <v>27</v>
      </c>
      <c r="DD24" s="280">
        <f t="shared" si="64"/>
        <v>10</v>
      </c>
      <c r="DE24" s="280">
        <f t="shared" si="65"/>
        <v>1</v>
      </c>
      <c r="DF24" s="280">
        <f t="shared" si="66"/>
        <v>0</v>
      </c>
      <c r="DG24" s="280">
        <f t="shared" si="67"/>
        <v>0</v>
      </c>
      <c r="DH24" s="280">
        <v>1</v>
      </c>
      <c r="DI24" s="284">
        <f t="shared" si="68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ht="12" customHeight="1">
      <c r="A25" s="282" t="s">
        <v>194</v>
      </c>
      <c r="B25" s="283" t="s">
        <v>566</v>
      </c>
      <c r="C25" s="282" t="s">
        <v>584</v>
      </c>
      <c r="D25" s="284">
        <f t="shared" si="8"/>
        <v>4621</v>
      </c>
      <c r="E25" s="280">
        <f t="shared" si="9"/>
        <v>3329</v>
      </c>
      <c r="F25" s="280">
        <f t="shared" si="10"/>
        <v>0</v>
      </c>
      <c r="G25" s="280">
        <v>0</v>
      </c>
      <c r="H25" s="280">
        <v>0</v>
      </c>
      <c r="I25" s="280">
        <v>0</v>
      </c>
      <c r="J25" s="280">
        <f t="shared" si="11"/>
        <v>2935</v>
      </c>
      <c r="K25" s="280">
        <v>0</v>
      </c>
      <c r="L25" s="280">
        <v>2935</v>
      </c>
      <c r="M25" s="280">
        <v>0</v>
      </c>
      <c r="N25" s="280">
        <f t="shared" si="12"/>
        <v>74</v>
      </c>
      <c r="O25" s="280">
        <v>0</v>
      </c>
      <c r="P25" s="280">
        <v>74</v>
      </c>
      <c r="Q25" s="280">
        <v>0</v>
      </c>
      <c r="R25" s="280">
        <f t="shared" si="13"/>
        <v>320</v>
      </c>
      <c r="S25" s="280">
        <v>0</v>
      </c>
      <c r="T25" s="280">
        <v>320</v>
      </c>
      <c r="U25" s="280">
        <v>0</v>
      </c>
      <c r="V25" s="280">
        <f t="shared" si="14"/>
        <v>0</v>
      </c>
      <c r="W25" s="280">
        <v>0</v>
      </c>
      <c r="X25" s="280">
        <v>0</v>
      </c>
      <c r="Y25" s="280">
        <v>0</v>
      </c>
      <c r="Z25" s="280">
        <f t="shared" si="15"/>
        <v>0</v>
      </c>
      <c r="AA25" s="280">
        <v>0</v>
      </c>
      <c r="AB25" s="280">
        <v>0</v>
      </c>
      <c r="AC25" s="280">
        <v>0</v>
      </c>
      <c r="AD25" s="280">
        <f t="shared" si="16"/>
        <v>876</v>
      </c>
      <c r="AE25" s="280">
        <f t="shared" si="17"/>
        <v>0</v>
      </c>
      <c r="AF25" s="280">
        <v>0</v>
      </c>
      <c r="AG25" s="280">
        <v>0</v>
      </c>
      <c r="AH25" s="280">
        <v>0</v>
      </c>
      <c r="AI25" s="280">
        <f t="shared" si="18"/>
        <v>836</v>
      </c>
      <c r="AJ25" s="280">
        <v>0</v>
      </c>
      <c r="AK25" s="280">
        <v>0</v>
      </c>
      <c r="AL25" s="280">
        <v>836</v>
      </c>
      <c r="AM25" s="280">
        <f t="shared" si="19"/>
        <v>3</v>
      </c>
      <c r="AN25" s="280">
        <v>0</v>
      </c>
      <c r="AO25" s="280">
        <v>0</v>
      </c>
      <c r="AP25" s="280">
        <v>3</v>
      </c>
      <c r="AQ25" s="280">
        <f t="shared" si="20"/>
        <v>37</v>
      </c>
      <c r="AR25" s="280">
        <v>0</v>
      </c>
      <c r="AS25" s="280">
        <v>0</v>
      </c>
      <c r="AT25" s="280">
        <v>37</v>
      </c>
      <c r="AU25" s="280">
        <f t="shared" si="21"/>
        <v>0</v>
      </c>
      <c r="AV25" s="280">
        <v>0</v>
      </c>
      <c r="AW25" s="280">
        <v>0</v>
      </c>
      <c r="AX25" s="280">
        <v>0</v>
      </c>
      <c r="AY25" s="280">
        <f t="shared" si="22"/>
        <v>0</v>
      </c>
      <c r="AZ25" s="280">
        <v>0</v>
      </c>
      <c r="BA25" s="280">
        <v>0</v>
      </c>
      <c r="BB25" s="280">
        <v>0</v>
      </c>
      <c r="BC25" s="284">
        <f t="shared" si="23"/>
        <v>416</v>
      </c>
      <c r="BD25" s="284">
        <f t="shared" si="24"/>
        <v>225</v>
      </c>
      <c r="BE25" s="280">
        <v>0</v>
      </c>
      <c r="BF25" s="280">
        <v>136</v>
      </c>
      <c r="BG25" s="280">
        <v>80</v>
      </c>
      <c r="BH25" s="280">
        <v>9</v>
      </c>
      <c r="BI25" s="280">
        <v>0</v>
      </c>
      <c r="BJ25" s="280">
        <v>0</v>
      </c>
      <c r="BK25" s="284">
        <f t="shared" si="25"/>
        <v>191</v>
      </c>
      <c r="BL25" s="280">
        <v>0</v>
      </c>
      <c r="BM25" s="280">
        <v>152</v>
      </c>
      <c r="BN25" s="280">
        <v>23</v>
      </c>
      <c r="BO25" s="280">
        <v>16</v>
      </c>
      <c r="BP25" s="280">
        <v>0</v>
      </c>
      <c r="BQ25" s="280">
        <v>0</v>
      </c>
      <c r="BR25" s="280">
        <f t="shared" si="26"/>
        <v>3554</v>
      </c>
      <c r="BS25" s="280">
        <f t="shared" si="27"/>
        <v>0</v>
      </c>
      <c r="BT25" s="280">
        <f t="shared" si="28"/>
        <v>3071</v>
      </c>
      <c r="BU25" s="280">
        <f t="shared" si="29"/>
        <v>154</v>
      </c>
      <c r="BV25" s="280">
        <f t="shared" si="30"/>
        <v>329</v>
      </c>
      <c r="BW25" s="280">
        <f t="shared" si="31"/>
        <v>0</v>
      </c>
      <c r="BX25" s="280">
        <f t="shared" si="32"/>
        <v>0</v>
      </c>
      <c r="BY25" s="284">
        <f t="shared" si="33"/>
        <v>3329</v>
      </c>
      <c r="BZ25" s="280">
        <f t="shared" si="34"/>
        <v>0</v>
      </c>
      <c r="CA25" s="280">
        <f t="shared" si="35"/>
        <v>2935</v>
      </c>
      <c r="CB25" s="280">
        <f t="shared" si="36"/>
        <v>74</v>
      </c>
      <c r="CC25" s="280">
        <f t="shared" si="37"/>
        <v>320</v>
      </c>
      <c r="CD25" s="280">
        <f t="shared" si="38"/>
        <v>0</v>
      </c>
      <c r="CE25" s="280">
        <f t="shared" si="39"/>
        <v>0</v>
      </c>
      <c r="CF25" s="284">
        <f t="shared" si="40"/>
        <v>225</v>
      </c>
      <c r="CG25" s="280">
        <f t="shared" si="41"/>
        <v>0</v>
      </c>
      <c r="CH25" s="280">
        <f t="shared" si="42"/>
        <v>136</v>
      </c>
      <c r="CI25" s="280">
        <f t="shared" si="43"/>
        <v>80</v>
      </c>
      <c r="CJ25" s="280">
        <f t="shared" si="44"/>
        <v>9</v>
      </c>
      <c r="CK25" s="280">
        <f t="shared" si="45"/>
        <v>0</v>
      </c>
      <c r="CL25" s="280">
        <f t="shared" si="46"/>
        <v>0</v>
      </c>
      <c r="CM25" s="280">
        <f t="shared" si="47"/>
        <v>1067</v>
      </c>
      <c r="CN25" s="280">
        <f t="shared" si="48"/>
        <v>0</v>
      </c>
      <c r="CO25" s="280">
        <f t="shared" si="49"/>
        <v>988</v>
      </c>
      <c r="CP25" s="280">
        <f t="shared" si="50"/>
        <v>26</v>
      </c>
      <c r="CQ25" s="280">
        <f t="shared" si="51"/>
        <v>53</v>
      </c>
      <c r="CR25" s="280">
        <f t="shared" si="52"/>
        <v>0</v>
      </c>
      <c r="CS25" s="280">
        <f t="shared" si="53"/>
        <v>0</v>
      </c>
      <c r="CT25" s="284">
        <f t="shared" si="54"/>
        <v>876</v>
      </c>
      <c r="CU25" s="280">
        <f t="shared" si="55"/>
        <v>0</v>
      </c>
      <c r="CV25" s="280">
        <f t="shared" si="56"/>
        <v>836</v>
      </c>
      <c r="CW25" s="280">
        <f t="shared" si="57"/>
        <v>3</v>
      </c>
      <c r="CX25" s="280">
        <f t="shared" si="58"/>
        <v>37</v>
      </c>
      <c r="CY25" s="280">
        <f t="shared" si="59"/>
        <v>0</v>
      </c>
      <c r="CZ25" s="280">
        <f t="shared" si="60"/>
        <v>0</v>
      </c>
      <c r="DA25" s="284">
        <f t="shared" si="61"/>
        <v>191</v>
      </c>
      <c r="DB25" s="280">
        <f t="shared" si="62"/>
        <v>0</v>
      </c>
      <c r="DC25" s="280">
        <f t="shared" si="63"/>
        <v>152</v>
      </c>
      <c r="DD25" s="280">
        <f t="shared" si="64"/>
        <v>23</v>
      </c>
      <c r="DE25" s="280">
        <f t="shared" si="65"/>
        <v>16</v>
      </c>
      <c r="DF25" s="280">
        <f t="shared" si="66"/>
        <v>0</v>
      </c>
      <c r="DG25" s="280">
        <f t="shared" si="67"/>
        <v>0</v>
      </c>
      <c r="DH25" s="280">
        <v>0</v>
      </c>
      <c r="DI25" s="284">
        <f t="shared" si="68"/>
        <v>1</v>
      </c>
      <c r="DJ25" s="280">
        <v>0</v>
      </c>
      <c r="DK25" s="280">
        <v>0</v>
      </c>
      <c r="DL25" s="280">
        <v>0</v>
      </c>
      <c r="DM25" s="280">
        <v>1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Ｐゴシック,標準"&amp;14ごみ搬入量の状況（平成20年度実績）&amp;R&amp;D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44" width="9.8984375" style="7" customWidth="1"/>
    <col min="145" max="16384" width="9" style="7" customWidth="1"/>
  </cols>
  <sheetData>
    <row r="1" spans="1:3" ht="17.25">
      <c r="A1" s="214" t="s">
        <v>435</v>
      </c>
      <c r="B1" s="215"/>
      <c r="C1" s="214"/>
    </row>
    <row r="2" spans="1:144" ht="25.5" customHeight="1">
      <c r="A2" s="321" t="s">
        <v>445</v>
      </c>
      <c r="B2" s="324" t="s">
        <v>442</v>
      </c>
      <c r="C2" s="327" t="s">
        <v>443</v>
      </c>
      <c r="D2" s="4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</row>
    <row r="3" spans="1:144" ht="25.5" customHeight="1">
      <c r="A3" s="322"/>
      <c r="B3" s="325"/>
      <c r="C3" s="328"/>
      <c r="D3" s="12"/>
      <c r="E3" s="19" t="s">
        <v>233</v>
      </c>
      <c r="F3" s="8"/>
      <c r="G3" s="8"/>
      <c r="H3" s="8"/>
      <c r="I3" s="8"/>
      <c r="J3" s="8"/>
      <c r="K3" s="8"/>
      <c r="L3" s="8"/>
      <c r="M3" s="3"/>
      <c r="N3" s="8"/>
      <c r="O3" s="8"/>
      <c r="P3" s="8"/>
      <c r="Q3" s="8"/>
      <c r="R3" s="8"/>
      <c r="S3" s="8"/>
      <c r="T3" s="19" t="s">
        <v>234</v>
      </c>
      <c r="U3" s="8"/>
      <c r="V3" s="8"/>
      <c r="W3" s="8"/>
      <c r="X3" s="8"/>
      <c r="Y3" s="8"/>
      <c r="Z3" s="8"/>
      <c r="AA3" s="8"/>
      <c r="AB3" s="3"/>
      <c r="AC3" s="8"/>
      <c r="AD3" s="8"/>
      <c r="AE3" s="8"/>
      <c r="AF3" s="8"/>
      <c r="AG3" s="8"/>
      <c r="AH3" s="8"/>
      <c r="AI3" s="19" t="s">
        <v>235</v>
      </c>
      <c r="AJ3" s="8"/>
      <c r="AK3" s="8"/>
      <c r="AL3" s="8"/>
      <c r="AM3" s="8"/>
      <c r="AN3" s="8"/>
      <c r="AO3" s="8"/>
      <c r="AP3" s="8"/>
      <c r="AQ3" s="3"/>
      <c r="AR3" s="8"/>
      <c r="AS3" s="8"/>
      <c r="AT3" s="8"/>
      <c r="AU3" s="8"/>
      <c r="AV3" s="8"/>
      <c r="AW3" s="8"/>
      <c r="AX3" s="19" t="s">
        <v>236</v>
      </c>
      <c r="AY3" s="8"/>
      <c r="AZ3" s="8"/>
      <c r="BA3" s="8"/>
      <c r="BB3" s="8"/>
      <c r="BC3" s="8"/>
      <c r="BD3" s="8"/>
      <c r="BE3" s="8"/>
      <c r="BF3" s="3"/>
      <c r="BG3" s="8"/>
      <c r="BH3" s="8"/>
      <c r="BI3" s="8"/>
      <c r="BJ3" s="8"/>
      <c r="BK3" s="8"/>
      <c r="BL3" s="8"/>
      <c r="BM3" s="19" t="s">
        <v>237</v>
      </c>
      <c r="BN3" s="8"/>
      <c r="BO3" s="8"/>
      <c r="BP3" s="8"/>
      <c r="BQ3" s="8"/>
      <c r="BR3" s="8"/>
      <c r="BS3" s="8"/>
      <c r="BT3" s="8"/>
      <c r="BU3" s="3"/>
      <c r="BV3" s="8"/>
      <c r="BW3" s="8"/>
      <c r="BX3" s="8"/>
      <c r="BY3" s="8"/>
      <c r="BZ3" s="8"/>
      <c r="CA3" s="8"/>
      <c r="CB3" s="19" t="s">
        <v>238</v>
      </c>
      <c r="CC3" s="8"/>
      <c r="CD3" s="8"/>
      <c r="CE3" s="8"/>
      <c r="CF3" s="8"/>
      <c r="CG3" s="8"/>
      <c r="CH3" s="8"/>
      <c r="CI3" s="8"/>
      <c r="CJ3" s="3"/>
      <c r="CK3" s="8"/>
      <c r="CL3" s="8"/>
      <c r="CM3" s="8"/>
      <c r="CN3" s="8"/>
      <c r="CO3" s="8"/>
      <c r="CP3" s="8"/>
      <c r="CQ3" s="19" t="s">
        <v>239</v>
      </c>
      <c r="CR3" s="8"/>
      <c r="CS3" s="8"/>
      <c r="CT3" s="8"/>
      <c r="CU3" s="8"/>
      <c r="CV3" s="8"/>
      <c r="CW3" s="8"/>
      <c r="CX3" s="8"/>
      <c r="CY3" s="3"/>
      <c r="CZ3" s="8"/>
      <c r="DA3" s="8"/>
      <c r="DB3" s="8"/>
      <c r="DC3" s="8"/>
      <c r="DD3" s="8"/>
      <c r="DE3" s="8"/>
      <c r="DF3" s="19" t="s">
        <v>240</v>
      </c>
      <c r="DG3" s="8"/>
      <c r="DH3" s="8"/>
      <c r="DI3" s="8"/>
      <c r="DJ3" s="8"/>
      <c r="DK3" s="8"/>
      <c r="DL3" s="8"/>
      <c r="DM3" s="8"/>
      <c r="DN3" s="3"/>
      <c r="DO3" s="8"/>
      <c r="DP3" s="8"/>
      <c r="DQ3" s="8"/>
      <c r="DR3" s="8"/>
      <c r="DS3" s="8"/>
      <c r="DT3" s="8"/>
      <c r="DU3" s="19" t="s">
        <v>241</v>
      </c>
      <c r="DV3" s="3"/>
      <c r="DW3" s="3"/>
      <c r="DX3" s="3"/>
      <c r="DY3" s="9"/>
      <c r="DZ3" s="19" t="s">
        <v>242</v>
      </c>
      <c r="EA3" s="8"/>
      <c r="EB3" s="8"/>
      <c r="EC3" s="8"/>
      <c r="ED3" s="8"/>
      <c r="EE3" s="8"/>
      <c r="EF3" s="8"/>
      <c r="EG3" s="8"/>
      <c r="EH3" s="3"/>
      <c r="EI3" s="8"/>
      <c r="EJ3" s="8"/>
      <c r="EK3" s="8"/>
      <c r="EL3" s="8"/>
      <c r="EM3" s="8"/>
      <c r="EN3" s="11"/>
    </row>
    <row r="4" spans="1:144" ht="25.5" customHeight="1">
      <c r="A4" s="322"/>
      <c r="B4" s="325"/>
      <c r="C4" s="328"/>
      <c r="D4" s="12"/>
      <c r="E4" s="12"/>
      <c r="F4" s="19" t="s">
        <v>206</v>
      </c>
      <c r="G4" s="8"/>
      <c r="H4" s="8"/>
      <c r="I4" s="8"/>
      <c r="J4" s="8"/>
      <c r="K4" s="8"/>
      <c r="L4" s="8"/>
      <c r="M4" s="19" t="s">
        <v>207</v>
      </c>
      <c r="N4" s="8"/>
      <c r="O4" s="8"/>
      <c r="P4" s="8"/>
      <c r="Q4" s="8"/>
      <c r="R4" s="8"/>
      <c r="S4" s="8"/>
      <c r="T4" s="12"/>
      <c r="U4" s="19" t="s">
        <v>206</v>
      </c>
      <c r="V4" s="8"/>
      <c r="W4" s="8"/>
      <c r="X4" s="8"/>
      <c r="Y4" s="8"/>
      <c r="Z4" s="8"/>
      <c r="AA4" s="8"/>
      <c r="AB4" s="19" t="s">
        <v>207</v>
      </c>
      <c r="AC4" s="8"/>
      <c r="AD4" s="8"/>
      <c r="AE4" s="8"/>
      <c r="AF4" s="8"/>
      <c r="AG4" s="8"/>
      <c r="AH4" s="8"/>
      <c r="AI4" s="12"/>
      <c r="AJ4" s="19" t="s">
        <v>206</v>
      </c>
      <c r="AK4" s="8"/>
      <c r="AL4" s="8"/>
      <c r="AM4" s="8"/>
      <c r="AN4" s="8"/>
      <c r="AO4" s="8"/>
      <c r="AP4" s="8"/>
      <c r="AQ4" s="19" t="s">
        <v>207</v>
      </c>
      <c r="AR4" s="8"/>
      <c r="AS4" s="8"/>
      <c r="AT4" s="8"/>
      <c r="AU4" s="8"/>
      <c r="AV4" s="8"/>
      <c r="AW4" s="8"/>
      <c r="AX4" s="12"/>
      <c r="AY4" s="19" t="s">
        <v>206</v>
      </c>
      <c r="AZ4" s="8"/>
      <c r="BA4" s="8"/>
      <c r="BB4" s="8"/>
      <c r="BC4" s="8"/>
      <c r="BD4" s="8"/>
      <c r="BE4" s="8"/>
      <c r="BF4" s="19" t="s">
        <v>207</v>
      </c>
      <c r="BG4" s="8"/>
      <c r="BH4" s="8"/>
      <c r="BI4" s="8"/>
      <c r="BJ4" s="8"/>
      <c r="BK4" s="8"/>
      <c r="BL4" s="8"/>
      <c r="BM4" s="12"/>
      <c r="BN4" s="19" t="s">
        <v>206</v>
      </c>
      <c r="BO4" s="8"/>
      <c r="BP4" s="8"/>
      <c r="BQ4" s="8"/>
      <c r="BR4" s="8"/>
      <c r="BS4" s="8"/>
      <c r="BT4" s="8"/>
      <c r="BU4" s="19" t="s">
        <v>207</v>
      </c>
      <c r="BV4" s="8"/>
      <c r="BW4" s="8"/>
      <c r="BX4" s="8"/>
      <c r="BY4" s="8"/>
      <c r="BZ4" s="8"/>
      <c r="CA4" s="8"/>
      <c r="CB4" s="12"/>
      <c r="CC4" s="19" t="s">
        <v>206</v>
      </c>
      <c r="CD4" s="8"/>
      <c r="CE4" s="8"/>
      <c r="CF4" s="8"/>
      <c r="CG4" s="8"/>
      <c r="CH4" s="8"/>
      <c r="CI4" s="8"/>
      <c r="CJ4" s="19" t="s">
        <v>207</v>
      </c>
      <c r="CK4" s="8"/>
      <c r="CL4" s="8"/>
      <c r="CM4" s="8"/>
      <c r="CN4" s="8"/>
      <c r="CO4" s="8"/>
      <c r="CP4" s="8"/>
      <c r="CQ4" s="12"/>
      <c r="CR4" s="19" t="s">
        <v>206</v>
      </c>
      <c r="CS4" s="8"/>
      <c r="CT4" s="8"/>
      <c r="CU4" s="8"/>
      <c r="CV4" s="8"/>
      <c r="CW4" s="8"/>
      <c r="CX4" s="8"/>
      <c r="CY4" s="19" t="s">
        <v>207</v>
      </c>
      <c r="CZ4" s="8"/>
      <c r="DA4" s="8"/>
      <c r="DB4" s="8"/>
      <c r="DC4" s="8"/>
      <c r="DD4" s="8"/>
      <c r="DE4" s="8"/>
      <c r="DF4" s="12"/>
      <c r="DG4" s="19" t="s">
        <v>206</v>
      </c>
      <c r="DH4" s="8"/>
      <c r="DI4" s="8"/>
      <c r="DJ4" s="8"/>
      <c r="DK4" s="8"/>
      <c r="DL4" s="8"/>
      <c r="DM4" s="8"/>
      <c r="DN4" s="19" t="s">
        <v>207</v>
      </c>
      <c r="DO4" s="8"/>
      <c r="DP4" s="8"/>
      <c r="DQ4" s="8"/>
      <c r="DR4" s="8"/>
      <c r="DS4" s="8"/>
      <c r="DT4" s="8"/>
      <c r="DU4" s="12"/>
      <c r="DV4" s="18" t="s">
        <v>243</v>
      </c>
      <c r="DW4" s="9"/>
      <c r="DX4" s="12" t="s">
        <v>30</v>
      </c>
      <c r="DY4" s="9"/>
      <c r="DZ4" s="12"/>
      <c r="EA4" s="19" t="s">
        <v>206</v>
      </c>
      <c r="EB4" s="8"/>
      <c r="EC4" s="8"/>
      <c r="ED4" s="8"/>
      <c r="EE4" s="8"/>
      <c r="EF4" s="8"/>
      <c r="EG4" s="8"/>
      <c r="EH4" s="19" t="s">
        <v>207</v>
      </c>
      <c r="EI4" s="8"/>
      <c r="EJ4" s="8"/>
      <c r="EK4" s="8"/>
      <c r="EL4" s="8"/>
      <c r="EM4" s="8"/>
      <c r="EN4" s="9"/>
    </row>
    <row r="5" spans="1:144" ht="25.5" customHeight="1">
      <c r="A5" s="322"/>
      <c r="B5" s="325"/>
      <c r="C5" s="328"/>
      <c r="D5" s="10" t="s">
        <v>326</v>
      </c>
      <c r="E5" s="10" t="s">
        <v>20</v>
      </c>
      <c r="F5" s="10" t="s">
        <v>20</v>
      </c>
      <c r="G5" s="217" t="s">
        <v>31</v>
      </c>
      <c r="H5" s="217" t="s">
        <v>32</v>
      </c>
      <c r="I5" s="217" t="s">
        <v>33</v>
      </c>
      <c r="J5" s="217" t="s">
        <v>28</v>
      </c>
      <c r="K5" s="217" t="s">
        <v>29</v>
      </c>
      <c r="L5" s="217" t="s">
        <v>34</v>
      </c>
      <c r="M5" s="10" t="s">
        <v>20</v>
      </c>
      <c r="N5" s="217" t="s">
        <v>31</v>
      </c>
      <c r="O5" s="217" t="s">
        <v>32</v>
      </c>
      <c r="P5" s="217" t="s">
        <v>33</v>
      </c>
      <c r="Q5" s="217" t="s">
        <v>28</v>
      </c>
      <c r="R5" s="217" t="s">
        <v>29</v>
      </c>
      <c r="S5" s="217" t="s">
        <v>34</v>
      </c>
      <c r="T5" s="10" t="s">
        <v>20</v>
      </c>
      <c r="U5" s="10" t="s">
        <v>20</v>
      </c>
      <c r="V5" s="217" t="s">
        <v>31</v>
      </c>
      <c r="W5" s="217" t="s">
        <v>32</v>
      </c>
      <c r="X5" s="217" t="s">
        <v>33</v>
      </c>
      <c r="Y5" s="217" t="s">
        <v>28</v>
      </c>
      <c r="Z5" s="217" t="s">
        <v>29</v>
      </c>
      <c r="AA5" s="217" t="s">
        <v>34</v>
      </c>
      <c r="AB5" s="10" t="s">
        <v>20</v>
      </c>
      <c r="AC5" s="217" t="s">
        <v>31</v>
      </c>
      <c r="AD5" s="217" t="s">
        <v>32</v>
      </c>
      <c r="AE5" s="217" t="s">
        <v>33</v>
      </c>
      <c r="AF5" s="217" t="s">
        <v>28</v>
      </c>
      <c r="AG5" s="217" t="s">
        <v>29</v>
      </c>
      <c r="AH5" s="217" t="s">
        <v>34</v>
      </c>
      <c r="AI5" s="10" t="s">
        <v>20</v>
      </c>
      <c r="AJ5" s="10" t="s">
        <v>20</v>
      </c>
      <c r="AK5" s="217" t="s">
        <v>31</v>
      </c>
      <c r="AL5" s="217" t="s">
        <v>32</v>
      </c>
      <c r="AM5" s="217" t="s">
        <v>33</v>
      </c>
      <c r="AN5" s="217" t="s">
        <v>28</v>
      </c>
      <c r="AO5" s="217" t="s">
        <v>29</v>
      </c>
      <c r="AP5" s="217" t="s">
        <v>34</v>
      </c>
      <c r="AQ5" s="10" t="s">
        <v>20</v>
      </c>
      <c r="AR5" s="217" t="s">
        <v>31</v>
      </c>
      <c r="AS5" s="217" t="s">
        <v>32</v>
      </c>
      <c r="AT5" s="217" t="s">
        <v>33</v>
      </c>
      <c r="AU5" s="217" t="s">
        <v>28</v>
      </c>
      <c r="AV5" s="217" t="s">
        <v>29</v>
      </c>
      <c r="AW5" s="217" t="s">
        <v>34</v>
      </c>
      <c r="AX5" s="10" t="s">
        <v>20</v>
      </c>
      <c r="AY5" s="10" t="s">
        <v>20</v>
      </c>
      <c r="AZ5" s="217" t="s">
        <v>31</v>
      </c>
      <c r="BA5" s="217" t="s">
        <v>32</v>
      </c>
      <c r="BB5" s="217" t="s">
        <v>33</v>
      </c>
      <c r="BC5" s="217" t="s">
        <v>28</v>
      </c>
      <c r="BD5" s="217" t="s">
        <v>29</v>
      </c>
      <c r="BE5" s="217" t="s">
        <v>34</v>
      </c>
      <c r="BF5" s="10" t="s">
        <v>20</v>
      </c>
      <c r="BG5" s="217" t="s">
        <v>31</v>
      </c>
      <c r="BH5" s="217" t="s">
        <v>32</v>
      </c>
      <c r="BI5" s="217" t="s">
        <v>33</v>
      </c>
      <c r="BJ5" s="217" t="s">
        <v>28</v>
      </c>
      <c r="BK5" s="217" t="s">
        <v>29</v>
      </c>
      <c r="BL5" s="217" t="s">
        <v>34</v>
      </c>
      <c r="BM5" s="10" t="s">
        <v>20</v>
      </c>
      <c r="BN5" s="10" t="s">
        <v>20</v>
      </c>
      <c r="BO5" s="217" t="s">
        <v>31</v>
      </c>
      <c r="BP5" s="217" t="s">
        <v>32</v>
      </c>
      <c r="BQ5" s="217" t="s">
        <v>33</v>
      </c>
      <c r="BR5" s="217" t="s">
        <v>28</v>
      </c>
      <c r="BS5" s="217" t="s">
        <v>29</v>
      </c>
      <c r="BT5" s="217" t="s">
        <v>34</v>
      </c>
      <c r="BU5" s="10" t="s">
        <v>20</v>
      </c>
      <c r="BV5" s="217" t="s">
        <v>31</v>
      </c>
      <c r="BW5" s="217" t="s">
        <v>32</v>
      </c>
      <c r="BX5" s="217" t="s">
        <v>33</v>
      </c>
      <c r="BY5" s="217" t="s">
        <v>28</v>
      </c>
      <c r="BZ5" s="217" t="s">
        <v>29</v>
      </c>
      <c r="CA5" s="217" t="s">
        <v>34</v>
      </c>
      <c r="CB5" s="10" t="s">
        <v>20</v>
      </c>
      <c r="CC5" s="10" t="s">
        <v>20</v>
      </c>
      <c r="CD5" s="217" t="s">
        <v>31</v>
      </c>
      <c r="CE5" s="217" t="s">
        <v>32</v>
      </c>
      <c r="CF5" s="217" t="s">
        <v>33</v>
      </c>
      <c r="CG5" s="217" t="s">
        <v>28</v>
      </c>
      <c r="CH5" s="217" t="s">
        <v>29</v>
      </c>
      <c r="CI5" s="217" t="s">
        <v>34</v>
      </c>
      <c r="CJ5" s="10" t="s">
        <v>20</v>
      </c>
      <c r="CK5" s="217" t="s">
        <v>31</v>
      </c>
      <c r="CL5" s="217" t="s">
        <v>32</v>
      </c>
      <c r="CM5" s="217" t="s">
        <v>33</v>
      </c>
      <c r="CN5" s="217" t="s">
        <v>28</v>
      </c>
      <c r="CO5" s="217" t="s">
        <v>29</v>
      </c>
      <c r="CP5" s="217" t="s">
        <v>34</v>
      </c>
      <c r="CQ5" s="10" t="s">
        <v>20</v>
      </c>
      <c r="CR5" s="10" t="s">
        <v>20</v>
      </c>
      <c r="CS5" s="217" t="s">
        <v>31</v>
      </c>
      <c r="CT5" s="217" t="s">
        <v>32</v>
      </c>
      <c r="CU5" s="217" t="s">
        <v>33</v>
      </c>
      <c r="CV5" s="217" t="s">
        <v>28</v>
      </c>
      <c r="CW5" s="217" t="s">
        <v>29</v>
      </c>
      <c r="CX5" s="217" t="s">
        <v>34</v>
      </c>
      <c r="CY5" s="10" t="s">
        <v>20</v>
      </c>
      <c r="CZ5" s="217" t="s">
        <v>31</v>
      </c>
      <c r="DA5" s="217" t="s">
        <v>32</v>
      </c>
      <c r="DB5" s="217" t="s">
        <v>33</v>
      </c>
      <c r="DC5" s="217" t="s">
        <v>28</v>
      </c>
      <c r="DD5" s="217" t="s">
        <v>29</v>
      </c>
      <c r="DE5" s="217" t="s">
        <v>34</v>
      </c>
      <c r="DF5" s="10" t="s">
        <v>20</v>
      </c>
      <c r="DG5" s="10" t="s">
        <v>20</v>
      </c>
      <c r="DH5" s="217" t="s">
        <v>31</v>
      </c>
      <c r="DI5" s="217" t="s">
        <v>32</v>
      </c>
      <c r="DJ5" s="217" t="s">
        <v>33</v>
      </c>
      <c r="DK5" s="217" t="s">
        <v>28</v>
      </c>
      <c r="DL5" s="217" t="s">
        <v>29</v>
      </c>
      <c r="DM5" s="217" t="s">
        <v>34</v>
      </c>
      <c r="DN5" s="10" t="s">
        <v>20</v>
      </c>
      <c r="DO5" s="217" t="s">
        <v>31</v>
      </c>
      <c r="DP5" s="217" t="s">
        <v>32</v>
      </c>
      <c r="DQ5" s="217" t="s">
        <v>33</v>
      </c>
      <c r="DR5" s="217" t="s">
        <v>28</v>
      </c>
      <c r="DS5" s="217" t="s">
        <v>29</v>
      </c>
      <c r="DT5" s="217" t="s">
        <v>34</v>
      </c>
      <c r="DU5" s="10" t="s">
        <v>20</v>
      </c>
      <c r="DV5" s="217" t="s">
        <v>28</v>
      </c>
      <c r="DW5" s="217" t="s">
        <v>29</v>
      </c>
      <c r="DX5" s="217" t="s">
        <v>28</v>
      </c>
      <c r="DY5" s="217" t="s">
        <v>29</v>
      </c>
      <c r="DZ5" s="10" t="s">
        <v>20</v>
      </c>
      <c r="EA5" s="10" t="s">
        <v>20</v>
      </c>
      <c r="EB5" s="217" t="s">
        <v>31</v>
      </c>
      <c r="EC5" s="217" t="s">
        <v>32</v>
      </c>
      <c r="ED5" s="217" t="s">
        <v>33</v>
      </c>
      <c r="EE5" s="217" t="s">
        <v>28</v>
      </c>
      <c r="EF5" s="217" t="s">
        <v>29</v>
      </c>
      <c r="EG5" s="217" t="s">
        <v>34</v>
      </c>
      <c r="EH5" s="10" t="s">
        <v>20</v>
      </c>
      <c r="EI5" s="217" t="s">
        <v>31</v>
      </c>
      <c r="EJ5" s="217" t="s">
        <v>32</v>
      </c>
      <c r="EK5" s="217" t="s">
        <v>33</v>
      </c>
      <c r="EL5" s="217" t="s">
        <v>28</v>
      </c>
      <c r="EM5" s="217" t="s">
        <v>29</v>
      </c>
      <c r="EN5" s="217" t="s">
        <v>34</v>
      </c>
    </row>
    <row r="6" spans="1:144" s="252" customFormat="1" ht="13.5">
      <c r="A6" s="335"/>
      <c r="B6" s="326"/>
      <c r="C6" s="328"/>
      <c r="D6" s="249" t="s">
        <v>35</v>
      </c>
      <c r="E6" s="249" t="s">
        <v>35</v>
      </c>
      <c r="F6" s="249" t="s">
        <v>35</v>
      </c>
      <c r="G6" s="249" t="s">
        <v>35</v>
      </c>
      <c r="H6" s="249" t="s">
        <v>35</v>
      </c>
      <c r="I6" s="249" t="s">
        <v>35</v>
      </c>
      <c r="J6" s="249" t="s">
        <v>35</v>
      </c>
      <c r="K6" s="249" t="s">
        <v>35</v>
      </c>
      <c r="L6" s="249" t="s">
        <v>35</v>
      </c>
      <c r="M6" s="249" t="s">
        <v>35</v>
      </c>
      <c r="N6" s="249" t="s">
        <v>35</v>
      </c>
      <c r="O6" s="249" t="s">
        <v>35</v>
      </c>
      <c r="P6" s="249" t="s">
        <v>35</v>
      </c>
      <c r="Q6" s="249" t="s">
        <v>35</v>
      </c>
      <c r="R6" s="249" t="s">
        <v>35</v>
      </c>
      <c r="S6" s="249" t="s">
        <v>35</v>
      </c>
      <c r="T6" s="249" t="s">
        <v>35</v>
      </c>
      <c r="U6" s="249" t="s">
        <v>35</v>
      </c>
      <c r="V6" s="249" t="s">
        <v>35</v>
      </c>
      <c r="W6" s="249" t="s">
        <v>35</v>
      </c>
      <c r="X6" s="249" t="s">
        <v>35</v>
      </c>
      <c r="Y6" s="249" t="s">
        <v>35</v>
      </c>
      <c r="Z6" s="249" t="s">
        <v>35</v>
      </c>
      <c r="AA6" s="249" t="s">
        <v>35</v>
      </c>
      <c r="AB6" s="249" t="s">
        <v>35</v>
      </c>
      <c r="AC6" s="249" t="s">
        <v>35</v>
      </c>
      <c r="AD6" s="249" t="s">
        <v>35</v>
      </c>
      <c r="AE6" s="249" t="s">
        <v>35</v>
      </c>
      <c r="AF6" s="249" t="s">
        <v>35</v>
      </c>
      <c r="AG6" s="249" t="s">
        <v>35</v>
      </c>
      <c r="AH6" s="249" t="s">
        <v>35</v>
      </c>
      <c r="AI6" s="249" t="s">
        <v>35</v>
      </c>
      <c r="AJ6" s="249" t="s">
        <v>35</v>
      </c>
      <c r="AK6" s="249" t="s">
        <v>35</v>
      </c>
      <c r="AL6" s="249" t="s">
        <v>35</v>
      </c>
      <c r="AM6" s="249" t="s">
        <v>35</v>
      </c>
      <c r="AN6" s="249" t="s">
        <v>35</v>
      </c>
      <c r="AO6" s="249" t="s">
        <v>35</v>
      </c>
      <c r="AP6" s="249" t="s">
        <v>35</v>
      </c>
      <c r="AQ6" s="249" t="s">
        <v>35</v>
      </c>
      <c r="AR6" s="249" t="s">
        <v>35</v>
      </c>
      <c r="AS6" s="249" t="s">
        <v>35</v>
      </c>
      <c r="AT6" s="249" t="s">
        <v>35</v>
      </c>
      <c r="AU6" s="249" t="s">
        <v>35</v>
      </c>
      <c r="AV6" s="249" t="s">
        <v>35</v>
      </c>
      <c r="AW6" s="249" t="s">
        <v>35</v>
      </c>
      <c r="AX6" s="249" t="s">
        <v>35</v>
      </c>
      <c r="AY6" s="249" t="s">
        <v>35</v>
      </c>
      <c r="AZ6" s="249" t="s">
        <v>35</v>
      </c>
      <c r="BA6" s="249" t="s">
        <v>35</v>
      </c>
      <c r="BB6" s="249" t="s">
        <v>35</v>
      </c>
      <c r="BC6" s="249" t="s">
        <v>35</v>
      </c>
      <c r="BD6" s="249" t="s">
        <v>35</v>
      </c>
      <c r="BE6" s="249" t="s">
        <v>35</v>
      </c>
      <c r="BF6" s="249" t="s">
        <v>35</v>
      </c>
      <c r="BG6" s="249" t="s">
        <v>35</v>
      </c>
      <c r="BH6" s="249" t="s">
        <v>35</v>
      </c>
      <c r="BI6" s="249" t="s">
        <v>35</v>
      </c>
      <c r="BJ6" s="249" t="s">
        <v>35</v>
      </c>
      <c r="BK6" s="249" t="s">
        <v>35</v>
      </c>
      <c r="BL6" s="249" t="s">
        <v>35</v>
      </c>
      <c r="BM6" s="249" t="s">
        <v>35</v>
      </c>
      <c r="BN6" s="249" t="s">
        <v>35</v>
      </c>
      <c r="BO6" s="249" t="s">
        <v>35</v>
      </c>
      <c r="BP6" s="249" t="s">
        <v>35</v>
      </c>
      <c r="BQ6" s="249" t="s">
        <v>35</v>
      </c>
      <c r="BR6" s="249" t="s">
        <v>35</v>
      </c>
      <c r="BS6" s="249" t="s">
        <v>35</v>
      </c>
      <c r="BT6" s="249" t="s">
        <v>35</v>
      </c>
      <c r="BU6" s="249" t="s">
        <v>35</v>
      </c>
      <c r="BV6" s="249" t="s">
        <v>35</v>
      </c>
      <c r="BW6" s="249" t="s">
        <v>35</v>
      </c>
      <c r="BX6" s="249" t="s">
        <v>35</v>
      </c>
      <c r="BY6" s="249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9" t="s">
        <v>35</v>
      </c>
      <c r="CG6" s="249" t="s">
        <v>35</v>
      </c>
      <c r="CH6" s="249" t="s">
        <v>35</v>
      </c>
      <c r="CI6" s="249" t="s">
        <v>35</v>
      </c>
      <c r="CJ6" s="249" t="s">
        <v>35</v>
      </c>
      <c r="CK6" s="249" t="s">
        <v>35</v>
      </c>
      <c r="CL6" s="249" t="s">
        <v>35</v>
      </c>
      <c r="CM6" s="249" t="s">
        <v>35</v>
      </c>
      <c r="CN6" s="249" t="s">
        <v>35</v>
      </c>
      <c r="CO6" s="249" t="s">
        <v>35</v>
      </c>
      <c r="CP6" s="249" t="s">
        <v>35</v>
      </c>
      <c r="CQ6" s="249" t="s">
        <v>35</v>
      </c>
      <c r="CR6" s="249" t="s">
        <v>35</v>
      </c>
      <c r="CS6" s="249" t="s">
        <v>35</v>
      </c>
      <c r="CT6" s="249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9" t="s">
        <v>35</v>
      </c>
      <c r="DB6" s="249" t="s">
        <v>35</v>
      </c>
      <c r="DC6" s="249" t="s">
        <v>35</v>
      </c>
      <c r="DD6" s="249" t="s">
        <v>35</v>
      </c>
      <c r="DE6" s="249" t="s">
        <v>35</v>
      </c>
      <c r="DF6" s="249" t="s">
        <v>35</v>
      </c>
      <c r="DG6" s="249" t="s">
        <v>35</v>
      </c>
      <c r="DH6" s="249" t="s">
        <v>35</v>
      </c>
      <c r="DI6" s="249" t="s">
        <v>35</v>
      </c>
      <c r="DJ6" s="249" t="s">
        <v>35</v>
      </c>
      <c r="DK6" s="249" t="s">
        <v>35</v>
      </c>
      <c r="DL6" s="249" t="s">
        <v>35</v>
      </c>
      <c r="DM6" s="249" t="s">
        <v>35</v>
      </c>
      <c r="DN6" s="249" t="s">
        <v>35</v>
      </c>
      <c r="DO6" s="249" t="s">
        <v>35</v>
      </c>
      <c r="DP6" s="249" t="s">
        <v>35</v>
      </c>
      <c r="DQ6" s="249" t="s">
        <v>35</v>
      </c>
      <c r="DR6" s="249" t="s">
        <v>35</v>
      </c>
      <c r="DS6" s="249" t="s">
        <v>35</v>
      </c>
      <c r="DT6" s="249" t="s">
        <v>35</v>
      </c>
      <c r="DU6" s="249" t="s">
        <v>35</v>
      </c>
      <c r="DV6" s="249" t="s">
        <v>35</v>
      </c>
      <c r="DW6" s="249" t="s">
        <v>35</v>
      </c>
      <c r="DX6" s="249" t="s">
        <v>35</v>
      </c>
      <c r="DY6" s="249" t="s">
        <v>35</v>
      </c>
      <c r="DZ6" s="249" t="s">
        <v>35</v>
      </c>
      <c r="EA6" s="249" t="s">
        <v>35</v>
      </c>
      <c r="EB6" s="249" t="s">
        <v>35</v>
      </c>
      <c r="EC6" s="249" t="s">
        <v>35</v>
      </c>
      <c r="ED6" s="249" t="s">
        <v>35</v>
      </c>
      <c r="EE6" s="249" t="s">
        <v>35</v>
      </c>
      <c r="EF6" s="249" t="s">
        <v>35</v>
      </c>
      <c r="EG6" s="249" t="s">
        <v>35</v>
      </c>
      <c r="EH6" s="249" t="s">
        <v>35</v>
      </c>
      <c r="EI6" s="249" t="s">
        <v>35</v>
      </c>
      <c r="EJ6" s="249" t="s">
        <v>35</v>
      </c>
      <c r="EK6" s="249" t="s">
        <v>35</v>
      </c>
      <c r="EL6" s="249" t="s">
        <v>35</v>
      </c>
      <c r="EM6" s="249" t="s">
        <v>35</v>
      </c>
      <c r="EN6" s="249" t="s">
        <v>35</v>
      </c>
    </row>
    <row r="7" spans="1:144" s="210" customFormat="1" ht="12" customHeight="1">
      <c r="A7" s="277" t="s">
        <v>587</v>
      </c>
      <c r="B7" s="278" t="s">
        <v>588</v>
      </c>
      <c r="C7" s="279" t="s">
        <v>589</v>
      </c>
      <c r="D7" s="280">
        <f aca="true" t="shared" si="0" ref="D7:AI7">SUM(D8:D25)</f>
        <v>413519</v>
      </c>
      <c r="E7" s="280">
        <f t="shared" si="0"/>
        <v>320156</v>
      </c>
      <c r="F7" s="280">
        <f t="shared" si="0"/>
        <v>272652</v>
      </c>
      <c r="G7" s="280">
        <f t="shared" si="0"/>
        <v>0</v>
      </c>
      <c r="H7" s="280">
        <f t="shared" si="0"/>
        <v>271892</v>
      </c>
      <c r="I7" s="280">
        <f t="shared" si="0"/>
        <v>717</v>
      </c>
      <c r="J7" s="280">
        <f t="shared" si="0"/>
        <v>43</v>
      </c>
      <c r="K7" s="280">
        <f t="shared" si="0"/>
        <v>0</v>
      </c>
      <c r="L7" s="280">
        <f t="shared" si="0"/>
        <v>0</v>
      </c>
      <c r="M7" s="280">
        <f t="shared" si="0"/>
        <v>47504</v>
      </c>
      <c r="N7" s="280">
        <f t="shared" si="0"/>
        <v>0</v>
      </c>
      <c r="O7" s="280">
        <f t="shared" si="0"/>
        <v>47504</v>
      </c>
      <c r="P7" s="280">
        <f t="shared" si="0"/>
        <v>0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9518</v>
      </c>
      <c r="U7" s="280">
        <f t="shared" si="0"/>
        <v>5020</v>
      </c>
      <c r="V7" s="280">
        <f t="shared" si="0"/>
        <v>0</v>
      </c>
      <c r="W7" s="280">
        <f t="shared" si="0"/>
        <v>0</v>
      </c>
      <c r="X7" s="280">
        <f t="shared" si="0"/>
        <v>3247</v>
      </c>
      <c r="Y7" s="280">
        <f t="shared" si="0"/>
        <v>326</v>
      </c>
      <c r="Z7" s="280">
        <f t="shared" si="0"/>
        <v>0</v>
      </c>
      <c r="AA7" s="280">
        <f t="shared" si="0"/>
        <v>1447</v>
      </c>
      <c r="AB7" s="280">
        <f t="shared" si="0"/>
        <v>4498</v>
      </c>
      <c r="AC7" s="280">
        <f t="shared" si="0"/>
        <v>0</v>
      </c>
      <c r="AD7" s="280">
        <f t="shared" si="0"/>
        <v>0</v>
      </c>
      <c r="AE7" s="280">
        <f t="shared" si="0"/>
        <v>1196</v>
      </c>
      <c r="AF7" s="280">
        <f t="shared" si="0"/>
        <v>74</v>
      </c>
      <c r="AG7" s="280">
        <f t="shared" si="0"/>
        <v>0</v>
      </c>
      <c r="AH7" s="280">
        <f t="shared" si="0"/>
        <v>3228</v>
      </c>
      <c r="AI7" s="280">
        <f t="shared" si="0"/>
        <v>1110</v>
      </c>
      <c r="AJ7" s="280">
        <f aca="true" t="shared" si="1" ref="AJ7:BO7">SUM(AJ8:AJ25)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1110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1110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5899</v>
      </c>
      <c r="BN7" s="280">
        <f t="shared" si="1"/>
        <v>5857</v>
      </c>
      <c r="BO7" s="280">
        <f t="shared" si="1"/>
        <v>0</v>
      </c>
      <c r="BP7" s="280">
        <f aca="true" t="shared" si="2" ref="BP7:CU7">SUM(BP8:BP25)</f>
        <v>0</v>
      </c>
      <c r="BQ7" s="280">
        <f t="shared" si="2"/>
        <v>0</v>
      </c>
      <c r="BR7" s="280">
        <f t="shared" si="2"/>
        <v>5857</v>
      </c>
      <c r="BS7" s="280">
        <f t="shared" si="2"/>
        <v>0</v>
      </c>
      <c r="BT7" s="280">
        <f t="shared" si="2"/>
        <v>0</v>
      </c>
      <c r="BU7" s="280">
        <f t="shared" si="2"/>
        <v>42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42</v>
      </c>
      <c r="BZ7" s="280">
        <f t="shared" si="2"/>
        <v>0</v>
      </c>
      <c r="CA7" s="280">
        <f t="shared" si="2"/>
        <v>0</v>
      </c>
      <c r="CB7" s="280">
        <f t="shared" si="2"/>
        <v>4835</v>
      </c>
      <c r="CC7" s="280">
        <f t="shared" si="2"/>
        <v>4824</v>
      </c>
      <c r="CD7" s="280">
        <f t="shared" si="2"/>
        <v>0</v>
      </c>
      <c r="CE7" s="280">
        <f t="shared" si="2"/>
        <v>4812</v>
      </c>
      <c r="CF7" s="280">
        <f t="shared" si="2"/>
        <v>0</v>
      </c>
      <c r="CG7" s="280">
        <f t="shared" si="2"/>
        <v>0</v>
      </c>
      <c r="CH7" s="280">
        <f t="shared" si="2"/>
        <v>12</v>
      </c>
      <c r="CI7" s="280">
        <f t="shared" si="2"/>
        <v>0</v>
      </c>
      <c r="CJ7" s="280">
        <f t="shared" si="2"/>
        <v>11</v>
      </c>
      <c r="CK7" s="280">
        <f t="shared" si="2"/>
        <v>0</v>
      </c>
      <c r="CL7" s="280">
        <f t="shared" si="2"/>
        <v>11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28756</v>
      </c>
      <c r="CR7" s="280">
        <f t="shared" si="2"/>
        <v>26887</v>
      </c>
      <c r="CS7" s="280">
        <f t="shared" si="2"/>
        <v>0</v>
      </c>
      <c r="CT7" s="280">
        <f t="shared" si="2"/>
        <v>0</v>
      </c>
      <c r="CU7" s="280">
        <f t="shared" si="2"/>
        <v>9061</v>
      </c>
      <c r="CV7" s="280">
        <f aca="true" t="shared" si="3" ref="CV7:EA7">SUM(CV8:CV25)</f>
        <v>16977</v>
      </c>
      <c r="CW7" s="280">
        <f t="shared" si="3"/>
        <v>0</v>
      </c>
      <c r="CX7" s="280">
        <f t="shared" si="3"/>
        <v>849</v>
      </c>
      <c r="CY7" s="280">
        <f t="shared" si="3"/>
        <v>1869</v>
      </c>
      <c r="CZ7" s="280">
        <f t="shared" si="3"/>
        <v>0</v>
      </c>
      <c r="DA7" s="280">
        <f t="shared" si="3"/>
        <v>0</v>
      </c>
      <c r="DB7" s="280">
        <f t="shared" si="3"/>
        <v>1220</v>
      </c>
      <c r="DC7" s="280">
        <f t="shared" si="3"/>
        <v>306</v>
      </c>
      <c r="DD7" s="280">
        <f t="shared" si="3"/>
        <v>0</v>
      </c>
      <c r="DE7" s="280">
        <f t="shared" si="3"/>
        <v>343</v>
      </c>
      <c r="DF7" s="280">
        <f t="shared" si="3"/>
        <v>7518</v>
      </c>
      <c r="DG7" s="280">
        <f t="shared" si="3"/>
        <v>6873</v>
      </c>
      <c r="DH7" s="280">
        <f t="shared" si="3"/>
        <v>0</v>
      </c>
      <c r="DI7" s="280">
        <f t="shared" si="3"/>
        <v>4338</v>
      </c>
      <c r="DJ7" s="280">
        <f t="shared" si="3"/>
        <v>402</v>
      </c>
      <c r="DK7" s="280">
        <f t="shared" si="3"/>
        <v>2089</v>
      </c>
      <c r="DL7" s="280">
        <f t="shared" si="3"/>
        <v>0</v>
      </c>
      <c r="DM7" s="280">
        <f t="shared" si="3"/>
        <v>44</v>
      </c>
      <c r="DN7" s="280">
        <f t="shared" si="3"/>
        <v>645</v>
      </c>
      <c r="DO7" s="280">
        <f t="shared" si="3"/>
        <v>0</v>
      </c>
      <c r="DP7" s="280">
        <f t="shared" si="3"/>
        <v>607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38</v>
      </c>
      <c r="DU7" s="280">
        <f t="shared" si="3"/>
        <v>33488</v>
      </c>
      <c r="DV7" s="280">
        <f t="shared" si="3"/>
        <v>32135</v>
      </c>
      <c r="DW7" s="280">
        <f t="shared" si="3"/>
        <v>205</v>
      </c>
      <c r="DX7" s="280">
        <f t="shared" si="3"/>
        <v>1148</v>
      </c>
      <c r="DY7" s="280">
        <f t="shared" si="3"/>
        <v>0</v>
      </c>
      <c r="DZ7" s="280">
        <f t="shared" si="3"/>
        <v>2239</v>
      </c>
      <c r="EA7" s="280">
        <f t="shared" si="3"/>
        <v>1310</v>
      </c>
      <c r="EB7" s="280">
        <f aca="true" t="shared" si="4" ref="EB7:EN7">SUM(EB8:EB25)</f>
        <v>0</v>
      </c>
      <c r="EC7" s="280">
        <f t="shared" si="4"/>
        <v>0</v>
      </c>
      <c r="ED7" s="280">
        <f t="shared" si="4"/>
        <v>1310</v>
      </c>
      <c r="EE7" s="280">
        <f t="shared" si="4"/>
        <v>0</v>
      </c>
      <c r="EF7" s="280">
        <f t="shared" si="4"/>
        <v>0</v>
      </c>
      <c r="EG7" s="280">
        <f t="shared" si="4"/>
        <v>0</v>
      </c>
      <c r="EH7" s="280">
        <f t="shared" si="4"/>
        <v>929</v>
      </c>
      <c r="EI7" s="280">
        <f t="shared" si="4"/>
        <v>0</v>
      </c>
      <c r="EJ7" s="280">
        <f t="shared" si="4"/>
        <v>0</v>
      </c>
      <c r="EK7" s="280">
        <f t="shared" si="4"/>
        <v>782</v>
      </c>
      <c r="EL7" s="280">
        <f t="shared" si="4"/>
        <v>0</v>
      </c>
      <c r="EM7" s="280">
        <f t="shared" si="4"/>
        <v>147</v>
      </c>
      <c r="EN7" s="280">
        <f t="shared" si="4"/>
        <v>0</v>
      </c>
    </row>
    <row r="8" spans="1:144" ht="12" customHeight="1">
      <c r="A8" s="282" t="s">
        <v>194</v>
      </c>
      <c r="B8" s="283" t="s">
        <v>549</v>
      </c>
      <c r="C8" s="282" t="s">
        <v>567</v>
      </c>
      <c r="D8" s="280">
        <f>SUM(E8,T8,AI8,AX8,BM8,CB8,CQ8,DF8,DU8,DZ8)</f>
        <v>162865</v>
      </c>
      <c r="E8" s="280">
        <f>SUM(F8,M8)</f>
        <v>129832</v>
      </c>
      <c r="F8" s="280">
        <f>SUM(G8:L8)</f>
        <v>122898</v>
      </c>
      <c r="G8" s="280">
        <v>0</v>
      </c>
      <c r="H8" s="280">
        <v>122138</v>
      </c>
      <c r="I8" s="280">
        <v>717</v>
      </c>
      <c r="J8" s="280">
        <v>43</v>
      </c>
      <c r="K8" s="280">
        <v>0</v>
      </c>
      <c r="L8" s="280">
        <v>0</v>
      </c>
      <c r="M8" s="280">
        <f>SUM(N8:S8)</f>
        <v>6934</v>
      </c>
      <c r="N8" s="280">
        <v>0</v>
      </c>
      <c r="O8" s="280">
        <v>6934</v>
      </c>
      <c r="P8" s="280">
        <v>0</v>
      </c>
      <c r="Q8" s="280">
        <v>0</v>
      </c>
      <c r="R8" s="280">
        <v>0</v>
      </c>
      <c r="S8" s="280">
        <v>0</v>
      </c>
      <c r="T8" s="280">
        <f>SUM(U8,AB8)</f>
        <v>0</v>
      </c>
      <c r="U8" s="280">
        <f>SUM(V8:AA8)</f>
        <v>0</v>
      </c>
      <c r="V8" s="280">
        <v>0</v>
      </c>
      <c r="W8" s="280">
        <v>0</v>
      </c>
      <c r="X8" s="280">
        <v>0</v>
      </c>
      <c r="Y8" s="280">
        <v>0</v>
      </c>
      <c r="Z8" s="280">
        <v>0</v>
      </c>
      <c r="AA8" s="280">
        <v>0</v>
      </c>
      <c r="AB8" s="280">
        <f>SUM(AC8:AH8)</f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f>SUM(AJ8,AQ8)</f>
        <v>1110</v>
      </c>
      <c r="AJ8" s="280">
        <f>SUM(AK8:AP8)</f>
        <v>0</v>
      </c>
      <c r="AK8" s="280">
        <v>0</v>
      </c>
      <c r="AL8" s="280">
        <v>0</v>
      </c>
      <c r="AM8" s="280">
        <v>0</v>
      </c>
      <c r="AN8" s="280">
        <v>0</v>
      </c>
      <c r="AO8" s="280">
        <v>0</v>
      </c>
      <c r="AP8" s="280">
        <v>0</v>
      </c>
      <c r="AQ8" s="280">
        <f>SUM(AR8:AW8)</f>
        <v>1110</v>
      </c>
      <c r="AR8" s="280">
        <v>0</v>
      </c>
      <c r="AS8" s="280">
        <v>0</v>
      </c>
      <c r="AT8" s="280">
        <v>0</v>
      </c>
      <c r="AU8" s="280">
        <v>1110</v>
      </c>
      <c r="AV8" s="280">
        <v>0</v>
      </c>
      <c r="AW8" s="280">
        <v>0</v>
      </c>
      <c r="AX8" s="280">
        <f>SUM(AY8,BF8)</f>
        <v>0</v>
      </c>
      <c r="AY8" s="280">
        <f>SUM(AZ8:BE8)</f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v>0</v>
      </c>
      <c r="BE8" s="280">
        <v>0</v>
      </c>
      <c r="BF8" s="280">
        <f>SUM(BG8:BL8)</f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v>0</v>
      </c>
      <c r="BM8" s="280">
        <f>SUM(BN8,BU8)</f>
        <v>0</v>
      </c>
      <c r="BN8" s="280">
        <f>SUM(BO8:BT8)</f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f>SUM(BV8:CA8)</f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SUM(CC8,CJ8)</f>
        <v>0</v>
      </c>
      <c r="CC8" s="280">
        <f>SUM(CD8:CI8)</f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SUM(CK8:CP8)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f>SUM(CR8,CY8)</f>
        <v>15555</v>
      </c>
      <c r="CR8" s="280">
        <f>SUM(CS8:CX8)</f>
        <v>15555</v>
      </c>
      <c r="CS8" s="280">
        <v>0</v>
      </c>
      <c r="CT8" s="280">
        <v>0</v>
      </c>
      <c r="CU8" s="280">
        <v>5236</v>
      </c>
      <c r="CV8" s="280">
        <v>9713</v>
      </c>
      <c r="CW8" s="280">
        <v>0</v>
      </c>
      <c r="CX8" s="280">
        <v>606</v>
      </c>
      <c r="CY8" s="280">
        <f>SUM(CZ8:DE8)</f>
        <v>0</v>
      </c>
      <c r="CZ8" s="280"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f>SUM(DG8,DN8)</f>
        <v>0</v>
      </c>
      <c r="DG8" s="280">
        <f>SUM(DH8:DM8)</f>
        <v>0</v>
      </c>
      <c r="DH8" s="280">
        <v>0</v>
      </c>
      <c r="DI8" s="280">
        <v>0</v>
      </c>
      <c r="DJ8" s="280">
        <v>0</v>
      </c>
      <c r="DK8" s="280">
        <v>0</v>
      </c>
      <c r="DL8" s="280">
        <v>0</v>
      </c>
      <c r="DM8" s="280">
        <v>0</v>
      </c>
      <c r="DN8" s="280">
        <f>SUM(DO8:DT8)</f>
        <v>0</v>
      </c>
      <c r="DO8" s="280">
        <v>0</v>
      </c>
      <c r="DP8" s="280">
        <v>0</v>
      </c>
      <c r="DQ8" s="280">
        <v>0</v>
      </c>
      <c r="DR8" s="280">
        <v>0</v>
      </c>
      <c r="DS8" s="280">
        <v>0</v>
      </c>
      <c r="DT8" s="280">
        <v>0</v>
      </c>
      <c r="DU8" s="280">
        <f>SUM(DV8:DY8)</f>
        <v>15533</v>
      </c>
      <c r="DV8" s="280">
        <v>15344</v>
      </c>
      <c r="DW8" s="280">
        <v>189</v>
      </c>
      <c r="DX8" s="280">
        <v>0</v>
      </c>
      <c r="DY8" s="280">
        <v>0</v>
      </c>
      <c r="DZ8" s="280">
        <f>SUM(EA8,EH8)</f>
        <v>835</v>
      </c>
      <c r="EA8" s="280">
        <f>SUM(EB8:EG8)</f>
        <v>734</v>
      </c>
      <c r="EB8" s="280">
        <v>0</v>
      </c>
      <c r="EC8" s="280">
        <v>0</v>
      </c>
      <c r="ED8" s="280">
        <v>734</v>
      </c>
      <c r="EE8" s="280">
        <v>0</v>
      </c>
      <c r="EF8" s="280">
        <v>0</v>
      </c>
      <c r="EG8" s="280">
        <v>0</v>
      </c>
      <c r="EH8" s="280">
        <f>SUM(EI8:EN8)</f>
        <v>101</v>
      </c>
      <c r="EI8" s="280">
        <v>0</v>
      </c>
      <c r="EJ8" s="280">
        <v>0</v>
      </c>
      <c r="EK8" s="280">
        <v>101</v>
      </c>
      <c r="EL8" s="280">
        <v>0</v>
      </c>
      <c r="EM8" s="280">
        <v>0</v>
      </c>
      <c r="EN8" s="280">
        <v>0</v>
      </c>
    </row>
    <row r="9" spans="1:144" ht="12" customHeight="1">
      <c r="A9" s="282" t="s">
        <v>194</v>
      </c>
      <c r="B9" s="283" t="s">
        <v>550</v>
      </c>
      <c r="C9" s="282" t="s">
        <v>568</v>
      </c>
      <c r="D9" s="280">
        <f aca="true" t="shared" si="5" ref="D9:D25">SUM(E9,T9,AI9,AX9,BM9,CB9,CQ9,DF9,DU9,DZ9)</f>
        <v>55176</v>
      </c>
      <c r="E9" s="280">
        <f aca="true" t="shared" si="6" ref="E9:E25">SUM(F9,M9)</f>
        <v>46348</v>
      </c>
      <c r="F9" s="280">
        <f aca="true" t="shared" si="7" ref="F9:F25">SUM(G9:L9)</f>
        <v>24178</v>
      </c>
      <c r="G9" s="280">
        <v>0</v>
      </c>
      <c r="H9" s="280">
        <v>24178</v>
      </c>
      <c r="I9" s="280">
        <v>0</v>
      </c>
      <c r="J9" s="280">
        <v>0</v>
      </c>
      <c r="K9" s="280">
        <v>0</v>
      </c>
      <c r="L9" s="280">
        <v>0</v>
      </c>
      <c r="M9" s="280">
        <f aca="true" t="shared" si="8" ref="M9:M25">SUM(N9:S9)</f>
        <v>22170</v>
      </c>
      <c r="N9" s="280">
        <v>0</v>
      </c>
      <c r="O9" s="280">
        <v>22170</v>
      </c>
      <c r="P9" s="280">
        <v>0</v>
      </c>
      <c r="Q9" s="280">
        <v>0</v>
      </c>
      <c r="R9" s="280">
        <v>0</v>
      </c>
      <c r="S9" s="280">
        <v>0</v>
      </c>
      <c r="T9" s="280">
        <f aca="true" t="shared" si="9" ref="T9:T25">SUM(U9,AB9)</f>
        <v>3796</v>
      </c>
      <c r="U9" s="280">
        <f aca="true" t="shared" si="10" ref="U9:U25">SUM(V9:AA9)</f>
        <v>2074</v>
      </c>
      <c r="V9" s="280">
        <v>0</v>
      </c>
      <c r="W9" s="280">
        <v>0</v>
      </c>
      <c r="X9" s="280">
        <v>1921</v>
      </c>
      <c r="Y9" s="280">
        <v>0</v>
      </c>
      <c r="Z9" s="280">
        <v>0</v>
      </c>
      <c r="AA9" s="280">
        <v>153</v>
      </c>
      <c r="AB9" s="280">
        <f aca="true" t="shared" si="11" ref="AB9:AB25">SUM(AC9:AH9)</f>
        <v>1722</v>
      </c>
      <c r="AC9" s="280">
        <v>0</v>
      </c>
      <c r="AD9" s="280">
        <v>0</v>
      </c>
      <c r="AE9" s="280">
        <v>671</v>
      </c>
      <c r="AF9" s="280">
        <v>0</v>
      </c>
      <c r="AG9" s="280">
        <v>0</v>
      </c>
      <c r="AH9" s="280">
        <v>1051</v>
      </c>
      <c r="AI9" s="280">
        <f aca="true" t="shared" si="12" ref="AI9:AI25">SUM(AJ9,AQ9)</f>
        <v>0</v>
      </c>
      <c r="AJ9" s="280">
        <f aca="true" t="shared" si="13" ref="AJ9:AJ25">SUM(AK9:AP9)</f>
        <v>0</v>
      </c>
      <c r="AK9" s="280">
        <v>0</v>
      </c>
      <c r="AL9" s="280">
        <v>0</v>
      </c>
      <c r="AM9" s="280">
        <v>0</v>
      </c>
      <c r="AN9" s="280">
        <v>0</v>
      </c>
      <c r="AO9" s="280">
        <v>0</v>
      </c>
      <c r="AP9" s="280">
        <v>0</v>
      </c>
      <c r="AQ9" s="280">
        <f aca="true" t="shared" si="14" ref="AQ9:AQ25">SUM(AR9:AW9)</f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f aca="true" t="shared" si="15" ref="AX9:AX25">SUM(AY9,BF9)</f>
        <v>0</v>
      </c>
      <c r="AY9" s="280">
        <f aca="true" t="shared" si="16" ref="AY9:AY25">SUM(AZ9:BE9)</f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>
        <v>0</v>
      </c>
      <c r="BF9" s="280">
        <f aca="true" t="shared" si="17" ref="BF9:BF25">SUM(BG9:BL9)</f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v>0</v>
      </c>
      <c r="BM9" s="280">
        <f aca="true" t="shared" si="18" ref="BM9:BM25">SUM(BN9,BU9)</f>
        <v>0</v>
      </c>
      <c r="BN9" s="280">
        <f aca="true" t="shared" si="19" ref="BN9:BN25">SUM(BO9:BT9)</f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f aca="true" t="shared" si="20" ref="BU9:BU25">SUM(BV9:CA9)</f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21" ref="CB9:CB25">SUM(CC9,CJ9)</f>
        <v>0</v>
      </c>
      <c r="CC9" s="280">
        <f aca="true" t="shared" si="22" ref="CC9:CC25">SUM(CD9:CI9)</f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23" ref="CJ9:CJ25">SUM(CK9:CP9)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f aca="true" t="shared" si="24" ref="CQ9:CQ25">SUM(CR9,CY9)</f>
        <v>0</v>
      </c>
      <c r="CR9" s="280">
        <f aca="true" t="shared" si="25" ref="CR9:CR25">SUM(CS9:CX9)</f>
        <v>0</v>
      </c>
      <c r="CS9" s="280">
        <v>0</v>
      </c>
      <c r="CT9" s="280">
        <v>0</v>
      </c>
      <c r="CU9" s="280">
        <v>0</v>
      </c>
      <c r="CV9" s="280">
        <v>0</v>
      </c>
      <c r="CW9" s="280">
        <v>0</v>
      </c>
      <c r="CX9" s="280">
        <v>0</v>
      </c>
      <c r="CY9" s="280">
        <f aca="true" t="shared" si="26" ref="CY9:CY25">SUM(CZ9:DE9)</f>
        <v>0</v>
      </c>
      <c r="CZ9" s="280"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f aca="true" t="shared" si="27" ref="DF9:DF25">SUM(DG9,DN9)</f>
        <v>0</v>
      </c>
      <c r="DG9" s="280">
        <f aca="true" t="shared" si="28" ref="DG9:DG25">SUM(DH9:DM9)</f>
        <v>0</v>
      </c>
      <c r="DH9" s="280">
        <v>0</v>
      </c>
      <c r="DI9" s="280">
        <v>0</v>
      </c>
      <c r="DJ9" s="280">
        <v>0</v>
      </c>
      <c r="DK9" s="280">
        <v>0</v>
      </c>
      <c r="DL9" s="280">
        <v>0</v>
      </c>
      <c r="DM9" s="280">
        <v>0</v>
      </c>
      <c r="DN9" s="280">
        <f aca="true" t="shared" si="29" ref="DN9:DN25">SUM(DO9:DT9)</f>
        <v>0</v>
      </c>
      <c r="DO9" s="280">
        <v>0</v>
      </c>
      <c r="DP9" s="280">
        <v>0</v>
      </c>
      <c r="DQ9" s="280">
        <v>0</v>
      </c>
      <c r="DR9" s="280">
        <v>0</v>
      </c>
      <c r="DS9" s="280">
        <v>0</v>
      </c>
      <c r="DT9" s="280">
        <v>0</v>
      </c>
      <c r="DU9" s="280">
        <f aca="true" t="shared" si="30" ref="DU9:DU25">SUM(DV9:DY9)</f>
        <v>4777</v>
      </c>
      <c r="DV9" s="280">
        <v>4777</v>
      </c>
      <c r="DW9" s="280">
        <v>0</v>
      </c>
      <c r="DX9" s="280">
        <v>0</v>
      </c>
      <c r="DY9" s="280">
        <v>0</v>
      </c>
      <c r="DZ9" s="280">
        <f aca="true" t="shared" si="31" ref="DZ9:DZ25">SUM(EA9,EH9)</f>
        <v>255</v>
      </c>
      <c r="EA9" s="280">
        <f aca="true" t="shared" si="32" ref="EA9:EA25">SUM(EB9:EG9)</f>
        <v>35</v>
      </c>
      <c r="EB9" s="280">
        <v>0</v>
      </c>
      <c r="EC9" s="280">
        <v>0</v>
      </c>
      <c r="ED9" s="280">
        <v>35</v>
      </c>
      <c r="EE9" s="280">
        <v>0</v>
      </c>
      <c r="EF9" s="280">
        <v>0</v>
      </c>
      <c r="EG9" s="280">
        <v>0</v>
      </c>
      <c r="EH9" s="280">
        <f aca="true" t="shared" si="33" ref="EH9:EH25">SUM(EI9:EN9)</f>
        <v>220</v>
      </c>
      <c r="EI9" s="280">
        <v>0</v>
      </c>
      <c r="EJ9" s="280">
        <v>0</v>
      </c>
      <c r="EK9" s="280">
        <v>220</v>
      </c>
      <c r="EL9" s="280">
        <v>0</v>
      </c>
      <c r="EM9" s="280">
        <v>0</v>
      </c>
      <c r="EN9" s="280">
        <v>0</v>
      </c>
    </row>
    <row r="10" spans="1:144" ht="12" customHeight="1">
      <c r="A10" s="282" t="s">
        <v>194</v>
      </c>
      <c r="B10" s="283" t="s">
        <v>551</v>
      </c>
      <c r="C10" s="282" t="s">
        <v>569</v>
      </c>
      <c r="D10" s="280">
        <f t="shared" si="5"/>
        <v>32660</v>
      </c>
      <c r="E10" s="280">
        <f t="shared" si="6"/>
        <v>26209</v>
      </c>
      <c r="F10" s="280">
        <f t="shared" si="7"/>
        <v>24873</v>
      </c>
      <c r="G10" s="280">
        <v>0</v>
      </c>
      <c r="H10" s="280">
        <v>24873</v>
      </c>
      <c r="I10" s="280">
        <v>0</v>
      </c>
      <c r="J10" s="280">
        <v>0</v>
      </c>
      <c r="K10" s="280">
        <v>0</v>
      </c>
      <c r="L10" s="280">
        <v>0</v>
      </c>
      <c r="M10" s="280">
        <f t="shared" si="8"/>
        <v>1336</v>
      </c>
      <c r="N10" s="280">
        <v>0</v>
      </c>
      <c r="O10" s="280">
        <v>1336</v>
      </c>
      <c r="P10" s="280">
        <v>0</v>
      </c>
      <c r="Q10" s="280">
        <v>0</v>
      </c>
      <c r="R10" s="280">
        <v>0</v>
      </c>
      <c r="S10" s="280">
        <v>0</v>
      </c>
      <c r="T10" s="280">
        <f t="shared" si="9"/>
        <v>1681</v>
      </c>
      <c r="U10" s="280">
        <f t="shared" si="10"/>
        <v>431</v>
      </c>
      <c r="V10" s="280">
        <v>0</v>
      </c>
      <c r="W10" s="280">
        <v>0</v>
      </c>
      <c r="X10" s="280">
        <v>0</v>
      </c>
      <c r="Y10" s="280">
        <v>0</v>
      </c>
      <c r="Z10" s="280">
        <v>0</v>
      </c>
      <c r="AA10" s="280">
        <v>431</v>
      </c>
      <c r="AB10" s="280">
        <f t="shared" si="11"/>
        <v>1250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1250</v>
      </c>
      <c r="AI10" s="280">
        <f t="shared" si="12"/>
        <v>0</v>
      </c>
      <c r="AJ10" s="280">
        <f t="shared" si="13"/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f t="shared" si="14"/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f t="shared" si="15"/>
        <v>0</v>
      </c>
      <c r="AY10" s="280">
        <f t="shared" si="16"/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f t="shared" si="17"/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f t="shared" si="18"/>
        <v>0</v>
      </c>
      <c r="BN10" s="280">
        <f t="shared" si="19"/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f t="shared" si="20"/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21"/>
        <v>0</v>
      </c>
      <c r="CC10" s="280">
        <f t="shared" si="22"/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23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f t="shared" si="24"/>
        <v>2287</v>
      </c>
      <c r="CR10" s="280">
        <f t="shared" si="25"/>
        <v>2103</v>
      </c>
      <c r="CS10" s="280">
        <v>0</v>
      </c>
      <c r="CT10" s="280">
        <v>0</v>
      </c>
      <c r="CU10" s="280">
        <v>985</v>
      </c>
      <c r="CV10" s="280">
        <v>1091</v>
      </c>
      <c r="CW10" s="280">
        <v>0</v>
      </c>
      <c r="CX10" s="280">
        <v>27</v>
      </c>
      <c r="CY10" s="280">
        <f t="shared" si="26"/>
        <v>184</v>
      </c>
      <c r="CZ10" s="280">
        <v>0</v>
      </c>
      <c r="DA10" s="280">
        <v>0</v>
      </c>
      <c r="DB10" s="280">
        <v>180</v>
      </c>
      <c r="DC10" s="280">
        <v>4</v>
      </c>
      <c r="DD10" s="280">
        <v>0</v>
      </c>
      <c r="DE10" s="280">
        <v>0</v>
      </c>
      <c r="DF10" s="280">
        <f t="shared" si="27"/>
        <v>0</v>
      </c>
      <c r="DG10" s="280">
        <f t="shared" si="28"/>
        <v>0</v>
      </c>
      <c r="DH10" s="280">
        <v>0</v>
      </c>
      <c r="DI10" s="280">
        <v>0</v>
      </c>
      <c r="DJ10" s="280">
        <v>0</v>
      </c>
      <c r="DK10" s="280">
        <v>0</v>
      </c>
      <c r="DL10" s="280">
        <v>0</v>
      </c>
      <c r="DM10" s="280">
        <v>0</v>
      </c>
      <c r="DN10" s="280">
        <f t="shared" si="29"/>
        <v>0</v>
      </c>
      <c r="DO10" s="280">
        <v>0</v>
      </c>
      <c r="DP10" s="280">
        <v>0</v>
      </c>
      <c r="DQ10" s="280">
        <v>0</v>
      </c>
      <c r="DR10" s="280">
        <v>0</v>
      </c>
      <c r="DS10" s="280">
        <v>0</v>
      </c>
      <c r="DT10" s="280">
        <v>0</v>
      </c>
      <c r="DU10" s="280">
        <f t="shared" si="30"/>
        <v>2483</v>
      </c>
      <c r="DV10" s="280">
        <v>1762</v>
      </c>
      <c r="DW10" s="280">
        <v>0</v>
      </c>
      <c r="DX10" s="280">
        <v>721</v>
      </c>
      <c r="DY10" s="280">
        <v>0</v>
      </c>
      <c r="DZ10" s="280">
        <f t="shared" si="31"/>
        <v>0</v>
      </c>
      <c r="EA10" s="280">
        <f t="shared" si="32"/>
        <v>0</v>
      </c>
      <c r="EB10" s="280">
        <v>0</v>
      </c>
      <c r="EC10" s="280">
        <v>0</v>
      </c>
      <c r="ED10" s="280">
        <v>0</v>
      </c>
      <c r="EE10" s="280">
        <v>0</v>
      </c>
      <c r="EF10" s="280">
        <v>0</v>
      </c>
      <c r="EG10" s="280">
        <v>0</v>
      </c>
      <c r="EH10" s="280">
        <f t="shared" si="33"/>
        <v>0</v>
      </c>
      <c r="EI10" s="280">
        <v>0</v>
      </c>
      <c r="EJ10" s="280">
        <v>0</v>
      </c>
      <c r="EK10" s="280">
        <v>0</v>
      </c>
      <c r="EL10" s="280">
        <v>0</v>
      </c>
      <c r="EM10" s="280">
        <v>0</v>
      </c>
      <c r="EN10" s="280">
        <v>0</v>
      </c>
    </row>
    <row r="11" spans="1:144" ht="12" customHeight="1">
      <c r="A11" s="282" t="s">
        <v>194</v>
      </c>
      <c r="B11" s="283" t="s">
        <v>552</v>
      </c>
      <c r="C11" s="282" t="s">
        <v>570</v>
      </c>
      <c r="D11" s="280">
        <f t="shared" si="5"/>
        <v>24650</v>
      </c>
      <c r="E11" s="280">
        <f t="shared" si="6"/>
        <v>14181</v>
      </c>
      <c r="F11" s="280">
        <f t="shared" si="7"/>
        <v>11253</v>
      </c>
      <c r="G11" s="280">
        <v>0</v>
      </c>
      <c r="H11" s="280">
        <v>11253</v>
      </c>
      <c r="I11" s="280">
        <v>0</v>
      </c>
      <c r="J11" s="280">
        <v>0</v>
      </c>
      <c r="K11" s="280">
        <v>0</v>
      </c>
      <c r="L11" s="280">
        <v>0</v>
      </c>
      <c r="M11" s="280">
        <f t="shared" si="8"/>
        <v>2928</v>
      </c>
      <c r="N11" s="280">
        <v>0</v>
      </c>
      <c r="O11" s="280">
        <v>2928</v>
      </c>
      <c r="P11" s="280">
        <v>0</v>
      </c>
      <c r="Q11" s="280">
        <v>0</v>
      </c>
      <c r="R11" s="280">
        <v>0</v>
      </c>
      <c r="S11" s="280">
        <v>0</v>
      </c>
      <c r="T11" s="280">
        <f t="shared" si="9"/>
        <v>0</v>
      </c>
      <c r="U11" s="280">
        <f t="shared" si="10"/>
        <v>0</v>
      </c>
      <c r="V11" s="280">
        <v>0</v>
      </c>
      <c r="W11" s="280">
        <v>0</v>
      </c>
      <c r="X11" s="280">
        <v>0</v>
      </c>
      <c r="Y11" s="280">
        <v>0</v>
      </c>
      <c r="Z11" s="280">
        <v>0</v>
      </c>
      <c r="AA11" s="280">
        <v>0</v>
      </c>
      <c r="AB11" s="280">
        <f t="shared" si="11"/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f t="shared" si="12"/>
        <v>0</v>
      </c>
      <c r="AJ11" s="280">
        <f t="shared" si="13"/>
        <v>0</v>
      </c>
      <c r="AK11" s="280">
        <v>0</v>
      </c>
      <c r="AL11" s="280">
        <v>0</v>
      </c>
      <c r="AM11" s="280">
        <v>0</v>
      </c>
      <c r="AN11" s="280">
        <v>0</v>
      </c>
      <c r="AO11" s="280">
        <v>0</v>
      </c>
      <c r="AP11" s="280">
        <v>0</v>
      </c>
      <c r="AQ11" s="280">
        <f t="shared" si="14"/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f t="shared" si="15"/>
        <v>0</v>
      </c>
      <c r="AY11" s="280">
        <f t="shared" si="16"/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v>0</v>
      </c>
      <c r="BE11" s="280">
        <v>0</v>
      </c>
      <c r="BF11" s="280">
        <f t="shared" si="17"/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v>0</v>
      </c>
      <c r="BM11" s="280">
        <f t="shared" si="18"/>
        <v>5899</v>
      </c>
      <c r="BN11" s="280">
        <f t="shared" si="19"/>
        <v>5857</v>
      </c>
      <c r="BO11" s="280">
        <v>0</v>
      </c>
      <c r="BP11" s="280">
        <v>0</v>
      </c>
      <c r="BQ11" s="280">
        <v>0</v>
      </c>
      <c r="BR11" s="280">
        <v>5857</v>
      </c>
      <c r="BS11" s="280">
        <v>0</v>
      </c>
      <c r="BT11" s="280">
        <v>0</v>
      </c>
      <c r="BU11" s="280">
        <f t="shared" si="20"/>
        <v>42</v>
      </c>
      <c r="BV11" s="280">
        <v>0</v>
      </c>
      <c r="BW11" s="280">
        <v>0</v>
      </c>
      <c r="BX11" s="280">
        <v>0</v>
      </c>
      <c r="BY11" s="280">
        <v>42</v>
      </c>
      <c r="BZ11" s="280">
        <v>0</v>
      </c>
      <c r="CA11" s="280">
        <v>0</v>
      </c>
      <c r="CB11" s="280">
        <f t="shared" si="21"/>
        <v>0</v>
      </c>
      <c r="CC11" s="280">
        <f t="shared" si="22"/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23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f t="shared" si="24"/>
        <v>1356</v>
      </c>
      <c r="CR11" s="280">
        <f t="shared" si="25"/>
        <v>1156</v>
      </c>
      <c r="CS11" s="280">
        <v>0</v>
      </c>
      <c r="CT11" s="280">
        <v>0</v>
      </c>
      <c r="CU11" s="280">
        <v>0</v>
      </c>
      <c r="CV11" s="280">
        <v>1156</v>
      </c>
      <c r="CW11" s="280">
        <v>0</v>
      </c>
      <c r="CX11" s="280">
        <v>0</v>
      </c>
      <c r="CY11" s="280">
        <f t="shared" si="26"/>
        <v>200</v>
      </c>
      <c r="CZ11" s="280">
        <v>0</v>
      </c>
      <c r="DA11" s="280">
        <v>0</v>
      </c>
      <c r="DB11" s="280">
        <v>0</v>
      </c>
      <c r="DC11" s="280">
        <v>200</v>
      </c>
      <c r="DD11" s="280">
        <v>0</v>
      </c>
      <c r="DE11" s="280">
        <v>0</v>
      </c>
      <c r="DF11" s="280">
        <f t="shared" si="27"/>
        <v>0</v>
      </c>
      <c r="DG11" s="280">
        <f t="shared" si="28"/>
        <v>0</v>
      </c>
      <c r="DH11" s="280">
        <v>0</v>
      </c>
      <c r="DI11" s="280">
        <v>0</v>
      </c>
      <c r="DJ11" s="280">
        <v>0</v>
      </c>
      <c r="DK11" s="280">
        <v>0</v>
      </c>
      <c r="DL11" s="280">
        <v>0</v>
      </c>
      <c r="DM11" s="280">
        <v>0</v>
      </c>
      <c r="DN11" s="280">
        <f t="shared" si="29"/>
        <v>0</v>
      </c>
      <c r="DO11" s="280">
        <v>0</v>
      </c>
      <c r="DP11" s="280">
        <v>0</v>
      </c>
      <c r="DQ11" s="280">
        <v>0</v>
      </c>
      <c r="DR11" s="280">
        <v>0</v>
      </c>
      <c r="DS11" s="280">
        <v>0</v>
      </c>
      <c r="DT11" s="280">
        <v>0</v>
      </c>
      <c r="DU11" s="280">
        <f t="shared" si="30"/>
        <v>2605</v>
      </c>
      <c r="DV11" s="280">
        <v>2575</v>
      </c>
      <c r="DW11" s="280">
        <v>0</v>
      </c>
      <c r="DX11" s="280">
        <v>30</v>
      </c>
      <c r="DY11" s="280">
        <v>0</v>
      </c>
      <c r="DZ11" s="280">
        <f t="shared" si="31"/>
        <v>609</v>
      </c>
      <c r="EA11" s="280">
        <f t="shared" si="32"/>
        <v>230</v>
      </c>
      <c r="EB11" s="280">
        <v>0</v>
      </c>
      <c r="EC11" s="280">
        <v>0</v>
      </c>
      <c r="ED11" s="280">
        <v>230</v>
      </c>
      <c r="EE11" s="280">
        <v>0</v>
      </c>
      <c r="EF11" s="280">
        <v>0</v>
      </c>
      <c r="EG11" s="280">
        <v>0</v>
      </c>
      <c r="EH11" s="280">
        <f t="shared" si="33"/>
        <v>379</v>
      </c>
      <c r="EI11" s="280">
        <v>0</v>
      </c>
      <c r="EJ11" s="280">
        <v>0</v>
      </c>
      <c r="EK11" s="280">
        <v>379</v>
      </c>
      <c r="EL11" s="280">
        <v>0</v>
      </c>
      <c r="EM11" s="280">
        <v>0</v>
      </c>
      <c r="EN11" s="280">
        <v>0</v>
      </c>
    </row>
    <row r="12" spans="1:144" ht="12" customHeight="1">
      <c r="A12" s="282" t="s">
        <v>194</v>
      </c>
      <c r="B12" s="283" t="s">
        <v>553</v>
      </c>
      <c r="C12" s="282" t="s">
        <v>571</v>
      </c>
      <c r="D12" s="280">
        <f t="shared" si="5"/>
        <v>26767</v>
      </c>
      <c r="E12" s="280">
        <f t="shared" si="6"/>
        <v>22506</v>
      </c>
      <c r="F12" s="280">
        <f t="shared" si="7"/>
        <v>19537</v>
      </c>
      <c r="G12" s="280">
        <v>0</v>
      </c>
      <c r="H12" s="280">
        <v>19537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8"/>
        <v>2969</v>
      </c>
      <c r="N12" s="280">
        <v>0</v>
      </c>
      <c r="O12" s="280">
        <v>2969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9"/>
        <v>0</v>
      </c>
      <c r="U12" s="280">
        <f t="shared" si="10"/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v>0</v>
      </c>
      <c r="AA12" s="280">
        <v>0</v>
      </c>
      <c r="AB12" s="280">
        <f t="shared" si="11"/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f t="shared" si="12"/>
        <v>0</v>
      </c>
      <c r="AJ12" s="280">
        <f t="shared" si="13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14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5"/>
        <v>0</v>
      </c>
      <c r="AY12" s="280">
        <f t="shared" si="16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7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8"/>
        <v>0</v>
      </c>
      <c r="BN12" s="280">
        <f t="shared" si="19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20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f t="shared" si="22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3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24"/>
        <v>2585</v>
      </c>
      <c r="CR12" s="280">
        <f t="shared" si="25"/>
        <v>1817</v>
      </c>
      <c r="CS12" s="280">
        <v>0</v>
      </c>
      <c r="CT12" s="280">
        <v>0</v>
      </c>
      <c r="CU12" s="280">
        <v>767</v>
      </c>
      <c r="CV12" s="280">
        <v>834</v>
      </c>
      <c r="CW12" s="280">
        <v>0</v>
      </c>
      <c r="CX12" s="280">
        <v>216</v>
      </c>
      <c r="CY12" s="280">
        <f t="shared" si="26"/>
        <v>768</v>
      </c>
      <c r="CZ12" s="280">
        <v>0</v>
      </c>
      <c r="DA12" s="280">
        <v>0</v>
      </c>
      <c r="DB12" s="280">
        <v>363</v>
      </c>
      <c r="DC12" s="280">
        <v>62</v>
      </c>
      <c r="DD12" s="280">
        <v>0</v>
      </c>
      <c r="DE12" s="280">
        <v>343</v>
      </c>
      <c r="DF12" s="280">
        <f t="shared" si="27"/>
        <v>0</v>
      </c>
      <c r="DG12" s="280">
        <f t="shared" si="28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9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30"/>
        <v>1638</v>
      </c>
      <c r="DV12" s="280">
        <v>1442</v>
      </c>
      <c r="DW12" s="280">
        <v>16</v>
      </c>
      <c r="DX12" s="280">
        <v>180</v>
      </c>
      <c r="DY12" s="280">
        <v>0</v>
      </c>
      <c r="DZ12" s="280">
        <f t="shared" si="31"/>
        <v>38</v>
      </c>
      <c r="EA12" s="280">
        <f t="shared" si="32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33"/>
        <v>38</v>
      </c>
      <c r="EI12" s="280">
        <v>0</v>
      </c>
      <c r="EJ12" s="280">
        <v>0</v>
      </c>
      <c r="EK12" s="280">
        <v>38</v>
      </c>
      <c r="EL12" s="280">
        <v>0</v>
      </c>
      <c r="EM12" s="280">
        <v>0</v>
      </c>
      <c r="EN12" s="280">
        <v>0</v>
      </c>
    </row>
    <row r="13" spans="1:144" ht="12" customHeight="1">
      <c r="A13" s="282" t="s">
        <v>194</v>
      </c>
      <c r="B13" s="283" t="s">
        <v>554</v>
      </c>
      <c r="C13" s="282" t="s">
        <v>572</v>
      </c>
      <c r="D13" s="280">
        <f t="shared" si="5"/>
        <v>12935</v>
      </c>
      <c r="E13" s="280">
        <f t="shared" si="6"/>
        <v>8911</v>
      </c>
      <c r="F13" s="280">
        <f t="shared" si="7"/>
        <v>8702</v>
      </c>
      <c r="G13" s="280">
        <v>0</v>
      </c>
      <c r="H13" s="280">
        <v>8702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8"/>
        <v>209</v>
      </c>
      <c r="N13" s="280">
        <v>0</v>
      </c>
      <c r="O13" s="280">
        <v>209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9"/>
        <v>1240</v>
      </c>
      <c r="U13" s="280">
        <f t="shared" si="10"/>
        <v>565</v>
      </c>
      <c r="V13" s="280">
        <v>0</v>
      </c>
      <c r="W13" s="280">
        <v>0</v>
      </c>
      <c r="X13" s="280">
        <v>13</v>
      </c>
      <c r="Y13" s="280">
        <v>0</v>
      </c>
      <c r="Z13" s="280">
        <v>0</v>
      </c>
      <c r="AA13" s="280">
        <v>552</v>
      </c>
      <c r="AB13" s="280">
        <f t="shared" si="11"/>
        <v>675</v>
      </c>
      <c r="AC13" s="280">
        <v>0</v>
      </c>
      <c r="AD13" s="280">
        <v>0</v>
      </c>
      <c r="AE13" s="280">
        <v>23</v>
      </c>
      <c r="AF13" s="280">
        <v>0</v>
      </c>
      <c r="AG13" s="280">
        <v>0</v>
      </c>
      <c r="AH13" s="280">
        <v>652</v>
      </c>
      <c r="AI13" s="280">
        <f t="shared" si="12"/>
        <v>0</v>
      </c>
      <c r="AJ13" s="280">
        <f t="shared" si="13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14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5"/>
        <v>0</v>
      </c>
      <c r="AY13" s="280">
        <f t="shared" si="16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7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8"/>
        <v>0</v>
      </c>
      <c r="BN13" s="280">
        <f t="shared" si="19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20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f t="shared" si="22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3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24"/>
        <v>268</v>
      </c>
      <c r="CR13" s="280">
        <f t="shared" si="25"/>
        <v>208</v>
      </c>
      <c r="CS13" s="280">
        <v>0</v>
      </c>
      <c r="CT13" s="280">
        <v>0</v>
      </c>
      <c r="CU13" s="280">
        <v>173</v>
      </c>
      <c r="CV13" s="280">
        <v>35</v>
      </c>
      <c r="CW13" s="280">
        <v>0</v>
      </c>
      <c r="CX13" s="280">
        <v>0</v>
      </c>
      <c r="CY13" s="280">
        <f t="shared" si="26"/>
        <v>60</v>
      </c>
      <c r="CZ13" s="280">
        <v>0</v>
      </c>
      <c r="DA13" s="280">
        <v>0</v>
      </c>
      <c r="DB13" s="280">
        <v>51</v>
      </c>
      <c r="DC13" s="280">
        <v>9</v>
      </c>
      <c r="DD13" s="280">
        <v>0</v>
      </c>
      <c r="DE13" s="280">
        <v>0</v>
      </c>
      <c r="DF13" s="280">
        <f t="shared" si="27"/>
        <v>2089</v>
      </c>
      <c r="DG13" s="280">
        <f t="shared" si="28"/>
        <v>2089</v>
      </c>
      <c r="DH13" s="280">
        <v>0</v>
      </c>
      <c r="DI13" s="280">
        <v>0</v>
      </c>
      <c r="DJ13" s="280">
        <v>0</v>
      </c>
      <c r="DK13" s="280">
        <v>2089</v>
      </c>
      <c r="DL13" s="280">
        <v>0</v>
      </c>
      <c r="DM13" s="280">
        <v>0</v>
      </c>
      <c r="DN13" s="280">
        <f t="shared" si="29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30"/>
        <v>427</v>
      </c>
      <c r="DV13" s="280">
        <v>411</v>
      </c>
      <c r="DW13" s="280">
        <v>0</v>
      </c>
      <c r="DX13" s="280">
        <v>16</v>
      </c>
      <c r="DY13" s="280">
        <v>0</v>
      </c>
      <c r="DZ13" s="280">
        <f t="shared" si="31"/>
        <v>0</v>
      </c>
      <c r="EA13" s="280">
        <f t="shared" si="32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33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ht="12" customHeight="1">
      <c r="A14" s="282" t="s">
        <v>194</v>
      </c>
      <c r="B14" s="283" t="s">
        <v>555</v>
      </c>
      <c r="C14" s="282" t="s">
        <v>573</v>
      </c>
      <c r="D14" s="280">
        <f t="shared" si="5"/>
        <v>6877</v>
      </c>
      <c r="E14" s="280">
        <f t="shared" si="6"/>
        <v>0</v>
      </c>
      <c r="F14" s="280">
        <f t="shared" si="7"/>
        <v>0</v>
      </c>
      <c r="G14" s="280">
        <v>0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8"/>
        <v>0</v>
      </c>
      <c r="N14" s="280">
        <v>0</v>
      </c>
      <c r="O14" s="280">
        <v>0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9"/>
        <v>0</v>
      </c>
      <c r="U14" s="280">
        <f t="shared" si="10"/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v>0</v>
      </c>
      <c r="AA14" s="280">
        <v>0</v>
      </c>
      <c r="AB14" s="280">
        <f t="shared" si="11"/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f t="shared" si="12"/>
        <v>0</v>
      </c>
      <c r="AJ14" s="280">
        <f t="shared" si="13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14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5"/>
        <v>0</v>
      </c>
      <c r="AY14" s="280">
        <f t="shared" si="16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7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8"/>
        <v>0</v>
      </c>
      <c r="BN14" s="280">
        <f t="shared" si="19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20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4835</v>
      </c>
      <c r="CC14" s="280">
        <f t="shared" si="22"/>
        <v>4824</v>
      </c>
      <c r="CD14" s="280">
        <v>0</v>
      </c>
      <c r="CE14" s="280">
        <v>4812</v>
      </c>
      <c r="CF14" s="280">
        <v>0</v>
      </c>
      <c r="CG14" s="280">
        <v>0</v>
      </c>
      <c r="CH14" s="280">
        <v>12</v>
      </c>
      <c r="CI14" s="280">
        <v>0</v>
      </c>
      <c r="CJ14" s="280">
        <f t="shared" si="23"/>
        <v>11</v>
      </c>
      <c r="CK14" s="280">
        <v>0</v>
      </c>
      <c r="CL14" s="280">
        <v>11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24"/>
        <v>1789</v>
      </c>
      <c r="CR14" s="280">
        <f t="shared" si="25"/>
        <v>1788</v>
      </c>
      <c r="CS14" s="280">
        <v>0</v>
      </c>
      <c r="CT14" s="280">
        <v>0</v>
      </c>
      <c r="CU14" s="280">
        <v>504</v>
      </c>
      <c r="CV14" s="280">
        <v>1284</v>
      </c>
      <c r="CW14" s="280">
        <v>0</v>
      </c>
      <c r="CX14" s="280">
        <v>0</v>
      </c>
      <c r="CY14" s="280">
        <f t="shared" si="26"/>
        <v>1</v>
      </c>
      <c r="CZ14" s="280">
        <v>0</v>
      </c>
      <c r="DA14" s="280">
        <v>0</v>
      </c>
      <c r="DB14" s="280">
        <v>0</v>
      </c>
      <c r="DC14" s="280">
        <v>1</v>
      </c>
      <c r="DD14" s="280">
        <v>0</v>
      </c>
      <c r="DE14" s="280">
        <v>0</v>
      </c>
      <c r="DF14" s="280">
        <f t="shared" si="27"/>
        <v>0</v>
      </c>
      <c r="DG14" s="280">
        <f t="shared" si="28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9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30"/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f t="shared" si="31"/>
        <v>253</v>
      </c>
      <c r="EA14" s="280">
        <f t="shared" si="32"/>
        <v>210</v>
      </c>
      <c r="EB14" s="280">
        <v>0</v>
      </c>
      <c r="EC14" s="280">
        <v>0</v>
      </c>
      <c r="ED14" s="280">
        <v>210</v>
      </c>
      <c r="EE14" s="280">
        <v>0</v>
      </c>
      <c r="EF14" s="280">
        <v>0</v>
      </c>
      <c r="EG14" s="280">
        <v>0</v>
      </c>
      <c r="EH14" s="280">
        <f t="shared" si="33"/>
        <v>43</v>
      </c>
      <c r="EI14" s="280">
        <v>0</v>
      </c>
      <c r="EJ14" s="280">
        <v>0</v>
      </c>
      <c r="EK14" s="280">
        <v>30</v>
      </c>
      <c r="EL14" s="280">
        <v>0</v>
      </c>
      <c r="EM14" s="280">
        <v>13</v>
      </c>
      <c r="EN14" s="280">
        <v>0</v>
      </c>
    </row>
    <row r="15" spans="1:144" ht="12" customHeight="1">
      <c r="A15" s="282" t="s">
        <v>194</v>
      </c>
      <c r="B15" s="283" t="s">
        <v>556</v>
      </c>
      <c r="C15" s="282" t="s">
        <v>574</v>
      </c>
      <c r="D15" s="280">
        <f t="shared" si="5"/>
        <v>6687</v>
      </c>
      <c r="E15" s="280">
        <f t="shared" si="6"/>
        <v>0</v>
      </c>
      <c r="F15" s="280">
        <f t="shared" si="7"/>
        <v>0</v>
      </c>
      <c r="G15" s="280">
        <v>0</v>
      </c>
      <c r="H15" s="280">
        <v>0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8"/>
        <v>0</v>
      </c>
      <c r="N15" s="280">
        <v>0</v>
      </c>
      <c r="O15" s="280">
        <v>0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9"/>
        <v>0</v>
      </c>
      <c r="U15" s="280">
        <f t="shared" si="10"/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v>0</v>
      </c>
      <c r="AA15" s="280">
        <v>0</v>
      </c>
      <c r="AB15" s="280">
        <f t="shared" si="11"/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f t="shared" si="12"/>
        <v>0</v>
      </c>
      <c r="AJ15" s="280">
        <f t="shared" si="13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14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5"/>
        <v>0</v>
      </c>
      <c r="AY15" s="280">
        <f t="shared" si="16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7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8"/>
        <v>0</v>
      </c>
      <c r="BN15" s="280">
        <f t="shared" si="19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20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0</v>
      </c>
      <c r="CC15" s="280">
        <f t="shared" si="22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3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24"/>
        <v>479</v>
      </c>
      <c r="CR15" s="280">
        <f t="shared" si="25"/>
        <v>322</v>
      </c>
      <c r="CS15" s="280">
        <v>0</v>
      </c>
      <c r="CT15" s="280">
        <v>0</v>
      </c>
      <c r="CU15" s="280">
        <v>322</v>
      </c>
      <c r="CV15" s="280">
        <v>0</v>
      </c>
      <c r="CW15" s="280">
        <v>0</v>
      </c>
      <c r="CX15" s="280">
        <v>0</v>
      </c>
      <c r="CY15" s="280">
        <f t="shared" si="26"/>
        <v>157</v>
      </c>
      <c r="CZ15" s="280">
        <v>0</v>
      </c>
      <c r="DA15" s="280">
        <v>0</v>
      </c>
      <c r="DB15" s="280">
        <v>157</v>
      </c>
      <c r="DC15" s="280">
        <v>0</v>
      </c>
      <c r="DD15" s="280">
        <v>0</v>
      </c>
      <c r="DE15" s="280">
        <v>0</v>
      </c>
      <c r="DF15" s="280">
        <f t="shared" si="27"/>
        <v>4989</v>
      </c>
      <c r="DG15" s="280">
        <f t="shared" si="28"/>
        <v>4344</v>
      </c>
      <c r="DH15" s="280">
        <v>0</v>
      </c>
      <c r="DI15" s="280">
        <v>4338</v>
      </c>
      <c r="DJ15" s="280">
        <v>0</v>
      </c>
      <c r="DK15" s="280">
        <v>0</v>
      </c>
      <c r="DL15" s="280">
        <v>0</v>
      </c>
      <c r="DM15" s="280">
        <v>6</v>
      </c>
      <c r="DN15" s="280">
        <f t="shared" si="29"/>
        <v>645</v>
      </c>
      <c r="DO15" s="280">
        <v>0</v>
      </c>
      <c r="DP15" s="280">
        <v>607</v>
      </c>
      <c r="DQ15" s="280">
        <v>0</v>
      </c>
      <c r="DR15" s="280">
        <v>0</v>
      </c>
      <c r="DS15" s="280">
        <v>0</v>
      </c>
      <c r="DT15" s="280">
        <v>38</v>
      </c>
      <c r="DU15" s="280">
        <f t="shared" si="30"/>
        <v>1158</v>
      </c>
      <c r="DV15" s="280">
        <v>1021</v>
      </c>
      <c r="DW15" s="280">
        <v>0</v>
      </c>
      <c r="DX15" s="280">
        <v>137</v>
      </c>
      <c r="DY15" s="280">
        <v>0</v>
      </c>
      <c r="DZ15" s="280">
        <f t="shared" si="31"/>
        <v>61</v>
      </c>
      <c r="EA15" s="280">
        <f t="shared" si="32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33"/>
        <v>61</v>
      </c>
      <c r="EI15" s="280">
        <v>0</v>
      </c>
      <c r="EJ15" s="280">
        <v>0</v>
      </c>
      <c r="EK15" s="280">
        <v>0</v>
      </c>
      <c r="EL15" s="280">
        <v>0</v>
      </c>
      <c r="EM15" s="280">
        <v>61</v>
      </c>
      <c r="EN15" s="280">
        <v>0</v>
      </c>
    </row>
    <row r="16" spans="1:144" ht="12" customHeight="1">
      <c r="A16" s="282" t="s">
        <v>194</v>
      </c>
      <c r="B16" s="283" t="s">
        <v>557</v>
      </c>
      <c r="C16" s="282" t="s">
        <v>575</v>
      </c>
      <c r="D16" s="280">
        <f t="shared" si="5"/>
        <v>8531</v>
      </c>
      <c r="E16" s="280">
        <f t="shared" si="6"/>
        <v>7537</v>
      </c>
      <c r="F16" s="280">
        <f t="shared" si="7"/>
        <v>5820</v>
      </c>
      <c r="G16" s="280">
        <v>0</v>
      </c>
      <c r="H16" s="280">
        <v>5820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8"/>
        <v>1717</v>
      </c>
      <c r="N16" s="280">
        <v>0</v>
      </c>
      <c r="O16" s="280">
        <v>1717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9"/>
        <v>0</v>
      </c>
      <c r="U16" s="280">
        <f t="shared" si="10"/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v>0</v>
      </c>
      <c r="AA16" s="280">
        <v>0</v>
      </c>
      <c r="AB16" s="280">
        <f t="shared" si="11"/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f t="shared" si="12"/>
        <v>0</v>
      </c>
      <c r="AJ16" s="280">
        <f t="shared" si="13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14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5"/>
        <v>0</v>
      </c>
      <c r="AY16" s="280">
        <f t="shared" si="16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7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8"/>
        <v>0</v>
      </c>
      <c r="BN16" s="280">
        <f t="shared" si="19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20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f t="shared" si="22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3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24"/>
        <v>518</v>
      </c>
      <c r="CR16" s="280">
        <f t="shared" si="25"/>
        <v>358</v>
      </c>
      <c r="CS16" s="280">
        <v>0</v>
      </c>
      <c r="CT16" s="280">
        <v>0</v>
      </c>
      <c r="CU16" s="280">
        <v>358</v>
      </c>
      <c r="CV16" s="280">
        <v>0</v>
      </c>
      <c r="CW16" s="280">
        <v>0</v>
      </c>
      <c r="CX16" s="280">
        <v>0</v>
      </c>
      <c r="CY16" s="280">
        <f t="shared" si="26"/>
        <v>160</v>
      </c>
      <c r="CZ16" s="280">
        <v>0</v>
      </c>
      <c r="DA16" s="280">
        <v>0</v>
      </c>
      <c r="DB16" s="280">
        <v>160</v>
      </c>
      <c r="DC16" s="280">
        <v>0</v>
      </c>
      <c r="DD16" s="280">
        <v>0</v>
      </c>
      <c r="DE16" s="280">
        <v>0</v>
      </c>
      <c r="DF16" s="280">
        <f t="shared" si="27"/>
        <v>0</v>
      </c>
      <c r="DG16" s="280">
        <f t="shared" si="28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9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30"/>
        <v>476</v>
      </c>
      <c r="DV16" s="280">
        <v>476</v>
      </c>
      <c r="DW16" s="280">
        <v>0</v>
      </c>
      <c r="DX16" s="280">
        <v>0</v>
      </c>
      <c r="DY16" s="280">
        <v>0</v>
      </c>
      <c r="DZ16" s="280">
        <f t="shared" si="31"/>
        <v>0</v>
      </c>
      <c r="EA16" s="280">
        <f t="shared" si="32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33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ht="12" customHeight="1">
      <c r="A17" s="282" t="s">
        <v>194</v>
      </c>
      <c r="B17" s="283" t="s">
        <v>558</v>
      </c>
      <c r="C17" s="282" t="s">
        <v>576</v>
      </c>
      <c r="D17" s="280">
        <f t="shared" si="5"/>
        <v>7682</v>
      </c>
      <c r="E17" s="280">
        <f t="shared" si="6"/>
        <v>6336</v>
      </c>
      <c r="F17" s="280">
        <f t="shared" si="7"/>
        <v>6333</v>
      </c>
      <c r="G17" s="280">
        <v>0</v>
      </c>
      <c r="H17" s="280">
        <v>6333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8"/>
        <v>3</v>
      </c>
      <c r="N17" s="280">
        <v>0</v>
      </c>
      <c r="O17" s="280">
        <v>3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9"/>
        <v>553</v>
      </c>
      <c r="U17" s="280">
        <f t="shared" si="10"/>
        <v>549</v>
      </c>
      <c r="V17" s="280">
        <v>0</v>
      </c>
      <c r="W17" s="280">
        <v>0</v>
      </c>
      <c r="X17" s="280">
        <v>485</v>
      </c>
      <c r="Y17" s="280">
        <v>0</v>
      </c>
      <c r="Z17" s="280">
        <v>0</v>
      </c>
      <c r="AA17" s="280">
        <v>64</v>
      </c>
      <c r="AB17" s="280">
        <f t="shared" si="11"/>
        <v>4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4</v>
      </c>
      <c r="AI17" s="280">
        <f t="shared" si="12"/>
        <v>0</v>
      </c>
      <c r="AJ17" s="280">
        <f t="shared" si="13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14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5"/>
        <v>0</v>
      </c>
      <c r="AY17" s="280">
        <f t="shared" si="16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7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8"/>
        <v>0</v>
      </c>
      <c r="BN17" s="280">
        <f t="shared" si="19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20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f t="shared" si="22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3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24"/>
        <v>0</v>
      </c>
      <c r="CR17" s="280">
        <f t="shared" si="25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f t="shared" si="26"/>
        <v>0</v>
      </c>
      <c r="CZ17" s="280"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f t="shared" si="27"/>
        <v>0</v>
      </c>
      <c r="DG17" s="280">
        <f t="shared" si="28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9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30"/>
        <v>793</v>
      </c>
      <c r="DV17" s="280">
        <v>793</v>
      </c>
      <c r="DW17" s="280">
        <v>0</v>
      </c>
      <c r="DX17" s="280">
        <v>0</v>
      </c>
      <c r="DY17" s="280">
        <v>0</v>
      </c>
      <c r="DZ17" s="280">
        <f t="shared" si="31"/>
        <v>0</v>
      </c>
      <c r="EA17" s="280">
        <f t="shared" si="32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33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ht="12" customHeight="1">
      <c r="A18" s="282" t="s">
        <v>194</v>
      </c>
      <c r="B18" s="283" t="s">
        <v>559</v>
      </c>
      <c r="C18" s="282" t="s">
        <v>577</v>
      </c>
      <c r="D18" s="280">
        <f t="shared" si="5"/>
        <v>18567</v>
      </c>
      <c r="E18" s="280">
        <f t="shared" si="6"/>
        <v>16578</v>
      </c>
      <c r="F18" s="280">
        <f t="shared" si="7"/>
        <v>16320</v>
      </c>
      <c r="G18" s="280">
        <v>0</v>
      </c>
      <c r="H18" s="280">
        <v>16320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8"/>
        <v>258</v>
      </c>
      <c r="N18" s="280">
        <v>0</v>
      </c>
      <c r="O18" s="280">
        <v>258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9"/>
        <v>185</v>
      </c>
      <c r="U18" s="280">
        <f t="shared" si="10"/>
        <v>185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185</v>
      </c>
      <c r="AB18" s="280">
        <f t="shared" si="11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12"/>
        <v>0</v>
      </c>
      <c r="AJ18" s="280">
        <f t="shared" si="13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14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5"/>
        <v>0</v>
      </c>
      <c r="AY18" s="280">
        <f t="shared" si="16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7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8"/>
        <v>0</v>
      </c>
      <c r="BN18" s="280">
        <f t="shared" si="19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20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f t="shared" si="22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3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24"/>
        <v>1731</v>
      </c>
      <c r="CR18" s="280">
        <f t="shared" si="25"/>
        <v>1617</v>
      </c>
      <c r="CS18" s="280">
        <v>0</v>
      </c>
      <c r="CT18" s="280">
        <v>0</v>
      </c>
      <c r="CU18" s="280">
        <v>681</v>
      </c>
      <c r="CV18" s="280">
        <v>936</v>
      </c>
      <c r="CW18" s="280">
        <v>0</v>
      </c>
      <c r="CX18" s="280">
        <v>0</v>
      </c>
      <c r="CY18" s="280">
        <f t="shared" si="26"/>
        <v>114</v>
      </c>
      <c r="CZ18" s="280">
        <v>0</v>
      </c>
      <c r="DA18" s="280">
        <v>0</v>
      </c>
      <c r="DB18" s="280">
        <v>114</v>
      </c>
      <c r="DC18" s="280">
        <v>0</v>
      </c>
      <c r="DD18" s="280">
        <v>0</v>
      </c>
      <c r="DE18" s="280">
        <v>0</v>
      </c>
      <c r="DF18" s="280">
        <f t="shared" si="27"/>
        <v>0</v>
      </c>
      <c r="DG18" s="280">
        <f t="shared" si="28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9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30"/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f t="shared" si="31"/>
        <v>73</v>
      </c>
      <c r="EA18" s="280">
        <f t="shared" si="32"/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f t="shared" si="33"/>
        <v>73</v>
      </c>
      <c r="EI18" s="280">
        <v>0</v>
      </c>
      <c r="EJ18" s="280">
        <v>0</v>
      </c>
      <c r="EK18" s="280">
        <v>0</v>
      </c>
      <c r="EL18" s="280">
        <v>0</v>
      </c>
      <c r="EM18" s="280">
        <v>73</v>
      </c>
      <c r="EN18" s="280">
        <v>0</v>
      </c>
    </row>
    <row r="19" spans="1:144" ht="12" customHeight="1">
      <c r="A19" s="282" t="s">
        <v>194</v>
      </c>
      <c r="B19" s="283" t="s">
        <v>560</v>
      </c>
      <c r="C19" s="282" t="s">
        <v>578</v>
      </c>
      <c r="D19" s="280">
        <f t="shared" si="5"/>
        <v>12141</v>
      </c>
      <c r="E19" s="280">
        <f t="shared" si="6"/>
        <v>9516</v>
      </c>
      <c r="F19" s="280">
        <f t="shared" si="7"/>
        <v>4956</v>
      </c>
      <c r="G19" s="280">
        <v>0</v>
      </c>
      <c r="H19" s="280">
        <v>4956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8"/>
        <v>4560</v>
      </c>
      <c r="N19" s="280">
        <v>0</v>
      </c>
      <c r="O19" s="280">
        <v>4560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9"/>
        <v>530</v>
      </c>
      <c r="U19" s="280">
        <f t="shared" si="10"/>
        <v>90</v>
      </c>
      <c r="V19" s="280">
        <v>0</v>
      </c>
      <c r="W19" s="280">
        <v>0</v>
      </c>
      <c r="X19" s="280">
        <v>80</v>
      </c>
      <c r="Y19" s="280">
        <v>0</v>
      </c>
      <c r="Z19" s="280">
        <v>0</v>
      </c>
      <c r="AA19" s="280">
        <v>10</v>
      </c>
      <c r="AB19" s="280">
        <f t="shared" si="11"/>
        <v>440</v>
      </c>
      <c r="AC19" s="280">
        <v>0</v>
      </c>
      <c r="AD19" s="280">
        <v>0</v>
      </c>
      <c r="AE19" s="280">
        <v>193</v>
      </c>
      <c r="AF19" s="280">
        <v>0</v>
      </c>
      <c r="AG19" s="280">
        <v>0</v>
      </c>
      <c r="AH19" s="280">
        <v>247</v>
      </c>
      <c r="AI19" s="280">
        <f t="shared" si="12"/>
        <v>0</v>
      </c>
      <c r="AJ19" s="280">
        <f t="shared" si="13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14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5"/>
        <v>0</v>
      </c>
      <c r="AY19" s="280">
        <f t="shared" si="16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7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8"/>
        <v>0</v>
      </c>
      <c r="BN19" s="280">
        <f t="shared" si="19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20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0</v>
      </c>
      <c r="CC19" s="280">
        <f t="shared" si="22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3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24"/>
        <v>330</v>
      </c>
      <c r="CR19" s="280">
        <f t="shared" si="25"/>
        <v>135</v>
      </c>
      <c r="CS19" s="280">
        <v>0</v>
      </c>
      <c r="CT19" s="280">
        <v>0</v>
      </c>
      <c r="CU19" s="280">
        <v>35</v>
      </c>
      <c r="CV19" s="280">
        <v>100</v>
      </c>
      <c r="CW19" s="280">
        <v>0</v>
      </c>
      <c r="CX19" s="280">
        <v>0</v>
      </c>
      <c r="CY19" s="280">
        <f t="shared" si="26"/>
        <v>195</v>
      </c>
      <c r="CZ19" s="280">
        <v>0</v>
      </c>
      <c r="DA19" s="280">
        <v>0</v>
      </c>
      <c r="DB19" s="280">
        <v>195</v>
      </c>
      <c r="DC19" s="280">
        <v>0</v>
      </c>
      <c r="DD19" s="280">
        <v>0</v>
      </c>
      <c r="DE19" s="280">
        <v>0</v>
      </c>
      <c r="DF19" s="280">
        <f t="shared" si="27"/>
        <v>0</v>
      </c>
      <c r="DG19" s="280">
        <f t="shared" si="28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9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30"/>
        <v>1765</v>
      </c>
      <c r="DV19" s="280">
        <v>1701</v>
      </c>
      <c r="DW19" s="280">
        <v>0</v>
      </c>
      <c r="DX19" s="280">
        <v>64</v>
      </c>
      <c r="DY19" s="280">
        <v>0</v>
      </c>
      <c r="DZ19" s="280">
        <f t="shared" si="31"/>
        <v>0</v>
      </c>
      <c r="EA19" s="280">
        <f t="shared" si="32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33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ht="12" customHeight="1">
      <c r="A20" s="282" t="s">
        <v>194</v>
      </c>
      <c r="B20" s="283" t="s">
        <v>561</v>
      </c>
      <c r="C20" s="282" t="s">
        <v>579</v>
      </c>
      <c r="D20" s="280">
        <f t="shared" si="5"/>
        <v>12514</v>
      </c>
      <c r="E20" s="280">
        <f t="shared" si="6"/>
        <v>10769</v>
      </c>
      <c r="F20" s="280">
        <f t="shared" si="7"/>
        <v>8505</v>
      </c>
      <c r="G20" s="280">
        <v>0</v>
      </c>
      <c r="H20" s="280">
        <v>8505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8"/>
        <v>2264</v>
      </c>
      <c r="N20" s="280">
        <v>0</v>
      </c>
      <c r="O20" s="280">
        <v>2264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9"/>
        <v>0</v>
      </c>
      <c r="U20" s="280">
        <f t="shared" si="10"/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v>0</v>
      </c>
      <c r="AA20" s="280">
        <v>0</v>
      </c>
      <c r="AB20" s="280">
        <f t="shared" si="11"/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f t="shared" si="12"/>
        <v>0</v>
      </c>
      <c r="AJ20" s="280">
        <f t="shared" si="13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14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5"/>
        <v>0</v>
      </c>
      <c r="AY20" s="280">
        <f t="shared" si="16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7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8"/>
        <v>0</v>
      </c>
      <c r="BN20" s="280">
        <f t="shared" si="19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20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0</v>
      </c>
      <c r="CC20" s="280">
        <f t="shared" si="22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3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24"/>
        <v>1305</v>
      </c>
      <c r="CR20" s="280">
        <f t="shared" si="25"/>
        <v>1305</v>
      </c>
      <c r="CS20" s="280">
        <v>0</v>
      </c>
      <c r="CT20" s="280">
        <v>0</v>
      </c>
      <c r="CU20" s="280">
        <v>0</v>
      </c>
      <c r="CV20" s="280">
        <v>1305</v>
      </c>
      <c r="CW20" s="280">
        <v>0</v>
      </c>
      <c r="CX20" s="280">
        <v>0</v>
      </c>
      <c r="CY20" s="280">
        <f t="shared" si="26"/>
        <v>0</v>
      </c>
      <c r="CZ20" s="280"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f t="shared" si="27"/>
        <v>440</v>
      </c>
      <c r="DG20" s="280">
        <f t="shared" si="28"/>
        <v>440</v>
      </c>
      <c r="DH20" s="280">
        <v>0</v>
      </c>
      <c r="DI20" s="280">
        <v>0</v>
      </c>
      <c r="DJ20" s="280">
        <v>402</v>
      </c>
      <c r="DK20" s="280">
        <v>0</v>
      </c>
      <c r="DL20" s="280">
        <v>0</v>
      </c>
      <c r="DM20" s="280">
        <v>38</v>
      </c>
      <c r="DN20" s="280">
        <f t="shared" si="29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30"/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f t="shared" si="31"/>
        <v>0</v>
      </c>
      <c r="EA20" s="280">
        <f t="shared" si="32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33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ht="12" customHeight="1">
      <c r="A21" s="282" t="s">
        <v>194</v>
      </c>
      <c r="B21" s="283" t="s">
        <v>562</v>
      </c>
      <c r="C21" s="282" t="s">
        <v>580</v>
      </c>
      <c r="D21" s="280">
        <f t="shared" si="5"/>
        <v>9532</v>
      </c>
      <c r="E21" s="280">
        <f t="shared" si="6"/>
        <v>7870</v>
      </c>
      <c r="F21" s="280">
        <f t="shared" si="7"/>
        <v>7319</v>
      </c>
      <c r="G21" s="280">
        <v>0</v>
      </c>
      <c r="H21" s="280">
        <v>7319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8"/>
        <v>551</v>
      </c>
      <c r="N21" s="280">
        <v>0</v>
      </c>
      <c r="O21" s="280">
        <v>551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9"/>
        <v>765</v>
      </c>
      <c r="U21" s="280">
        <f t="shared" si="10"/>
        <v>553</v>
      </c>
      <c r="V21" s="280">
        <v>0</v>
      </c>
      <c r="W21" s="280">
        <v>0</v>
      </c>
      <c r="X21" s="280">
        <v>227</v>
      </c>
      <c r="Y21" s="280">
        <v>326</v>
      </c>
      <c r="Z21" s="280">
        <v>0</v>
      </c>
      <c r="AA21" s="280">
        <v>0</v>
      </c>
      <c r="AB21" s="280">
        <f t="shared" si="11"/>
        <v>212</v>
      </c>
      <c r="AC21" s="280">
        <v>0</v>
      </c>
      <c r="AD21" s="280">
        <v>0</v>
      </c>
      <c r="AE21" s="280">
        <v>138</v>
      </c>
      <c r="AF21" s="280">
        <v>74</v>
      </c>
      <c r="AG21" s="280">
        <v>0</v>
      </c>
      <c r="AH21" s="280">
        <v>0</v>
      </c>
      <c r="AI21" s="280">
        <f t="shared" si="12"/>
        <v>0</v>
      </c>
      <c r="AJ21" s="280">
        <f t="shared" si="13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14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5"/>
        <v>0</v>
      </c>
      <c r="AY21" s="280">
        <f t="shared" si="16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7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8"/>
        <v>0</v>
      </c>
      <c r="BN21" s="280">
        <f t="shared" si="19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20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f t="shared" si="22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3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24"/>
        <v>0</v>
      </c>
      <c r="CR21" s="280">
        <f t="shared" si="25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f t="shared" si="26"/>
        <v>0</v>
      </c>
      <c r="CZ21" s="280"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f t="shared" si="27"/>
        <v>0</v>
      </c>
      <c r="DG21" s="280">
        <f t="shared" si="28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9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30"/>
        <v>897</v>
      </c>
      <c r="DV21" s="280">
        <v>897</v>
      </c>
      <c r="DW21" s="280">
        <v>0</v>
      </c>
      <c r="DX21" s="280">
        <v>0</v>
      </c>
      <c r="DY21" s="280">
        <v>0</v>
      </c>
      <c r="DZ21" s="280">
        <f t="shared" si="31"/>
        <v>0</v>
      </c>
      <c r="EA21" s="280">
        <f t="shared" si="32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33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ht="12" customHeight="1">
      <c r="A22" s="282" t="s">
        <v>194</v>
      </c>
      <c r="B22" s="283" t="s">
        <v>563</v>
      </c>
      <c r="C22" s="282" t="s">
        <v>581</v>
      </c>
      <c r="D22" s="280">
        <f t="shared" si="5"/>
        <v>827</v>
      </c>
      <c r="E22" s="280">
        <f t="shared" si="6"/>
        <v>766</v>
      </c>
      <c r="F22" s="280">
        <f t="shared" si="7"/>
        <v>686</v>
      </c>
      <c r="G22" s="280">
        <v>0</v>
      </c>
      <c r="H22" s="280">
        <v>686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8"/>
        <v>80</v>
      </c>
      <c r="N22" s="280">
        <v>0</v>
      </c>
      <c r="O22" s="280">
        <v>80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9"/>
        <v>0</v>
      </c>
      <c r="U22" s="280">
        <f t="shared" si="10"/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0</v>
      </c>
      <c r="AB22" s="280">
        <f t="shared" si="11"/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f t="shared" si="12"/>
        <v>0</v>
      </c>
      <c r="AJ22" s="280">
        <f t="shared" si="13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14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5"/>
        <v>0</v>
      </c>
      <c r="AY22" s="280">
        <f t="shared" si="16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7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8"/>
        <v>0</v>
      </c>
      <c r="BN22" s="280">
        <f t="shared" si="19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20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f t="shared" si="22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3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24"/>
        <v>20</v>
      </c>
      <c r="CR22" s="280">
        <f t="shared" si="25"/>
        <v>20</v>
      </c>
      <c r="CS22" s="280">
        <v>0</v>
      </c>
      <c r="CT22" s="280">
        <v>0</v>
      </c>
      <c r="CU22" s="280">
        <v>0</v>
      </c>
      <c r="CV22" s="280">
        <v>20</v>
      </c>
      <c r="CW22" s="280">
        <v>0</v>
      </c>
      <c r="CX22" s="280">
        <v>0</v>
      </c>
      <c r="CY22" s="280">
        <f t="shared" si="26"/>
        <v>0</v>
      </c>
      <c r="CZ22" s="280"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f t="shared" si="27"/>
        <v>0</v>
      </c>
      <c r="DG22" s="280">
        <f t="shared" si="28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9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30"/>
        <v>6</v>
      </c>
      <c r="DV22" s="280">
        <v>6</v>
      </c>
      <c r="DW22" s="280">
        <v>0</v>
      </c>
      <c r="DX22" s="280">
        <v>0</v>
      </c>
      <c r="DY22" s="280">
        <v>0</v>
      </c>
      <c r="DZ22" s="280">
        <f t="shared" si="31"/>
        <v>35</v>
      </c>
      <c r="EA22" s="280">
        <f t="shared" si="32"/>
        <v>35</v>
      </c>
      <c r="EB22" s="280">
        <v>0</v>
      </c>
      <c r="EC22" s="280">
        <v>0</v>
      </c>
      <c r="ED22" s="280">
        <v>35</v>
      </c>
      <c r="EE22" s="280">
        <v>0</v>
      </c>
      <c r="EF22" s="280">
        <v>0</v>
      </c>
      <c r="EG22" s="280">
        <v>0</v>
      </c>
      <c r="EH22" s="280">
        <f t="shared" si="33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ht="12" customHeight="1">
      <c r="A23" s="282" t="s">
        <v>194</v>
      </c>
      <c r="B23" s="283" t="s">
        <v>564</v>
      </c>
      <c r="C23" s="282" t="s">
        <v>582</v>
      </c>
      <c r="D23" s="280">
        <f t="shared" si="5"/>
        <v>7544</v>
      </c>
      <c r="E23" s="280">
        <f t="shared" si="6"/>
        <v>6160</v>
      </c>
      <c r="F23" s="280">
        <f t="shared" si="7"/>
        <v>5014</v>
      </c>
      <c r="G23" s="280">
        <v>0</v>
      </c>
      <c r="H23" s="280">
        <v>5014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8"/>
        <v>1146</v>
      </c>
      <c r="N23" s="280">
        <v>0</v>
      </c>
      <c r="O23" s="280">
        <v>1146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9"/>
        <v>570</v>
      </c>
      <c r="U23" s="280">
        <f t="shared" si="10"/>
        <v>511</v>
      </c>
      <c r="V23" s="280">
        <v>0</v>
      </c>
      <c r="W23" s="280">
        <v>0</v>
      </c>
      <c r="X23" s="280">
        <v>459</v>
      </c>
      <c r="Y23" s="280">
        <v>0</v>
      </c>
      <c r="Z23" s="280">
        <v>0</v>
      </c>
      <c r="AA23" s="280">
        <v>52</v>
      </c>
      <c r="AB23" s="280">
        <f t="shared" si="11"/>
        <v>59</v>
      </c>
      <c r="AC23" s="280">
        <v>0</v>
      </c>
      <c r="AD23" s="280">
        <v>0</v>
      </c>
      <c r="AE23" s="280">
        <v>35</v>
      </c>
      <c r="AF23" s="280">
        <v>0</v>
      </c>
      <c r="AG23" s="280">
        <v>0</v>
      </c>
      <c r="AH23" s="280">
        <v>24</v>
      </c>
      <c r="AI23" s="280">
        <f t="shared" si="12"/>
        <v>0</v>
      </c>
      <c r="AJ23" s="280">
        <f t="shared" si="13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14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5"/>
        <v>0</v>
      </c>
      <c r="AY23" s="280">
        <f t="shared" si="16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7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8"/>
        <v>0</v>
      </c>
      <c r="BN23" s="280">
        <f t="shared" si="19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20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f t="shared" si="22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3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24"/>
        <v>0</v>
      </c>
      <c r="CR23" s="280">
        <f t="shared" si="25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f t="shared" si="26"/>
        <v>0</v>
      </c>
      <c r="CZ23" s="280"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f t="shared" si="27"/>
        <v>0</v>
      </c>
      <c r="DG23" s="280">
        <f t="shared" si="28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9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30"/>
        <v>814</v>
      </c>
      <c r="DV23" s="280">
        <v>814</v>
      </c>
      <c r="DW23" s="280">
        <v>0</v>
      </c>
      <c r="DX23" s="280">
        <v>0</v>
      </c>
      <c r="DY23" s="280">
        <v>0</v>
      </c>
      <c r="DZ23" s="280">
        <f t="shared" si="31"/>
        <v>0</v>
      </c>
      <c r="EA23" s="280">
        <f t="shared" si="32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33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ht="12" customHeight="1">
      <c r="A24" s="282" t="s">
        <v>194</v>
      </c>
      <c r="B24" s="283" t="s">
        <v>565</v>
      </c>
      <c r="C24" s="282" t="s">
        <v>583</v>
      </c>
      <c r="D24" s="280">
        <f t="shared" si="5"/>
        <v>2943</v>
      </c>
      <c r="E24" s="280">
        <f t="shared" si="6"/>
        <v>2578</v>
      </c>
      <c r="F24" s="280">
        <f t="shared" si="7"/>
        <v>2487</v>
      </c>
      <c r="G24" s="280">
        <v>0</v>
      </c>
      <c r="H24" s="280">
        <v>2487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8"/>
        <v>91</v>
      </c>
      <c r="N24" s="280">
        <v>0</v>
      </c>
      <c r="O24" s="280">
        <v>91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9"/>
        <v>66</v>
      </c>
      <c r="U24" s="280">
        <f t="shared" si="10"/>
        <v>22</v>
      </c>
      <c r="V24" s="280">
        <v>0</v>
      </c>
      <c r="W24" s="280">
        <v>0</v>
      </c>
      <c r="X24" s="280">
        <v>22</v>
      </c>
      <c r="Y24" s="280">
        <v>0</v>
      </c>
      <c r="Z24" s="280">
        <v>0</v>
      </c>
      <c r="AA24" s="280">
        <v>0</v>
      </c>
      <c r="AB24" s="280">
        <f t="shared" si="11"/>
        <v>44</v>
      </c>
      <c r="AC24" s="280">
        <v>0</v>
      </c>
      <c r="AD24" s="280">
        <v>0</v>
      </c>
      <c r="AE24" s="280">
        <v>44</v>
      </c>
      <c r="AF24" s="280">
        <v>0</v>
      </c>
      <c r="AG24" s="280">
        <v>0</v>
      </c>
      <c r="AH24" s="280">
        <v>0</v>
      </c>
      <c r="AI24" s="280">
        <f t="shared" si="12"/>
        <v>0</v>
      </c>
      <c r="AJ24" s="280">
        <f t="shared" si="13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14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5"/>
        <v>0</v>
      </c>
      <c r="AY24" s="280">
        <f t="shared" si="16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7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8"/>
        <v>0</v>
      </c>
      <c r="BN24" s="280">
        <f t="shared" si="19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20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f t="shared" si="22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3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24"/>
        <v>212</v>
      </c>
      <c r="CR24" s="280">
        <f t="shared" si="25"/>
        <v>207</v>
      </c>
      <c r="CS24" s="280">
        <v>0</v>
      </c>
      <c r="CT24" s="280">
        <v>0</v>
      </c>
      <c r="CU24" s="280">
        <v>0</v>
      </c>
      <c r="CV24" s="280">
        <v>207</v>
      </c>
      <c r="CW24" s="280">
        <v>0</v>
      </c>
      <c r="CX24" s="280">
        <v>0</v>
      </c>
      <c r="CY24" s="280">
        <f t="shared" si="26"/>
        <v>5</v>
      </c>
      <c r="CZ24" s="280">
        <v>0</v>
      </c>
      <c r="DA24" s="280">
        <v>0</v>
      </c>
      <c r="DB24" s="280">
        <v>0</v>
      </c>
      <c r="DC24" s="280">
        <v>5</v>
      </c>
      <c r="DD24" s="280">
        <v>0</v>
      </c>
      <c r="DE24" s="280">
        <v>0</v>
      </c>
      <c r="DF24" s="280">
        <f t="shared" si="27"/>
        <v>0</v>
      </c>
      <c r="DG24" s="280">
        <f t="shared" si="28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9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30"/>
        <v>55</v>
      </c>
      <c r="DV24" s="280">
        <v>55</v>
      </c>
      <c r="DW24" s="280">
        <v>0</v>
      </c>
      <c r="DX24" s="280">
        <v>0</v>
      </c>
      <c r="DY24" s="280">
        <v>0</v>
      </c>
      <c r="DZ24" s="280">
        <f t="shared" si="31"/>
        <v>32</v>
      </c>
      <c r="EA24" s="280">
        <f t="shared" si="32"/>
        <v>29</v>
      </c>
      <c r="EB24" s="280">
        <v>0</v>
      </c>
      <c r="EC24" s="280">
        <v>0</v>
      </c>
      <c r="ED24" s="280">
        <v>29</v>
      </c>
      <c r="EE24" s="280">
        <v>0</v>
      </c>
      <c r="EF24" s="280">
        <v>0</v>
      </c>
      <c r="EG24" s="280">
        <v>0</v>
      </c>
      <c r="EH24" s="280">
        <f t="shared" si="33"/>
        <v>3</v>
      </c>
      <c r="EI24" s="280">
        <v>0</v>
      </c>
      <c r="EJ24" s="280">
        <v>0</v>
      </c>
      <c r="EK24" s="280">
        <v>3</v>
      </c>
      <c r="EL24" s="280">
        <v>0</v>
      </c>
      <c r="EM24" s="280">
        <v>0</v>
      </c>
      <c r="EN24" s="280">
        <v>0</v>
      </c>
    </row>
    <row r="25" spans="1:144" ht="12" customHeight="1">
      <c r="A25" s="282" t="s">
        <v>194</v>
      </c>
      <c r="B25" s="283" t="s">
        <v>566</v>
      </c>
      <c r="C25" s="282" t="s">
        <v>584</v>
      </c>
      <c r="D25" s="280">
        <f t="shared" si="5"/>
        <v>4621</v>
      </c>
      <c r="E25" s="280">
        <f t="shared" si="6"/>
        <v>4059</v>
      </c>
      <c r="F25" s="280">
        <f t="shared" si="7"/>
        <v>3771</v>
      </c>
      <c r="G25" s="280">
        <v>0</v>
      </c>
      <c r="H25" s="280">
        <v>3771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8"/>
        <v>288</v>
      </c>
      <c r="N25" s="280">
        <v>0</v>
      </c>
      <c r="O25" s="280">
        <v>288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9"/>
        <v>132</v>
      </c>
      <c r="U25" s="280">
        <f t="shared" si="10"/>
        <v>40</v>
      </c>
      <c r="V25" s="280">
        <v>0</v>
      </c>
      <c r="W25" s="280">
        <v>0</v>
      </c>
      <c r="X25" s="280">
        <v>40</v>
      </c>
      <c r="Y25" s="280">
        <v>0</v>
      </c>
      <c r="Z25" s="280">
        <v>0</v>
      </c>
      <c r="AA25" s="280">
        <v>0</v>
      </c>
      <c r="AB25" s="280">
        <f t="shared" si="11"/>
        <v>92</v>
      </c>
      <c r="AC25" s="280">
        <v>0</v>
      </c>
      <c r="AD25" s="280">
        <v>0</v>
      </c>
      <c r="AE25" s="280">
        <v>92</v>
      </c>
      <c r="AF25" s="280">
        <v>0</v>
      </c>
      <c r="AG25" s="280">
        <v>0</v>
      </c>
      <c r="AH25" s="280">
        <v>0</v>
      </c>
      <c r="AI25" s="280">
        <f t="shared" si="12"/>
        <v>0</v>
      </c>
      <c r="AJ25" s="280">
        <f t="shared" si="13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14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5"/>
        <v>0</v>
      </c>
      <c r="AY25" s="280">
        <f t="shared" si="16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7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8"/>
        <v>0</v>
      </c>
      <c r="BN25" s="280">
        <f t="shared" si="19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20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f t="shared" si="22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3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24"/>
        <v>321</v>
      </c>
      <c r="CR25" s="280">
        <f t="shared" si="25"/>
        <v>296</v>
      </c>
      <c r="CS25" s="280">
        <v>0</v>
      </c>
      <c r="CT25" s="280">
        <v>0</v>
      </c>
      <c r="CU25" s="280">
        <v>0</v>
      </c>
      <c r="CV25" s="280">
        <v>296</v>
      </c>
      <c r="CW25" s="280">
        <v>0</v>
      </c>
      <c r="CX25" s="280">
        <v>0</v>
      </c>
      <c r="CY25" s="280">
        <f t="shared" si="26"/>
        <v>25</v>
      </c>
      <c r="CZ25" s="280">
        <v>0</v>
      </c>
      <c r="DA25" s="280">
        <v>0</v>
      </c>
      <c r="DB25" s="280">
        <v>0</v>
      </c>
      <c r="DC25" s="280">
        <v>25</v>
      </c>
      <c r="DD25" s="280">
        <v>0</v>
      </c>
      <c r="DE25" s="280">
        <v>0</v>
      </c>
      <c r="DF25" s="280">
        <f t="shared" si="27"/>
        <v>0</v>
      </c>
      <c r="DG25" s="280">
        <f t="shared" si="28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9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30"/>
        <v>61</v>
      </c>
      <c r="DV25" s="280">
        <v>61</v>
      </c>
      <c r="DW25" s="280">
        <v>0</v>
      </c>
      <c r="DX25" s="280">
        <v>0</v>
      </c>
      <c r="DY25" s="280">
        <v>0</v>
      </c>
      <c r="DZ25" s="280">
        <f t="shared" si="31"/>
        <v>48</v>
      </c>
      <c r="EA25" s="280">
        <f t="shared" si="32"/>
        <v>37</v>
      </c>
      <c r="EB25" s="280">
        <v>0</v>
      </c>
      <c r="EC25" s="280">
        <v>0</v>
      </c>
      <c r="ED25" s="280">
        <v>37</v>
      </c>
      <c r="EE25" s="280">
        <v>0</v>
      </c>
      <c r="EF25" s="280">
        <v>0</v>
      </c>
      <c r="EG25" s="280">
        <v>0</v>
      </c>
      <c r="EH25" s="280">
        <f t="shared" si="33"/>
        <v>11</v>
      </c>
      <c r="EI25" s="280">
        <v>0</v>
      </c>
      <c r="EJ25" s="280">
        <v>0</v>
      </c>
      <c r="EK25" s="280">
        <v>11</v>
      </c>
      <c r="EL25" s="280">
        <v>0</v>
      </c>
      <c r="EM25" s="280">
        <v>0</v>
      </c>
      <c r="EN25" s="280">
        <v>0</v>
      </c>
    </row>
  </sheetData>
  <sheetProtection/>
  <mergeCells count="3">
    <mergeCell ref="A2:A6"/>
    <mergeCell ref="B2:B6"/>
    <mergeCell ref="C2:C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Ｐゴシック,標準"&amp;14処理施設別ごみ搬入量の状況（平成20年度実績）&amp;R&amp;D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16384" width="9" style="7" customWidth="1"/>
  </cols>
  <sheetData>
    <row r="1" spans="1:36" ht="17.25">
      <c r="A1" s="214" t="s">
        <v>436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16"/>
      <c r="N1" s="2"/>
      <c r="O1" s="2"/>
      <c r="P1" s="1"/>
      <c r="Q1" s="1"/>
      <c r="R1" s="1"/>
      <c r="S1" s="2"/>
      <c r="T1" s="2"/>
      <c r="U1" s="2"/>
      <c r="V1" s="2"/>
      <c r="W1" s="2"/>
      <c r="X1" s="2"/>
      <c r="Y1" s="216"/>
      <c r="Z1" s="2"/>
      <c r="AA1" s="2"/>
      <c r="AB1" s="2"/>
      <c r="AC1" s="2"/>
      <c r="AD1" s="2"/>
      <c r="AE1" s="2"/>
      <c r="AF1" s="2"/>
      <c r="AG1" s="2"/>
      <c r="AH1" s="2"/>
      <c r="AI1" s="2"/>
      <c r="AJ1" s="216"/>
    </row>
    <row r="2" spans="1:36" s="2" customFormat="1" ht="25.5" customHeight="1">
      <c r="A2" s="321" t="s">
        <v>445</v>
      </c>
      <c r="B2" s="324" t="s">
        <v>442</v>
      </c>
      <c r="C2" s="327" t="s">
        <v>443</v>
      </c>
      <c r="D2" s="233" t="s">
        <v>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3" t="s">
        <v>37</v>
      </c>
      <c r="Q2" s="3"/>
      <c r="R2" s="3"/>
      <c r="S2" s="3"/>
      <c r="T2" s="3"/>
      <c r="U2" s="3"/>
      <c r="V2" s="3"/>
      <c r="W2" s="3"/>
      <c r="X2" s="3"/>
      <c r="Y2" s="9"/>
      <c r="Z2" s="233" t="s">
        <v>38</v>
      </c>
      <c r="AA2" s="3"/>
      <c r="AB2" s="3"/>
      <c r="AC2" s="3"/>
      <c r="AD2" s="3"/>
      <c r="AE2" s="3"/>
      <c r="AF2" s="3"/>
      <c r="AG2" s="3"/>
      <c r="AH2" s="3"/>
      <c r="AI2" s="3"/>
      <c r="AJ2" s="9"/>
    </row>
    <row r="3" spans="1:36" s="2" customFormat="1" ht="25.5" customHeight="1">
      <c r="A3" s="322"/>
      <c r="B3" s="325"/>
      <c r="C3" s="328"/>
      <c r="D3" s="331" t="s">
        <v>12</v>
      </c>
      <c r="E3" s="327" t="s">
        <v>39</v>
      </c>
      <c r="F3" s="332" t="s">
        <v>408</v>
      </c>
      <c r="G3" s="340"/>
      <c r="H3" s="340"/>
      <c r="I3" s="340"/>
      <c r="J3" s="340"/>
      <c r="K3" s="340"/>
      <c r="L3" s="340"/>
      <c r="M3" s="341"/>
      <c r="N3" s="327" t="s">
        <v>409</v>
      </c>
      <c r="O3" s="327" t="s">
        <v>208</v>
      </c>
      <c r="P3" s="331" t="s">
        <v>12</v>
      </c>
      <c r="Q3" s="327" t="s">
        <v>39</v>
      </c>
      <c r="R3" s="337" t="s">
        <v>40</v>
      </c>
      <c r="S3" s="338"/>
      <c r="T3" s="338"/>
      <c r="U3" s="338"/>
      <c r="V3" s="338"/>
      <c r="W3" s="338"/>
      <c r="X3" s="338"/>
      <c r="Y3" s="339"/>
      <c r="Z3" s="331" t="s">
        <v>12</v>
      </c>
      <c r="AA3" s="327" t="s">
        <v>410</v>
      </c>
      <c r="AB3" s="327" t="s">
        <v>411</v>
      </c>
      <c r="AC3" s="235" t="s">
        <v>41</v>
      </c>
      <c r="AD3" s="3"/>
      <c r="AE3" s="3"/>
      <c r="AF3" s="3"/>
      <c r="AG3" s="3"/>
      <c r="AH3" s="3"/>
      <c r="AI3" s="3"/>
      <c r="AJ3" s="9"/>
    </row>
    <row r="4" spans="1:36" s="2" customFormat="1" ht="25.5" customHeight="1">
      <c r="A4" s="322"/>
      <c r="B4" s="325"/>
      <c r="C4" s="328"/>
      <c r="D4" s="331"/>
      <c r="E4" s="328"/>
      <c r="F4" s="331" t="s">
        <v>12</v>
      </c>
      <c r="G4" s="327" t="s">
        <v>412</v>
      </c>
      <c r="H4" s="321" t="s">
        <v>413</v>
      </c>
      <c r="I4" s="321" t="s">
        <v>414</v>
      </c>
      <c r="J4" s="321" t="s">
        <v>415</v>
      </c>
      <c r="K4" s="321" t="s">
        <v>416</v>
      </c>
      <c r="L4" s="321" t="s">
        <v>417</v>
      </c>
      <c r="M4" s="327" t="s">
        <v>418</v>
      </c>
      <c r="N4" s="328"/>
      <c r="O4" s="336"/>
      <c r="P4" s="331"/>
      <c r="Q4" s="328"/>
      <c r="R4" s="322" t="s">
        <v>326</v>
      </c>
      <c r="S4" s="327" t="s">
        <v>412</v>
      </c>
      <c r="T4" s="321" t="s">
        <v>413</v>
      </c>
      <c r="U4" s="321" t="s">
        <v>414</v>
      </c>
      <c r="V4" s="321" t="s">
        <v>415</v>
      </c>
      <c r="W4" s="321" t="s">
        <v>416</v>
      </c>
      <c r="X4" s="321" t="s">
        <v>417</v>
      </c>
      <c r="Y4" s="327" t="s">
        <v>418</v>
      </c>
      <c r="Z4" s="331"/>
      <c r="AA4" s="328"/>
      <c r="AB4" s="328"/>
      <c r="AC4" s="331" t="s">
        <v>12</v>
      </c>
      <c r="AD4" s="327" t="s">
        <v>412</v>
      </c>
      <c r="AE4" s="321" t="s">
        <v>413</v>
      </c>
      <c r="AF4" s="321" t="s">
        <v>414</v>
      </c>
      <c r="AG4" s="321" t="s">
        <v>415</v>
      </c>
      <c r="AH4" s="321" t="s">
        <v>416</v>
      </c>
      <c r="AI4" s="321" t="s">
        <v>417</v>
      </c>
      <c r="AJ4" s="327" t="s">
        <v>418</v>
      </c>
    </row>
    <row r="5" spans="1:36" s="2" customFormat="1" ht="25.5" customHeight="1">
      <c r="A5" s="322"/>
      <c r="B5" s="325"/>
      <c r="C5" s="328"/>
      <c r="D5" s="331"/>
      <c r="E5" s="328"/>
      <c r="F5" s="331"/>
      <c r="G5" s="328"/>
      <c r="H5" s="322"/>
      <c r="I5" s="322"/>
      <c r="J5" s="322"/>
      <c r="K5" s="322"/>
      <c r="L5" s="322"/>
      <c r="M5" s="328"/>
      <c r="N5" s="322"/>
      <c r="O5" s="336"/>
      <c r="P5" s="331"/>
      <c r="Q5" s="322"/>
      <c r="R5" s="328"/>
      <c r="S5" s="328"/>
      <c r="T5" s="322"/>
      <c r="U5" s="322"/>
      <c r="V5" s="322"/>
      <c r="W5" s="322"/>
      <c r="X5" s="322"/>
      <c r="Y5" s="328"/>
      <c r="Z5" s="331"/>
      <c r="AA5" s="322"/>
      <c r="AB5" s="322"/>
      <c r="AC5" s="331"/>
      <c r="AD5" s="328"/>
      <c r="AE5" s="322"/>
      <c r="AF5" s="322"/>
      <c r="AG5" s="322"/>
      <c r="AH5" s="322"/>
      <c r="AI5" s="322"/>
      <c r="AJ5" s="328"/>
    </row>
    <row r="6" spans="1:36" s="253" customFormat="1" ht="11.25">
      <c r="A6" s="322"/>
      <c r="B6" s="326"/>
      <c r="C6" s="328"/>
      <c r="D6" s="249" t="s">
        <v>419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50" t="s">
        <v>35</v>
      </c>
      <c r="K6" s="250" t="s">
        <v>35</v>
      </c>
      <c r="L6" s="250" t="s">
        <v>35</v>
      </c>
      <c r="M6" s="250" t="s">
        <v>35</v>
      </c>
      <c r="N6" s="248" t="s">
        <v>35</v>
      </c>
      <c r="O6" s="249" t="s">
        <v>35</v>
      </c>
      <c r="P6" s="249" t="s">
        <v>35</v>
      </c>
      <c r="Q6" s="248" t="s">
        <v>35</v>
      </c>
      <c r="R6" s="248" t="s">
        <v>448</v>
      </c>
      <c r="S6" s="250" t="s">
        <v>35</v>
      </c>
      <c r="T6" s="250" t="s">
        <v>35</v>
      </c>
      <c r="U6" s="250" t="s">
        <v>35</v>
      </c>
      <c r="V6" s="250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48" t="s">
        <v>35</v>
      </c>
      <c r="AB6" s="248" t="s">
        <v>35</v>
      </c>
      <c r="AC6" s="249" t="s">
        <v>35</v>
      </c>
      <c r="AD6" s="248" t="s">
        <v>35</v>
      </c>
      <c r="AE6" s="248" t="s">
        <v>35</v>
      </c>
      <c r="AF6" s="248" t="s">
        <v>35</v>
      </c>
      <c r="AG6" s="248" t="s">
        <v>35</v>
      </c>
      <c r="AH6" s="248" t="s">
        <v>35</v>
      </c>
      <c r="AI6" s="248" t="s">
        <v>35</v>
      </c>
      <c r="AJ6" s="248" t="s">
        <v>35</v>
      </c>
    </row>
    <row r="7" spans="1:36" s="210" customFormat="1" ht="12" customHeight="1">
      <c r="A7" s="277" t="s">
        <v>587</v>
      </c>
      <c r="B7" s="278" t="s">
        <v>588</v>
      </c>
      <c r="C7" s="279" t="s">
        <v>589</v>
      </c>
      <c r="D7" s="280">
        <f aca="true" t="shared" si="0" ref="D7:AJ7">SUM(D8:D25)</f>
        <v>412558</v>
      </c>
      <c r="E7" s="280">
        <f t="shared" si="0"/>
        <v>321172</v>
      </c>
      <c r="F7" s="280">
        <f t="shared" si="0"/>
        <v>55558</v>
      </c>
      <c r="G7" s="280">
        <f t="shared" si="0"/>
        <v>9568</v>
      </c>
      <c r="H7" s="280">
        <f t="shared" si="0"/>
        <v>1110</v>
      </c>
      <c r="I7" s="280">
        <f t="shared" si="0"/>
        <v>0</v>
      </c>
      <c r="J7" s="280">
        <f t="shared" si="0"/>
        <v>4644</v>
      </c>
      <c r="K7" s="280">
        <f t="shared" si="0"/>
        <v>4835</v>
      </c>
      <c r="L7" s="280">
        <f t="shared" si="0"/>
        <v>30095</v>
      </c>
      <c r="M7" s="280">
        <f t="shared" si="0"/>
        <v>5306</v>
      </c>
      <c r="N7" s="280">
        <f t="shared" si="0"/>
        <v>2213</v>
      </c>
      <c r="O7" s="280">
        <f t="shared" si="0"/>
        <v>33615</v>
      </c>
      <c r="P7" s="280">
        <f t="shared" si="0"/>
        <v>337015</v>
      </c>
      <c r="Q7" s="280">
        <f t="shared" si="0"/>
        <v>321172</v>
      </c>
      <c r="R7" s="280">
        <f t="shared" si="0"/>
        <v>15843</v>
      </c>
      <c r="S7" s="280">
        <f t="shared" si="0"/>
        <v>3771</v>
      </c>
      <c r="T7" s="280">
        <f t="shared" si="0"/>
        <v>0</v>
      </c>
      <c r="U7" s="280">
        <f t="shared" si="0"/>
        <v>0</v>
      </c>
      <c r="V7" s="280">
        <f t="shared" si="0"/>
        <v>1255</v>
      </c>
      <c r="W7" s="280">
        <f t="shared" si="0"/>
        <v>0</v>
      </c>
      <c r="X7" s="280">
        <f t="shared" si="0"/>
        <v>5951</v>
      </c>
      <c r="Y7" s="280">
        <f t="shared" si="0"/>
        <v>4866</v>
      </c>
      <c r="Z7" s="280">
        <f t="shared" si="0"/>
        <v>34694</v>
      </c>
      <c r="AA7" s="280">
        <f t="shared" si="0"/>
        <v>2213</v>
      </c>
      <c r="AB7" s="280">
        <f t="shared" si="0"/>
        <v>25219</v>
      </c>
      <c r="AC7" s="280">
        <f t="shared" si="0"/>
        <v>7262</v>
      </c>
      <c r="AD7" s="280">
        <f t="shared" si="0"/>
        <v>2532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15</v>
      </c>
      <c r="AI7" s="280">
        <f t="shared" si="0"/>
        <v>4275</v>
      </c>
      <c r="AJ7" s="280">
        <f t="shared" si="0"/>
        <v>440</v>
      </c>
    </row>
    <row r="8" spans="1:36" ht="12" customHeight="1">
      <c r="A8" s="282" t="s">
        <v>194</v>
      </c>
      <c r="B8" s="283" t="s">
        <v>549</v>
      </c>
      <c r="C8" s="282" t="s">
        <v>567</v>
      </c>
      <c r="D8" s="280">
        <f>SUM(E8,F8,N8,O8)</f>
        <v>162865</v>
      </c>
      <c r="E8" s="280">
        <f>+Q8</f>
        <v>130942</v>
      </c>
      <c r="F8" s="280">
        <f>SUM(G8:M8)</f>
        <v>15555</v>
      </c>
      <c r="G8" s="280">
        <v>0</v>
      </c>
      <c r="H8" s="280">
        <v>1110</v>
      </c>
      <c r="I8" s="280">
        <v>0</v>
      </c>
      <c r="J8" s="280">
        <v>0</v>
      </c>
      <c r="K8" s="280">
        <v>0</v>
      </c>
      <c r="L8" s="280">
        <v>14445</v>
      </c>
      <c r="M8" s="280">
        <v>0</v>
      </c>
      <c r="N8" s="280">
        <f>+AA8</f>
        <v>835</v>
      </c>
      <c r="O8" s="280">
        <f>+'資源化量内訳'!X8</f>
        <v>15533</v>
      </c>
      <c r="P8" s="280">
        <f>+SUM(Q8,R8)</f>
        <v>133546</v>
      </c>
      <c r="Q8" s="280">
        <v>130942</v>
      </c>
      <c r="R8" s="280">
        <f>+SUM(S8,T8,U8,V8,W8,X8,Y8)</f>
        <v>2604</v>
      </c>
      <c r="S8" s="280">
        <v>0</v>
      </c>
      <c r="T8" s="280">
        <v>0</v>
      </c>
      <c r="U8" s="280">
        <v>0</v>
      </c>
      <c r="V8" s="280">
        <v>0</v>
      </c>
      <c r="W8" s="280">
        <v>0</v>
      </c>
      <c r="X8" s="280">
        <v>2604</v>
      </c>
      <c r="Y8" s="280">
        <v>0</v>
      </c>
      <c r="Z8" s="280">
        <f>SUM(AA8:AC8)</f>
        <v>9856</v>
      </c>
      <c r="AA8" s="280">
        <v>835</v>
      </c>
      <c r="AB8" s="280">
        <v>6640</v>
      </c>
      <c r="AC8" s="280">
        <f>SUM(AD8:AJ8)</f>
        <v>2381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2381</v>
      </c>
      <c r="AJ8" s="280">
        <v>0</v>
      </c>
    </row>
    <row r="9" spans="1:36" ht="12" customHeight="1">
      <c r="A9" s="282" t="s">
        <v>194</v>
      </c>
      <c r="B9" s="283" t="s">
        <v>550</v>
      </c>
      <c r="C9" s="282" t="s">
        <v>568</v>
      </c>
      <c r="D9" s="280">
        <f aca="true" t="shared" si="1" ref="D9:D25">SUM(E9,F9,N9,O9)</f>
        <v>55176</v>
      </c>
      <c r="E9" s="280">
        <f aca="true" t="shared" si="2" ref="E9:E25">+Q9</f>
        <v>46348</v>
      </c>
      <c r="F9" s="280">
        <f aca="true" t="shared" si="3" ref="F9:F25">SUM(G9:M9)</f>
        <v>3796</v>
      </c>
      <c r="G9" s="280">
        <v>3796</v>
      </c>
      <c r="H9" s="280">
        <v>0</v>
      </c>
      <c r="I9" s="280">
        <v>0</v>
      </c>
      <c r="J9" s="280">
        <v>0</v>
      </c>
      <c r="K9" s="280">
        <v>0</v>
      </c>
      <c r="L9" s="280">
        <v>0</v>
      </c>
      <c r="M9" s="280">
        <v>0</v>
      </c>
      <c r="N9" s="280">
        <f aca="true" t="shared" si="4" ref="N9:N25">+AA9</f>
        <v>254</v>
      </c>
      <c r="O9" s="280">
        <f>+'資源化量内訳'!X9</f>
        <v>4778</v>
      </c>
      <c r="P9" s="280">
        <f aca="true" t="shared" si="5" ref="P9:P25">+SUM(Q9,R9)</f>
        <v>47827</v>
      </c>
      <c r="Q9" s="280">
        <v>46348</v>
      </c>
      <c r="R9" s="280">
        <f aca="true" t="shared" si="6" ref="R9:R25">+SUM(S9,T9,U9,V9,W9,X9,Y9)</f>
        <v>1479</v>
      </c>
      <c r="S9" s="280">
        <v>1479</v>
      </c>
      <c r="T9" s="280">
        <v>0</v>
      </c>
      <c r="U9" s="280">
        <v>0</v>
      </c>
      <c r="V9" s="280">
        <v>0</v>
      </c>
      <c r="W9" s="280">
        <v>0</v>
      </c>
      <c r="X9" s="280">
        <v>0</v>
      </c>
      <c r="Y9" s="280">
        <v>0</v>
      </c>
      <c r="Z9" s="280">
        <f aca="true" t="shared" si="7" ref="Z9:Z25">SUM(AA9:AC9)</f>
        <v>8194</v>
      </c>
      <c r="AA9" s="280">
        <v>254</v>
      </c>
      <c r="AB9" s="280">
        <v>6657</v>
      </c>
      <c r="AC9" s="280">
        <f aca="true" t="shared" si="8" ref="AC9:AC25">SUM(AD9:AJ9)</f>
        <v>1283</v>
      </c>
      <c r="AD9" s="280">
        <v>1283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</row>
    <row r="10" spans="1:36" ht="12" customHeight="1">
      <c r="A10" s="282" t="s">
        <v>194</v>
      </c>
      <c r="B10" s="283" t="s">
        <v>551</v>
      </c>
      <c r="C10" s="282" t="s">
        <v>569</v>
      </c>
      <c r="D10" s="280">
        <f t="shared" si="1"/>
        <v>32660</v>
      </c>
      <c r="E10" s="280">
        <f t="shared" si="2"/>
        <v>26209</v>
      </c>
      <c r="F10" s="280">
        <f t="shared" si="3"/>
        <v>3968</v>
      </c>
      <c r="G10" s="280">
        <v>1681</v>
      </c>
      <c r="H10" s="280">
        <v>0</v>
      </c>
      <c r="I10" s="280">
        <v>0</v>
      </c>
      <c r="J10" s="280">
        <v>0</v>
      </c>
      <c r="K10" s="280">
        <v>0</v>
      </c>
      <c r="L10" s="280">
        <v>2287</v>
      </c>
      <c r="M10" s="280">
        <v>0</v>
      </c>
      <c r="N10" s="280">
        <f t="shared" si="4"/>
        <v>0</v>
      </c>
      <c r="O10" s="280">
        <f>+'資源化量内訳'!X10</f>
        <v>2483</v>
      </c>
      <c r="P10" s="280">
        <f t="shared" si="5"/>
        <v>27778</v>
      </c>
      <c r="Q10" s="280">
        <v>26209</v>
      </c>
      <c r="R10" s="280">
        <f t="shared" si="6"/>
        <v>1569</v>
      </c>
      <c r="S10" s="280">
        <v>587</v>
      </c>
      <c r="T10" s="280">
        <v>0</v>
      </c>
      <c r="U10" s="280">
        <v>0</v>
      </c>
      <c r="V10" s="280">
        <v>0</v>
      </c>
      <c r="W10" s="280">
        <v>0</v>
      </c>
      <c r="X10" s="280">
        <v>982</v>
      </c>
      <c r="Y10" s="280">
        <v>0</v>
      </c>
      <c r="Z10" s="280">
        <f t="shared" si="7"/>
        <v>935</v>
      </c>
      <c r="AA10" s="280">
        <v>0</v>
      </c>
      <c r="AB10" s="280">
        <v>0</v>
      </c>
      <c r="AC10" s="280">
        <f t="shared" si="8"/>
        <v>935</v>
      </c>
      <c r="AD10" s="280">
        <v>655</v>
      </c>
      <c r="AE10" s="280">
        <v>0</v>
      </c>
      <c r="AF10" s="280">
        <v>0</v>
      </c>
      <c r="AG10" s="280">
        <v>0</v>
      </c>
      <c r="AH10" s="280">
        <v>0</v>
      </c>
      <c r="AI10" s="280">
        <v>280</v>
      </c>
      <c r="AJ10" s="280">
        <v>0</v>
      </c>
    </row>
    <row r="11" spans="1:36" ht="12" customHeight="1">
      <c r="A11" s="282" t="s">
        <v>194</v>
      </c>
      <c r="B11" s="283" t="s">
        <v>552</v>
      </c>
      <c r="C11" s="282" t="s">
        <v>570</v>
      </c>
      <c r="D11" s="280">
        <f t="shared" si="1"/>
        <v>22140</v>
      </c>
      <c r="E11" s="280">
        <f t="shared" si="2"/>
        <v>12925</v>
      </c>
      <c r="F11" s="280">
        <f t="shared" si="3"/>
        <v>6001</v>
      </c>
      <c r="G11" s="280">
        <v>0</v>
      </c>
      <c r="H11" s="280">
        <v>0</v>
      </c>
      <c r="I11" s="280">
        <v>0</v>
      </c>
      <c r="J11" s="280">
        <v>4644</v>
      </c>
      <c r="K11" s="280">
        <v>0</v>
      </c>
      <c r="L11" s="280">
        <v>1357</v>
      </c>
      <c r="M11" s="280">
        <v>0</v>
      </c>
      <c r="N11" s="280">
        <f t="shared" si="4"/>
        <v>609</v>
      </c>
      <c r="O11" s="280">
        <f>+'資源化量内訳'!X11</f>
        <v>2605</v>
      </c>
      <c r="P11" s="280">
        <f t="shared" si="5"/>
        <v>14180</v>
      </c>
      <c r="Q11" s="280">
        <v>12925</v>
      </c>
      <c r="R11" s="280">
        <f t="shared" si="6"/>
        <v>1255</v>
      </c>
      <c r="S11" s="280">
        <v>0</v>
      </c>
      <c r="T11" s="280">
        <v>0</v>
      </c>
      <c r="U11" s="280">
        <v>0</v>
      </c>
      <c r="V11" s="280">
        <v>1255</v>
      </c>
      <c r="W11" s="280">
        <v>0</v>
      </c>
      <c r="X11" s="280">
        <v>0</v>
      </c>
      <c r="Y11" s="280">
        <v>0</v>
      </c>
      <c r="Z11" s="280">
        <f t="shared" si="7"/>
        <v>3163</v>
      </c>
      <c r="AA11" s="280">
        <v>609</v>
      </c>
      <c r="AB11" s="280">
        <v>2473</v>
      </c>
      <c r="AC11" s="280">
        <f t="shared" si="8"/>
        <v>81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81</v>
      </c>
      <c r="AJ11" s="280">
        <v>0</v>
      </c>
    </row>
    <row r="12" spans="1:36" ht="12" customHeight="1">
      <c r="A12" s="282" t="s">
        <v>194</v>
      </c>
      <c r="B12" s="283" t="s">
        <v>553</v>
      </c>
      <c r="C12" s="282" t="s">
        <v>571</v>
      </c>
      <c r="D12" s="280">
        <f t="shared" si="1"/>
        <v>26782</v>
      </c>
      <c r="E12" s="280">
        <f t="shared" si="2"/>
        <v>22505</v>
      </c>
      <c r="F12" s="280">
        <f t="shared" si="3"/>
        <v>2567</v>
      </c>
      <c r="G12" s="280">
        <v>0</v>
      </c>
      <c r="H12" s="280">
        <v>0</v>
      </c>
      <c r="I12" s="280">
        <v>0</v>
      </c>
      <c r="J12" s="280">
        <v>0</v>
      </c>
      <c r="K12" s="280">
        <v>0</v>
      </c>
      <c r="L12" s="280">
        <v>2567</v>
      </c>
      <c r="M12" s="280">
        <v>0</v>
      </c>
      <c r="N12" s="280">
        <f t="shared" si="4"/>
        <v>38</v>
      </c>
      <c r="O12" s="280">
        <f>+'資源化量内訳'!X12</f>
        <v>1672</v>
      </c>
      <c r="P12" s="280">
        <f t="shared" si="5"/>
        <v>24213</v>
      </c>
      <c r="Q12" s="280">
        <v>22505</v>
      </c>
      <c r="R12" s="280">
        <f t="shared" si="6"/>
        <v>1708</v>
      </c>
      <c r="S12" s="280">
        <v>0</v>
      </c>
      <c r="T12" s="280">
        <v>0</v>
      </c>
      <c r="U12" s="280">
        <v>0</v>
      </c>
      <c r="V12" s="280">
        <v>0</v>
      </c>
      <c r="W12" s="280">
        <v>0</v>
      </c>
      <c r="X12" s="280">
        <v>1708</v>
      </c>
      <c r="Y12" s="280">
        <v>0</v>
      </c>
      <c r="Z12" s="280">
        <f t="shared" si="7"/>
        <v>1526</v>
      </c>
      <c r="AA12" s="280">
        <v>38</v>
      </c>
      <c r="AB12" s="280">
        <v>1461</v>
      </c>
      <c r="AC12" s="280">
        <f t="shared" si="8"/>
        <v>27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27</v>
      </c>
      <c r="AJ12" s="280">
        <v>0</v>
      </c>
    </row>
    <row r="13" spans="1:36" ht="12" customHeight="1">
      <c r="A13" s="282" t="s">
        <v>194</v>
      </c>
      <c r="B13" s="283" t="s">
        <v>554</v>
      </c>
      <c r="C13" s="282" t="s">
        <v>572</v>
      </c>
      <c r="D13" s="280">
        <f t="shared" si="1"/>
        <v>13890</v>
      </c>
      <c r="E13" s="280">
        <f t="shared" si="2"/>
        <v>9657</v>
      </c>
      <c r="F13" s="280">
        <f t="shared" si="3"/>
        <v>3806</v>
      </c>
      <c r="G13" s="280">
        <v>1240</v>
      </c>
      <c r="H13" s="280">
        <v>0</v>
      </c>
      <c r="I13" s="280">
        <v>0</v>
      </c>
      <c r="J13" s="280">
        <v>0</v>
      </c>
      <c r="K13" s="280">
        <v>0</v>
      </c>
      <c r="L13" s="280">
        <v>2566</v>
      </c>
      <c r="M13" s="280">
        <v>0</v>
      </c>
      <c r="N13" s="280">
        <f t="shared" si="4"/>
        <v>0</v>
      </c>
      <c r="O13" s="280">
        <f>+'資源化量内訳'!X13</f>
        <v>427</v>
      </c>
      <c r="P13" s="280">
        <f t="shared" si="5"/>
        <v>10444</v>
      </c>
      <c r="Q13" s="280">
        <v>9657</v>
      </c>
      <c r="R13" s="280">
        <f t="shared" si="6"/>
        <v>787</v>
      </c>
      <c r="S13" s="280">
        <v>704</v>
      </c>
      <c r="T13" s="280">
        <v>0</v>
      </c>
      <c r="U13" s="280">
        <v>0</v>
      </c>
      <c r="V13" s="280">
        <v>0</v>
      </c>
      <c r="W13" s="280">
        <v>0</v>
      </c>
      <c r="X13" s="280">
        <v>83</v>
      </c>
      <c r="Y13" s="280">
        <v>0</v>
      </c>
      <c r="Z13" s="280">
        <f t="shared" si="7"/>
        <v>366</v>
      </c>
      <c r="AA13" s="280">
        <v>0</v>
      </c>
      <c r="AB13" s="280">
        <v>0</v>
      </c>
      <c r="AC13" s="280">
        <f t="shared" si="8"/>
        <v>366</v>
      </c>
      <c r="AD13" s="280">
        <v>213</v>
      </c>
      <c r="AE13" s="280">
        <v>0</v>
      </c>
      <c r="AF13" s="280">
        <v>0</v>
      </c>
      <c r="AG13" s="280">
        <v>0</v>
      </c>
      <c r="AH13" s="280">
        <v>0</v>
      </c>
      <c r="AI13" s="280">
        <v>153</v>
      </c>
      <c r="AJ13" s="280">
        <v>0</v>
      </c>
    </row>
    <row r="14" spans="1:36" ht="12" customHeight="1">
      <c r="A14" s="282" t="s">
        <v>194</v>
      </c>
      <c r="B14" s="283" t="s">
        <v>555</v>
      </c>
      <c r="C14" s="282" t="s">
        <v>573</v>
      </c>
      <c r="D14" s="280">
        <f t="shared" si="1"/>
        <v>6877</v>
      </c>
      <c r="E14" s="280">
        <f t="shared" si="2"/>
        <v>0</v>
      </c>
      <c r="F14" s="280">
        <f t="shared" si="3"/>
        <v>6624</v>
      </c>
      <c r="G14" s="280">
        <v>0</v>
      </c>
      <c r="H14" s="280">
        <v>0</v>
      </c>
      <c r="I14" s="280">
        <v>0</v>
      </c>
      <c r="J14" s="280">
        <v>0</v>
      </c>
      <c r="K14" s="280">
        <v>4835</v>
      </c>
      <c r="L14" s="280">
        <v>1789</v>
      </c>
      <c r="M14" s="280">
        <v>0</v>
      </c>
      <c r="N14" s="280">
        <f t="shared" si="4"/>
        <v>253</v>
      </c>
      <c r="O14" s="280">
        <f>+'資源化量内訳'!X14</f>
        <v>0</v>
      </c>
      <c r="P14" s="280">
        <f t="shared" si="5"/>
        <v>0</v>
      </c>
      <c r="Q14" s="280">
        <v>0</v>
      </c>
      <c r="R14" s="280">
        <f t="shared" si="6"/>
        <v>0</v>
      </c>
      <c r="S14" s="280">
        <v>0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f t="shared" si="7"/>
        <v>270</v>
      </c>
      <c r="AA14" s="280">
        <v>253</v>
      </c>
      <c r="AB14" s="280">
        <v>0</v>
      </c>
      <c r="AC14" s="280">
        <f t="shared" si="8"/>
        <v>17</v>
      </c>
      <c r="AD14" s="280">
        <v>0</v>
      </c>
      <c r="AE14" s="280">
        <v>0</v>
      </c>
      <c r="AF14" s="280">
        <v>0</v>
      </c>
      <c r="AG14" s="280">
        <v>0</v>
      </c>
      <c r="AH14" s="280">
        <v>15</v>
      </c>
      <c r="AI14" s="280">
        <v>2</v>
      </c>
      <c r="AJ14" s="280">
        <v>0</v>
      </c>
    </row>
    <row r="15" spans="1:36" ht="12" customHeight="1">
      <c r="A15" s="282" t="s">
        <v>194</v>
      </c>
      <c r="B15" s="283" t="s">
        <v>556</v>
      </c>
      <c r="C15" s="282" t="s">
        <v>574</v>
      </c>
      <c r="D15" s="280">
        <f t="shared" si="1"/>
        <v>6787</v>
      </c>
      <c r="E15" s="280">
        <f t="shared" si="2"/>
        <v>0</v>
      </c>
      <c r="F15" s="280">
        <f t="shared" si="3"/>
        <v>5476</v>
      </c>
      <c r="G15" s="280">
        <v>0</v>
      </c>
      <c r="H15" s="280">
        <v>0</v>
      </c>
      <c r="I15" s="280">
        <v>0</v>
      </c>
      <c r="J15" s="280">
        <v>0</v>
      </c>
      <c r="K15" s="280">
        <v>0</v>
      </c>
      <c r="L15" s="280">
        <v>610</v>
      </c>
      <c r="M15" s="280">
        <v>4866</v>
      </c>
      <c r="N15" s="280">
        <f t="shared" si="4"/>
        <v>61</v>
      </c>
      <c r="O15" s="280">
        <f>+'資源化量内訳'!X15</f>
        <v>1250</v>
      </c>
      <c r="P15" s="280">
        <f t="shared" si="5"/>
        <v>5140</v>
      </c>
      <c r="Q15" s="280">
        <v>0</v>
      </c>
      <c r="R15" s="280">
        <f t="shared" si="6"/>
        <v>5140</v>
      </c>
      <c r="S15" s="280">
        <v>0</v>
      </c>
      <c r="T15" s="280">
        <v>0</v>
      </c>
      <c r="U15" s="280">
        <v>0</v>
      </c>
      <c r="V15" s="280">
        <v>0</v>
      </c>
      <c r="W15" s="280">
        <v>0</v>
      </c>
      <c r="X15" s="280">
        <v>274</v>
      </c>
      <c r="Y15" s="280">
        <v>4866</v>
      </c>
      <c r="Z15" s="280">
        <f t="shared" si="7"/>
        <v>583</v>
      </c>
      <c r="AA15" s="280">
        <v>61</v>
      </c>
      <c r="AB15" s="280">
        <v>277</v>
      </c>
      <c r="AC15" s="280">
        <f t="shared" si="8"/>
        <v>245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245</v>
      </c>
      <c r="AJ15" s="280">
        <v>0</v>
      </c>
    </row>
    <row r="16" spans="1:36" ht="12" customHeight="1">
      <c r="A16" s="282" t="s">
        <v>194</v>
      </c>
      <c r="B16" s="283" t="s">
        <v>557</v>
      </c>
      <c r="C16" s="282" t="s">
        <v>575</v>
      </c>
      <c r="D16" s="280">
        <f t="shared" si="1"/>
        <v>8531</v>
      </c>
      <c r="E16" s="280">
        <f t="shared" si="2"/>
        <v>7537</v>
      </c>
      <c r="F16" s="280">
        <f t="shared" si="3"/>
        <v>518</v>
      </c>
      <c r="G16" s="280">
        <v>0</v>
      </c>
      <c r="H16" s="280">
        <v>0</v>
      </c>
      <c r="I16" s="280">
        <v>0</v>
      </c>
      <c r="J16" s="280">
        <v>0</v>
      </c>
      <c r="K16" s="280">
        <v>0</v>
      </c>
      <c r="L16" s="280">
        <v>518</v>
      </c>
      <c r="M16" s="280">
        <v>0</v>
      </c>
      <c r="N16" s="280">
        <f t="shared" si="4"/>
        <v>0</v>
      </c>
      <c r="O16" s="280">
        <f>+'資源化量内訳'!X16</f>
        <v>476</v>
      </c>
      <c r="P16" s="280">
        <f t="shared" si="5"/>
        <v>7557</v>
      </c>
      <c r="Q16" s="280">
        <v>7537</v>
      </c>
      <c r="R16" s="280">
        <f t="shared" si="6"/>
        <v>20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20</v>
      </c>
      <c r="Y16" s="280">
        <v>0</v>
      </c>
      <c r="Z16" s="280">
        <f t="shared" si="7"/>
        <v>1023</v>
      </c>
      <c r="AA16" s="280">
        <v>0</v>
      </c>
      <c r="AB16" s="280">
        <v>881</v>
      </c>
      <c r="AC16" s="280">
        <f t="shared" si="8"/>
        <v>142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142</v>
      </c>
      <c r="AJ16" s="280">
        <v>0</v>
      </c>
    </row>
    <row r="17" spans="1:36" ht="12" customHeight="1">
      <c r="A17" s="282" t="s">
        <v>194</v>
      </c>
      <c r="B17" s="283" t="s">
        <v>558</v>
      </c>
      <c r="C17" s="282" t="s">
        <v>576</v>
      </c>
      <c r="D17" s="280">
        <f t="shared" si="1"/>
        <v>7682</v>
      </c>
      <c r="E17" s="280">
        <f t="shared" si="2"/>
        <v>6336</v>
      </c>
      <c r="F17" s="280">
        <f t="shared" si="3"/>
        <v>553</v>
      </c>
      <c r="G17" s="280">
        <v>553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v>0</v>
      </c>
      <c r="N17" s="280">
        <f t="shared" si="4"/>
        <v>0</v>
      </c>
      <c r="O17" s="280">
        <f>+'資源化量内訳'!X17</f>
        <v>793</v>
      </c>
      <c r="P17" s="280">
        <f t="shared" si="5"/>
        <v>6564</v>
      </c>
      <c r="Q17" s="280">
        <v>6336</v>
      </c>
      <c r="R17" s="280">
        <f t="shared" si="6"/>
        <v>228</v>
      </c>
      <c r="S17" s="280">
        <v>228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7"/>
        <v>840</v>
      </c>
      <c r="AA17" s="280">
        <v>0</v>
      </c>
      <c r="AB17" s="280">
        <v>653</v>
      </c>
      <c r="AC17" s="280">
        <f t="shared" si="8"/>
        <v>187</v>
      </c>
      <c r="AD17" s="280">
        <v>187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ht="12" customHeight="1">
      <c r="A18" s="282" t="s">
        <v>194</v>
      </c>
      <c r="B18" s="283" t="s">
        <v>559</v>
      </c>
      <c r="C18" s="282" t="s">
        <v>577</v>
      </c>
      <c r="D18" s="280">
        <f t="shared" si="1"/>
        <v>18562</v>
      </c>
      <c r="E18" s="280">
        <f t="shared" si="2"/>
        <v>16573</v>
      </c>
      <c r="F18" s="280">
        <f t="shared" si="3"/>
        <v>1916</v>
      </c>
      <c r="G18" s="280">
        <v>185</v>
      </c>
      <c r="H18" s="280">
        <v>0</v>
      </c>
      <c r="I18" s="280">
        <v>0</v>
      </c>
      <c r="J18" s="280">
        <v>0</v>
      </c>
      <c r="K18" s="280">
        <v>0</v>
      </c>
      <c r="L18" s="280">
        <v>1731</v>
      </c>
      <c r="M18" s="280">
        <v>0</v>
      </c>
      <c r="N18" s="280">
        <f t="shared" si="4"/>
        <v>73</v>
      </c>
      <c r="O18" s="280">
        <f>+'資源化量内訳'!X18</f>
        <v>0</v>
      </c>
      <c r="P18" s="280">
        <f t="shared" si="5"/>
        <v>16962</v>
      </c>
      <c r="Q18" s="280">
        <v>16573</v>
      </c>
      <c r="R18" s="280">
        <f t="shared" si="6"/>
        <v>389</v>
      </c>
      <c r="S18" s="280">
        <v>133</v>
      </c>
      <c r="T18" s="280">
        <v>0</v>
      </c>
      <c r="U18" s="280">
        <v>0</v>
      </c>
      <c r="V18" s="280">
        <v>0</v>
      </c>
      <c r="W18" s="280">
        <v>0</v>
      </c>
      <c r="X18" s="280">
        <v>256</v>
      </c>
      <c r="Y18" s="280">
        <v>0</v>
      </c>
      <c r="Z18" s="280">
        <f t="shared" si="7"/>
        <v>2566</v>
      </c>
      <c r="AA18" s="280">
        <v>73</v>
      </c>
      <c r="AB18" s="280">
        <v>2171</v>
      </c>
      <c r="AC18" s="280">
        <f t="shared" si="8"/>
        <v>322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322</v>
      </c>
      <c r="AJ18" s="280">
        <v>0</v>
      </c>
    </row>
    <row r="19" spans="1:36" ht="12" customHeight="1">
      <c r="A19" s="282" t="s">
        <v>194</v>
      </c>
      <c r="B19" s="283" t="s">
        <v>560</v>
      </c>
      <c r="C19" s="282" t="s">
        <v>578</v>
      </c>
      <c r="D19" s="280">
        <f t="shared" si="1"/>
        <v>12141</v>
      </c>
      <c r="E19" s="280">
        <f t="shared" si="2"/>
        <v>9516</v>
      </c>
      <c r="F19" s="280">
        <f t="shared" si="3"/>
        <v>860</v>
      </c>
      <c r="G19" s="280">
        <v>530</v>
      </c>
      <c r="H19" s="280">
        <v>0</v>
      </c>
      <c r="I19" s="280">
        <v>0</v>
      </c>
      <c r="J19" s="280">
        <v>0</v>
      </c>
      <c r="K19" s="280">
        <v>0</v>
      </c>
      <c r="L19" s="280">
        <v>330</v>
      </c>
      <c r="M19" s="280">
        <v>0</v>
      </c>
      <c r="N19" s="280">
        <f t="shared" si="4"/>
        <v>0</v>
      </c>
      <c r="O19" s="280">
        <f>+'資源化量内訳'!X19</f>
        <v>1765</v>
      </c>
      <c r="P19" s="280">
        <f t="shared" si="5"/>
        <v>9855</v>
      </c>
      <c r="Q19" s="280">
        <v>9516</v>
      </c>
      <c r="R19" s="280">
        <f t="shared" si="6"/>
        <v>339</v>
      </c>
      <c r="S19" s="280">
        <v>339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7"/>
        <v>987</v>
      </c>
      <c r="AA19" s="280">
        <v>0</v>
      </c>
      <c r="AB19" s="280">
        <v>821</v>
      </c>
      <c r="AC19" s="280">
        <f t="shared" si="8"/>
        <v>166</v>
      </c>
      <c r="AD19" s="280">
        <v>129</v>
      </c>
      <c r="AE19" s="280">
        <v>0</v>
      </c>
      <c r="AF19" s="280">
        <v>0</v>
      </c>
      <c r="AG19" s="280">
        <v>0</v>
      </c>
      <c r="AH19" s="280">
        <v>0</v>
      </c>
      <c r="AI19" s="280">
        <v>37</v>
      </c>
      <c r="AJ19" s="280">
        <v>0</v>
      </c>
    </row>
    <row r="20" spans="1:36" ht="12" customHeight="1">
      <c r="A20" s="282" t="s">
        <v>194</v>
      </c>
      <c r="B20" s="283" t="s">
        <v>561</v>
      </c>
      <c r="C20" s="282" t="s">
        <v>579</v>
      </c>
      <c r="D20" s="280">
        <f t="shared" si="1"/>
        <v>12566</v>
      </c>
      <c r="E20" s="280">
        <f t="shared" si="2"/>
        <v>10769</v>
      </c>
      <c r="F20" s="280">
        <f t="shared" si="3"/>
        <v>1797</v>
      </c>
      <c r="G20" s="280">
        <v>0</v>
      </c>
      <c r="H20" s="280">
        <v>0</v>
      </c>
      <c r="I20" s="280">
        <v>0</v>
      </c>
      <c r="J20" s="280">
        <v>0</v>
      </c>
      <c r="K20" s="280">
        <v>0</v>
      </c>
      <c r="L20" s="280">
        <v>1357</v>
      </c>
      <c r="M20" s="280">
        <v>440</v>
      </c>
      <c r="N20" s="280">
        <f t="shared" si="4"/>
        <v>0</v>
      </c>
      <c r="O20" s="280">
        <f>+'資源化量内訳'!X20</f>
        <v>0</v>
      </c>
      <c r="P20" s="280">
        <f t="shared" si="5"/>
        <v>10769</v>
      </c>
      <c r="Q20" s="280">
        <v>10769</v>
      </c>
      <c r="R20" s="280">
        <f t="shared" si="6"/>
        <v>0</v>
      </c>
      <c r="S20" s="280">
        <v>0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7"/>
        <v>1511</v>
      </c>
      <c r="AA20" s="280">
        <v>0</v>
      </c>
      <c r="AB20" s="280">
        <v>547</v>
      </c>
      <c r="AC20" s="280">
        <f t="shared" si="8"/>
        <v>964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524</v>
      </c>
      <c r="AJ20" s="280">
        <v>440</v>
      </c>
    </row>
    <row r="21" spans="1:36" ht="12" customHeight="1">
      <c r="A21" s="282" t="s">
        <v>194</v>
      </c>
      <c r="B21" s="283" t="s">
        <v>562</v>
      </c>
      <c r="C21" s="282" t="s">
        <v>580</v>
      </c>
      <c r="D21" s="280">
        <f t="shared" si="1"/>
        <v>9567</v>
      </c>
      <c r="E21" s="280">
        <f t="shared" si="2"/>
        <v>7870</v>
      </c>
      <c r="F21" s="280">
        <f t="shared" si="3"/>
        <v>790</v>
      </c>
      <c r="G21" s="280">
        <v>790</v>
      </c>
      <c r="H21" s="280">
        <v>0</v>
      </c>
      <c r="I21" s="280">
        <v>0</v>
      </c>
      <c r="J21" s="280">
        <v>0</v>
      </c>
      <c r="K21" s="280">
        <v>0</v>
      </c>
      <c r="L21" s="280">
        <v>0</v>
      </c>
      <c r="M21" s="280">
        <v>0</v>
      </c>
      <c r="N21" s="280">
        <f t="shared" si="4"/>
        <v>10</v>
      </c>
      <c r="O21" s="280">
        <f>+'資源化量内訳'!X21</f>
        <v>897</v>
      </c>
      <c r="P21" s="280">
        <f t="shared" si="5"/>
        <v>7870</v>
      </c>
      <c r="Q21" s="280">
        <v>7870</v>
      </c>
      <c r="R21" s="280">
        <f t="shared" si="6"/>
        <v>0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f t="shared" si="7"/>
        <v>961</v>
      </c>
      <c r="AA21" s="280">
        <v>10</v>
      </c>
      <c r="AB21" s="280">
        <v>951</v>
      </c>
      <c r="AC21" s="280">
        <f t="shared" si="8"/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</row>
    <row r="22" spans="1:36" ht="12" customHeight="1">
      <c r="A22" s="282" t="s">
        <v>194</v>
      </c>
      <c r="B22" s="283" t="s">
        <v>563</v>
      </c>
      <c r="C22" s="282" t="s">
        <v>581</v>
      </c>
      <c r="D22" s="280">
        <f t="shared" si="1"/>
        <v>777</v>
      </c>
      <c r="E22" s="280">
        <f t="shared" si="2"/>
        <v>766</v>
      </c>
      <c r="F22" s="280">
        <f t="shared" si="3"/>
        <v>5</v>
      </c>
      <c r="G22" s="280">
        <v>0</v>
      </c>
      <c r="H22" s="280">
        <v>0</v>
      </c>
      <c r="I22" s="280">
        <v>0</v>
      </c>
      <c r="J22" s="280">
        <v>0</v>
      </c>
      <c r="K22" s="280">
        <v>0</v>
      </c>
      <c r="L22" s="280">
        <v>5</v>
      </c>
      <c r="M22" s="280">
        <v>0</v>
      </c>
      <c r="N22" s="280">
        <f t="shared" si="4"/>
        <v>0</v>
      </c>
      <c r="O22" s="280">
        <f>+'資源化量内訳'!X22</f>
        <v>6</v>
      </c>
      <c r="P22" s="280">
        <f t="shared" si="5"/>
        <v>766</v>
      </c>
      <c r="Q22" s="280">
        <v>766</v>
      </c>
      <c r="R22" s="280">
        <f t="shared" si="6"/>
        <v>0</v>
      </c>
      <c r="S22" s="280">
        <v>0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7"/>
        <v>132</v>
      </c>
      <c r="AA22" s="280">
        <v>0</v>
      </c>
      <c r="AB22" s="280">
        <v>132</v>
      </c>
      <c r="AC22" s="280">
        <f t="shared" si="8"/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</row>
    <row r="23" spans="1:36" ht="12" customHeight="1">
      <c r="A23" s="282" t="s">
        <v>194</v>
      </c>
      <c r="B23" s="283" t="s">
        <v>564</v>
      </c>
      <c r="C23" s="282" t="s">
        <v>582</v>
      </c>
      <c r="D23" s="280">
        <f t="shared" si="1"/>
        <v>7543</v>
      </c>
      <c r="E23" s="280">
        <f t="shared" si="2"/>
        <v>6159</v>
      </c>
      <c r="F23" s="280">
        <f t="shared" si="3"/>
        <v>570</v>
      </c>
      <c r="G23" s="280">
        <v>570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f t="shared" si="4"/>
        <v>0</v>
      </c>
      <c r="O23" s="280">
        <f>+'資源化量内訳'!X23</f>
        <v>814</v>
      </c>
      <c r="P23" s="280">
        <f t="shared" si="5"/>
        <v>6394</v>
      </c>
      <c r="Q23" s="280">
        <v>6159</v>
      </c>
      <c r="R23" s="280">
        <f t="shared" si="6"/>
        <v>235</v>
      </c>
      <c r="S23" s="280">
        <v>235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7"/>
        <v>699</v>
      </c>
      <c r="AA23" s="280">
        <v>0</v>
      </c>
      <c r="AB23" s="280">
        <v>673</v>
      </c>
      <c r="AC23" s="280">
        <f t="shared" si="8"/>
        <v>26</v>
      </c>
      <c r="AD23" s="280">
        <v>26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</row>
    <row r="24" spans="1:36" ht="12" customHeight="1">
      <c r="A24" s="282" t="s">
        <v>194</v>
      </c>
      <c r="B24" s="283" t="s">
        <v>565</v>
      </c>
      <c r="C24" s="282" t="s">
        <v>583</v>
      </c>
      <c r="D24" s="280">
        <f t="shared" si="1"/>
        <v>3133</v>
      </c>
      <c r="E24" s="280">
        <f t="shared" si="2"/>
        <v>2757</v>
      </c>
      <c r="F24" s="280">
        <f t="shared" si="3"/>
        <v>287</v>
      </c>
      <c r="G24" s="280">
        <v>74</v>
      </c>
      <c r="H24" s="280">
        <v>0</v>
      </c>
      <c r="I24" s="280">
        <v>0</v>
      </c>
      <c r="J24" s="280">
        <v>0</v>
      </c>
      <c r="K24" s="280">
        <v>0</v>
      </c>
      <c r="L24" s="280">
        <v>213</v>
      </c>
      <c r="M24" s="280">
        <v>0</v>
      </c>
      <c r="N24" s="280">
        <f t="shared" si="4"/>
        <v>34</v>
      </c>
      <c r="O24" s="280">
        <f>+'資源化量内訳'!X24</f>
        <v>55</v>
      </c>
      <c r="P24" s="280">
        <f t="shared" si="5"/>
        <v>2788</v>
      </c>
      <c r="Q24" s="280">
        <v>2757</v>
      </c>
      <c r="R24" s="280">
        <f t="shared" si="6"/>
        <v>31</v>
      </c>
      <c r="S24" s="280">
        <v>22</v>
      </c>
      <c r="T24" s="280">
        <v>0</v>
      </c>
      <c r="U24" s="280">
        <v>0</v>
      </c>
      <c r="V24" s="280">
        <v>0</v>
      </c>
      <c r="W24" s="280">
        <v>0</v>
      </c>
      <c r="X24" s="280">
        <v>9</v>
      </c>
      <c r="Y24" s="280">
        <v>0</v>
      </c>
      <c r="Z24" s="280">
        <f t="shared" si="7"/>
        <v>423</v>
      </c>
      <c r="AA24" s="280">
        <v>34</v>
      </c>
      <c r="AB24" s="280">
        <v>344</v>
      </c>
      <c r="AC24" s="280">
        <f t="shared" si="8"/>
        <v>45</v>
      </c>
      <c r="AD24" s="280">
        <v>13</v>
      </c>
      <c r="AE24" s="280">
        <v>0</v>
      </c>
      <c r="AF24" s="280">
        <v>0</v>
      </c>
      <c r="AG24" s="280">
        <v>0</v>
      </c>
      <c r="AH24" s="280">
        <v>0</v>
      </c>
      <c r="AI24" s="280">
        <v>32</v>
      </c>
      <c r="AJ24" s="280">
        <v>0</v>
      </c>
    </row>
    <row r="25" spans="1:36" ht="12" customHeight="1">
      <c r="A25" s="282" t="s">
        <v>194</v>
      </c>
      <c r="B25" s="283" t="s">
        <v>566</v>
      </c>
      <c r="C25" s="282" t="s">
        <v>584</v>
      </c>
      <c r="D25" s="280">
        <f t="shared" si="1"/>
        <v>4879</v>
      </c>
      <c r="E25" s="280">
        <f t="shared" si="2"/>
        <v>4303</v>
      </c>
      <c r="F25" s="280">
        <f t="shared" si="3"/>
        <v>469</v>
      </c>
      <c r="G25" s="280">
        <v>149</v>
      </c>
      <c r="H25" s="280">
        <v>0</v>
      </c>
      <c r="I25" s="280">
        <v>0</v>
      </c>
      <c r="J25" s="280">
        <v>0</v>
      </c>
      <c r="K25" s="280">
        <v>0</v>
      </c>
      <c r="L25" s="280">
        <v>320</v>
      </c>
      <c r="M25" s="280">
        <v>0</v>
      </c>
      <c r="N25" s="280">
        <f t="shared" si="4"/>
        <v>46</v>
      </c>
      <c r="O25" s="280">
        <f>+'資源化量内訳'!X25</f>
        <v>61</v>
      </c>
      <c r="P25" s="280">
        <f t="shared" si="5"/>
        <v>4362</v>
      </c>
      <c r="Q25" s="280">
        <v>4303</v>
      </c>
      <c r="R25" s="280">
        <f t="shared" si="6"/>
        <v>59</v>
      </c>
      <c r="S25" s="280">
        <v>44</v>
      </c>
      <c r="T25" s="280">
        <v>0</v>
      </c>
      <c r="U25" s="280">
        <v>0</v>
      </c>
      <c r="V25" s="280">
        <v>0</v>
      </c>
      <c r="W25" s="280">
        <v>0</v>
      </c>
      <c r="X25" s="280">
        <v>15</v>
      </c>
      <c r="Y25" s="280">
        <v>0</v>
      </c>
      <c r="Z25" s="280">
        <f t="shared" si="7"/>
        <v>659</v>
      </c>
      <c r="AA25" s="280">
        <v>46</v>
      </c>
      <c r="AB25" s="280">
        <v>538</v>
      </c>
      <c r="AC25" s="280">
        <f t="shared" si="8"/>
        <v>75</v>
      </c>
      <c r="AD25" s="280">
        <v>26</v>
      </c>
      <c r="AE25" s="280">
        <v>0</v>
      </c>
      <c r="AF25" s="280">
        <v>0</v>
      </c>
      <c r="AG25" s="280">
        <v>0</v>
      </c>
      <c r="AH25" s="280">
        <v>0</v>
      </c>
      <c r="AI25" s="280">
        <v>49</v>
      </c>
      <c r="AJ25" s="28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Ｐゴシック,標準"&amp;14ごみ処理の状況（平成20年度実績）&amp;R&amp;D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83" width="10.59765625" style="7" customWidth="1"/>
    <col min="84" max="84" width="9" style="231" customWidth="1"/>
    <col min="85" max="16384" width="9" style="7" customWidth="1"/>
  </cols>
  <sheetData>
    <row r="1" spans="1:83" ht="17.25">
      <c r="A1" s="214" t="s">
        <v>437</v>
      </c>
      <c r="B1" s="215"/>
      <c r="C1" s="214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s="14" customFormat="1" ht="25.5" customHeight="1">
      <c r="A2" s="321" t="s">
        <v>445</v>
      </c>
      <c r="B2" s="324" t="s">
        <v>442</v>
      </c>
      <c r="C2" s="327" t="s">
        <v>444</v>
      </c>
      <c r="D2" s="225" t="s">
        <v>42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5" t="s">
        <v>420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5" t="s">
        <v>133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32" t="s">
        <v>134</v>
      </c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345" t="s">
        <v>43</v>
      </c>
    </row>
    <row r="3" spans="1:84" s="14" customFormat="1" ht="25.5" customHeight="1">
      <c r="A3" s="322"/>
      <c r="B3" s="325"/>
      <c r="C3" s="328"/>
      <c r="D3" s="344" t="s">
        <v>12</v>
      </c>
      <c r="E3" s="342" t="s">
        <v>209</v>
      </c>
      <c r="F3" s="342" t="s">
        <v>210</v>
      </c>
      <c r="G3" s="342" t="s">
        <v>211</v>
      </c>
      <c r="H3" s="342" t="s">
        <v>212</v>
      </c>
      <c r="I3" s="342" t="s">
        <v>213</v>
      </c>
      <c r="J3" s="342" t="s">
        <v>44</v>
      </c>
      <c r="K3" s="342" t="s">
        <v>214</v>
      </c>
      <c r="L3" s="342" t="s">
        <v>375</v>
      </c>
      <c r="M3" s="342" t="s">
        <v>216</v>
      </c>
      <c r="N3" s="342" t="s">
        <v>217</v>
      </c>
      <c r="O3" s="342" t="s">
        <v>218</v>
      </c>
      <c r="P3" s="342" t="s">
        <v>219</v>
      </c>
      <c r="Q3" s="345" t="s">
        <v>374</v>
      </c>
      <c r="R3" s="342" t="s">
        <v>376</v>
      </c>
      <c r="S3" s="342" t="s">
        <v>221</v>
      </c>
      <c r="T3" s="345" t="s">
        <v>480</v>
      </c>
      <c r="U3" s="345" t="s">
        <v>222</v>
      </c>
      <c r="V3" s="345" t="s">
        <v>223</v>
      </c>
      <c r="W3" s="345" t="s">
        <v>224</v>
      </c>
      <c r="X3" s="344" t="s">
        <v>12</v>
      </c>
      <c r="Y3" s="342" t="s">
        <v>209</v>
      </c>
      <c r="Z3" s="342" t="s">
        <v>210</v>
      </c>
      <c r="AA3" s="342" t="s">
        <v>211</v>
      </c>
      <c r="AB3" s="342" t="s">
        <v>212</v>
      </c>
      <c r="AC3" s="342" t="s">
        <v>213</v>
      </c>
      <c r="AD3" s="342" t="s">
        <v>44</v>
      </c>
      <c r="AE3" s="342" t="s">
        <v>214</v>
      </c>
      <c r="AF3" s="342" t="s">
        <v>375</v>
      </c>
      <c r="AG3" s="342" t="s">
        <v>216</v>
      </c>
      <c r="AH3" s="342" t="s">
        <v>217</v>
      </c>
      <c r="AI3" s="342" t="s">
        <v>218</v>
      </c>
      <c r="AJ3" s="342" t="s">
        <v>219</v>
      </c>
      <c r="AK3" s="345" t="s">
        <v>374</v>
      </c>
      <c r="AL3" s="342" t="s">
        <v>376</v>
      </c>
      <c r="AM3" s="342" t="s">
        <v>221</v>
      </c>
      <c r="AN3" s="345" t="s">
        <v>480</v>
      </c>
      <c r="AO3" s="345" t="s">
        <v>222</v>
      </c>
      <c r="AP3" s="345" t="s">
        <v>223</v>
      </c>
      <c r="AQ3" s="345" t="s">
        <v>224</v>
      </c>
      <c r="AR3" s="344" t="s">
        <v>12</v>
      </c>
      <c r="AS3" s="342" t="s">
        <v>209</v>
      </c>
      <c r="AT3" s="342" t="s">
        <v>210</v>
      </c>
      <c r="AU3" s="342" t="s">
        <v>211</v>
      </c>
      <c r="AV3" s="342" t="s">
        <v>212</v>
      </c>
      <c r="AW3" s="342" t="s">
        <v>213</v>
      </c>
      <c r="AX3" s="342" t="s">
        <v>44</v>
      </c>
      <c r="AY3" s="342" t="s">
        <v>214</v>
      </c>
      <c r="AZ3" s="342" t="s">
        <v>375</v>
      </c>
      <c r="BA3" s="342" t="s">
        <v>216</v>
      </c>
      <c r="BB3" s="342" t="s">
        <v>217</v>
      </c>
      <c r="BC3" s="342" t="s">
        <v>218</v>
      </c>
      <c r="BD3" s="342" t="s">
        <v>219</v>
      </c>
      <c r="BE3" s="345" t="s">
        <v>374</v>
      </c>
      <c r="BF3" s="342" t="s">
        <v>376</v>
      </c>
      <c r="BG3" s="342" t="s">
        <v>221</v>
      </c>
      <c r="BH3" s="345" t="s">
        <v>480</v>
      </c>
      <c r="BI3" s="345" t="s">
        <v>222</v>
      </c>
      <c r="BJ3" s="345" t="s">
        <v>223</v>
      </c>
      <c r="BK3" s="345" t="s">
        <v>224</v>
      </c>
      <c r="BL3" s="344" t="s">
        <v>12</v>
      </c>
      <c r="BM3" s="342" t="s">
        <v>209</v>
      </c>
      <c r="BN3" s="342" t="s">
        <v>210</v>
      </c>
      <c r="BO3" s="342" t="s">
        <v>211</v>
      </c>
      <c r="BP3" s="342" t="s">
        <v>212</v>
      </c>
      <c r="BQ3" s="342" t="s">
        <v>213</v>
      </c>
      <c r="BR3" s="342" t="s">
        <v>44</v>
      </c>
      <c r="BS3" s="342" t="s">
        <v>214</v>
      </c>
      <c r="BT3" s="342" t="s">
        <v>375</v>
      </c>
      <c r="BU3" s="342" t="s">
        <v>216</v>
      </c>
      <c r="BV3" s="342" t="s">
        <v>217</v>
      </c>
      <c r="BW3" s="342" t="s">
        <v>218</v>
      </c>
      <c r="BX3" s="342" t="s">
        <v>219</v>
      </c>
      <c r="BY3" s="345" t="s">
        <v>374</v>
      </c>
      <c r="BZ3" s="342" t="s">
        <v>376</v>
      </c>
      <c r="CA3" s="342" t="s">
        <v>221</v>
      </c>
      <c r="CB3" s="345" t="s">
        <v>480</v>
      </c>
      <c r="CC3" s="345" t="s">
        <v>222</v>
      </c>
      <c r="CD3" s="345" t="s">
        <v>223</v>
      </c>
      <c r="CE3" s="345" t="s">
        <v>224</v>
      </c>
      <c r="CF3" s="346"/>
    </row>
    <row r="4" spans="1:84" s="14" customFormat="1" ht="25.5" customHeight="1">
      <c r="A4" s="322"/>
      <c r="B4" s="325"/>
      <c r="C4" s="328"/>
      <c r="D4" s="344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6"/>
      <c r="V4" s="346"/>
      <c r="W4" s="346"/>
      <c r="X4" s="344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6"/>
      <c r="AP4" s="346"/>
      <c r="AQ4" s="346"/>
      <c r="AR4" s="344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6"/>
      <c r="BJ4" s="346"/>
      <c r="BK4" s="346"/>
      <c r="BL4" s="344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6"/>
      <c r="CD4" s="346"/>
      <c r="CE4" s="346"/>
      <c r="CF4" s="346"/>
    </row>
    <row r="5" spans="1:84" s="14" customFormat="1" ht="25.5" customHeight="1">
      <c r="A5" s="322"/>
      <c r="B5" s="325"/>
      <c r="C5" s="328"/>
      <c r="D5" s="344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6"/>
      <c r="V5" s="346"/>
      <c r="W5" s="346"/>
      <c r="X5" s="344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6"/>
      <c r="AP5" s="346"/>
      <c r="AQ5" s="346"/>
      <c r="AR5" s="344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6"/>
      <c r="BJ5" s="346"/>
      <c r="BK5" s="346"/>
      <c r="BL5" s="344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6"/>
      <c r="CD5" s="346"/>
      <c r="CE5" s="346"/>
      <c r="CF5" s="346"/>
    </row>
    <row r="6" spans="1:84" s="247" customFormat="1" ht="13.5">
      <c r="A6" s="347"/>
      <c r="B6" s="326"/>
      <c r="C6" s="329"/>
      <c r="D6" s="246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346"/>
    </row>
    <row r="7" spans="1:84" s="211" customFormat="1" ht="12" customHeight="1">
      <c r="A7" s="277" t="s">
        <v>587</v>
      </c>
      <c r="B7" s="278" t="s">
        <v>588</v>
      </c>
      <c r="C7" s="279" t="s">
        <v>589</v>
      </c>
      <c r="D7" s="280">
        <f aca="true" t="shared" si="0" ref="D7:AI7">SUM(D8:D25)</f>
        <v>86720</v>
      </c>
      <c r="E7" s="280">
        <f t="shared" si="0"/>
        <v>37157</v>
      </c>
      <c r="F7" s="280">
        <f t="shared" si="0"/>
        <v>44</v>
      </c>
      <c r="G7" s="280">
        <f t="shared" si="0"/>
        <v>459</v>
      </c>
      <c r="H7" s="280">
        <f t="shared" si="0"/>
        <v>8946</v>
      </c>
      <c r="I7" s="280">
        <f t="shared" si="0"/>
        <v>5082</v>
      </c>
      <c r="J7" s="280">
        <f t="shared" si="0"/>
        <v>2170</v>
      </c>
      <c r="K7" s="280">
        <f t="shared" si="0"/>
        <v>88</v>
      </c>
      <c r="L7" s="280">
        <f t="shared" si="0"/>
        <v>4443</v>
      </c>
      <c r="M7" s="280">
        <f t="shared" si="0"/>
        <v>2273</v>
      </c>
      <c r="N7" s="280">
        <f t="shared" si="0"/>
        <v>1578</v>
      </c>
      <c r="O7" s="280">
        <f t="shared" si="0"/>
        <v>0</v>
      </c>
      <c r="P7" s="280">
        <f t="shared" si="0"/>
        <v>11504</v>
      </c>
      <c r="Q7" s="280">
        <f t="shared" si="0"/>
        <v>3357</v>
      </c>
      <c r="R7" s="280">
        <f t="shared" si="0"/>
        <v>670</v>
      </c>
      <c r="S7" s="280">
        <f t="shared" si="0"/>
        <v>6449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2500</v>
      </c>
      <c r="X7" s="280">
        <f t="shared" si="0"/>
        <v>33615</v>
      </c>
      <c r="Y7" s="280">
        <f t="shared" si="0"/>
        <v>27362</v>
      </c>
      <c r="Z7" s="280">
        <f t="shared" si="0"/>
        <v>30</v>
      </c>
      <c r="AA7" s="280">
        <f t="shared" si="0"/>
        <v>407</v>
      </c>
      <c r="AB7" s="280">
        <f t="shared" si="0"/>
        <v>544</v>
      </c>
      <c r="AC7" s="280">
        <f t="shared" si="0"/>
        <v>1536</v>
      </c>
      <c r="AD7" s="280">
        <f t="shared" si="0"/>
        <v>408</v>
      </c>
      <c r="AE7" s="280">
        <f t="shared" si="0"/>
        <v>87</v>
      </c>
      <c r="AF7" s="280">
        <f t="shared" si="0"/>
        <v>543</v>
      </c>
      <c r="AG7" s="280">
        <f t="shared" si="0"/>
        <v>2104</v>
      </c>
      <c r="AH7" s="280">
        <f t="shared" si="0"/>
        <v>0</v>
      </c>
      <c r="AI7" s="280">
        <f t="shared" si="0"/>
        <v>0</v>
      </c>
      <c r="AJ7" s="280">
        <f aca="true" t="shared" si="1" ref="AJ7:BO7">SUM(AJ8:AJ25)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594</v>
      </c>
      <c r="AR7" s="280">
        <f t="shared" si="1"/>
        <v>44339</v>
      </c>
      <c r="AS7" s="280">
        <f t="shared" si="1"/>
        <v>3263</v>
      </c>
      <c r="AT7" s="280">
        <f t="shared" si="1"/>
        <v>11</v>
      </c>
      <c r="AU7" s="280">
        <f t="shared" si="1"/>
        <v>50</v>
      </c>
      <c r="AV7" s="280">
        <f t="shared" si="1"/>
        <v>8290</v>
      </c>
      <c r="AW7" s="280">
        <f t="shared" si="1"/>
        <v>3097</v>
      </c>
      <c r="AX7" s="280">
        <f t="shared" si="1"/>
        <v>1762</v>
      </c>
      <c r="AY7" s="280">
        <f t="shared" si="1"/>
        <v>1</v>
      </c>
      <c r="AZ7" s="280">
        <f t="shared" si="1"/>
        <v>3895</v>
      </c>
      <c r="BA7" s="280">
        <f t="shared" si="1"/>
        <v>2</v>
      </c>
      <c r="BB7" s="280">
        <f t="shared" si="1"/>
        <v>1578</v>
      </c>
      <c r="BC7" s="280">
        <f t="shared" si="1"/>
        <v>0</v>
      </c>
      <c r="BD7" s="280">
        <f t="shared" si="1"/>
        <v>11504</v>
      </c>
      <c r="BE7" s="280">
        <f t="shared" si="1"/>
        <v>3357</v>
      </c>
      <c r="BF7" s="280">
        <f t="shared" si="1"/>
        <v>670</v>
      </c>
      <c r="BG7" s="280">
        <f t="shared" si="1"/>
        <v>6449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410</v>
      </c>
      <c r="BL7" s="280">
        <f t="shared" si="1"/>
        <v>8766</v>
      </c>
      <c r="BM7" s="280">
        <f t="shared" si="1"/>
        <v>6532</v>
      </c>
      <c r="BN7" s="280">
        <f t="shared" si="1"/>
        <v>3</v>
      </c>
      <c r="BO7" s="280">
        <f t="shared" si="1"/>
        <v>2</v>
      </c>
      <c r="BP7" s="280">
        <f aca="true" t="shared" si="2" ref="BP7:CE7">SUM(BP8:BP25)</f>
        <v>112</v>
      </c>
      <c r="BQ7" s="280">
        <f t="shared" si="2"/>
        <v>449</v>
      </c>
      <c r="BR7" s="280">
        <f t="shared" si="2"/>
        <v>0</v>
      </c>
      <c r="BS7" s="280">
        <f t="shared" si="2"/>
        <v>0</v>
      </c>
      <c r="BT7" s="280">
        <f t="shared" si="2"/>
        <v>5</v>
      </c>
      <c r="BU7" s="280">
        <f t="shared" si="2"/>
        <v>167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1496</v>
      </c>
      <c r="CF7" s="280">
        <f>COUNTIF(CF8:CF25,"有る")</f>
        <v>14</v>
      </c>
    </row>
    <row r="8" spans="1:84" ht="12" customHeight="1">
      <c r="A8" s="282" t="s">
        <v>194</v>
      </c>
      <c r="B8" s="283" t="s">
        <v>549</v>
      </c>
      <c r="C8" s="282" t="s">
        <v>567</v>
      </c>
      <c r="D8" s="280">
        <f aca="true" t="shared" si="3" ref="D8:W8">SUM(X8,AR8,BL8)</f>
        <v>44045</v>
      </c>
      <c r="E8" s="280">
        <f t="shared" si="3"/>
        <v>17986</v>
      </c>
      <c r="F8" s="280">
        <f t="shared" si="3"/>
        <v>15</v>
      </c>
      <c r="G8" s="280">
        <f t="shared" si="3"/>
        <v>0</v>
      </c>
      <c r="H8" s="280">
        <f t="shared" si="3"/>
        <v>2542</v>
      </c>
      <c r="I8" s="280">
        <f t="shared" si="3"/>
        <v>932</v>
      </c>
      <c r="J8" s="280">
        <f t="shared" si="3"/>
        <v>1023</v>
      </c>
      <c r="K8" s="280">
        <f t="shared" si="3"/>
        <v>0</v>
      </c>
      <c r="L8" s="280">
        <f t="shared" si="3"/>
        <v>3091</v>
      </c>
      <c r="M8" s="280">
        <f t="shared" si="3"/>
        <v>1296</v>
      </c>
      <c r="N8" s="280">
        <f t="shared" si="3"/>
        <v>962</v>
      </c>
      <c r="O8" s="280">
        <f t="shared" si="3"/>
        <v>0</v>
      </c>
      <c r="P8" s="280">
        <f t="shared" si="3"/>
        <v>8562</v>
      </c>
      <c r="Q8" s="280">
        <f t="shared" si="3"/>
        <v>0</v>
      </c>
      <c r="R8" s="280">
        <f t="shared" si="3"/>
        <v>0</v>
      </c>
      <c r="S8" s="280">
        <f t="shared" si="3"/>
        <v>5794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1842</v>
      </c>
      <c r="X8" s="280">
        <f>SUM(Y8:AQ8)</f>
        <v>15533</v>
      </c>
      <c r="Y8" s="280">
        <v>14140</v>
      </c>
      <c r="Z8" s="280">
        <v>12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1192</v>
      </c>
      <c r="AH8" s="285" t="s">
        <v>585</v>
      </c>
      <c r="AI8" s="285" t="s">
        <v>585</v>
      </c>
      <c r="AJ8" s="285" t="s">
        <v>585</v>
      </c>
      <c r="AK8" s="285" t="s">
        <v>585</v>
      </c>
      <c r="AL8" s="285" t="s">
        <v>585</v>
      </c>
      <c r="AM8" s="285" t="s">
        <v>585</v>
      </c>
      <c r="AN8" s="285" t="s">
        <v>585</v>
      </c>
      <c r="AO8" s="285" t="s">
        <v>585</v>
      </c>
      <c r="AP8" s="280">
        <v>0</v>
      </c>
      <c r="AQ8" s="280">
        <v>189</v>
      </c>
      <c r="AR8" s="280">
        <f>'施設資源化量内訳'!D8</f>
        <v>22707</v>
      </c>
      <c r="AS8" s="280">
        <f>'施設資源化量内訳'!E8</f>
        <v>9</v>
      </c>
      <c r="AT8" s="280">
        <f>'施設資源化量内訳'!F8</f>
        <v>0</v>
      </c>
      <c r="AU8" s="280">
        <f>'施設資源化量内訳'!G8</f>
        <v>0</v>
      </c>
      <c r="AV8" s="280">
        <f>'施設資源化量内訳'!H8</f>
        <v>2450</v>
      </c>
      <c r="AW8" s="280">
        <f>'施設資源化量内訳'!I8</f>
        <v>664</v>
      </c>
      <c r="AX8" s="280">
        <f>'施設資源化量内訳'!J8</f>
        <v>1023</v>
      </c>
      <c r="AY8" s="280">
        <f>'施設資源化量内訳'!K8</f>
        <v>0</v>
      </c>
      <c r="AZ8" s="280">
        <f>'施設資源化量内訳'!L8</f>
        <v>3086</v>
      </c>
      <c r="BA8" s="280">
        <f>'施設資源化量内訳'!M8</f>
        <v>0</v>
      </c>
      <c r="BB8" s="280">
        <f>'施設資源化量内訳'!N8</f>
        <v>962</v>
      </c>
      <c r="BC8" s="280">
        <f>'施設資源化量内訳'!O8</f>
        <v>0</v>
      </c>
      <c r="BD8" s="280">
        <f>'施設資源化量内訳'!P8</f>
        <v>8562</v>
      </c>
      <c r="BE8" s="280">
        <f>'施設資源化量内訳'!Q8</f>
        <v>0</v>
      </c>
      <c r="BF8" s="280">
        <f>'施設資源化量内訳'!R8</f>
        <v>0</v>
      </c>
      <c r="BG8" s="280">
        <f>'施設資源化量内訳'!S8</f>
        <v>5794</v>
      </c>
      <c r="BH8" s="280">
        <f>'施設資源化量内訳'!T8</f>
        <v>0</v>
      </c>
      <c r="BI8" s="280">
        <f>'施設資源化量内訳'!U8</f>
        <v>0</v>
      </c>
      <c r="BJ8" s="280">
        <f>'施設資源化量内訳'!V8</f>
        <v>0</v>
      </c>
      <c r="BK8" s="280">
        <f>'施設資源化量内訳'!W8</f>
        <v>157</v>
      </c>
      <c r="BL8" s="280">
        <f>SUM(BM8:CE8)</f>
        <v>5805</v>
      </c>
      <c r="BM8" s="280">
        <v>3837</v>
      </c>
      <c r="BN8" s="280">
        <v>3</v>
      </c>
      <c r="BO8" s="280">
        <v>0</v>
      </c>
      <c r="BP8" s="280">
        <v>92</v>
      </c>
      <c r="BQ8" s="280">
        <v>268</v>
      </c>
      <c r="BR8" s="280">
        <v>0</v>
      </c>
      <c r="BS8" s="280">
        <v>0</v>
      </c>
      <c r="BT8" s="280">
        <v>5</v>
      </c>
      <c r="BU8" s="280">
        <v>104</v>
      </c>
      <c r="BV8" s="285" t="s">
        <v>585</v>
      </c>
      <c r="BW8" s="285" t="s">
        <v>585</v>
      </c>
      <c r="BX8" s="285" t="s">
        <v>585</v>
      </c>
      <c r="BY8" s="285" t="s">
        <v>585</v>
      </c>
      <c r="BZ8" s="285" t="s">
        <v>585</v>
      </c>
      <c r="CA8" s="285" t="s">
        <v>585</v>
      </c>
      <c r="CB8" s="285" t="s">
        <v>585</v>
      </c>
      <c r="CC8" s="285" t="s">
        <v>585</v>
      </c>
      <c r="CD8" s="284">
        <v>0</v>
      </c>
      <c r="CE8" s="280">
        <v>1496</v>
      </c>
      <c r="CF8" s="280" t="s">
        <v>586</v>
      </c>
    </row>
    <row r="9" spans="1:84" ht="12" customHeight="1">
      <c r="A9" s="282" t="s">
        <v>194</v>
      </c>
      <c r="B9" s="283" t="s">
        <v>550</v>
      </c>
      <c r="C9" s="282" t="s">
        <v>568</v>
      </c>
      <c r="D9" s="280">
        <f aca="true" t="shared" si="4" ref="D9:D25">SUM(X9,AR9,BL9)</f>
        <v>6042</v>
      </c>
      <c r="E9" s="280">
        <f aca="true" t="shared" si="5" ref="E9:E25">SUM(Y9,AS9,BM9)</f>
        <v>3760</v>
      </c>
      <c r="F9" s="280">
        <f aca="true" t="shared" si="6" ref="F9:F25">SUM(Z9,AT9,BN9)</f>
        <v>0</v>
      </c>
      <c r="G9" s="280">
        <f aca="true" t="shared" si="7" ref="G9:G25">SUM(AA9,AU9,BO9)</f>
        <v>0</v>
      </c>
      <c r="H9" s="280">
        <f aca="true" t="shared" si="8" ref="H9:H25">SUM(AB9,AV9,BP9)</f>
        <v>1187</v>
      </c>
      <c r="I9" s="280">
        <f aca="true" t="shared" si="9" ref="I9:I25">SUM(AC9,AW9,BQ9)</f>
        <v>615</v>
      </c>
      <c r="J9" s="280">
        <f aca="true" t="shared" si="10" ref="J9:J25">SUM(AD9,AX9,BR9)</f>
        <v>249</v>
      </c>
      <c r="K9" s="280">
        <f aca="true" t="shared" si="11" ref="K9:K25">SUM(AE9,AY9,BS9)</f>
        <v>0</v>
      </c>
      <c r="L9" s="280">
        <f aca="true" t="shared" si="12" ref="L9:L25">SUM(AF9,AZ9,BT9)</f>
        <v>0</v>
      </c>
      <c r="M9" s="280">
        <f aca="true" t="shared" si="13" ref="M9:M25">SUM(AG9,BA9,BU9)</f>
        <v>171</v>
      </c>
      <c r="N9" s="280">
        <f aca="true" t="shared" si="14" ref="N9:N25">SUM(AH9,BB9,BV9)</f>
        <v>0</v>
      </c>
      <c r="O9" s="280">
        <f aca="true" t="shared" si="15" ref="O9:O25">SUM(AI9,BC9,BW9)</f>
        <v>0</v>
      </c>
      <c r="P9" s="280">
        <f aca="true" t="shared" si="16" ref="P9:P25">SUM(AJ9,BD9,BX9)</f>
        <v>0</v>
      </c>
      <c r="Q9" s="280">
        <f aca="true" t="shared" si="17" ref="Q9:Q25">SUM(AK9,BE9,BY9)</f>
        <v>0</v>
      </c>
      <c r="R9" s="280">
        <f aca="true" t="shared" si="18" ref="R9:R25">SUM(AL9,BF9,BZ9)</f>
        <v>0</v>
      </c>
      <c r="S9" s="280">
        <f aca="true" t="shared" si="19" ref="S9:S25">SUM(AM9,BG9,CA9)</f>
        <v>0</v>
      </c>
      <c r="T9" s="280">
        <f aca="true" t="shared" si="20" ref="T9:T25">SUM(AN9,BH9,CB9)</f>
        <v>0</v>
      </c>
      <c r="U9" s="280">
        <f aca="true" t="shared" si="21" ref="U9:U25">SUM(AO9,BI9,CC9)</f>
        <v>0</v>
      </c>
      <c r="V9" s="280">
        <f aca="true" t="shared" si="22" ref="V9:V25">SUM(AP9,BJ9,CD9)</f>
        <v>0</v>
      </c>
      <c r="W9" s="280">
        <f aca="true" t="shared" si="23" ref="W9:W25">SUM(AQ9,BK9,CE9)</f>
        <v>60</v>
      </c>
      <c r="X9" s="280">
        <f aca="true" t="shared" si="24" ref="X9:X25">SUM(Y9:AQ9)</f>
        <v>4778</v>
      </c>
      <c r="Y9" s="280">
        <v>3592</v>
      </c>
      <c r="Z9" s="280">
        <v>0</v>
      </c>
      <c r="AA9" s="280">
        <v>0</v>
      </c>
      <c r="AB9" s="280">
        <v>237</v>
      </c>
      <c r="AC9" s="280">
        <v>531</v>
      </c>
      <c r="AD9" s="280">
        <v>249</v>
      </c>
      <c r="AE9" s="280">
        <v>0</v>
      </c>
      <c r="AF9" s="280">
        <v>0</v>
      </c>
      <c r="AG9" s="280">
        <v>169</v>
      </c>
      <c r="AH9" s="285" t="s">
        <v>585</v>
      </c>
      <c r="AI9" s="285" t="s">
        <v>585</v>
      </c>
      <c r="AJ9" s="285" t="s">
        <v>585</v>
      </c>
      <c r="AK9" s="285" t="s">
        <v>585</v>
      </c>
      <c r="AL9" s="285" t="s">
        <v>585</v>
      </c>
      <c r="AM9" s="285" t="s">
        <v>585</v>
      </c>
      <c r="AN9" s="285" t="s">
        <v>585</v>
      </c>
      <c r="AO9" s="285" t="s">
        <v>585</v>
      </c>
      <c r="AP9" s="280">
        <v>0</v>
      </c>
      <c r="AQ9" s="280">
        <v>0</v>
      </c>
      <c r="AR9" s="280">
        <f>'施設資源化量内訳'!D9</f>
        <v>1264</v>
      </c>
      <c r="AS9" s="280">
        <f>'施設資源化量内訳'!E9</f>
        <v>168</v>
      </c>
      <c r="AT9" s="280">
        <f>'施設資源化量内訳'!F9</f>
        <v>0</v>
      </c>
      <c r="AU9" s="280">
        <f>'施設資源化量内訳'!G9</f>
        <v>0</v>
      </c>
      <c r="AV9" s="280">
        <f>'施設資源化量内訳'!H9</f>
        <v>950</v>
      </c>
      <c r="AW9" s="280">
        <f>'施設資源化量内訳'!I9</f>
        <v>84</v>
      </c>
      <c r="AX9" s="280">
        <f>'施設資源化量内訳'!J9</f>
        <v>0</v>
      </c>
      <c r="AY9" s="280">
        <f>'施設資源化量内訳'!K9</f>
        <v>0</v>
      </c>
      <c r="AZ9" s="280">
        <f>'施設資源化量内訳'!L9</f>
        <v>0</v>
      </c>
      <c r="BA9" s="280">
        <f>'施設資源化量内訳'!M9</f>
        <v>2</v>
      </c>
      <c r="BB9" s="280">
        <f>'施設資源化量内訳'!N9</f>
        <v>0</v>
      </c>
      <c r="BC9" s="280">
        <f>'施設資源化量内訳'!O9</f>
        <v>0</v>
      </c>
      <c r="BD9" s="280">
        <f>'施設資源化量内訳'!P9</f>
        <v>0</v>
      </c>
      <c r="BE9" s="280">
        <f>'施設資源化量内訳'!Q9</f>
        <v>0</v>
      </c>
      <c r="BF9" s="280">
        <f>'施設資源化量内訳'!R9</f>
        <v>0</v>
      </c>
      <c r="BG9" s="280">
        <f>'施設資源化量内訳'!S9</f>
        <v>0</v>
      </c>
      <c r="BH9" s="280">
        <f>'施設資源化量内訳'!T9</f>
        <v>0</v>
      </c>
      <c r="BI9" s="280">
        <f>'施設資源化量内訳'!U9</f>
        <v>0</v>
      </c>
      <c r="BJ9" s="280">
        <f>'施設資源化量内訳'!V9</f>
        <v>0</v>
      </c>
      <c r="BK9" s="280">
        <f>'施設資源化量内訳'!W9</f>
        <v>60</v>
      </c>
      <c r="BL9" s="280">
        <f aca="true" t="shared" si="25" ref="BL9:BL25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5" t="s">
        <v>585</v>
      </c>
      <c r="BW9" s="285" t="s">
        <v>585</v>
      </c>
      <c r="BX9" s="285" t="s">
        <v>585</v>
      </c>
      <c r="BY9" s="285" t="s">
        <v>585</v>
      </c>
      <c r="BZ9" s="285" t="s">
        <v>585</v>
      </c>
      <c r="CA9" s="285" t="s">
        <v>585</v>
      </c>
      <c r="CB9" s="285" t="s">
        <v>585</v>
      </c>
      <c r="CC9" s="285" t="s">
        <v>585</v>
      </c>
      <c r="CD9" s="284">
        <v>0</v>
      </c>
      <c r="CE9" s="280">
        <v>0</v>
      </c>
      <c r="CF9" s="280" t="s">
        <v>586</v>
      </c>
    </row>
    <row r="10" spans="1:84" ht="12" customHeight="1">
      <c r="A10" s="282" t="s">
        <v>194</v>
      </c>
      <c r="B10" s="283" t="s">
        <v>551</v>
      </c>
      <c r="C10" s="282" t="s">
        <v>569</v>
      </c>
      <c r="D10" s="280">
        <f t="shared" si="4"/>
        <v>4852</v>
      </c>
      <c r="E10" s="280">
        <f t="shared" si="5"/>
        <v>2748</v>
      </c>
      <c r="F10" s="280">
        <f t="shared" si="6"/>
        <v>11</v>
      </c>
      <c r="G10" s="280">
        <f t="shared" si="7"/>
        <v>0</v>
      </c>
      <c r="H10" s="280">
        <f t="shared" si="8"/>
        <v>990</v>
      </c>
      <c r="I10" s="280">
        <f t="shared" si="9"/>
        <v>384</v>
      </c>
      <c r="J10" s="280">
        <f t="shared" si="10"/>
        <v>85</v>
      </c>
      <c r="K10" s="280">
        <f t="shared" si="11"/>
        <v>6</v>
      </c>
      <c r="L10" s="280">
        <f t="shared" si="12"/>
        <v>4</v>
      </c>
      <c r="M10" s="280">
        <f t="shared" si="13"/>
        <v>214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410</v>
      </c>
      <c r="X10" s="280">
        <f t="shared" si="24"/>
        <v>2483</v>
      </c>
      <c r="Y10" s="280">
        <v>1843</v>
      </c>
      <c r="Z10" s="280">
        <v>11</v>
      </c>
      <c r="AA10" s="280">
        <v>0</v>
      </c>
      <c r="AB10" s="280">
        <v>0</v>
      </c>
      <c r="AC10" s="280">
        <v>0</v>
      </c>
      <c r="AD10" s="280">
        <v>0</v>
      </c>
      <c r="AE10" s="280">
        <v>6</v>
      </c>
      <c r="AF10" s="280">
        <v>4</v>
      </c>
      <c r="AG10" s="280">
        <v>214</v>
      </c>
      <c r="AH10" s="285" t="s">
        <v>585</v>
      </c>
      <c r="AI10" s="285" t="s">
        <v>585</v>
      </c>
      <c r="AJ10" s="285" t="s">
        <v>585</v>
      </c>
      <c r="AK10" s="285" t="s">
        <v>585</v>
      </c>
      <c r="AL10" s="285" t="s">
        <v>585</v>
      </c>
      <c r="AM10" s="285" t="s">
        <v>585</v>
      </c>
      <c r="AN10" s="285" t="s">
        <v>585</v>
      </c>
      <c r="AO10" s="285" t="s">
        <v>585</v>
      </c>
      <c r="AP10" s="280">
        <v>0</v>
      </c>
      <c r="AQ10" s="280">
        <v>405</v>
      </c>
      <c r="AR10" s="280">
        <f>'施設資源化量内訳'!D10</f>
        <v>1464</v>
      </c>
      <c r="AS10" s="280">
        <f>'施設資源化量内訳'!E10</f>
        <v>0</v>
      </c>
      <c r="AT10" s="280">
        <f>'施設資源化量内訳'!F10</f>
        <v>0</v>
      </c>
      <c r="AU10" s="280">
        <f>'施設資源化量内訳'!G10</f>
        <v>0</v>
      </c>
      <c r="AV10" s="280">
        <f>'施設資源化量内訳'!H10</f>
        <v>990</v>
      </c>
      <c r="AW10" s="280">
        <f>'施設資源化量内訳'!I10</f>
        <v>384</v>
      </c>
      <c r="AX10" s="280">
        <f>'施設資源化量内訳'!J10</f>
        <v>85</v>
      </c>
      <c r="AY10" s="280">
        <f>'施設資源化量内訳'!K10</f>
        <v>0</v>
      </c>
      <c r="AZ10" s="280">
        <f>'施設資源化量内訳'!L10</f>
        <v>0</v>
      </c>
      <c r="BA10" s="280">
        <f>'施設資源化量内訳'!M10</f>
        <v>0</v>
      </c>
      <c r="BB10" s="280">
        <f>'施設資源化量内訳'!N10</f>
        <v>0</v>
      </c>
      <c r="BC10" s="280">
        <f>'施設資源化量内訳'!O10</f>
        <v>0</v>
      </c>
      <c r="BD10" s="280">
        <f>'施設資源化量内訳'!P10</f>
        <v>0</v>
      </c>
      <c r="BE10" s="280">
        <f>'施設資源化量内訳'!Q10</f>
        <v>0</v>
      </c>
      <c r="BF10" s="280">
        <f>'施設資源化量内訳'!R10</f>
        <v>0</v>
      </c>
      <c r="BG10" s="280">
        <f>'施設資源化量内訳'!S10</f>
        <v>0</v>
      </c>
      <c r="BH10" s="280">
        <f>'施設資源化量内訳'!T10</f>
        <v>0</v>
      </c>
      <c r="BI10" s="280">
        <f>'施設資源化量内訳'!U10</f>
        <v>0</v>
      </c>
      <c r="BJ10" s="280">
        <f>'施設資源化量内訳'!V10</f>
        <v>0</v>
      </c>
      <c r="BK10" s="280">
        <f>'施設資源化量内訳'!W10</f>
        <v>5</v>
      </c>
      <c r="BL10" s="280">
        <f t="shared" si="25"/>
        <v>905</v>
      </c>
      <c r="BM10" s="280">
        <v>905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5" t="s">
        <v>585</v>
      </c>
      <c r="BW10" s="285" t="s">
        <v>585</v>
      </c>
      <c r="BX10" s="285" t="s">
        <v>585</v>
      </c>
      <c r="BY10" s="285" t="s">
        <v>585</v>
      </c>
      <c r="BZ10" s="285" t="s">
        <v>585</v>
      </c>
      <c r="CA10" s="285" t="s">
        <v>585</v>
      </c>
      <c r="CB10" s="285" t="s">
        <v>585</v>
      </c>
      <c r="CC10" s="285" t="s">
        <v>585</v>
      </c>
      <c r="CD10" s="284">
        <v>0</v>
      </c>
      <c r="CE10" s="280">
        <v>0</v>
      </c>
      <c r="CF10" s="280" t="s">
        <v>586</v>
      </c>
    </row>
    <row r="11" spans="1:84" ht="12" customHeight="1">
      <c r="A11" s="282" t="s">
        <v>194</v>
      </c>
      <c r="B11" s="283" t="s">
        <v>552</v>
      </c>
      <c r="C11" s="282" t="s">
        <v>570</v>
      </c>
      <c r="D11" s="280">
        <f t="shared" si="4"/>
        <v>5878</v>
      </c>
      <c r="E11" s="280">
        <f t="shared" si="5"/>
        <v>2783</v>
      </c>
      <c r="F11" s="280">
        <f t="shared" si="6"/>
        <v>0</v>
      </c>
      <c r="G11" s="280">
        <f t="shared" si="7"/>
        <v>0</v>
      </c>
      <c r="H11" s="280">
        <f t="shared" si="8"/>
        <v>656</v>
      </c>
      <c r="I11" s="280">
        <f t="shared" si="9"/>
        <v>676</v>
      </c>
      <c r="J11" s="280">
        <f t="shared" si="10"/>
        <v>95</v>
      </c>
      <c r="K11" s="280">
        <f t="shared" si="11"/>
        <v>79</v>
      </c>
      <c r="L11" s="280">
        <f t="shared" si="12"/>
        <v>0</v>
      </c>
      <c r="M11" s="280">
        <f t="shared" si="13"/>
        <v>270</v>
      </c>
      <c r="N11" s="280">
        <f t="shared" si="14"/>
        <v>616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670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33</v>
      </c>
      <c r="X11" s="280">
        <f t="shared" si="24"/>
        <v>2605</v>
      </c>
      <c r="Y11" s="280">
        <v>2239</v>
      </c>
      <c r="Z11" s="280">
        <v>0</v>
      </c>
      <c r="AA11" s="280">
        <v>0</v>
      </c>
      <c r="AB11" s="280">
        <v>0</v>
      </c>
      <c r="AC11" s="280">
        <v>52</v>
      </c>
      <c r="AD11" s="280">
        <v>0</v>
      </c>
      <c r="AE11" s="280">
        <v>79</v>
      </c>
      <c r="AF11" s="280">
        <v>0</v>
      </c>
      <c r="AG11" s="280">
        <v>235</v>
      </c>
      <c r="AH11" s="285" t="s">
        <v>585</v>
      </c>
      <c r="AI11" s="285" t="s">
        <v>585</v>
      </c>
      <c r="AJ11" s="285" t="s">
        <v>585</v>
      </c>
      <c r="AK11" s="285" t="s">
        <v>585</v>
      </c>
      <c r="AL11" s="285" t="s">
        <v>585</v>
      </c>
      <c r="AM11" s="285" t="s">
        <v>585</v>
      </c>
      <c r="AN11" s="285" t="s">
        <v>585</v>
      </c>
      <c r="AO11" s="285" t="s">
        <v>585</v>
      </c>
      <c r="AP11" s="280">
        <v>0</v>
      </c>
      <c r="AQ11" s="280">
        <v>0</v>
      </c>
      <c r="AR11" s="280">
        <f>'施設資源化量内訳'!D11</f>
        <v>2532</v>
      </c>
      <c r="AS11" s="280">
        <f>'施設資源化量内訳'!E11</f>
        <v>0</v>
      </c>
      <c r="AT11" s="280">
        <f>'施設資源化量内訳'!F11</f>
        <v>0</v>
      </c>
      <c r="AU11" s="280">
        <f>'施設資源化量内訳'!G11</f>
        <v>0</v>
      </c>
      <c r="AV11" s="280">
        <f>'施設資源化量内訳'!H11</f>
        <v>647</v>
      </c>
      <c r="AW11" s="280">
        <f>'施設資源化量内訳'!I11</f>
        <v>471</v>
      </c>
      <c r="AX11" s="280">
        <f>'施設資源化量内訳'!J11</f>
        <v>95</v>
      </c>
      <c r="AY11" s="280">
        <f>'施設資源化量内訳'!K11</f>
        <v>0</v>
      </c>
      <c r="AZ11" s="280">
        <f>'施設資源化量内訳'!L11</f>
        <v>0</v>
      </c>
      <c r="BA11" s="280">
        <f>'施設資源化量内訳'!M11</f>
        <v>0</v>
      </c>
      <c r="BB11" s="280">
        <f>'施設資源化量内訳'!N11</f>
        <v>616</v>
      </c>
      <c r="BC11" s="280">
        <f>'施設資源化量内訳'!O11</f>
        <v>0</v>
      </c>
      <c r="BD11" s="280">
        <f>'施設資源化量内訳'!P11</f>
        <v>0</v>
      </c>
      <c r="BE11" s="280">
        <f>'施設資源化量内訳'!Q11</f>
        <v>0</v>
      </c>
      <c r="BF11" s="280">
        <f>'施設資源化量内訳'!R11</f>
        <v>670</v>
      </c>
      <c r="BG11" s="280">
        <f>'施設資源化量内訳'!S11</f>
        <v>0</v>
      </c>
      <c r="BH11" s="280">
        <f>'施設資源化量内訳'!T11</f>
        <v>0</v>
      </c>
      <c r="BI11" s="280">
        <f>'施設資源化量内訳'!U11</f>
        <v>0</v>
      </c>
      <c r="BJ11" s="280">
        <f>'施設資源化量内訳'!V11</f>
        <v>0</v>
      </c>
      <c r="BK11" s="280">
        <f>'施設資源化量内訳'!W11</f>
        <v>33</v>
      </c>
      <c r="BL11" s="280">
        <f t="shared" si="25"/>
        <v>741</v>
      </c>
      <c r="BM11" s="280">
        <v>544</v>
      </c>
      <c r="BN11" s="280">
        <v>0</v>
      </c>
      <c r="BO11" s="280">
        <v>0</v>
      </c>
      <c r="BP11" s="280">
        <v>9</v>
      </c>
      <c r="BQ11" s="280">
        <v>153</v>
      </c>
      <c r="BR11" s="280">
        <v>0</v>
      </c>
      <c r="BS11" s="280">
        <v>0</v>
      </c>
      <c r="BT11" s="280">
        <v>0</v>
      </c>
      <c r="BU11" s="280">
        <v>35</v>
      </c>
      <c r="BV11" s="285" t="s">
        <v>585</v>
      </c>
      <c r="BW11" s="285" t="s">
        <v>585</v>
      </c>
      <c r="BX11" s="285" t="s">
        <v>585</v>
      </c>
      <c r="BY11" s="285" t="s">
        <v>585</v>
      </c>
      <c r="BZ11" s="285" t="s">
        <v>585</v>
      </c>
      <c r="CA11" s="285" t="s">
        <v>585</v>
      </c>
      <c r="CB11" s="285" t="s">
        <v>585</v>
      </c>
      <c r="CC11" s="285" t="s">
        <v>585</v>
      </c>
      <c r="CD11" s="284">
        <v>0</v>
      </c>
      <c r="CE11" s="280">
        <v>0</v>
      </c>
      <c r="CF11" s="280" t="s">
        <v>586</v>
      </c>
    </row>
    <row r="12" spans="1:84" ht="12" customHeight="1">
      <c r="A12" s="282" t="s">
        <v>194</v>
      </c>
      <c r="B12" s="283" t="s">
        <v>553</v>
      </c>
      <c r="C12" s="282" t="s">
        <v>571</v>
      </c>
      <c r="D12" s="280">
        <f t="shared" si="4"/>
        <v>5950</v>
      </c>
      <c r="E12" s="280">
        <f t="shared" si="5"/>
        <v>1655</v>
      </c>
      <c r="F12" s="280">
        <f t="shared" si="6"/>
        <v>0</v>
      </c>
      <c r="G12" s="280">
        <f t="shared" si="7"/>
        <v>0</v>
      </c>
      <c r="H12" s="280">
        <f t="shared" si="8"/>
        <v>961</v>
      </c>
      <c r="I12" s="280">
        <f t="shared" si="9"/>
        <v>277</v>
      </c>
      <c r="J12" s="280">
        <f t="shared" si="10"/>
        <v>105</v>
      </c>
      <c r="K12" s="280">
        <f t="shared" si="11"/>
        <v>0</v>
      </c>
      <c r="L12" s="280">
        <f t="shared" si="12"/>
        <v>0</v>
      </c>
      <c r="M12" s="280">
        <f t="shared" si="13"/>
        <v>10</v>
      </c>
      <c r="N12" s="280">
        <f t="shared" si="14"/>
        <v>0</v>
      </c>
      <c r="O12" s="280">
        <f t="shared" si="15"/>
        <v>0</v>
      </c>
      <c r="P12" s="280">
        <f t="shared" si="16"/>
        <v>2942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1672</v>
      </c>
      <c r="Y12" s="280">
        <v>1655</v>
      </c>
      <c r="Z12" s="280">
        <v>0</v>
      </c>
      <c r="AA12" s="280">
        <v>0</v>
      </c>
      <c r="AB12" s="280">
        <v>0</v>
      </c>
      <c r="AC12" s="280">
        <v>7</v>
      </c>
      <c r="AD12" s="280">
        <v>0</v>
      </c>
      <c r="AE12" s="280">
        <v>0</v>
      </c>
      <c r="AF12" s="280">
        <v>0</v>
      </c>
      <c r="AG12" s="280">
        <v>10</v>
      </c>
      <c r="AH12" s="285" t="s">
        <v>585</v>
      </c>
      <c r="AI12" s="285" t="s">
        <v>585</v>
      </c>
      <c r="AJ12" s="285" t="s">
        <v>585</v>
      </c>
      <c r="AK12" s="285" t="s">
        <v>585</v>
      </c>
      <c r="AL12" s="285" t="s">
        <v>585</v>
      </c>
      <c r="AM12" s="285" t="s">
        <v>585</v>
      </c>
      <c r="AN12" s="285" t="s">
        <v>585</v>
      </c>
      <c r="AO12" s="285" t="s">
        <v>585</v>
      </c>
      <c r="AP12" s="280">
        <v>0</v>
      </c>
      <c r="AQ12" s="280">
        <v>0</v>
      </c>
      <c r="AR12" s="280">
        <f>'施設資源化量内訳'!D12</f>
        <v>4278</v>
      </c>
      <c r="AS12" s="280">
        <f>'施設資源化量内訳'!E12</f>
        <v>0</v>
      </c>
      <c r="AT12" s="280">
        <f>'施設資源化量内訳'!F12</f>
        <v>0</v>
      </c>
      <c r="AU12" s="280">
        <f>'施設資源化量内訳'!G12</f>
        <v>0</v>
      </c>
      <c r="AV12" s="280">
        <f>'施設資源化量内訳'!H12</f>
        <v>961</v>
      </c>
      <c r="AW12" s="280">
        <f>'施設資源化量内訳'!I12</f>
        <v>270</v>
      </c>
      <c r="AX12" s="280">
        <f>'施設資源化量内訳'!J12</f>
        <v>105</v>
      </c>
      <c r="AY12" s="280">
        <f>'施設資源化量内訳'!K12</f>
        <v>0</v>
      </c>
      <c r="AZ12" s="280">
        <f>'施設資源化量内訳'!L12</f>
        <v>0</v>
      </c>
      <c r="BA12" s="280">
        <f>'施設資源化量内訳'!M12</f>
        <v>0</v>
      </c>
      <c r="BB12" s="280">
        <f>'施設資源化量内訳'!N12</f>
        <v>0</v>
      </c>
      <c r="BC12" s="280">
        <f>'施設資源化量内訳'!O12</f>
        <v>0</v>
      </c>
      <c r="BD12" s="280">
        <f>'施設資源化量内訳'!P12</f>
        <v>2942</v>
      </c>
      <c r="BE12" s="280">
        <f>'施設資源化量内訳'!Q12</f>
        <v>0</v>
      </c>
      <c r="BF12" s="280">
        <f>'施設資源化量内訳'!R12</f>
        <v>0</v>
      </c>
      <c r="BG12" s="280">
        <f>'施設資源化量内訳'!S12</f>
        <v>0</v>
      </c>
      <c r="BH12" s="280">
        <f>'施設資源化量内訳'!T12</f>
        <v>0</v>
      </c>
      <c r="BI12" s="280">
        <f>'施設資源化量内訳'!U12</f>
        <v>0</v>
      </c>
      <c r="BJ12" s="280">
        <f>'施設資源化量内訳'!V12</f>
        <v>0</v>
      </c>
      <c r="BK12" s="280">
        <f>'施設資源化量内訳'!W12</f>
        <v>0</v>
      </c>
      <c r="BL12" s="280">
        <f t="shared" si="25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5" t="s">
        <v>585</v>
      </c>
      <c r="BW12" s="285" t="s">
        <v>585</v>
      </c>
      <c r="BX12" s="285" t="s">
        <v>585</v>
      </c>
      <c r="BY12" s="285" t="s">
        <v>585</v>
      </c>
      <c r="BZ12" s="285" t="s">
        <v>585</v>
      </c>
      <c r="CA12" s="285" t="s">
        <v>585</v>
      </c>
      <c r="CB12" s="285" t="s">
        <v>585</v>
      </c>
      <c r="CC12" s="285" t="s">
        <v>585</v>
      </c>
      <c r="CD12" s="284">
        <v>0</v>
      </c>
      <c r="CE12" s="280">
        <v>0</v>
      </c>
      <c r="CF12" s="280" t="s">
        <v>586</v>
      </c>
    </row>
    <row r="13" spans="1:84" ht="12" customHeight="1">
      <c r="A13" s="282" t="s">
        <v>194</v>
      </c>
      <c r="B13" s="283" t="s">
        <v>554</v>
      </c>
      <c r="C13" s="282" t="s">
        <v>572</v>
      </c>
      <c r="D13" s="280">
        <f t="shared" si="4"/>
        <v>2793</v>
      </c>
      <c r="E13" s="280">
        <f t="shared" si="5"/>
        <v>1392</v>
      </c>
      <c r="F13" s="280">
        <f t="shared" si="6"/>
        <v>0</v>
      </c>
      <c r="G13" s="280">
        <f t="shared" si="7"/>
        <v>0</v>
      </c>
      <c r="H13" s="280">
        <f t="shared" si="8"/>
        <v>294</v>
      </c>
      <c r="I13" s="280">
        <f t="shared" si="9"/>
        <v>386</v>
      </c>
      <c r="J13" s="280">
        <f t="shared" si="10"/>
        <v>180</v>
      </c>
      <c r="K13" s="280">
        <f t="shared" si="11"/>
        <v>0</v>
      </c>
      <c r="L13" s="280">
        <f t="shared" si="12"/>
        <v>514</v>
      </c>
      <c r="M13" s="280">
        <f t="shared" si="13"/>
        <v>27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427</v>
      </c>
      <c r="Y13" s="280">
        <v>236</v>
      </c>
      <c r="Z13" s="280">
        <v>0</v>
      </c>
      <c r="AA13" s="280">
        <v>0</v>
      </c>
      <c r="AB13" s="280">
        <v>0</v>
      </c>
      <c r="AC13" s="280">
        <v>71</v>
      </c>
      <c r="AD13" s="280">
        <v>0</v>
      </c>
      <c r="AE13" s="280">
        <v>0</v>
      </c>
      <c r="AF13" s="280">
        <v>93</v>
      </c>
      <c r="AG13" s="280">
        <v>27</v>
      </c>
      <c r="AH13" s="285" t="s">
        <v>585</v>
      </c>
      <c r="AI13" s="285" t="s">
        <v>585</v>
      </c>
      <c r="AJ13" s="285" t="s">
        <v>585</v>
      </c>
      <c r="AK13" s="285" t="s">
        <v>585</v>
      </c>
      <c r="AL13" s="285" t="s">
        <v>585</v>
      </c>
      <c r="AM13" s="285" t="s">
        <v>585</v>
      </c>
      <c r="AN13" s="285" t="s">
        <v>585</v>
      </c>
      <c r="AO13" s="285" t="s">
        <v>585</v>
      </c>
      <c r="AP13" s="280">
        <v>0</v>
      </c>
      <c r="AQ13" s="280">
        <v>0</v>
      </c>
      <c r="AR13" s="280">
        <f>'施設資源化量内訳'!D13</f>
        <v>2366</v>
      </c>
      <c r="AS13" s="280">
        <f>'施設資源化量内訳'!E13</f>
        <v>1156</v>
      </c>
      <c r="AT13" s="280">
        <f>'施設資源化量内訳'!F13</f>
        <v>0</v>
      </c>
      <c r="AU13" s="280">
        <f>'施設資源化量内訳'!G13</f>
        <v>0</v>
      </c>
      <c r="AV13" s="280">
        <f>'施設資源化量内訳'!H13</f>
        <v>294</v>
      </c>
      <c r="AW13" s="280">
        <f>'施設資源化量内訳'!I13</f>
        <v>315</v>
      </c>
      <c r="AX13" s="280">
        <f>'施設資源化量内訳'!J13</f>
        <v>180</v>
      </c>
      <c r="AY13" s="280">
        <f>'施設資源化量内訳'!K13</f>
        <v>0</v>
      </c>
      <c r="AZ13" s="280">
        <f>'施設資源化量内訳'!L13</f>
        <v>421</v>
      </c>
      <c r="BA13" s="280">
        <f>'施設資源化量内訳'!M13</f>
        <v>0</v>
      </c>
      <c r="BB13" s="280">
        <f>'施設資源化量内訳'!N13</f>
        <v>0</v>
      </c>
      <c r="BC13" s="280">
        <f>'施設資源化量内訳'!O13</f>
        <v>0</v>
      </c>
      <c r="BD13" s="280">
        <f>'施設資源化量内訳'!P13</f>
        <v>0</v>
      </c>
      <c r="BE13" s="280">
        <f>'施設資源化量内訳'!Q13</f>
        <v>0</v>
      </c>
      <c r="BF13" s="280">
        <f>'施設資源化量内訳'!R13</f>
        <v>0</v>
      </c>
      <c r="BG13" s="280">
        <f>'施設資源化量内訳'!S13</f>
        <v>0</v>
      </c>
      <c r="BH13" s="280">
        <f>'施設資源化量内訳'!T13</f>
        <v>0</v>
      </c>
      <c r="BI13" s="280">
        <f>'施設資源化量内訳'!U13</f>
        <v>0</v>
      </c>
      <c r="BJ13" s="280">
        <f>'施設資源化量内訳'!V13</f>
        <v>0</v>
      </c>
      <c r="BK13" s="280">
        <f>'施設資源化量内訳'!W13</f>
        <v>0</v>
      </c>
      <c r="BL13" s="280">
        <f t="shared" si="25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5" t="s">
        <v>585</v>
      </c>
      <c r="BW13" s="285" t="s">
        <v>585</v>
      </c>
      <c r="BX13" s="285" t="s">
        <v>585</v>
      </c>
      <c r="BY13" s="285" t="s">
        <v>585</v>
      </c>
      <c r="BZ13" s="285" t="s">
        <v>585</v>
      </c>
      <c r="CA13" s="285" t="s">
        <v>585</v>
      </c>
      <c r="CB13" s="285" t="s">
        <v>585</v>
      </c>
      <c r="CC13" s="285" t="s">
        <v>585</v>
      </c>
      <c r="CD13" s="284">
        <v>0</v>
      </c>
      <c r="CE13" s="280">
        <v>0</v>
      </c>
      <c r="CF13" s="280" t="s">
        <v>586</v>
      </c>
    </row>
    <row r="14" spans="1:84" ht="12" customHeight="1">
      <c r="A14" s="282" t="s">
        <v>194</v>
      </c>
      <c r="B14" s="283" t="s">
        <v>555</v>
      </c>
      <c r="C14" s="282" t="s">
        <v>573</v>
      </c>
      <c r="D14" s="280">
        <f t="shared" si="4"/>
        <v>4997</v>
      </c>
      <c r="E14" s="280">
        <f t="shared" si="5"/>
        <v>958</v>
      </c>
      <c r="F14" s="280">
        <f t="shared" si="6"/>
        <v>0</v>
      </c>
      <c r="G14" s="280">
        <f t="shared" si="7"/>
        <v>0</v>
      </c>
      <c r="H14" s="280">
        <f t="shared" si="8"/>
        <v>205</v>
      </c>
      <c r="I14" s="280">
        <f t="shared" si="9"/>
        <v>112</v>
      </c>
      <c r="J14" s="280">
        <f t="shared" si="10"/>
        <v>0</v>
      </c>
      <c r="K14" s="280">
        <f t="shared" si="11"/>
        <v>0</v>
      </c>
      <c r="L14" s="280">
        <f t="shared" si="12"/>
        <v>277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3357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88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5" t="s">
        <v>585</v>
      </c>
      <c r="AI14" s="285" t="s">
        <v>585</v>
      </c>
      <c r="AJ14" s="285" t="s">
        <v>585</v>
      </c>
      <c r="AK14" s="285" t="s">
        <v>585</v>
      </c>
      <c r="AL14" s="285" t="s">
        <v>585</v>
      </c>
      <c r="AM14" s="285" t="s">
        <v>585</v>
      </c>
      <c r="AN14" s="285" t="s">
        <v>585</v>
      </c>
      <c r="AO14" s="285" t="s">
        <v>585</v>
      </c>
      <c r="AP14" s="280">
        <v>0</v>
      </c>
      <c r="AQ14" s="280">
        <v>0</v>
      </c>
      <c r="AR14" s="280">
        <f>'施設資源化量内訳'!D14</f>
        <v>4997</v>
      </c>
      <c r="AS14" s="280">
        <f>'施設資源化量内訳'!E14</f>
        <v>958</v>
      </c>
      <c r="AT14" s="280">
        <f>'施設資源化量内訳'!F14</f>
        <v>0</v>
      </c>
      <c r="AU14" s="280">
        <f>'施設資源化量内訳'!G14</f>
        <v>0</v>
      </c>
      <c r="AV14" s="280">
        <f>'施設資源化量内訳'!H14</f>
        <v>205</v>
      </c>
      <c r="AW14" s="280">
        <f>'施設資源化量内訳'!I14</f>
        <v>112</v>
      </c>
      <c r="AX14" s="280">
        <f>'施設資源化量内訳'!J14</f>
        <v>0</v>
      </c>
      <c r="AY14" s="280">
        <f>'施設資源化量内訳'!K14</f>
        <v>0</v>
      </c>
      <c r="AZ14" s="280">
        <f>'施設資源化量内訳'!L14</f>
        <v>277</v>
      </c>
      <c r="BA14" s="280">
        <f>'施設資源化量内訳'!M14</f>
        <v>0</v>
      </c>
      <c r="BB14" s="280">
        <f>'施設資源化量内訳'!N14</f>
        <v>0</v>
      </c>
      <c r="BC14" s="280">
        <f>'施設資源化量内訳'!O14</f>
        <v>0</v>
      </c>
      <c r="BD14" s="280">
        <f>'施設資源化量内訳'!P14</f>
        <v>0</v>
      </c>
      <c r="BE14" s="280">
        <f>'施設資源化量内訳'!Q14</f>
        <v>3357</v>
      </c>
      <c r="BF14" s="280">
        <f>'施設資源化量内訳'!R14</f>
        <v>0</v>
      </c>
      <c r="BG14" s="280">
        <f>'施設資源化量内訳'!S14</f>
        <v>0</v>
      </c>
      <c r="BH14" s="280">
        <f>'施設資源化量内訳'!T14</f>
        <v>0</v>
      </c>
      <c r="BI14" s="280">
        <f>'施設資源化量内訳'!U14</f>
        <v>0</v>
      </c>
      <c r="BJ14" s="280">
        <f>'施設資源化量内訳'!V14</f>
        <v>0</v>
      </c>
      <c r="BK14" s="280">
        <f>'施設資源化量内訳'!W14</f>
        <v>88</v>
      </c>
      <c r="BL14" s="280">
        <f t="shared" si="25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5" t="s">
        <v>585</v>
      </c>
      <c r="BW14" s="285" t="s">
        <v>585</v>
      </c>
      <c r="BX14" s="285" t="s">
        <v>585</v>
      </c>
      <c r="BY14" s="285" t="s">
        <v>585</v>
      </c>
      <c r="BZ14" s="285" t="s">
        <v>585</v>
      </c>
      <c r="CA14" s="285" t="s">
        <v>585</v>
      </c>
      <c r="CB14" s="285" t="s">
        <v>585</v>
      </c>
      <c r="CC14" s="285" t="s">
        <v>585</v>
      </c>
      <c r="CD14" s="284">
        <v>0</v>
      </c>
      <c r="CE14" s="280">
        <v>0</v>
      </c>
      <c r="CF14" s="280" t="s">
        <v>586</v>
      </c>
    </row>
    <row r="15" spans="1:84" ht="12" customHeight="1">
      <c r="A15" s="282" t="s">
        <v>194</v>
      </c>
      <c r="B15" s="283" t="s">
        <v>556</v>
      </c>
      <c r="C15" s="282" t="s">
        <v>574</v>
      </c>
      <c r="D15" s="280">
        <f t="shared" si="4"/>
        <v>1341</v>
      </c>
      <c r="E15" s="280">
        <f t="shared" si="5"/>
        <v>550</v>
      </c>
      <c r="F15" s="280">
        <f t="shared" si="6"/>
        <v>2</v>
      </c>
      <c r="G15" s="280">
        <f t="shared" si="7"/>
        <v>199</v>
      </c>
      <c r="H15" s="280">
        <f t="shared" si="8"/>
        <v>227</v>
      </c>
      <c r="I15" s="280">
        <f t="shared" si="9"/>
        <v>249</v>
      </c>
      <c r="J15" s="280">
        <f t="shared" si="10"/>
        <v>51</v>
      </c>
      <c r="K15" s="280">
        <f t="shared" si="11"/>
        <v>0</v>
      </c>
      <c r="L15" s="280">
        <f t="shared" si="12"/>
        <v>63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1250</v>
      </c>
      <c r="Y15" s="280">
        <v>550</v>
      </c>
      <c r="Z15" s="280">
        <v>2</v>
      </c>
      <c r="AA15" s="280">
        <v>199</v>
      </c>
      <c r="AB15" s="280">
        <v>136</v>
      </c>
      <c r="AC15" s="280">
        <v>249</v>
      </c>
      <c r="AD15" s="280">
        <v>51</v>
      </c>
      <c r="AE15" s="280">
        <v>0</v>
      </c>
      <c r="AF15" s="280">
        <v>63</v>
      </c>
      <c r="AG15" s="280">
        <v>0</v>
      </c>
      <c r="AH15" s="285" t="s">
        <v>585</v>
      </c>
      <c r="AI15" s="285" t="s">
        <v>585</v>
      </c>
      <c r="AJ15" s="285" t="s">
        <v>585</v>
      </c>
      <c r="AK15" s="285" t="s">
        <v>585</v>
      </c>
      <c r="AL15" s="285" t="s">
        <v>585</v>
      </c>
      <c r="AM15" s="285" t="s">
        <v>585</v>
      </c>
      <c r="AN15" s="285" t="s">
        <v>585</v>
      </c>
      <c r="AO15" s="285" t="s">
        <v>585</v>
      </c>
      <c r="AP15" s="280">
        <v>0</v>
      </c>
      <c r="AQ15" s="280">
        <v>0</v>
      </c>
      <c r="AR15" s="280">
        <f>'施設資源化量内訳'!D15</f>
        <v>91</v>
      </c>
      <c r="AS15" s="280">
        <f>'施設資源化量内訳'!E15</f>
        <v>0</v>
      </c>
      <c r="AT15" s="280">
        <f>'施設資源化量内訳'!F15</f>
        <v>0</v>
      </c>
      <c r="AU15" s="280">
        <f>'施設資源化量内訳'!G15</f>
        <v>0</v>
      </c>
      <c r="AV15" s="280">
        <f>'施設資源化量内訳'!H15</f>
        <v>91</v>
      </c>
      <c r="AW15" s="280">
        <f>'施設資源化量内訳'!I15</f>
        <v>0</v>
      </c>
      <c r="AX15" s="280">
        <f>'施設資源化量内訳'!J15</f>
        <v>0</v>
      </c>
      <c r="AY15" s="280">
        <f>'施設資源化量内訳'!K15</f>
        <v>0</v>
      </c>
      <c r="AZ15" s="280">
        <f>'施設資源化量内訳'!L15</f>
        <v>0</v>
      </c>
      <c r="BA15" s="280">
        <f>'施設資源化量内訳'!M15</f>
        <v>0</v>
      </c>
      <c r="BB15" s="280">
        <f>'施設資源化量内訳'!N15</f>
        <v>0</v>
      </c>
      <c r="BC15" s="280">
        <f>'施設資源化量内訳'!O15</f>
        <v>0</v>
      </c>
      <c r="BD15" s="280">
        <f>'施設資源化量内訳'!P15</f>
        <v>0</v>
      </c>
      <c r="BE15" s="280">
        <f>'施設資源化量内訳'!Q15</f>
        <v>0</v>
      </c>
      <c r="BF15" s="280">
        <f>'施設資源化量内訳'!R15</f>
        <v>0</v>
      </c>
      <c r="BG15" s="280">
        <f>'施設資源化量内訳'!S15</f>
        <v>0</v>
      </c>
      <c r="BH15" s="280">
        <f>'施設資源化量内訳'!T15</f>
        <v>0</v>
      </c>
      <c r="BI15" s="280">
        <f>'施設資源化量内訳'!U15</f>
        <v>0</v>
      </c>
      <c r="BJ15" s="280">
        <f>'施設資源化量内訳'!V15</f>
        <v>0</v>
      </c>
      <c r="BK15" s="280">
        <f>'施設資源化量内訳'!W15</f>
        <v>0</v>
      </c>
      <c r="BL15" s="280">
        <f t="shared" si="25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5" t="s">
        <v>585</v>
      </c>
      <c r="BW15" s="285" t="s">
        <v>585</v>
      </c>
      <c r="BX15" s="285" t="s">
        <v>585</v>
      </c>
      <c r="BY15" s="285" t="s">
        <v>585</v>
      </c>
      <c r="BZ15" s="285" t="s">
        <v>585</v>
      </c>
      <c r="CA15" s="285" t="s">
        <v>585</v>
      </c>
      <c r="CB15" s="285" t="s">
        <v>585</v>
      </c>
      <c r="CC15" s="285" t="s">
        <v>585</v>
      </c>
      <c r="CD15" s="284">
        <v>0</v>
      </c>
      <c r="CE15" s="280">
        <v>0</v>
      </c>
      <c r="CF15" s="280" t="s">
        <v>586</v>
      </c>
    </row>
    <row r="16" spans="1:84" ht="12" customHeight="1">
      <c r="A16" s="282" t="s">
        <v>194</v>
      </c>
      <c r="B16" s="283" t="s">
        <v>557</v>
      </c>
      <c r="C16" s="282" t="s">
        <v>575</v>
      </c>
      <c r="D16" s="280">
        <f t="shared" si="4"/>
        <v>1122</v>
      </c>
      <c r="E16" s="280">
        <f t="shared" si="5"/>
        <v>587</v>
      </c>
      <c r="F16" s="280">
        <f t="shared" si="6"/>
        <v>2</v>
      </c>
      <c r="G16" s="280">
        <f t="shared" si="7"/>
        <v>35</v>
      </c>
      <c r="H16" s="280">
        <f t="shared" si="8"/>
        <v>284</v>
      </c>
      <c r="I16" s="280">
        <f t="shared" si="9"/>
        <v>155</v>
      </c>
      <c r="J16" s="280">
        <f t="shared" si="10"/>
        <v>21</v>
      </c>
      <c r="K16" s="280">
        <f t="shared" si="11"/>
        <v>2</v>
      </c>
      <c r="L16" s="280">
        <f t="shared" si="12"/>
        <v>0</v>
      </c>
      <c r="M16" s="280">
        <f t="shared" si="13"/>
        <v>36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476</v>
      </c>
      <c r="Y16" s="280">
        <v>309</v>
      </c>
      <c r="Z16" s="280">
        <v>2</v>
      </c>
      <c r="AA16" s="280">
        <v>33</v>
      </c>
      <c r="AB16" s="280">
        <v>0</v>
      </c>
      <c r="AC16" s="280">
        <v>73</v>
      </c>
      <c r="AD16" s="280">
        <v>21</v>
      </c>
      <c r="AE16" s="280">
        <v>2</v>
      </c>
      <c r="AF16" s="280">
        <v>0</v>
      </c>
      <c r="AG16" s="280">
        <v>36</v>
      </c>
      <c r="AH16" s="285" t="s">
        <v>585</v>
      </c>
      <c r="AI16" s="285" t="s">
        <v>585</v>
      </c>
      <c r="AJ16" s="285" t="s">
        <v>585</v>
      </c>
      <c r="AK16" s="285" t="s">
        <v>585</v>
      </c>
      <c r="AL16" s="285" t="s">
        <v>585</v>
      </c>
      <c r="AM16" s="285" t="s">
        <v>585</v>
      </c>
      <c r="AN16" s="285" t="s">
        <v>585</v>
      </c>
      <c r="AO16" s="285" t="s">
        <v>585</v>
      </c>
      <c r="AP16" s="280">
        <v>0</v>
      </c>
      <c r="AQ16" s="280">
        <v>0</v>
      </c>
      <c r="AR16" s="280">
        <f>'施設資源化量内訳'!D16</f>
        <v>366</v>
      </c>
      <c r="AS16" s="280">
        <f>'施設資源化量内訳'!E16</f>
        <v>0</v>
      </c>
      <c r="AT16" s="280">
        <f>'施設資源化量内訳'!F16</f>
        <v>0</v>
      </c>
      <c r="AU16" s="280">
        <f>'施設資源化量内訳'!G16</f>
        <v>0</v>
      </c>
      <c r="AV16" s="280">
        <f>'施設資源化量内訳'!H16</f>
        <v>284</v>
      </c>
      <c r="AW16" s="280">
        <f>'施設資源化量内訳'!I16</f>
        <v>82</v>
      </c>
      <c r="AX16" s="280">
        <f>'施設資源化量内訳'!J16</f>
        <v>0</v>
      </c>
      <c r="AY16" s="280">
        <f>'施設資源化量内訳'!K16</f>
        <v>0</v>
      </c>
      <c r="AZ16" s="280">
        <f>'施設資源化量内訳'!L16</f>
        <v>0</v>
      </c>
      <c r="BA16" s="280">
        <f>'施設資源化量内訳'!M16</f>
        <v>0</v>
      </c>
      <c r="BB16" s="280">
        <f>'施設資源化量内訳'!N16</f>
        <v>0</v>
      </c>
      <c r="BC16" s="280">
        <f>'施設資源化量内訳'!O16</f>
        <v>0</v>
      </c>
      <c r="BD16" s="280">
        <f>'施設資源化量内訳'!P16</f>
        <v>0</v>
      </c>
      <c r="BE16" s="280">
        <f>'施設資源化量内訳'!Q16</f>
        <v>0</v>
      </c>
      <c r="BF16" s="280">
        <f>'施設資源化量内訳'!R16</f>
        <v>0</v>
      </c>
      <c r="BG16" s="280">
        <f>'施設資源化量内訳'!S16</f>
        <v>0</v>
      </c>
      <c r="BH16" s="280">
        <f>'施設資源化量内訳'!T16</f>
        <v>0</v>
      </c>
      <c r="BI16" s="280">
        <f>'施設資源化量内訳'!U16</f>
        <v>0</v>
      </c>
      <c r="BJ16" s="280">
        <f>'施設資源化量内訳'!V16</f>
        <v>0</v>
      </c>
      <c r="BK16" s="280">
        <f>'施設資源化量内訳'!W16</f>
        <v>0</v>
      </c>
      <c r="BL16" s="280">
        <f t="shared" si="25"/>
        <v>280</v>
      </c>
      <c r="BM16" s="280">
        <v>278</v>
      </c>
      <c r="BN16" s="280">
        <v>0</v>
      </c>
      <c r="BO16" s="280">
        <v>2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5" t="s">
        <v>585</v>
      </c>
      <c r="BW16" s="285" t="s">
        <v>585</v>
      </c>
      <c r="BX16" s="285" t="s">
        <v>585</v>
      </c>
      <c r="BY16" s="285" t="s">
        <v>585</v>
      </c>
      <c r="BZ16" s="285" t="s">
        <v>585</v>
      </c>
      <c r="CA16" s="285" t="s">
        <v>585</v>
      </c>
      <c r="CB16" s="285" t="s">
        <v>585</v>
      </c>
      <c r="CC16" s="285" t="s">
        <v>585</v>
      </c>
      <c r="CD16" s="284">
        <v>0</v>
      </c>
      <c r="CE16" s="280">
        <v>0</v>
      </c>
      <c r="CF16" s="280"/>
    </row>
    <row r="17" spans="1:84" ht="12" customHeight="1">
      <c r="A17" s="282" t="s">
        <v>194</v>
      </c>
      <c r="B17" s="283" t="s">
        <v>558</v>
      </c>
      <c r="C17" s="282" t="s">
        <v>576</v>
      </c>
      <c r="D17" s="280">
        <f t="shared" si="4"/>
        <v>1193</v>
      </c>
      <c r="E17" s="280">
        <f t="shared" si="5"/>
        <v>405</v>
      </c>
      <c r="F17" s="280">
        <f t="shared" si="6"/>
        <v>1</v>
      </c>
      <c r="G17" s="280">
        <f t="shared" si="7"/>
        <v>65</v>
      </c>
      <c r="H17" s="280">
        <f t="shared" si="8"/>
        <v>201</v>
      </c>
      <c r="I17" s="280">
        <f t="shared" si="9"/>
        <v>144</v>
      </c>
      <c r="J17" s="280">
        <f t="shared" si="10"/>
        <v>51</v>
      </c>
      <c r="K17" s="280">
        <f t="shared" si="11"/>
        <v>0</v>
      </c>
      <c r="L17" s="280">
        <f t="shared" si="12"/>
        <v>0</v>
      </c>
      <c r="M17" s="280">
        <f t="shared" si="13"/>
        <v>58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259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9</v>
      </c>
      <c r="X17" s="280">
        <f t="shared" si="24"/>
        <v>793</v>
      </c>
      <c r="Y17" s="280">
        <v>405</v>
      </c>
      <c r="Z17" s="280">
        <v>1</v>
      </c>
      <c r="AA17" s="280">
        <v>65</v>
      </c>
      <c r="AB17" s="280">
        <v>69</v>
      </c>
      <c r="AC17" s="280">
        <v>144</v>
      </c>
      <c r="AD17" s="280">
        <v>51</v>
      </c>
      <c r="AE17" s="280">
        <v>0</v>
      </c>
      <c r="AF17" s="280">
        <v>0</v>
      </c>
      <c r="AG17" s="280">
        <v>58</v>
      </c>
      <c r="AH17" s="285" t="s">
        <v>585</v>
      </c>
      <c r="AI17" s="285" t="s">
        <v>585</v>
      </c>
      <c r="AJ17" s="285" t="s">
        <v>585</v>
      </c>
      <c r="AK17" s="285" t="s">
        <v>585</v>
      </c>
      <c r="AL17" s="285" t="s">
        <v>585</v>
      </c>
      <c r="AM17" s="285" t="s">
        <v>585</v>
      </c>
      <c r="AN17" s="285" t="s">
        <v>585</v>
      </c>
      <c r="AO17" s="285" t="s">
        <v>585</v>
      </c>
      <c r="AP17" s="280">
        <v>0</v>
      </c>
      <c r="AQ17" s="280">
        <v>0</v>
      </c>
      <c r="AR17" s="280">
        <f>'施設資源化量内訳'!D17</f>
        <v>400</v>
      </c>
      <c r="AS17" s="280">
        <f>'施設資源化量内訳'!E17</f>
        <v>0</v>
      </c>
      <c r="AT17" s="280">
        <f>'施設資源化量内訳'!F17</f>
        <v>0</v>
      </c>
      <c r="AU17" s="280">
        <f>'施設資源化量内訳'!G17</f>
        <v>0</v>
      </c>
      <c r="AV17" s="280">
        <f>'施設資源化量内訳'!H17</f>
        <v>132</v>
      </c>
      <c r="AW17" s="280">
        <f>'施設資源化量内訳'!I17</f>
        <v>0</v>
      </c>
      <c r="AX17" s="280">
        <f>'施設資源化量内訳'!J17</f>
        <v>0</v>
      </c>
      <c r="AY17" s="280">
        <f>'施設資源化量内訳'!K17</f>
        <v>0</v>
      </c>
      <c r="AZ17" s="280">
        <f>'施設資源化量内訳'!L17</f>
        <v>0</v>
      </c>
      <c r="BA17" s="280">
        <f>'施設資源化量内訳'!M17</f>
        <v>0</v>
      </c>
      <c r="BB17" s="280">
        <f>'施設資源化量内訳'!N17</f>
        <v>0</v>
      </c>
      <c r="BC17" s="280">
        <f>'施設資源化量内訳'!O17</f>
        <v>0</v>
      </c>
      <c r="BD17" s="280">
        <f>'施設資源化量内訳'!P17</f>
        <v>0</v>
      </c>
      <c r="BE17" s="280">
        <f>'施設資源化量内訳'!Q17</f>
        <v>0</v>
      </c>
      <c r="BF17" s="280">
        <f>'施設資源化量内訳'!R17</f>
        <v>0</v>
      </c>
      <c r="BG17" s="280">
        <f>'施設資源化量内訳'!S17</f>
        <v>259</v>
      </c>
      <c r="BH17" s="280">
        <f>'施設資源化量内訳'!T17</f>
        <v>0</v>
      </c>
      <c r="BI17" s="280">
        <f>'施設資源化量内訳'!U17</f>
        <v>0</v>
      </c>
      <c r="BJ17" s="280">
        <f>'施設資源化量内訳'!V17</f>
        <v>0</v>
      </c>
      <c r="BK17" s="280">
        <f>'施設資源化量内訳'!W17</f>
        <v>9</v>
      </c>
      <c r="BL17" s="280">
        <f t="shared" si="25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5" t="s">
        <v>585</v>
      </c>
      <c r="BW17" s="285" t="s">
        <v>585</v>
      </c>
      <c r="BX17" s="285" t="s">
        <v>585</v>
      </c>
      <c r="BY17" s="285" t="s">
        <v>585</v>
      </c>
      <c r="BZ17" s="285" t="s">
        <v>585</v>
      </c>
      <c r="CA17" s="285" t="s">
        <v>585</v>
      </c>
      <c r="CB17" s="285" t="s">
        <v>585</v>
      </c>
      <c r="CC17" s="285" t="s">
        <v>585</v>
      </c>
      <c r="CD17" s="284">
        <v>0</v>
      </c>
      <c r="CE17" s="280">
        <v>0</v>
      </c>
      <c r="CF17" s="280" t="s">
        <v>586</v>
      </c>
    </row>
    <row r="18" spans="1:84" ht="12" customHeight="1">
      <c r="A18" s="282" t="s">
        <v>194</v>
      </c>
      <c r="B18" s="283" t="s">
        <v>559</v>
      </c>
      <c r="C18" s="282" t="s">
        <v>577</v>
      </c>
      <c r="D18" s="280">
        <f t="shared" si="4"/>
        <v>2096</v>
      </c>
      <c r="E18" s="280">
        <f t="shared" si="5"/>
        <v>1317</v>
      </c>
      <c r="F18" s="280">
        <f t="shared" si="6"/>
        <v>2</v>
      </c>
      <c r="G18" s="280">
        <f t="shared" si="7"/>
        <v>50</v>
      </c>
      <c r="H18" s="280">
        <f t="shared" si="8"/>
        <v>361</v>
      </c>
      <c r="I18" s="280">
        <f t="shared" si="9"/>
        <v>295</v>
      </c>
      <c r="J18" s="280">
        <f t="shared" si="10"/>
        <v>37</v>
      </c>
      <c r="K18" s="280">
        <f t="shared" si="11"/>
        <v>1</v>
      </c>
      <c r="L18" s="280">
        <f t="shared" si="12"/>
        <v>0</v>
      </c>
      <c r="M18" s="280">
        <f t="shared" si="13"/>
        <v>28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5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5" t="s">
        <v>585</v>
      </c>
      <c r="AI18" s="285" t="s">
        <v>585</v>
      </c>
      <c r="AJ18" s="285" t="s">
        <v>585</v>
      </c>
      <c r="AK18" s="285" t="s">
        <v>585</v>
      </c>
      <c r="AL18" s="285" t="s">
        <v>585</v>
      </c>
      <c r="AM18" s="285" t="s">
        <v>585</v>
      </c>
      <c r="AN18" s="285" t="s">
        <v>585</v>
      </c>
      <c r="AO18" s="285" t="s">
        <v>585</v>
      </c>
      <c r="AP18" s="280">
        <v>0</v>
      </c>
      <c r="AQ18" s="280">
        <v>0</v>
      </c>
      <c r="AR18" s="280">
        <f>'施設資源化量内訳'!D18</f>
        <v>1173</v>
      </c>
      <c r="AS18" s="280">
        <f>'施設資源化量内訳'!E18</f>
        <v>424</v>
      </c>
      <c r="AT18" s="280">
        <f>'施設資源化量内訳'!F18</f>
        <v>2</v>
      </c>
      <c r="AU18" s="280">
        <f>'施設資源化量内訳'!G18</f>
        <v>50</v>
      </c>
      <c r="AV18" s="280">
        <f>'施設資源化量内訳'!H18</f>
        <v>359</v>
      </c>
      <c r="AW18" s="280">
        <f>'施設資源化量内訳'!I18</f>
        <v>295</v>
      </c>
      <c r="AX18" s="280">
        <f>'施設資源化量内訳'!J18</f>
        <v>37</v>
      </c>
      <c r="AY18" s="280">
        <f>'施設資源化量内訳'!K18</f>
        <v>1</v>
      </c>
      <c r="AZ18" s="280">
        <f>'施設資源化量内訳'!L18</f>
        <v>0</v>
      </c>
      <c r="BA18" s="280">
        <f>'施設資源化量内訳'!M18</f>
        <v>0</v>
      </c>
      <c r="BB18" s="280">
        <f>'施設資源化量内訳'!N18</f>
        <v>0</v>
      </c>
      <c r="BC18" s="280">
        <f>'施設資源化量内訳'!O18</f>
        <v>0</v>
      </c>
      <c r="BD18" s="280">
        <f>'施設資源化量内訳'!P18</f>
        <v>0</v>
      </c>
      <c r="BE18" s="280">
        <f>'施設資源化量内訳'!Q18</f>
        <v>0</v>
      </c>
      <c r="BF18" s="280">
        <f>'施設資源化量内訳'!R18</f>
        <v>0</v>
      </c>
      <c r="BG18" s="280">
        <f>'施設資源化量内訳'!S18</f>
        <v>0</v>
      </c>
      <c r="BH18" s="280">
        <f>'施設資源化量内訳'!T18</f>
        <v>0</v>
      </c>
      <c r="BI18" s="280">
        <f>'施設資源化量内訳'!U18</f>
        <v>0</v>
      </c>
      <c r="BJ18" s="280">
        <f>'施設資源化量内訳'!V18</f>
        <v>0</v>
      </c>
      <c r="BK18" s="280">
        <f>'施設資源化量内訳'!W18</f>
        <v>5</v>
      </c>
      <c r="BL18" s="280">
        <f t="shared" si="25"/>
        <v>923</v>
      </c>
      <c r="BM18" s="280">
        <v>893</v>
      </c>
      <c r="BN18" s="280">
        <v>0</v>
      </c>
      <c r="BO18" s="280">
        <v>0</v>
      </c>
      <c r="BP18" s="280">
        <v>2</v>
      </c>
      <c r="BQ18" s="280">
        <v>0</v>
      </c>
      <c r="BR18" s="280">
        <v>0</v>
      </c>
      <c r="BS18" s="280">
        <v>0</v>
      </c>
      <c r="BT18" s="280">
        <v>0</v>
      </c>
      <c r="BU18" s="280">
        <v>28</v>
      </c>
      <c r="BV18" s="285" t="s">
        <v>585</v>
      </c>
      <c r="BW18" s="285" t="s">
        <v>585</v>
      </c>
      <c r="BX18" s="285" t="s">
        <v>585</v>
      </c>
      <c r="BY18" s="285" t="s">
        <v>585</v>
      </c>
      <c r="BZ18" s="285" t="s">
        <v>585</v>
      </c>
      <c r="CA18" s="285" t="s">
        <v>585</v>
      </c>
      <c r="CB18" s="285" t="s">
        <v>585</v>
      </c>
      <c r="CC18" s="285" t="s">
        <v>585</v>
      </c>
      <c r="CD18" s="284">
        <v>0</v>
      </c>
      <c r="CE18" s="280">
        <v>0</v>
      </c>
      <c r="CF18" s="280" t="s">
        <v>586</v>
      </c>
    </row>
    <row r="19" spans="1:84" ht="12" customHeight="1">
      <c r="A19" s="282" t="s">
        <v>194</v>
      </c>
      <c r="B19" s="283" t="s">
        <v>560</v>
      </c>
      <c r="C19" s="282" t="s">
        <v>578</v>
      </c>
      <c r="D19" s="280">
        <f t="shared" si="4"/>
        <v>2120</v>
      </c>
      <c r="E19" s="280">
        <f t="shared" si="5"/>
        <v>977</v>
      </c>
      <c r="F19" s="280">
        <f t="shared" si="6"/>
        <v>0</v>
      </c>
      <c r="G19" s="280">
        <f t="shared" si="7"/>
        <v>0</v>
      </c>
      <c r="H19" s="280">
        <f t="shared" si="8"/>
        <v>284</v>
      </c>
      <c r="I19" s="280">
        <f t="shared" si="9"/>
        <v>295</v>
      </c>
      <c r="J19" s="280">
        <f t="shared" si="10"/>
        <v>71</v>
      </c>
      <c r="K19" s="280">
        <f t="shared" si="11"/>
        <v>0</v>
      </c>
      <c r="L19" s="280">
        <f t="shared" si="12"/>
        <v>382</v>
      </c>
      <c r="M19" s="280">
        <f t="shared" si="13"/>
        <v>111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1765</v>
      </c>
      <c r="Y19" s="280">
        <v>977</v>
      </c>
      <c r="Z19" s="280">
        <v>0</v>
      </c>
      <c r="AA19" s="280">
        <v>0</v>
      </c>
      <c r="AB19" s="280">
        <v>0</v>
      </c>
      <c r="AC19" s="280">
        <v>295</v>
      </c>
      <c r="AD19" s="280">
        <v>0</v>
      </c>
      <c r="AE19" s="280">
        <v>0</v>
      </c>
      <c r="AF19" s="280">
        <v>382</v>
      </c>
      <c r="AG19" s="280">
        <v>111</v>
      </c>
      <c r="AH19" s="285" t="s">
        <v>585</v>
      </c>
      <c r="AI19" s="285" t="s">
        <v>585</v>
      </c>
      <c r="AJ19" s="285" t="s">
        <v>585</v>
      </c>
      <c r="AK19" s="285" t="s">
        <v>585</v>
      </c>
      <c r="AL19" s="285" t="s">
        <v>585</v>
      </c>
      <c r="AM19" s="285" t="s">
        <v>585</v>
      </c>
      <c r="AN19" s="285" t="s">
        <v>585</v>
      </c>
      <c r="AO19" s="285" t="s">
        <v>585</v>
      </c>
      <c r="AP19" s="280">
        <v>0</v>
      </c>
      <c r="AQ19" s="280">
        <v>0</v>
      </c>
      <c r="AR19" s="280">
        <f>'施設資源化量内訳'!D19</f>
        <v>355</v>
      </c>
      <c r="AS19" s="280">
        <f>'施設資源化量内訳'!E19</f>
        <v>0</v>
      </c>
      <c r="AT19" s="280">
        <f>'施設資源化量内訳'!F19</f>
        <v>0</v>
      </c>
      <c r="AU19" s="280">
        <f>'施設資源化量内訳'!G19</f>
        <v>0</v>
      </c>
      <c r="AV19" s="280">
        <f>'施設資源化量内訳'!H19</f>
        <v>284</v>
      </c>
      <c r="AW19" s="280">
        <f>'施設資源化量内訳'!I19</f>
        <v>0</v>
      </c>
      <c r="AX19" s="280">
        <f>'施設資源化量内訳'!J19</f>
        <v>71</v>
      </c>
      <c r="AY19" s="280">
        <f>'施設資源化量内訳'!K19</f>
        <v>0</v>
      </c>
      <c r="AZ19" s="280">
        <f>'施設資源化量内訳'!L19</f>
        <v>0</v>
      </c>
      <c r="BA19" s="280">
        <f>'施設資源化量内訳'!M19</f>
        <v>0</v>
      </c>
      <c r="BB19" s="280">
        <f>'施設資源化量内訳'!N19</f>
        <v>0</v>
      </c>
      <c r="BC19" s="280">
        <f>'施設資源化量内訳'!O19</f>
        <v>0</v>
      </c>
      <c r="BD19" s="280">
        <f>'施設資源化量内訳'!P19</f>
        <v>0</v>
      </c>
      <c r="BE19" s="280">
        <f>'施設資源化量内訳'!Q19</f>
        <v>0</v>
      </c>
      <c r="BF19" s="280">
        <f>'施設資源化量内訳'!R19</f>
        <v>0</v>
      </c>
      <c r="BG19" s="280">
        <f>'施設資源化量内訳'!S19</f>
        <v>0</v>
      </c>
      <c r="BH19" s="280">
        <f>'施設資源化量内訳'!T19</f>
        <v>0</v>
      </c>
      <c r="BI19" s="280">
        <f>'施設資源化量内訳'!U19</f>
        <v>0</v>
      </c>
      <c r="BJ19" s="280">
        <f>'施設資源化量内訳'!V19</f>
        <v>0</v>
      </c>
      <c r="BK19" s="280">
        <f>'施設資源化量内訳'!W19</f>
        <v>0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5" t="s">
        <v>585</v>
      </c>
      <c r="BW19" s="285" t="s">
        <v>585</v>
      </c>
      <c r="BX19" s="285" t="s">
        <v>585</v>
      </c>
      <c r="BY19" s="285" t="s">
        <v>585</v>
      </c>
      <c r="BZ19" s="285" t="s">
        <v>585</v>
      </c>
      <c r="CA19" s="285" t="s">
        <v>585</v>
      </c>
      <c r="CB19" s="285" t="s">
        <v>585</v>
      </c>
      <c r="CC19" s="285" t="s">
        <v>585</v>
      </c>
      <c r="CD19" s="284">
        <v>0</v>
      </c>
      <c r="CE19" s="280">
        <v>0</v>
      </c>
      <c r="CF19" s="280"/>
    </row>
    <row r="20" spans="1:84" ht="12" customHeight="1">
      <c r="A20" s="282" t="s">
        <v>194</v>
      </c>
      <c r="B20" s="283" t="s">
        <v>561</v>
      </c>
      <c r="C20" s="282" t="s">
        <v>579</v>
      </c>
      <c r="D20" s="280">
        <f t="shared" si="4"/>
        <v>829</v>
      </c>
      <c r="E20" s="280">
        <f t="shared" si="5"/>
        <v>548</v>
      </c>
      <c r="F20" s="280">
        <f t="shared" si="6"/>
        <v>9</v>
      </c>
      <c r="G20" s="280">
        <f t="shared" si="7"/>
        <v>0</v>
      </c>
      <c r="H20" s="280">
        <f t="shared" si="8"/>
        <v>65</v>
      </c>
      <c r="I20" s="280">
        <f t="shared" si="9"/>
        <v>45</v>
      </c>
      <c r="J20" s="280">
        <f t="shared" si="10"/>
        <v>51</v>
      </c>
      <c r="K20" s="280">
        <f t="shared" si="11"/>
        <v>0</v>
      </c>
      <c r="L20" s="280">
        <f t="shared" si="12"/>
        <v>111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5" t="s">
        <v>585</v>
      </c>
      <c r="AI20" s="285" t="s">
        <v>585</v>
      </c>
      <c r="AJ20" s="285" t="s">
        <v>585</v>
      </c>
      <c r="AK20" s="285" t="s">
        <v>585</v>
      </c>
      <c r="AL20" s="285" t="s">
        <v>585</v>
      </c>
      <c r="AM20" s="285" t="s">
        <v>585</v>
      </c>
      <c r="AN20" s="285" t="s">
        <v>585</v>
      </c>
      <c r="AO20" s="285" t="s">
        <v>585</v>
      </c>
      <c r="AP20" s="280">
        <v>0</v>
      </c>
      <c r="AQ20" s="280">
        <v>0</v>
      </c>
      <c r="AR20" s="280">
        <f>'施設資源化量内訳'!D20</f>
        <v>829</v>
      </c>
      <c r="AS20" s="280">
        <f>'施設資源化量内訳'!E20</f>
        <v>548</v>
      </c>
      <c r="AT20" s="280">
        <f>'施設資源化量内訳'!F20</f>
        <v>9</v>
      </c>
      <c r="AU20" s="280">
        <f>'施設資源化量内訳'!G20</f>
        <v>0</v>
      </c>
      <c r="AV20" s="280">
        <f>'施設資源化量内訳'!H20</f>
        <v>65</v>
      </c>
      <c r="AW20" s="280">
        <f>'施設資源化量内訳'!I20</f>
        <v>45</v>
      </c>
      <c r="AX20" s="280">
        <f>'施設資源化量内訳'!J20</f>
        <v>51</v>
      </c>
      <c r="AY20" s="280">
        <f>'施設資源化量内訳'!K20</f>
        <v>0</v>
      </c>
      <c r="AZ20" s="280">
        <f>'施設資源化量内訳'!L20</f>
        <v>111</v>
      </c>
      <c r="BA20" s="280">
        <f>'施設資源化量内訳'!M20</f>
        <v>0</v>
      </c>
      <c r="BB20" s="280">
        <f>'施設資源化量内訳'!N20</f>
        <v>0</v>
      </c>
      <c r="BC20" s="280">
        <f>'施設資源化量内訳'!O20</f>
        <v>0</v>
      </c>
      <c r="BD20" s="280">
        <f>'施設資源化量内訳'!P20</f>
        <v>0</v>
      </c>
      <c r="BE20" s="280">
        <f>'施設資源化量内訳'!Q20</f>
        <v>0</v>
      </c>
      <c r="BF20" s="280">
        <f>'施設資源化量内訳'!R20</f>
        <v>0</v>
      </c>
      <c r="BG20" s="280">
        <f>'施設資源化量内訳'!S20</f>
        <v>0</v>
      </c>
      <c r="BH20" s="280">
        <f>'施設資源化量内訳'!T20</f>
        <v>0</v>
      </c>
      <c r="BI20" s="280">
        <f>'施設資源化量内訳'!U20</f>
        <v>0</v>
      </c>
      <c r="BJ20" s="280">
        <f>'施設資源化量内訳'!V20</f>
        <v>0</v>
      </c>
      <c r="BK20" s="280">
        <f>'施設資源化量内訳'!W20</f>
        <v>0</v>
      </c>
      <c r="BL20" s="280">
        <f t="shared" si="25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5" t="s">
        <v>585</v>
      </c>
      <c r="BW20" s="285" t="s">
        <v>585</v>
      </c>
      <c r="BX20" s="285" t="s">
        <v>585</v>
      </c>
      <c r="BY20" s="285" t="s">
        <v>585</v>
      </c>
      <c r="BZ20" s="285" t="s">
        <v>585</v>
      </c>
      <c r="CA20" s="285" t="s">
        <v>585</v>
      </c>
      <c r="CB20" s="285" t="s">
        <v>585</v>
      </c>
      <c r="CC20" s="285" t="s">
        <v>585</v>
      </c>
      <c r="CD20" s="284">
        <v>0</v>
      </c>
      <c r="CE20" s="280">
        <v>0</v>
      </c>
      <c r="CF20" s="280"/>
    </row>
    <row r="21" spans="1:84" ht="12" customHeight="1">
      <c r="A21" s="282" t="s">
        <v>194</v>
      </c>
      <c r="B21" s="283" t="s">
        <v>562</v>
      </c>
      <c r="C21" s="282" t="s">
        <v>580</v>
      </c>
      <c r="D21" s="280">
        <f t="shared" si="4"/>
        <v>1693</v>
      </c>
      <c r="E21" s="280">
        <f t="shared" si="5"/>
        <v>787</v>
      </c>
      <c r="F21" s="280">
        <f t="shared" si="6"/>
        <v>0</v>
      </c>
      <c r="G21" s="280">
        <f t="shared" si="7"/>
        <v>110</v>
      </c>
      <c r="H21" s="280">
        <f t="shared" si="8"/>
        <v>183</v>
      </c>
      <c r="I21" s="280">
        <f t="shared" si="9"/>
        <v>151</v>
      </c>
      <c r="J21" s="280">
        <f t="shared" si="10"/>
        <v>56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396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10</v>
      </c>
      <c r="X21" s="280">
        <f t="shared" si="24"/>
        <v>897</v>
      </c>
      <c r="Y21" s="280">
        <v>787</v>
      </c>
      <c r="Z21" s="280">
        <v>0</v>
      </c>
      <c r="AA21" s="280">
        <v>110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5" t="s">
        <v>585</v>
      </c>
      <c r="AI21" s="285" t="s">
        <v>585</v>
      </c>
      <c r="AJ21" s="285" t="s">
        <v>585</v>
      </c>
      <c r="AK21" s="285" t="s">
        <v>585</v>
      </c>
      <c r="AL21" s="285" t="s">
        <v>585</v>
      </c>
      <c r="AM21" s="285" t="s">
        <v>585</v>
      </c>
      <c r="AN21" s="285" t="s">
        <v>585</v>
      </c>
      <c r="AO21" s="285" t="s">
        <v>585</v>
      </c>
      <c r="AP21" s="280">
        <v>0</v>
      </c>
      <c r="AQ21" s="280">
        <v>0</v>
      </c>
      <c r="AR21" s="280">
        <f>'施設資源化量内訳'!D21</f>
        <v>796</v>
      </c>
      <c r="AS21" s="280">
        <f>'施設資源化量内訳'!E21</f>
        <v>0</v>
      </c>
      <c r="AT21" s="280">
        <f>'施設資源化量内訳'!F21</f>
        <v>0</v>
      </c>
      <c r="AU21" s="280">
        <f>'施設資源化量内訳'!G21</f>
        <v>0</v>
      </c>
      <c r="AV21" s="280">
        <f>'施設資源化量内訳'!H21</f>
        <v>183</v>
      </c>
      <c r="AW21" s="280">
        <f>'施設資源化量内訳'!I21</f>
        <v>151</v>
      </c>
      <c r="AX21" s="280">
        <f>'施設資源化量内訳'!J21</f>
        <v>56</v>
      </c>
      <c r="AY21" s="280">
        <f>'施設資源化量内訳'!K21</f>
        <v>0</v>
      </c>
      <c r="AZ21" s="280">
        <f>'施設資源化量内訳'!L21</f>
        <v>0</v>
      </c>
      <c r="BA21" s="280">
        <f>'施設資源化量内訳'!M21</f>
        <v>0</v>
      </c>
      <c r="BB21" s="280">
        <f>'施設資源化量内訳'!N21</f>
        <v>0</v>
      </c>
      <c r="BC21" s="280">
        <f>'施設資源化量内訳'!O21</f>
        <v>0</v>
      </c>
      <c r="BD21" s="280">
        <f>'施設資源化量内訳'!P21</f>
        <v>0</v>
      </c>
      <c r="BE21" s="280">
        <f>'施設資源化量内訳'!Q21</f>
        <v>0</v>
      </c>
      <c r="BF21" s="280">
        <f>'施設資源化量内訳'!R21</f>
        <v>0</v>
      </c>
      <c r="BG21" s="280">
        <f>'施設資源化量内訳'!S21</f>
        <v>396</v>
      </c>
      <c r="BH21" s="280">
        <f>'施設資源化量内訳'!T21</f>
        <v>0</v>
      </c>
      <c r="BI21" s="280">
        <f>'施設資源化量内訳'!U21</f>
        <v>0</v>
      </c>
      <c r="BJ21" s="280">
        <f>'施設資源化量内訳'!V21</f>
        <v>0</v>
      </c>
      <c r="BK21" s="280">
        <f>'施設資源化量内訳'!W21</f>
        <v>10</v>
      </c>
      <c r="BL21" s="280">
        <f t="shared" si="25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5" t="s">
        <v>585</v>
      </c>
      <c r="BW21" s="285" t="s">
        <v>585</v>
      </c>
      <c r="BX21" s="285" t="s">
        <v>585</v>
      </c>
      <c r="BY21" s="285" t="s">
        <v>585</v>
      </c>
      <c r="BZ21" s="285" t="s">
        <v>585</v>
      </c>
      <c r="CA21" s="285" t="s">
        <v>585</v>
      </c>
      <c r="CB21" s="285" t="s">
        <v>585</v>
      </c>
      <c r="CC21" s="285" t="s">
        <v>585</v>
      </c>
      <c r="CD21" s="284">
        <v>0</v>
      </c>
      <c r="CE21" s="280">
        <v>0</v>
      </c>
      <c r="CF21" s="280" t="s">
        <v>586</v>
      </c>
    </row>
    <row r="22" spans="1:84" ht="12" customHeight="1">
      <c r="A22" s="282" t="s">
        <v>194</v>
      </c>
      <c r="B22" s="283" t="s">
        <v>563</v>
      </c>
      <c r="C22" s="282" t="s">
        <v>581</v>
      </c>
      <c r="D22" s="280">
        <f t="shared" si="4"/>
        <v>11</v>
      </c>
      <c r="E22" s="280">
        <f t="shared" si="5"/>
        <v>0</v>
      </c>
      <c r="F22" s="280">
        <f t="shared" si="6"/>
        <v>0</v>
      </c>
      <c r="G22" s="280">
        <f t="shared" si="7"/>
        <v>0</v>
      </c>
      <c r="H22" s="280">
        <f t="shared" si="8"/>
        <v>5</v>
      </c>
      <c r="I22" s="280">
        <f t="shared" si="9"/>
        <v>6</v>
      </c>
      <c r="J22" s="280">
        <f t="shared" si="10"/>
        <v>0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6</v>
      </c>
      <c r="Y22" s="280">
        <v>0</v>
      </c>
      <c r="Z22" s="280">
        <v>0</v>
      </c>
      <c r="AA22" s="280">
        <v>0</v>
      </c>
      <c r="AB22" s="280">
        <v>0</v>
      </c>
      <c r="AC22" s="280">
        <v>6</v>
      </c>
      <c r="AD22" s="280">
        <v>0</v>
      </c>
      <c r="AE22" s="280">
        <v>0</v>
      </c>
      <c r="AF22" s="280">
        <v>0</v>
      </c>
      <c r="AG22" s="280">
        <v>0</v>
      </c>
      <c r="AH22" s="285" t="s">
        <v>585</v>
      </c>
      <c r="AI22" s="285" t="s">
        <v>585</v>
      </c>
      <c r="AJ22" s="285" t="s">
        <v>585</v>
      </c>
      <c r="AK22" s="285" t="s">
        <v>585</v>
      </c>
      <c r="AL22" s="285" t="s">
        <v>585</v>
      </c>
      <c r="AM22" s="285" t="s">
        <v>585</v>
      </c>
      <c r="AN22" s="285" t="s">
        <v>585</v>
      </c>
      <c r="AO22" s="285" t="s">
        <v>585</v>
      </c>
      <c r="AP22" s="280">
        <v>0</v>
      </c>
      <c r="AQ22" s="280">
        <v>0</v>
      </c>
      <c r="AR22" s="280">
        <f>'施設資源化量内訳'!D22</f>
        <v>5</v>
      </c>
      <c r="AS22" s="280">
        <f>'施設資源化量内訳'!E22</f>
        <v>0</v>
      </c>
      <c r="AT22" s="280">
        <f>'施設資源化量内訳'!F22</f>
        <v>0</v>
      </c>
      <c r="AU22" s="280">
        <f>'施設資源化量内訳'!G22</f>
        <v>0</v>
      </c>
      <c r="AV22" s="280">
        <f>'施設資源化量内訳'!H22</f>
        <v>5</v>
      </c>
      <c r="AW22" s="280">
        <f>'施設資源化量内訳'!I22</f>
        <v>0</v>
      </c>
      <c r="AX22" s="280">
        <f>'施設資源化量内訳'!J22</f>
        <v>0</v>
      </c>
      <c r="AY22" s="280">
        <f>'施設資源化量内訳'!K22</f>
        <v>0</v>
      </c>
      <c r="AZ22" s="280">
        <f>'施設資源化量内訳'!L22</f>
        <v>0</v>
      </c>
      <c r="BA22" s="280">
        <f>'施設資源化量内訳'!M22</f>
        <v>0</v>
      </c>
      <c r="BB22" s="280">
        <f>'施設資源化量内訳'!N22</f>
        <v>0</v>
      </c>
      <c r="BC22" s="280">
        <f>'施設資源化量内訳'!O22</f>
        <v>0</v>
      </c>
      <c r="BD22" s="280">
        <f>'施設資源化量内訳'!P22</f>
        <v>0</v>
      </c>
      <c r="BE22" s="280">
        <f>'施設資源化量内訳'!Q22</f>
        <v>0</v>
      </c>
      <c r="BF22" s="280">
        <f>'施設資源化量内訳'!R22</f>
        <v>0</v>
      </c>
      <c r="BG22" s="280">
        <f>'施設資源化量内訳'!S22</f>
        <v>0</v>
      </c>
      <c r="BH22" s="280">
        <f>'施設資源化量内訳'!T22</f>
        <v>0</v>
      </c>
      <c r="BI22" s="280">
        <f>'施設資源化量内訳'!U22</f>
        <v>0</v>
      </c>
      <c r="BJ22" s="280">
        <f>'施設資源化量内訳'!V22</f>
        <v>0</v>
      </c>
      <c r="BK22" s="280">
        <f>'施設資源化量内訳'!W22</f>
        <v>0</v>
      </c>
      <c r="BL22" s="280">
        <f t="shared" si="25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5" t="s">
        <v>585</v>
      </c>
      <c r="BW22" s="285" t="s">
        <v>585</v>
      </c>
      <c r="BX22" s="285" t="s">
        <v>585</v>
      </c>
      <c r="BY22" s="285" t="s">
        <v>585</v>
      </c>
      <c r="BZ22" s="285" t="s">
        <v>585</v>
      </c>
      <c r="CA22" s="285" t="s">
        <v>585</v>
      </c>
      <c r="CB22" s="285" t="s">
        <v>585</v>
      </c>
      <c r="CC22" s="285" t="s">
        <v>585</v>
      </c>
      <c r="CD22" s="284">
        <v>0</v>
      </c>
      <c r="CE22" s="280">
        <v>0</v>
      </c>
      <c r="CF22" s="280"/>
    </row>
    <row r="23" spans="1:84" ht="12" customHeight="1">
      <c r="A23" s="282" t="s">
        <v>194</v>
      </c>
      <c r="B23" s="283" t="s">
        <v>564</v>
      </c>
      <c r="C23" s="282" t="s">
        <v>582</v>
      </c>
      <c r="D23" s="280">
        <f t="shared" si="4"/>
        <v>1081</v>
      </c>
      <c r="E23" s="280">
        <f t="shared" si="5"/>
        <v>616</v>
      </c>
      <c r="F23" s="280">
        <f t="shared" si="6"/>
        <v>2</v>
      </c>
      <c r="G23" s="280">
        <f t="shared" si="7"/>
        <v>0</v>
      </c>
      <c r="H23" s="280">
        <f t="shared" si="8"/>
        <v>226</v>
      </c>
      <c r="I23" s="280">
        <f t="shared" si="9"/>
        <v>133</v>
      </c>
      <c r="J23" s="280">
        <f t="shared" si="10"/>
        <v>36</v>
      </c>
      <c r="K23" s="280">
        <f t="shared" si="11"/>
        <v>0</v>
      </c>
      <c r="L23" s="280">
        <f t="shared" si="12"/>
        <v>0</v>
      </c>
      <c r="M23" s="280">
        <f t="shared" si="13"/>
        <v>52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16</v>
      </c>
      <c r="X23" s="280">
        <f t="shared" si="24"/>
        <v>814</v>
      </c>
      <c r="Y23" s="280">
        <v>541</v>
      </c>
      <c r="Z23" s="280">
        <v>2</v>
      </c>
      <c r="AA23" s="280">
        <v>0</v>
      </c>
      <c r="AB23" s="280">
        <v>78</v>
      </c>
      <c r="AC23" s="280">
        <v>105</v>
      </c>
      <c r="AD23" s="280">
        <v>36</v>
      </c>
      <c r="AE23" s="280">
        <v>0</v>
      </c>
      <c r="AF23" s="280">
        <v>0</v>
      </c>
      <c r="AG23" s="280">
        <v>52</v>
      </c>
      <c r="AH23" s="285" t="s">
        <v>585</v>
      </c>
      <c r="AI23" s="285" t="s">
        <v>585</v>
      </c>
      <c r="AJ23" s="285" t="s">
        <v>585</v>
      </c>
      <c r="AK23" s="285" t="s">
        <v>585</v>
      </c>
      <c r="AL23" s="285" t="s">
        <v>585</v>
      </c>
      <c r="AM23" s="285" t="s">
        <v>585</v>
      </c>
      <c r="AN23" s="285" t="s">
        <v>585</v>
      </c>
      <c r="AO23" s="285" t="s">
        <v>585</v>
      </c>
      <c r="AP23" s="280">
        <v>0</v>
      </c>
      <c r="AQ23" s="280">
        <v>0</v>
      </c>
      <c r="AR23" s="280">
        <f>'施設資源化量内訳'!D23</f>
        <v>155</v>
      </c>
      <c r="AS23" s="280">
        <f>'施設資源化量内訳'!E23</f>
        <v>0</v>
      </c>
      <c r="AT23" s="280">
        <f>'施設資源化量内訳'!F23</f>
        <v>0</v>
      </c>
      <c r="AU23" s="280">
        <f>'施設資源化量内訳'!G23</f>
        <v>0</v>
      </c>
      <c r="AV23" s="280">
        <f>'施設資源化量内訳'!H23</f>
        <v>139</v>
      </c>
      <c r="AW23" s="280">
        <f>'施設資源化量内訳'!I23</f>
        <v>0</v>
      </c>
      <c r="AX23" s="280">
        <f>'施設資源化量内訳'!J23</f>
        <v>0</v>
      </c>
      <c r="AY23" s="280">
        <f>'施設資源化量内訳'!K23</f>
        <v>0</v>
      </c>
      <c r="AZ23" s="280">
        <f>'施設資源化量内訳'!L23</f>
        <v>0</v>
      </c>
      <c r="BA23" s="280">
        <f>'施設資源化量内訳'!M23</f>
        <v>0</v>
      </c>
      <c r="BB23" s="280">
        <f>'施設資源化量内訳'!N23</f>
        <v>0</v>
      </c>
      <c r="BC23" s="280">
        <f>'施設資源化量内訳'!O23</f>
        <v>0</v>
      </c>
      <c r="BD23" s="280">
        <f>'施設資源化量内訳'!P23</f>
        <v>0</v>
      </c>
      <c r="BE23" s="280">
        <f>'施設資源化量内訳'!Q23</f>
        <v>0</v>
      </c>
      <c r="BF23" s="280">
        <f>'施設資源化量内訳'!R23</f>
        <v>0</v>
      </c>
      <c r="BG23" s="280">
        <f>'施設資源化量内訳'!S23</f>
        <v>0</v>
      </c>
      <c r="BH23" s="280">
        <f>'施設資源化量内訳'!T23</f>
        <v>0</v>
      </c>
      <c r="BI23" s="280">
        <f>'施設資源化量内訳'!U23</f>
        <v>0</v>
      </c>
      <c r="BJ23" s="280">
        <f>'施設資源化量内訳'!V23</f>
        <v>0</v>
      </c>
      <c r="BK23" s="280">
        <f>'施設資源化量内訳'!W23</f>
        <v>16</v>
      </c>
      <c r="BL23" s="280">
        <f t="shared" si="25"/>
        <v>112</v>
      </c>
      <c r="BM23" s="280">
        <v>75</v>
      </c>
      <c r="BN23" s="280">
        <v>0</v>
      </c>
      <c r="BO23" s="280">
        <v>0</v>
      </c>
      <c r="BP23" s="280">
        <v>9</v>
      </c>
      <c r="BQ23" s="280">
        <v>28</v>
      </c>
      <c r="BR23" s="280">
        <v>0</v>
      </c>
      <c r="BS23" s="280">
        <v>0</v>
      </c>
      <c r="BT23" s="280">
        <v>0</v>
      </c>
      <c r="BU23" s="280">
        <v>0</v>
      </c>
      <c r="BV23" s="285" t="s">
        <v>585</v>
      </c>
      <c r="BW23" s="285" t="s">
        <v>585</v>
      </c>
      <c r="BX23" s="285" t="s">
        <v>585</v>
      </c>
      <c r="BY23" s="285" t="s">
        <v>585</v>
      </c>
      <c r="BZ23" s="285" t="s">
        <v>585</v>
      </c>
      <c r="CA23" s="285" t="s">
        <v>585</v>
      </c>
      <c r="CB23" s="285" t="s">
        <v>585</v>
      </c>
      <c r="CC23" s="285" t="s">
        <v>585</v>
      </c>
      <c r="CD23" s="284">
        <v>0</v>
      </c>
      <c r="CE23" s="280">
        <v>0</v>
      </c>
      <c r="CF23" s="280" t="s">
        <v>586</v>
      </c>
    </row>
    <row r="24" spans="1:84" ht="12" customHeight="1">
      <c r="A24" s="282" t="s">
        <v>194</v>
      </c>
      <c r="B24" s="283" t="s">
        <v>565</v>
      </c>
      <c r="C24" s="282" t="s">
        <v>583</v>
      </c>
      <c r="D24" s="280">
        <f t="shared" si="4"/>
        <v>283</v>
      </c>
      <c r="E24" s="280">
        <f t="shared" si="5"/>
        <v>45</v>
      </c>
      <c r="F24" s="280">
        <f t="shared" si="6"/>
        <v>0</v>
      </c>
      <c r="G24" s="280">
        <f t="shared" si="7"/>
        <v>0</v>
      </c>
      <c r="H24" s="280">
        <f t="shared" si="8"/>
        <v>101</v>
      </c>
      <c r="I24" s="280">
        <f t="shared" si="9"/>
        <v>92</v>
      </c>
      <c r="J24" s="280">
        <f t="shared" si="10"/>
        <v>24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21</v>
      </c>
      <c r="X24" s="280">
        <f t="shared" si="24"/>
        <v>55</v>
      </c>
      <c r="Y24" s="280">
        <v>45</v>
      </c>
      <c r="Z24" s="280">
        <v>0</v>
      </c>
      <c r="AA24" s="280">
        <v>0</v>
      </c>
      <c r="AB24" s="280">
        <v>8</v>
      </c>
      <c r="AC24" s="280">
        <v>2</v>
      </c>
      <c r="AD24" s="280">
        <v>0</v>
      </c>
      <c r="AE24" s="280">
        <v>0</v>
      </c>
      <c r="AF24" s="280">
        <v>0</v>
      </c>
      <c r="AG24" s="280">
        <v>0</v>
      </c>
      <c r="AH24" s="285" t="s">
        <v>585</v>
      </c>
      <c r="AI24" s="285" t="s">
        <v>585</v>
      </c>
      <c r="AJ24" s="285" t="s">
        <v>585</v>
      </c>
      <c r="AK24" s="285" t="s">
        <v>585</v>
      </c>
      <c r="AL24" s="285" t="s">
        <v>585</v>
      </c>
      <c r="AM24" s="285" t="s">
        <v>585</v>
      </c>
      <c r="AN24" s="285" t="s">
        <v>585</v>
      </c>
      <c r="AO24" s="285" t="s">
        <v>585</v>
      </c>
      <c r="AP24" s="280">
        <v>0</v>
      </c>
      <c r="AQ24" s="280">
        <v>0</v>
      </c>
      <c r="AR24" s="280">
        <f>'施設資源化量内訳'!D24</f>
        <v>228</v>
      </c>
      <c r="AS24" s="280">
        <f>'施設資源化量内訳'!E24</f>
        <v>0</v>
      </c>
      <c r="AT24" s="280">
        <f>'施設資源化量内訳'!F24</f>
        <v>0</v>
      </c>
      <c r="AU24" s="280">
        <f>'施設資源化量内訳'!G24</f>
        <v>0</v>
      </c>
      <c r="AV24" s="280">
        <f>'施設資源化量内訳'!H24</f>
        <v>93</v>
      </c>
      <c r="AW24" s="280">
        <f>'施設資源化量内訳'!I24</f>
        <v>90</v>
      </c>
      <c r="AX24" s="280">
        <f>'施設資源化量内訳'!J24</f>
        <v>24</v>
      </c>
      <c r="AY24" s="280">
        <f>'施設資源化量内訳'!K24</f>
        <v>0</v>
      </c>
      <c r="AZ24" s="280">
        <f>'施設資源化量内訳'!L24</f>
        <v>0</v>
      </c>
      <c r="BA24" s="280">
        <f>'施設資源化量内訳'!M24</f>
        <v>0</v>
      </c>
      <c r="BB24" s="280">
        <f>'施設資源化量内訳'!N24</f>
        <v>0</v>
      </c>
      <c r="BC24" s="280">
        <f>'施設資源化量内訳'!O24</f>
        <v>0</v>
      </c>
      <c r="BD24" s="280">
        <f>'施設資源化量内訳'!P24</f>
        <v>0</v>
      </c>
      <c r="BE24" s="280">
        <f>'施設資源化量内訳'!Q24</f>
        <v>0</v>
      </c>
      <c r="BF24" s="280">
        <f>'施設資源化量内訳'!R24</f>
        <v>0</v>
      </c>
      <c r="BG24" s="280">
        <f>'施設資源化量内訳'!S24</f>
        <v>0</v>
      </c>
      <c r="BH24" s="280">
        <f>'施設資源化量内訳'!T24</f>
        <v>0</v>
      </c>
      <c r="BI24" s="280">
        <f>'施設資源化量内訳'!U24</f>
        <v>0</v>
      </c>
      <c r="BJ24" s="280">
        <f>'施設資源化量内訳'!V24</f>
        <v>0</v>
      </c>
      <c r="BK24" s="280">
        <f>'施設資源化量内訳'!W24</f>
        <v>21</v>
      </c>
      <c r="BL24" s="280">
        <f t="shared" si="25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5" t="s">
        <v>585</v>
      </c>
      <c r="BW24" s="285" t="s">
        <v>585</v>
      </c>
      <c r="BX24" s="285" t="s">
        <v>585</v>
      </c>
      <c r="BY24" s="285" t="s">
        <v>585</v>
      </c>
      <c r="BZ24" s="285" t="s">
        <v>585</v>
      </c>
      <c r="CA24" s="285" t="s">
        <v>585</v>
      </c>
      <c r="CB24" s="285" t="s">
        <v>585</v>
      </c>
      <c r="CC24" s="285" t="s">
        <v>585</v>
      </c>
      <c r="CD24" s="284">
        <v>0</v>
      </c>
      <c r="CE24" s="280">
        <v>0</v>
      </c>
      <c r="CF24" s="280" t="s">
        <v>586</v>
      </c>
    </row>
    <row r="25" spans="1:84" ht="12" customHeight="1">
      <c r="A25" s="282" t="s">
        <v>194</v>
      </c>
      <c r="B25" s="283" t="s">
        <v>566</v>
      </c>
      <c r="C25" s="282" t="s">
        <v>584</v>
      </c>
      <c r="D25" s="280">
        <f t="shared" si="4"/>
        <v>394</v>
      </c>
      <c r="E25" s="280">
        <f t="shared" si="5"/>
        <v>43</v>
      </c>
      <c r="F25" s="280">
        <f t="shared" si="6"/>
        <v>0</v>
      </c>
      <c r="G25" s="280">
        <f t="shared" si="7"/>
        <v>0</v>
      </c>
      <c r="H25" s="280">
        <f t="shared" si="8"/>
        <v>174</v>
      </c>
      <c r="I25" s="280">
        <f t="shared" si="9"/>
        <v>135</v>
      </c>
      <c r="J25" s="280">
        <f t="shared" si="10"/>
        <v>35</v>
      </c>
      <c r="K25" s="280">
        <f t="shared" si="11"/>
        <v>0</v>
      </c>
      <c r="L25" s="280">
        <f t="shared" si="12"/>
        <v>1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6</v>
      </c>
      <c r="X25" s="280">
        <f t="shared" si="24"/>
        <v>61</v>
      </c>
      <c r="Y25" s="280">
        <v>43</v>
      </c>
      <c r="Z25" s="280">
        <v>0</v>
      </c>
      <c r="AA25" s="280">
        <v>0</v>
      </c>
      <c r="AB25" s="280">
        <v>16</v>
      </c>
      <c r="AC25" s="280">
        <v>1</v>
      </c>
      <c r="AD25" s="280">
        <v>0</v>
      </c>
      <c r="AE25" s="280">
        <v>0</v>
      </c>
      <c r="AF25" s="280">
        <v>1</v>
      </c>
      <c r="AG25" s="280">
        <v>0</v>
      </c>
      <c r="AH25" s="285" t="s">
        <v>585</v>
      </c>
      <c r="AI25" s="285" t="s">
        <v>585</v>
      </c>
      <c r="AJ25" s="285" t="s">
        <v>585</v>
      </c>
      <c r="AK25" s="285" t="s">
        <v>585</v>
      </c>
      <c r="AL25" s="285" t="s">
        <v>585</v>
      </c>
      <c r="AM25" s="285" t="s">
        <v>585</v>
      </c>
      <c r="AN25" s="285" t="s">
        <v>585</v>
      </c>
      <c r="AO25" s="285" t="s">
        <v>585</v>
      </c>
      <c r="AP25" s="280">
        <v>0</v>
      </c>
      <c r="AQ25" s="280">
        <v>0</v>
      </c>
      <c r="AR25" s="280">
        <f>'施設資源化量内訳'!D25</f>
        <v>333</v>
      </c>
      <c r="AS25" s="280">
        <f>'施設資源化量内訳'!E25</f>
        <v>0</v>
      </c>
      <c r="AT25" s="280">
        <f>'施設資源化量内訳'!F25</f>
        <v>0</v>
      </c>
      <c r="AU25" s="280">
        <f>'施設資源化量内訳'!G25</f>
        <v>0</v>
      </c>
      <c r="AV25" s="280">
        <f>'施設資源化量内訳'!H25</f>
        <v>158</v>
      </c>
      <c r="AW25" s="280">
        <f>'施設資源化量内訳'!I25</f>
        <v>134</v>
      </c>
      <c r="AX25" s="280">
        <f>'施設資源化量内訳'!J25</f>
        <v>35</v>
      </c>
      <c r="AY25" s="280">
        <f>'施設資源化量内訳'!K25</f>
        <v>0</v>
      </c>
      <c r="AZ25" s="280">
        <f>'施設資源化量内訳'!L25</f>
        <v>0</v>
      </c>
      <c r="BA25" s="280">
        <f>'施設資源化量内訳'!M25</f>
        <v>0</v>
      </c>
      <c r="BB25" s="280">
        <f>'施設資源化量内訳'!N25</f>
        <v>0</v>
      </c>
      <c r="BC25" s="280">
        <f>'施設資源化量内訳'!O25</f>
        <v>0</v>
      </c>
      <c r="BD25" s="280">
        <f>'施設資源化量内訳'!P25</f>
        <v>0</v>
      </c>
      <c r="BE25" s="280">
        <f>'施設資源化量内訳'!Q25</f>
        <v>0</v>
      </c>
      <c r="BF25" s="280">
        <f>'施設資源化量内訳'!R25</f>
        <v>0</v>
      </c>
      <c r="BG25" s="280">
        <f>'施設資源化量内訳'!S25</f>
        <v>0</v>
      </c>
      <c r="BH25" s="280">
        <f>'施設資源化量内訳'!T25</f>
        <v>0</v>
      </c>
      <c r="BI25" s="280">
        <f>'施設資源化量内訳'!U25</f>
        <v>0</v>
      </c>
      <c r="BJ25" s="280">
        <f>'施設資源化量内訳'!V25</f>
        <v>0</v>
      </c>
      <c r="BK25" s="280">
        <f>'施設資源化量内訳'!W25</f>
        <v>6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5" t="s">
        <v>585</v>
      </c>
      <c r="BW25" s="285" t="s">
        <v>585</v>
      </c>
      <c r="BX25" s="285" t="s">
        <v>585</v>
      </c>
      <c r="BY25" s="285" t="s">
        <v>585</v>
      </c>
      <c r="BZ25" s="285" t="s">
        <v>585</v>
      </c>
      <c r="CA25" s="285" t="s">
        <v>585</v>
      </c>
      <c r="CB25" s="285" t="s">
        <v>585</v>
      </c>
      <c r="CC25" s="285" t="s">
        <v>585</v>
      </c>
      <c r="CD25" s="284">
        <v>0</v>
      </c>
      <c r="CE25" s="280">
        <v>0</v>
      </c>
      <c r="CF25" s="280" t="s">
        <v>586</v>
      </c>
    </row>
  </sheetData>
  <sheetProtection/>
  <mergeCells count="84">
    <mergeCell ref="T3:T5"/>
    <mergeCell ref="AN3:AN5"/>
    <mergeCell ref="BH3:BH5"/>
    <mergeCell ref="CB3:CB5"/>
    <mergeCell ref="CC3:CC5"/>
    <mergeCell ref="BS3:BS5"/>
    <mergeCell ref="BT3:BT5"/>
    <mergeCell ref="BO3:BO5"/>
    <mergeCell ref="BP3:BP5"/>
    <mergeCell ref="BQ3:BQ5"/>
    <mergeCell ref="BU3:BU5"/>
    <mergeCell ref="BV3:BV5"/>
    <mergeCell ref="CE3:CE5"/>
    <mergeCell ref="BW3:BW5"/>
    <mergeCell ref="BX3:BX5"/>
    <mergeCell ref="BZ3:BZ5"/>
    <mergeCell ref="CA3:CA5"/>
    <mergeCell ref="CD3:CD5"/>
    <mergeCell ref="BY3:BY5"/>
    <mergeCell ref="AY3:AY5"/>
    <mergeCell ref="AZ3:AZ5"/>
    <mergeCell ref="BC3:BC5"/>
    <mergeCell ref="BD3:BD5"/>
    <mergeCell ref="BF3:BF5"/>
    <mergeCell ref="BG3:BG5"/>
    <mergeCell ref="BE3:BE5"/>
    <mergeCell ref="BA3:BA5"/>
    <mergeCell ref="BB3:BB5"/>
    <mergeCell ref="BR3:BR5"/>
    <mergeCell ref="BM3:BM5"/>
    <mergeCell ref="AM3:AM5"/>
    <mergeCell ref="AK3:AK5"/>
    <mergeCell ref="BN3:BN5"/>
    <mergeCell ref="BI3:BI5"/>
    <mergeCell ref="BJ3:BJ5"/>
    <mergeCell ref="BK3:BK5"/>
    <mergeCell ref="AU3:AU5"/>
    <mergeCell ref="AV3:AV5"/>
    <mergeCell ref="AW3:AW5"/>
    <mergeCell ref="AX3:AX5"/>
    <mergeCell ref="Y3:Y5"/>
    <mergeCell ref="X3:X5"/>
    <mergeCell ref="Z3:Z5"/>
    <mergeCell ref="AA3:AA5"/>
    <mergeCell ref="AO3:AO5"/>
    <mergeCell ref="AE3:AE5"/>
    <mergeCell ref="AF3:AF5"/>
    <mergeCell ref="AG3:AG5"/>
    <mergeCell ref="W3:W5"/>
    <mergeCell ref="J3:J5"/>
    <mergeCell ref="K3:K5"/>
    <mergeCell ref="L3:L5"/>
    <mergeCell ref="M3:M5"/>
    <mergeCell ref="N3:N5"/>
    <mergeCell ref="O3:O5"/>
    <mergeCell ref="Q3:Q5"/>
    <mergeCell ref="P3:P5"/>
    <mergeCell ref="U3:U5"/>
    <mergeCell ref="E3:E5"/>
    <mergeCell ref="F3:F5"/>
    <mergeCell ref="G3:G5"/>
    <mergeCell ref="H3:H5"/>
    <mergeCell ref="I3:I5"/>
    <mergeCell ref="S3:S5"/>
    <mergeCell ref="CF2:CF6"/>
    <mergeCell ref="AB3:AB5"/>
    <mergeCell ref="AC3:AC5"/>
    <mergeCell ref="AD3:AD5"/>
    <mergeCell ref="AP3:AP5"/>
    <mergeCell ref="BL3:BL5"/>
    <mergeCell ref="AJ3:AJ5"/>
    <mergeCell ref="AI3:AI5"/>
    <mergeCell ref="AH3:AH5"/>
    <mergeCell ref="AL3:AL5"/>
    <mergeCell ref="AT3:AT5"/>
    <mergeCell ref="AR3:AR5"/>
    <mergeCell ref="AQ3:AQ5"/>
    <mergeCell ref="AS3:AS5"/>
    <mergeCell ref="A2:A6"/>
    <mergeCell ref="B2:B6"/>
    <mergeCell ref="C2:C6"/>
    <mergeCell ref="D3:D5"/>
    <mergeCell ref="R3:R5"/>
    <mergeCell ref="V3:V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Ｐゴシック,標準"&amp;14ごみ資源化の状況（平成20年度実績）&amp;R&amp;D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63" width="10.59765625" style="7" customWidth="1"/>
    <col min="164" max="16384" width="9" style="7" customWidth="1"/>
  </cols>
  <sheetData>
    <row r="1" spans="1:163" ht="17.25">
      <c r="A1" s="214" t="s">
        <v>438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1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s="20" customFormat="1" ht="25.5" customHeight="1">
      <c r="A2" s="321" t="s">
        <v>445</v>
      </c>
      <c r="B2" s="324" t="s">
        <v>442</v>
      </c>
      <c r="C2" s="327" t="s">
        <v>444</v>
      </c>
      <c r="D2" s="225" t="s">
        <v>133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7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7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7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8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9"/>
    </row>
    <row r="3" spans="1:163" s="20" customFormat="1" ht="25.5" customHeight="1">
      <c r="A3" s="322"/>
      <c r="B3" s="325"/>
      <c r="C3" s="328"/>
      <c r="D3" s="352" t="s">
        <v>12</v>
      </c>
      <c r="E3" s="348" t="s">
        <v>209</v>
      </c>
      <c r="F3" s="348" t="s">
        <v>210</v>
      </c>
      <c r="G3" s="348" t="s">
        <v>211</v>
      </c>
      <c r="H3" s="348" t="s">
        <v>212</v>
      </c>
      <c r="I3" s="348" t="s">
        <v>213</v>
      </c>
      <c r="J3" s="350" t="s">
        <v>449</v>
      </c>
      <c r="K3" s="348" t="s">
        <v>214</v>
      </c>
      <c r="L3" s="348" t="s">
        <v>450</v>
      </c>
      <c r="M3" s="348" t="s">
        <v>216</v>
      </c>
      <c r="N3" s="348" t="s">
        <v>217</v>
      </c>
      <c r="O3" s="348" t="s">
        <v>218</v>
      </c>
      <c r="P3" s="348" t="s">
        <v>219</v>
      </c>
      <c r="Q3" s="345" t="s">
        <v>374</v>
      </c>
      <c r="R3" s="342" t="s">
        <v>376</v>
      </c>
      <c r="S3" s="348" t="s">
        <v>221</v>
      </c>
      <c r="T3" s="350" t="s">
        <v>480</v>
      </c>
      <c r="U3" s="350" t="s">
        <v>222</v>
      </c>
      <c r="V3" s="350" t="s">
        <v>223</v>
      </c>
      <c r="W3" s="350" t="s">
        <v>224</v>
      </c>
      <c r="X3" s="230" t="s">
        <v>421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3"/>
      <c r="AR3" s="230" t="s">
        <v>422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3"/>
      <c r="BL3" s="230" t="s">
        <v>423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2"/>
      <c r="CE3" s="23"/>
      <c r="CF3" s="230" t="s">
        <v>135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2"/>
      <c r="CY3" s="23"/>
      <c r="CZ3" s="230" t="s">
        <v>424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2"/>
      <c r="DR3" s="22"/>
      <c r="DS3" s="23"/>
      <c r="DT3" s="230" t="s">
        <v>425</v>
      </c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2"/>
      <c r="EL3" s="22"/>
      <c r="EM3" s="23"/>
      <c r="EN3" s="230" t="s">
        <v>136</v>
      </c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2"/>
      <c r="FF3" s="22"/>
      <c r="FG3" s="23"/>
    </row>
    <row r="4" spans="1:163" s="20" customFormat="1" ht="25.5" customHeight="1">
      <c r="A4" s="322"/>
      <c r="B4" s="325"/>
      <c r="C4" s="328"/>
      <c r="D4" s="352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3"/>
      <c r="R4" s="343"/>
      <c r="S4" s="349"/>
      <c r="T4" s="351"/>
      <c r="U4" s="351"/>
      <c r="V4" s="351"/>
      <c r="W4" s="351"/>
      <c r="X4" s="352" t="s">
        <v>12</v>
      </c>
      <c r="Y4" s="348" t="s">
        <v>209</v>
      </c>
      <c r="Z4" s="348" t="s">
        <v>210</v>
      </c>
      <c r="AA4" s="348" t="s">
        <v>211</v>
      </c>
      <c r="AB4" s="348" t="s">
        <v>212</v>
      </c>
      <c r="AC4" s="348" t="s">
        <v>213</v>
      </c>
      <c r="AD4" s="350" t="s">
        <v>449</v>
      </c>
      <c r="AE4" s="348" t="s">
        <v>214</v>
      </c>
      <c r="AF4" s="348" t="s">
        <v>451</v>
      </c>
      <c r="AG4" s="348" t="s">
        <v>216</v>
      </c>
      <c r="AH4" s="348" t="s">
        <v>217</v>
      </c>
      <c r="AI4" s="348" t="s">
        <v>218</v>
      </c>
      <c r="AJ4" s="348" t="s">
        <v>219</v>
      </c>
      <c r="AK4" s="350" t="s">
        <v>374</v>
      </c>
      <c r="AL4" s="348" t="s">
        <v>376</v>
      </c>
      <c r="AM4" s="348" t="s">
        <v>221</v>
      </c>
      <c r="AN4" s="350" t="s">
        <v>480</v>
      </c>
      <c r="AO4" s="350" t="s">
        <v>222</v>
      </c>
      <c r="AP4" s="350" t="s">
        <v>223</v>
      </c>
      <c r="AQ4" s="350" t="s">
        <v>224</v>
      </c>
      <c r="AR4" s="352" t="s">
        <v>12</v>
      </c>
      <c r="AS4" s="348" t="s">
        <v>209</v>
      </c>
      <c r="AT4" s="348" t="s">
        <v>210</v>
      </c>
      <c r="AU4" s="348" t="s">
        <v>211</v>
      </c>
      <c r="AV4" s="348" t="s">
        <v>212</v>
      </c>
      <c r="AW4" s="348" t="s">
        <v>213</v>
      </c>
      <c r="AX4" s="350" t="s">
        <v>449</v>
      </c>
      <c r="AY4" s="348" t="s">
        <v>214</v>
      </c>
      <c r="AZ4" s="348" t="s">
        <v>451</v>
      </c>
      <c r="BA4" s="348" t="s">
        <v>216</v>
      </c>
      <c r="BB4" s="348" t="s">
        <v>217</v>
      </c>
      <c r="BC4" s="348" t="s">
        <v>218</v>
      </c>
      <c r="BD4" s="348" t="s">
        <v>219</v>
      </c>
      <c r="BE4" s="350" t="s">
        <v>374</v>
      </c>
      <c r="BF4" s="348" t="s">
        <v>376</v>
      </c>
      <c r="BG4" s="348" t="s">
        <v>221</v>
      </c>
      <c r="BH4" s="350" t="s">
        <v>480</v>
      </c>
      <c r="BI4" s="350" t="s">
        <v>222</v>
      </c>
      <c r="BJ4" s="350" t="s">
        <v>223</v>
      </c>
      <c r="BK4" s="350" t="s">
        <v>224</v>
      </c>
      <c r="BL4" s="352" t="s">
        <v>12</v>
      </c>
      <c r="BM4" s="348" t="s">
        <v>209</v>
      </c>
      <c r="BN4" s="348" t="s">
        <v>210</v>
      </c>
      <c r="BO4" s="348" t="s">
        <v>211</v>
      </c>
      <c r="BP4" s="348" t="s">
        <v>212</v>
      </c>
      <c r="BQ4" s="348" t="s">
        <v>213</v>
      </c>
      <c r="BR4" s="350" t="s">
        <v>449</v>
      </c>
      <c r="BS4" s="348" t="s">
        <v>214</v>
      </c>
      <c r="BT4" s="348" t="s">
        <v>451</v>
      </c>
      <c r="BU4" s="348" t="s">
        <v>216</v>
      </c>
      <c r="BV4" s="348" t="s">
        <v>217</v>
      </c>
      <c r="BW4" s="348" t="s">
        <v>218</v>
      </c>
      <c r="BX4" s="348" t="s">
        <v>219</v>
      </c>
      <c r="BY4" s="350" t="s">
        <v>374</v>
      </c>
      <c r="BZ4" s="348" t="s">
        <v>376</v>
      </c>
      <c r="CA4" s="348" t="s">
        <v>221</v>
      </c>
      <c r="CB4" s="350" t="s">
        <v>480</v>
      </c>
      <c r="CC4" s="350" t="s">
        <v>222</v>
      </c>
      <c r="CD4" s="350" t="s">
        <v>223</v>
      </c>
      <c r="CE4" s="350" t="s">
        <v>224</v>
      </c>
      <c r="CF4" s="352" t="s">
        <v>12</v>
      </c>
      <c r="CG4" s="348" t="s">
        <v>209</v>
      </c>
      <c r="CH4" s="348" t="s">
        <v>210</v>
      </c>
      <c r="CI4" s="348" t="s">
        <v>211</v>
      </c>
      <c r="CJ4" s="348" t="s">
        <v>212</v>
      </c>
      <c r="CK4" s="348" t="s">
        <v>213</v>
      </c>
      <c r="CL4" s="350" t="s">
        <v>449</v>
      </c>
      <c r="CM4" s="348" t="s">
        <v>214</v>
      </c>
      <c r="CN4" s="348" t="s">
        <v>451</v>
      </c>
      <c r="CO4" s="348" t="s">
        <v>216</v>
      </c>
      <c r="CP4" s="348" t="s">
        <v>217</v>
      </c>
      <c r="CQ4" s="348" t="s">
        <v>218</v>
      </c>
      <c r="CR4" s="348" t="s">
        <v>219</v>
      </c>
      <c r="CS4" s="350" t="s">
        <v>374</v>
      </c>
      <c r="CT4" s="348" t="s">
        <v>376</v>
      </c>
      <c r="CU4" s="348" t="s">
        <v>221</v>
      </c>
      <c r="CV4" s="350" t="s">
        <v>480</v>
      </c>
      <c r="CW4" s="350" t="s">
        <v>222</v>
      </c>
      <c r="CX4" s="350" t="s">
        <v>223</v>
      </c>
      <c r="CY4" s="350" t="s">
        <v>224</v>
      </c>
      <c r="CZ4" s="352" t="s">
        <v>12</v>
      </c>
      <c r="DA4" s="348" t="s">
        <v>209</v>
      </c>
      <c r="DB4" s="348" t="s">
        <v>210</v>
      </c>
      <c r="DC4" s="348" t="s">
        <v>211</v>
      </c>
      <c r="DD4" s="348" t="s">
        <v>212</v>
      </c>
      <c r="DE4" s="348" t="s">
        <v>213</v>
      </c>
      <c r="DF4" s="350" t="s">
        <v>449</v>
      </c>
      <c r="DG4" s="348" t="s">
        <v>214</v>
      </c>
      <c r="DH4" s="348" t="s">
        <v>451</v>
      </c>
      <c r="DI4" s="348" t="s">
        <v>216</v>
      </c>
      <c r="DJ4" s="348" t="s">
        <v>217</v>
      </c>
      <c r="DK4" s="348" t="s">
        <v>218</v>
      </c>
      <c r="DL4" s="348" t="s">
        <v>219</v>
      </c>
      <c r="DM4" s="350" t="s">
        <v>374</v>
      </c>
      <c r="DN4" s="348" t="s">
        <v>376</v>
      </c>
      <c r="DO4" s="348" t="s">
        <v>221</v>
      </c>
      <c r="DP4" s="350" t="s">
        <v>480</v>
      </c>
      <c r="DQ4" s="350" t="s">
        <v>222</v>
      </c>
      <c r="DR4" s="350" t="s">
        <v>223</v>
      </c>
      <c r="DS4" s="350" t="s">
        <v>224</v>
      </c>
      <c r="DT4" s="352" t="s">
        <v>12</v>
      </c>
      <c r="DU4" s="348" t="s">
        <v>209</v>
      </c>
      <c r="DV4" s="348" t="s">
        <v>210</v>
      </c>
      <c r="DW4" s="348" t="s">
        <v>211</v>
      </c>
      <c r="DX4" s="348" t="s">
        <v>212</v>
      </c>
      <c r="DY4" s="348" t="s">
        <v>213</v>
      </c>
      <c r="DZ4" s="350" t="s">
        <v>449</v>
      </c>
      <c r="EA4" s="348" t="s">
        <v>214</v>
      </c>
      <c r="EB4" s="348" t="s">
        <v>451</v>
      </c>
      <c r="EC4" s="348" t="s">
        <v>216</v>
      </c>
      <c r="ED4" s="348" t="s">
        <v>217</v>
      </c>
      <c r="EE4" s="348" t="s">
        <v>218</v>
      </c>
      <c r="EF4" s="348" t="s">
        <v>219</v>
      </c>
      <c r="EG4" s="350" t="s">
        <v>374</v>
      </c>
      <c r="EH4" s="348" t="s">
        <v>376</v>
      </c>
      <c r="EI4" s="348" t="s">
        <v>221</v>
      </c>
      <c r="EJ4" s="350" t="s">
        <v>480</v>
      </c>
      <c r="EK4" s="350" t="s">
        <v>222</v>
      </c>
      <c r="EL4" s="350" t="s">
        <v>223</v>
      </c>
      <c r="EM4" s="350" t="s">
        <v>224</v>
      </c>
      <c r="EN4" s="352" t="s">
        <v>12</v>
      </c>
      <c r="EO4" s="348" t="s">
        <v>209</v>
      </c>
      <c r="EP4" s="348" t="s">
        <v>210</v>
      </c>
      <c r="EQ4" s="348" t="s">
        <v>211</v>
      </c>
      <c r="ER4" s="348" t="s">
        <v>212</v>
      </c>
      <c r="ES4" s="348" t="s">
        <v>213</v>
      </c>
      <c r="ET4" s="350" t="s">
        <v>449</v>
      </c>
      <c r="EU4" s="348" t="s">
        <v>214</v>
      </c>
      <c r="EV4" s="348" t="s">
        <v>451</v>
      </c>
      <c r="EW4" s="348" t="s">
        <v>216</v>
      </c>
      <c r="EX4" s="348" t="s">
        <v>217</v>
      </c>
      <c r="EY4" s="348" t="s">
        <v>218</v>
      </c>
      <c r="EZ4" s="348" t="s">
        <v>219</v>
      </c>
      <c r="FA4" s="350" t="s">
        <v>374</v>
      </c>
      <c r="FB4" s="348" t="s">
        <v>376</v>
      </c>
      <c r="FC4" s="348" t="s">
        <v>221</v>
      </c>
      <c r="FD4" s="350" t="s">
        <v>480</v>
      </c>
      <c r="FE4" s="350" t="s">
        <v>222</v>
      </c>
      <c r="FF4" s="350" t="s">
        <v>223</v>
      </c>
      <c r="FG4" s="350" t="s">
        <v>224</v>
      </c>
    </row>
    <row r="5" spans="1:163" s="20" customFormat="1" ht="25.5" customHeight="1">
      <c r="A5" s="322"/>
      <c r="B5" s="325"/>
      <c r="C5" s="328"/>
      <c r="D5" s="352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3"/>
      <c r="R5" s="343"/>
      <c r="S5" s="349"/>
      <c r="T5" s="351"/>
      <c r="U5" s="351"/>
      <c r="V5" s="351"/>
      <c r="W5" s="351"/>
      <c r="X5" s="352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1"/>
      <c r="AP5" s="351"/>
      <c r="AQ5" s="351"/>
      <c r="AR5" s="352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51"/>
      <c r="BJ5" s="351"/>
      <c r="BK5" s="351"/>
      <c r="BL5" s="352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51"/>
      <c r="CD5" s="351"/>
      <c r="CE5" s="351"/>
      <c r="CF5" s="352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51"/>
      <c r="CX5" s="351"/>
      <c r="CY5" s="351"/>
      <c r="CZ5" s="352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51"/>
      <c r="DR5" s="351"/>
      <c r="DS5" s="351"/>
      <c r="DT5" s="352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51"/>
      <c r="EL5" s="351"/>
      <c r="EM5" s="351"/>
      <c r="EN5" s="352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51"/>
      <c r="FF5" s="351"/>
      <c r="FG5" s="351"/>
    </row>
    <row r="6" spans="1:163" s="256" customFormat="1" ht="13.5">
      <c r="A6" s="347"/>
      <c r="B6" s="326"/>
      <c r="C6" s="328"/>
      <c r="D6" s="255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254" t="s">
        <v>35</v>
      </c>
      <c r="CG6" s="254" t="s">
        <v>35</v>
      </c>
      <c r="CH6" s="254" t="s">
        <v>35</v>
      </c>
      <c r="CI6" s="254" t="s">
        <v>35</v>
      </c>
      <c r="CJ6" s="254" t="s">
        <v>35</v>
      </c>
      <c r="CK6" s="254" t="s">
        <v>35</v>
      </c>
      <c r="CL6" s="254" t="s">
        <v>35</v>
      </c>
      <c r="CM6" s="254" t="s">
        <v>35</v>
      </c>
      <c r="CN6" s="254" t="s">
        <v>35</v>
      </c>
      <c r="CO6" s="254" t="s">
        <v>35</v>
      </c>
      <c r="CP6" s="254" t="s">
        <v>35</v>
      </c>
      <c r="CQ6" s="254" t="s">
        <v>35</v>
      </c>
      <c r="CR6" s="254" t="s">
        <v>35</v>
      </c>
      <c r="CS6" s="254" t="s">
        <v>35</v>
      </c>
      <c r="CT6" s="254" t="s">
        <v>35</v>
      </c>
      <c r="CU6" s="254" t="s">
        <v>35</v>
      </c>
      <c r="CV6" s="262" t="s">
        <v>481</v>
      </c>
      <c r="CW6" s="254" t="s">
        <v>35</v>
      </c>
      <c r="CX6" s="254" t="s">
        <v>35</v>
      </c>
      <c r="CY6" s="254" t="s">
        <v>35</v>
      </c>
      <c r="CZ6" s="254" t="s">
        <v>35</v>
      </c>
      <c r="DA6" s="254" t="s">
        <v>35</v>
      </c>
      <c r="DB6" s="254" t="s">
        <v>35</v>
      </c>
      <c r="DC6" s="254" t="s">
        <v>35</v>
      </c>
      <c r="DD6" s="254" t="s">
        <v>35</v>
      </c>
      <c r="DE6" s="254" t="s">
        <v>35</v>
      </c>
      <c r="DF6" s="254" t="s">
        <v>35</v>
      </c>
      <c r="DG6" s="254" t="s">
        <v>35</v>
      </c>
      <c r="DH6" s="254" t="s">
        <v>35</v>
      </c>
      <c r="DI6" s="254" t="s">
        <v>35</v>
      </c>
      <c r="DJ6" s="254" t="s">
        <v>35</v>
      </c>
      <c r="DK6" s="254" t="s">
        <v>35</v>
      </c>
      <c r="DL6" s="254" t="s">
        <v>35</v>
      </c>
      <c r="DM6" s="254" t="s">
        <v>35</v>
      </c>
      <c r="DN6" s="254" t="s">
        <v>35</v>
      </c>
      <c r="DO6" s="254" t="s">
        <v>35</v>
      </c>
      <c r="DP6" s="262" t="s">
        <v>481</v>
      </c>
      <c r="DQ6" s="254" t="s">
        <v>35</v>
      </c>
      <c r="DR6" s="254" t="s">
        <v>35</v>
      </c>
      <c r="DS6" s="254" t="s">
        <v>35</v>
      </c>
      <c r="DT6" s="254" t="s">
        <v>35</v>
      </c>
      <c r="DU6" s="254" t="s">
        <v>35</v>
      </c>
      <c r="DV6" s="254" t="s">
        <v>35</v>
      </c>
      <c r="DW6" s="254" t="s">
        <v>35</v>
      </c>
      <c r="DX6" s="254" t="s">
        <v>35</v>
      </c>
      <c r="DY6" s="254" t="s">
        <v>35</v>
      </c>
      <c r="DZ6" s="254" t="s">
        <v>35</v>
      </c>
      <c r="EA6" s="254" t="s">
        <v>35</v>
      </c>
      <c r="EB6" s="254" t="s">
        <v>35</v>
      </c>
      <c r="EC6" s="254" t="s">
        <v>35</v>
      </c>
      <c r="ED6" s="254" t="s">
        <v>35</v>
      </c>
      <c r="EE6" s="254" t="s">
        <v>35</v>
      </c>
      <c r="EF6" s="254" t="s">
        <v>35</v>
      </c>
      <c r="EG6" s="254" t="s">
        <v>35</v>
      </c>
      <c r="EH6" s="254" t="s">
        <v>35</v>
      </c>
      <c r="EI6" s="254" t="s">
        <v>35</v>
      </c>
      <c r="EJ6" s="262" t="s">
        <v>481</v>
      </c>
      <c r="EK6" s="254" t="s">
        <v>35</v>
      </c>
      <c r="EL6" s="254" t="s">
        <v>35</v>
      </c>
      <c r="EM6" s="254" t="s">
        <v>35</v>
      </c>
      <c r="EN6" s="254" t="s">
        <v>35</v>
      </c>
      <c r="EO6" s="254" t="s">
        <v>35</v>
      </c>
      <c r="EP6" s="254" t="s">
        <v>35</v>
      </c>
      <c r="EQ6" s="254" t="s">
        <v>35</v>
      </c>
      <c r="ER6" s="254" t="s">
        <v>35</v>
      </c>
      <c r="ES6" s="254" t="s">
        <v>35</v>
      </c>
      <c r="ET6" s="254" t="s">
        <v>35</v>
      </c>
      <c r="EU6" s="254" t="s">
        <v>35</v>
      </c>
      <c r="EV6" s="254" t="s">
        <v>35</v>
      </c>
      <c r="EW6" s="254" t="s">
        <v>35</v>
      </c>
      <c r="EX6" s="254" t="s">
        <v>35</v>
      </c>
      <c r="EY6" s="254" t="s">
        <v>35</v>
      </c>
      <c r="EZ6" s="254" t="s">
        <v>35</v>
      </c>
      <c r="FA6" s="254" t="s">
        <v>35</v>
      </c>
      <c r="FB6" s="254" t="s">
        <v>35</v>
      </c>
      <c r="FC6" s="254" t="s">
        <v>35</v>
      </c>
      <c r="FD6" s="262" t="s">
        <v>481</v>
      </c>
      <c r="FE6" s="254" t="s">
        <v>35</v>
      </c>
      <c r="FF6" s="254" t="s">
        <v>35</v>
      </c>
      <c r="FG6" s="254" t="s">
        <v>35</v>
      </c>
    </row>
    <row r="7" spans="1:163" s="212" customFormat="1" ht="12" customHeight="1">
      <c r="A7" s="277" t="s">
        <v>587</v>
      </c>
      <c r="B7" s="278" t="s">
        <v>588</v>
      </c>
      <c r="C7" s="279" t="s">
        <v>589</v>
      </c>
      <c r="D7" s="280">
        <f aca="true" t="shared" si="0" ref="D7:AI7">SUM(D8:D25)</f>
        <v>44339</v>
      </c>
      <c r="E7" s="280">
        <f t="shared" si="0"/>
        <v>3263</v>
      </c>
      <c r="F7" s="280">
        <f t="shared" si="0"/>
        <v>11</v>
      </c>
      <c r="G7" s="280">
        <f t="shared" si="0"/>
        <v>50</v>
      </c>
      <c r="H7" s="280">
        <f t="shared" si="0"/>
        <v>8290</v>
      </c>
      <c r="I7" s="280">
        <f t="shared" si="0"/>
        <v>3097</v>
      </c>
      <c r="J7" s="280">
        <f t="shared" si="0"/>
        <v>1762</v>
      </c>
      <c r="K7" s="280">
        <f t="shared" si="0"/>
        <v>1</v>
      </c>
      <c r="L7" s="280">
        <f t="shared" si="0"/>
        <v>3895</v>
      </c>
      <c r="M7" s="280">
        <f t="shared" si="0"/>
        <v>2</v>
      </c>
      <c r="N7" s="280">
        <f t="shared" si="0"/>
        <v>1578</v>
      </c>
      <c r="O7" s="280">
        <f t="shared" si="0"/>
        <v>0</v>
      </c>
      <c r="P7" s="280">
        <f t="shared" si="0"/>
        <v>11504</v>
      </c>
      <c r="Q7" s="280">
        <f t="shared" si="0"/>
        <v>3357</v>
      </c>
      <c r="R7" s="280">
        <f t="shared" si="0"/>
        <v>670</v>
      </c>
      <c r="S7" s="280">
        <f t="shared" si="0"/>
        <v>6449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410</v>
      </c>
      <c r="X7" s="280">
        <f t="shared" si="0"/>
        <v>18519</v>
      </c>
      <c r="Y7" s="280">
        <f t="shared" si="0"/>
        <v>5</v>
      </c>
      <c r="Z7" s="280">
        <f t="shared" si="0"/>
        <v>0</v>
      </c>
      <c r="AA7" s="280">
        <f t="shared" si="0"/>
        <v>0</v>
      </c>
      <c r="AB7" s="280">
        <f t="shared" si="0"/>
        <v>561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SUM(AJ8:AJ25)</f>
        <v>11504</v>
      </c>
      <c r="AK7" s="280">
        <f t="shared" si="1"/>
        <v>0</v>
      </c>
      <c r="AL7" s="280">
        <f t="shared" si="1"/>
        <v>0</v>
      </c>
      <c r="AM7" s="280">
        <f t="shared" si="1"/>
        <v>6449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2353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2024</v>
      </c>
      <c r="AW7" s="280">
        <f t="shared" si="1"/>
        <v>151</v>
      </c>
      <c r="AX7" s="280">
        <f t="shared" si="1"/>
        <v>56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122</v>
      </c>
      <c r="BL7" s="280">
        <f t="shared" si="1"/>
        <v>962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SUM(BP8:BP25)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962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 aca="true" t="shared" si="3" ref="CV7:EA7">SUM(CV8:CV25)</f>
        <v>0</v>
      </c>
      <c r="CW7" s="280">
        <f t="shared" si="3"/>
        <v>0</v>
      </c>
      <c r="CX7" s="280">
        <f t="shared" si="3"/>
        <v>0</v>
      </c>
      <c r="CY7" s="280">
        <f t="shared" si="3"/>
        <v>0</v>
      </c>
      <c r="CZ7" s="280">
        <f t="shared" si="3"/>
        <v>1286</v>
      </c>
      <c r="DA7" s="280">
        <f t="shared" si="3"/>
        <v>0</v>
      </c>
      <c r="DB7" s="280">
        <f t="shared" si="3"/>
        <v>0</v>
      </c>
      <c r="DC7" s="280">
        <f t="shared" si="3"/>
        <v>0</v>
      </c>
      <c r="DD7" s="280">
        <f t="shared" si="3"/>
        <v>0</v>
      </c>
      <c r="DE7" s="280">
        <f t="shared" si="3"/>
        <v>0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616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670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3357</v>
      </c>
      <c r="DU7" s="280">
        <f t="shared" si="3"/>
        <v>0</v>
      </c>
      <c r="DV7" s="280">
        <f t="shared" si="3"/>
        <v>0</v>
      </c>
      <c r="DW7" s="280">
        <f t="shared" si="3"/>
        <v>0</v>
      </c>
      <c r="DX7" s="280">
        <f t="shared" si="3"/>
        <v>0</v>
      </c>
      <c r="DY7" s="280">
        <f t="shared" si="3"/>
        <v>0</v>
      </c>
      <c r="DZ7" s="280">
        <f t="shared" si="3"/>
        <v>0</v>
      </c>
      <c r="EA7" s="280">
        <f t="shared" si="3"/>
        <v>0</v>
      </c>
      <c r="EB7" s="280">
        <f aca="true" t="shared" si="4" ref="EB7:FG7">SUM(EB8:EB25)</f>
        <v>0</v>
      </c>
      <c r="EC7" s="280">
        <f t="shared" si="4"/>
        <v>0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3357</v>
      </c>
      <c r="EH7" s="280">
        <f t="shared" si="4"/>
        <v>0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0</v>
      </c>
      <c r="EM7" s="280">
        <f t="shared" si="4"/>
        <v>0</v>
      </c>
      <c r="EN7" s="280">
        <f t="shared" si="4"/>
        <v>17862</v>
      </c>
      <c r="EO7" s="280">
        <f t="shared" si="4"/>
        <v>3258</v>
      </c>
      <c r="EP7" s="280">
        <f t="shared" si="4"/>
        <v>11</v>
      </c>
      <c r="EQ7" s="280">
        <f t="shared" si="4"/>
        <v>50</v>
      </c>
      <c r="ER7" s="280">
        <f t="shared" si="4"/>
        <v>5705</v>
      </c>
      <c r="ES7" s="280">
        <f t="shared" si="4"/>
        <v>2946</v>
      </c>
      <c r="ET7" s="280">
        <f t="shared" si="4"/>
        <v>1706</v>
      </c>
      <c r="EU7" s="280">
        <f t="shared" si="4"/>
        <v>1</v>
      </c>
      <c r="EV7" s="280">
        <f t="shared" si="4"/>
        <v>3895</v>
      </c>
      <c r="EW7" s="280">
        <f t="shared" si="4"/>
        <v>2</v>
      </c>
      <c r="EX7" s="280">
        <f t="shared" si="4"/>
        <v>0</v>
      </c>
      <c r="EY7" s="280">
        <f t="shared" si="4"/>
        <v>0</v>
      </c>
      <c r="EZ7" s="280">
        <f t="shared" si="4"/>
        <v>0</v>
      </c>
      <c r="FA7" s="280">
        <f t="shared" si="4"/>
        <v>0</v>
      </c>
      <c r="FB7" s="280">
        <f t="shared" si="4"/>
        <v>0</v>
      </c>
      <c r="FC7" s="280">
        <f t="shared" si="4"/>
        <v>0</v>
      </c>
      <c r="FD7" s="280">
        <f t="shared" si="4"/>
        <v>0</v>
      </c>
      <c r="FE7" s="280">
        <f t="shared" si="4"/>
        <v>0</v>
      </c>
      <c r="FF7" s="280">
        <f t="shared" si="4"/>
        <v>0</v>
      </c>
      <c r="FG7" s="280">
        <f t="shared" si="4"/>
        <v>288</v>
      </c>
    </row>
    <row r="8" spans="1:163" ht="12" customHeight="1">
      <c r="A8" s="282" t="s">
        <v>194</v>
      </c>
      <c r="B8" s="283" t="s">
        <v>549</v>
      </c>
      <c r="C8" s="282" t="s">
        <v>567</v>
      </c>
      <c r="D8" s="280">
        <f aca="true" t="shared" si="5" ref="D8:W8">SUM(X8,AR8,BL8,CF8,CZ8,DT8,EN8)</f>
        <v>22707</v>
      </c>
      <c r="E8" s="280">
        <f t="shared" si="5"/>
        <v>9</v>
      </c>
      <c r="F8" s="280">
        <f t="shared" si="5"/>
        <v>0</v>
      </c>
      <c r="G8" s="280">
        <f t="shared" si="5"/>
        <v>0</v>
      </c>
      <c r="H8" s="280">
        <f t="shared" si="5"/>
        <v>2450</v>
      </c>
      <c r="I8" s="280">
        <f t="shared" si="5"/>
        <v>664</v>
      </c>
      <c r="J8" s="280">
        <f t="shared" si="5"/>
        <v>1023</v>
      </c>
      <c r="K8" s="280">
        <f t="shared" si="5"/>
        <v>0</v>
      </c>
      <c r="L8" s="280">
        <f t="shared" si="5"/>
        <v>3086</v>
      </c>
      <c r="M8" s="280">
        <f t="shared" si="5"/>
        <v>0</v>
      </c>
      <c r="N8" s="280">
        <f t="shared" si="5"/>
        <v>962</v>
      </c>
      <c r="O8" s="280">
        <f t="shared" si="5"/>
        <v>0</v>
      </c>
      <c r="P8" s="280">
        <f t="shared" si="5"/>
        <v>8562</v>
      </c>
      <c r="Q8" s="280">
        <f t="shared" si="5"/>
        <v>0</v>
      </c>
      <c r="R8" s="280">
        <f t="shared" si="5"/>
        <v>0</v>
      </c>
      <c r="S8" s="280">
        <f t="shared" si="5"/>
        <v>5794</v>
      </c>
      <c r="T8" s="280">
        <f t="shared" si="5"/>
        <v>0</v>
      </c>
      <c r="U8" s="280">
        <f t="shared" si="5"/>
        <v>0</v>
      </c>
      <c r="V8" s="280">
        <f t="shared" si="5"/>
        <v>0</v>
      </c>
      <c r="W8" s="280">
        <f t="shared" si="5"/>
        <v>157</v>
      </c>
      <c r="X8" s="280">
        <f>SUM(Y8:AQ8)</f>
        <v>14356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8562</v>
      </c>
      <c r="AK8" s="285" t="s">
        <v>585</v>
      </c>
      <c r="AL8" s="285" t="s">
        <v>585</v>
      </c>
      <c r="AM8" s="280">
        <v>5794</v>
      </c>
      <c r="AN8" s="286" t="s">
        <v>585</v>
      </c>
      <c r="AO8" s="280">
        <v>0</v>
      </c>
      <c r="AP8" s="285" t="s">
        <v>585</v>
      </c>
      <c r="AQ8" s="280">
        <v>0</v>
      </c>
      <c r="AR8" s="280">
        <f>SUM(AS8:BK8)</f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5" t="s">
        <v>585</v>
      </c>
      <c r="BE8" s="285" t="s">
        <v>585</v>
      </c>
      <c r="BF8" s="285" t="s">
        <v>585</v>
      </c>
      <c r="BG8" s="285" t="s">
        <v>585</v>
      </c>
      <c r="BH8" s="285" t="s">
        <v>585</v>
      </c>
      <c r="BI8" s="285" t="s">
        <v>585</v>
      </c>
      <c r="BJ8" s="285" t="s">
        <v>585</v>
      </c>
      <c r="BK8" s="280">
        <v>0</v>
      </c>
      <c r="BL8" s="280">
        <f>SUM(BM8:CE8)</f>
        <v>962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0">
        <v>962</v>
      </c>
      <c r="BW8" s="280">
        <v>0</v>
      </c>
      <c r="BX8" s="285" t="s">
        <v>585</v>
      </c>
      <c r="BY8" s="285" t="s">
        <v>585</v>
      </c>
      <c r="BZ8" s="285" t="s">
        <v>585</v>
      </c>
      <c r="CA8" s="285" t="s">
        <v>585</v>
      </c>
      <c r="CB8" s="285" t="s">
        <v>585</v>
      </c>
      <c r="CC8" s="285" t="s">
        <v>585</v>
      </c>
      <c r="CD8" s="285" t="s">
        <v>585</v>
      </c>
      <c r="CE8" s="280">
        <v>0</v>
      </c>
      <c r="CF8" s="280">
        <f>SUM(CG8:CY8)</f>
        <v>0</v>
      </c>
      <c r="CG8" s="280">
        <v>0</v>
      </c>
      <c r="CH8" s="280">
        <v>0</v>
      </c>
      <c r="CI8" s="280">
        <v>0</v>
      </c>
      <c r="CJ8" s="280"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5" t="s">
        <v>585</v>
      </c>
      <c r="CS8" s="285" t="s">
        <v>585</v>
      </c>
      <c r="CT8" s="285" t="s">
        <v>585</v>
      </c>
      <c r="CU8" s="285" t="s">
        <v>585</v>
      </c>
      <c r="CV8" s="285" t="s">
        <v>585</v>
      </c>
      <c r="CW8" s="285" t="s">
        <v>585</v>
      </c>
      <c r="CX8" s="285" t="s">
        <v>585</v>
      </c>
      <c r="CY8" s="280">
        <v>0</v>
      </c>
      <c r="CZ8" s="280">
        <f>SUM(DA8:DS8)</f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v>0</v>
      </c>
      <c r="DG8" s="280">
        <v>0</v>
      </c>
      <c r="DH8" s="280">
        <v>0</v>
      </c>
      <c r="DI8" s="280">
        <v>0</v>
      </c>
      <c r="DJ8" s="280">
        <v>0</v>
      </c>
      <c r="DK8" s="280">
        <v>0</v>
      </c>
      <c r="DL8" s="285" t="s">
        <v>585</v>
      </c>
      <c r="DM8" s="285" t="s">
        <v>585</v>
      </c>
      <c r="DN8" s="280">
        <v>0</v>
      </c>
      <c r="DO8" s="285" t="s">
        <v>585</v>
      </c>
      <c r="DP8" s="285" t="s">
        <v>585</v>
      </c>
      <c r="DQ8" s="285" t="s">
        <v>585</v>
      </c>
      <c r="DR8" s="285" t="s">
        <v>585</v>
      </c>
      <c r="DS8" s="280">
        <v>0</v>
      </c>
      <c r="DT8" s="280">
        <f>SUM(DU8:EM8)</f>
        <v>0</v>
      </c>
      <c r="DU8" s="280"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v>0</v>
      </c>
      <c r="EA8" s="280">
        <v>0</v>
      </c>
      <c r="EB8" s="280">
        <v>0</v>
      </c>
      <c r="EC8" s="280">
        <v>0</v>
      </c>
      <c r="ED8" s="280">
        <v>0</v>
      </c>
      <c r="EE8" s="280">
        <v>0</v>
      </c>
      <c r="EF8" s="285" t="s">
        <v>585</v>
      </c>
      <c r="EG8" s="280">
        <v>0</v>
      </c>
      <c r="EH8" s="280">
        <v>0</v>
      </c>
      <c r="EI8" s="285" t="s">
        <v>585</v>
      </c>
      <c r="EJ8" s="285" t="s">
        <v>585</v>
      </c>
      <c r="EK8" s="285" t="s">
        <v>585</v>
      </c>
      <c r="EL8" s="280">
        <v>0</v>
      </c>
      <c r="EM8" s="280">
        <v>0</v>
      </c>
      <c r="EN8" s="280">
        <f>SUM(EO8:FG8)</f>
        <v>7389</v>
      </c>
      <c r="EO8" s="280">
        <v>9</v>
      </c>
      <c r="EP8" s="280">
        <v>0</v>
      </c>
      <c r="EQ8" s="280">
        <v>0</v>
      </c>
      <c r="ER8" s="280">
        <v>2450</v>
      </c>
      <c r="ES8" s="280">
        <v>664</v>
      </c>
      <c r="ET8" s="280">
        <v>1023</v>
      </c>
      <c r="EU8" s="280">
        <v>0</v>
      </c>
      <c r="EV8" s="280">
        <v>3086</v>
      </c>
      <c r="EW8" s="280">
        <v>0</v>
      </c>
      <c r="EX8" s="280">
        <v>0</v>
      </c>
      <c r="EY8" s="284">
        <v>0</v>
      </c>
      <c r="EZ8" s="285" t="s">
        <v>585</v>
      </c>
      <c r="FA8" s="285" t="s">
        <v>585</v>
      </c>
      <c r="FB8" s="286" t="s">
        <v>585</v>
      </c>
      <c r="FC8" s="280">
        <v>0</v>
      </c>
      <c r="FD8" s="280">
        <v>0</v>
      </c>
      <c r="FE8" s="280">
        <v>0</v>
      </c>
      <c r="FF8" s="280">
        <v>0</v>
      </c>
      <c r="FG8" s="280">
        <v>157</v>
      </c>
    </row>
    <row r="9" spans="1:163" ht="12" customHeight="1">
      <c r="A9" s="282" t="s">
        <v>194</v>
      </c>
      <c r="B9" s="283" t="s">
        <v>550</v>
      </c>
      <c r="C9" s="282" t="s">
        <v>568</v>
      </c>
      <c r="D9" s="280">
        <f aca="true" t="shared" si="6" ref="D9:D25">SUM(X9,AR9,BL9,CF9,CZ9,DT9,EN9)</f>
        <v>1264</v>
      </c>
      <c r="E9" s="280">
        <f aca="true" t="shared" si="7" ref="E9:E25">SUM(Y9,AS9,BM9,CG9,DA9,DU9,EO9)</f>
        <v>168</v>
      </c>
      <c r="F9" s="280">
        <f aca="true" t="shared" si="8" ref="F9:F25">SUM(Z9,AT9,BN9,CH9,DB9,DV9,EP9)</f>
        <v>0</v>
      </c>
      <c r="G9" s="280">
        <f aca="true" t="shared" si="9" ref="G9:G25">SUM(AA9,AU9,BO9,CI9,DC9,DW9,EQ9)</f>
        <v>0</v>
      </c>
      <c r="H9" s="280">
        <f aca="true" t="shared" si="10" ref="H9:H25">SUM(AB9,AV9,BP9,CJ9,DD9,DX9,ER9)</f>
        <v>950</v>
      </c>
      <c r="I9" s="280">
        <f aca="true" t="shared" si="11" ref="I9:I25">SUM(AC9,AW9,BQ9,CK9,DE9,DY9,ES9)</f>
        <v>84</v>
      </c>
      <c r="J9" s="280">
        <f aca="true" t="shared" si="12" ref="J9:J25">SUM(AD9,AX9,BR9,CL9,DF9,DZ9,ET9)</f>
        <v>0</v>
      </c>
      <c r="K9" s="280">
        <f aca="true" t="shared" si="13" ref="K9:K25">SUM(AE9,AY9,BS9,CM9,DG9,EA9,EU9)</f>
        <v>0</v>
      </c>
      <c r="L9" s="280">
        <f aca="true" t="shared" si="14" ref="L9:L25">SUM(AF9,AZ9,BT9,CN9,DH9,EB9,EV9)</f>
        <v>0</v>
      </c>
      <c r="M9" s="280">
        <f aca="true" t="shared" si="15" ref="M9:M25">SUM(AG9,BA9,BU9,CO9,DI9,EC9,EW9)</f>
        <v>2</v>
      </c>
      <c r="N9" s="280">
        <f aca="true" t="shared" si="16" ref="N9:N25">SUM(AH9,BB9,BV9,CP9,DJ9,ED9,EX9)</f>
        <v>0</v>
      </c>
      <c r="O9" s="280">
        <f aca="true" t="shared" si="17" ref="O9:O25">SUM(AI9,BC9,BW9,CQ9,DK9,EE9,EY9)</f>
        <v>0</v>
      </c>
      <c r="P9" s="280">
        <f aca="true" t="shared" si="18" ref="P9:P25">SUM(AJ9,BD9,BX9,CR9,DL9,EF9,EZ9)</f>
        <v>0</v>
      </c>
      <c r="Q9" s="280">
        <f aca="true" t="shared" si="19" ref="Q9:Q25">SUM(AK9,BE9,BY9,CS9,DM9,EG9,FA9)</f>
        <v>0</v>
      </c>
      <c r="R9" s="280">
        <f aca="true" t="shared" si="20" ref="R9:R25">SUM(AL9,BF9,BZ9,CT9,DN9,EH9,FB9)</f>
        <v>0</v>
      </c>
      <c r="S9" s="280">
        <f aca="true" t="shared" si="21" ref="S9:S25">SUM(AM9,BG9,CA9,CU9,DO9,EI9,FC9)</f>
        <v>0</v>
      </c>
      <c r="T9" s="280">
        <f aca="true" t="shared" si="22" ref="T9:T25">SUM(AN9,BH9,CB9,CV9,DP9,EJ9,FD9)</f>
        <v>0</v>
      </c>
      <c r="U9" s="280">
        <f aca="true" t="shared" si="23" ref="U9:U25">SUM(AO9,BI9,CC9,CW9,DQ9,EK9,FE9)</f>
        <v>0</v>
      </c>
      <c r="V9" s="280">
        <f aca="true" t="shared" si="24" ref="V9:V25">SUM(AP9,BJ9,CD9,CX9,DR9,EL9,FF9)</f>
        <v>0</v>
      </c>
      <c r="W9" s="280">
        <f aca="true" t="shared" si="25" ref="W9:W25">SUM(AQ9,BK9,CE9,CY9,DS9,EM9,FG9)</f>
        <v>60</v>
      </c>
      <c r="X9" s="280">
        <f aca="true" t="shared" si="26" ref="X9:X25">SUM(Y9:AQ9)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  <c r="AK9" s="285" t="s">
        <v>585</v>
      </c>
      <c r="AL9" s="285" t="s">
        <v>585</v>
      </c>
      <c r="AM9" s="280">
        <v>0</v>
      </c>
      <c r="AN9" s="286" t="s">
        <v>585</v>
      </c>
      <c r="AO9" s="280">
        <v>0</v>
      </c>
      <c r="AP9" s="285" t="s">
        <v>585</v>
      </c>
      <c r="AQ9" s="280">
        <v>0</v>
      </c>
      <c r="AR9" s="280">
        <f aca="true" t="shared" si="27" ref="AR9:AR25">SUM(AS9:BK9)</f>
        <v>965</v>
      </c>
      <c r="AS9" s="280">
        <v>0</v>
      </c>
      <c r="AT9" s="280">
        <v>0</v>
      </c>
      <c r="AU9" s="280">
        <v>0</v>
      </c>
      <c r="AV9" s="280">
        <v>905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5" t="s">
        <v>585</v>
      </c>
      <c r="BE9" s="285" t="s">
        <v>585</v>
      </c>
      <c r="BF9" s="285" t="s">
        <v>585</v>
      </c>
      <c r="BG9" s="285" t="s">
        <v>585</v>
      </c>
      <c r="BH9" s="285" t="s">
        <v>585</v>
      </c>
      <c r="BI9" s="285" t="s">
        <v>585</v>
      </c>
      <c r="BJ9" s="285" t="s">
        <v>585</v>
      </c>
      <c r="BK9" s="280">
        <v>60</v>
      </c>
      <c r="BL9" s="280">
        <f aca="true" t="shared" si="28" ref="BL9:BL25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0</v>
      </c>
      <c r="BW9" s="280">
        <v>0</v>
      </c>
      <c r="BX9" s="285" t="s">
        <v>585</v>
      </c>
      <c r="BY9" s="285" t="s">
        <v>585</v>
      </c>
      <c r="BZ9" s="285" t="s">
        <v>585</v>
      </c>
      <c r="CA9" s="285" t="s">
        <v>585</v>
      </c>
      <c r="CB9" s="285" t="s">
        <v>585</v>
      </c>
      <c r="CC9" s="285" t="s">
        <v>585</v>
      </c>
      <c r="CD9" s="285" t="s">
        <v>585</v>
      </c>
      <c r="CE9" s="280">
        <v>0</v>
      </c>
      <c r="CF9" s="280">
        <f aca="true" t="shared" si="29" ref="CF9:CF25">SUM(CG9:CY9)</f>
        <v>0</v>
      </c>
      <c r="CG9" s="280">
        <v>0</v>
      </c>
      <c r="CH9" s="280">
        <v>0</v>
      </c>
      <c r="CI9" s="280">
        <v>0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5" t="s">
        <v>585</v>
      </c>
      <c r="CS9" s="285" t="s">
        <v>585</v>
      </c>
      <c r="CT9" s="285" t="s">
        <v>585</v>
      </c>
      <c r="CU9" s="285" t="s">
        <v>585</v>
      </c>
      <c r="CV9" s="285" t="s">
        <v>585</v>
      </c>
      <c r="CW9" s="285" t="s">
        <v>585</v>
      </c>
      <c r="CX9" s="285" t="s">
        <v>585</v>
      </c>
      <c r="CY9" s="280">
        <v>0</v>
      </c>
      <c r="CZ9" s="280">
        <f aca="true" t="shared" si="30" ref="CZ9:CZ25">SUM(DA9:DS9)</f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85" t="s">
        <v>585</v>
      </c>
      <c r="DM9" s="285" t="s">
        <v>585</v>
      </c>
      <c r="DN9" s="280">
        <v>0</v>
      </c>
      <c r="DO9" s="285" t="s">
        <v>585</v>
      </c>
      <c r="DP9" s="285" t="s">
        <v>585</v>
      </c>
      <c r="DQ9" s="285" t="s">
        <v>585</v>
      </c>
      <c r="DR9" s="285" t="s">
        <v>585</v>
      </c>
      <c r="DS9" s="280">
        <v>0</v>
      </c>
      <c r="DT9" s="280">
        <f aca="true" t="shared" si="31" ref="DT9:DT25">SUM(DU9:EM9)</f>
        <v>0</v>
      </c>
      <c r="DU9" s="280"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v>0</v>
      </c>
      <c r="EA9" s="280">
        <v>0</v>
      </c>
      <c r="EB9" s="280">
        <v>0</v>
      </c>
      <c r="EC9" s="280">
        <v>0</v>
      </c>
      <c r="ED9" s="280">
        <v>0</v>
      </c>
      <c r="EE9" s="280">
        <v>0</v>
      </c>
      <c r="EF9" s="285" t="s">
        <v>585</v>
      </c>
      <c r="EG9" s="280">
        <v>0</v>
      </c>
      <c r="EH9" s="280">
        <v>0</v>
      </c>
      <c r="EI9" s="285" t="s">
        <v>585</v>
      </c>
      <c r="EJ9" s="285" t="s">
        <v>585</v>
      </c>
      <c r="EK9" s="285" t="s">
        <v>585</v>
      </c>
      <c r="EL9" s="280">
        <v>0</v>
      </c>
      <c r="EM9" s="280">
        <v>0</v>
      </c>
      <c r="EN9" s="280">
        <f aca="true" t="shared" si="32" ref="EN9:EN25">SUM(EO9:FG9)</f>
        <v>299</v>
      </c>
      <c r="EO9" s="280">
        <v>168</v>
      </c>
      <c r="EP9" s="280">
        <v>0</v>
      </c>
      <c r="EQ9" s="280">
        <v>0</v>
      </c>
      <c r="ER9" s="280">
        <v>45</v>
      </c>
      <c r="ES9" s="280">
        <v>84</v>
      </c>
      <c r="ET9" s="280">
        <v>0</v>
      </c>
      <c r="EU9" s="280">
        <v>0</v>
      </c>
      <c r="EV9" s="280">
        <v>0</v>
      </c>
      <c r="EW9" s="280">
        <v>2</v>
      </c>
      <c r="EX9" s="280">
        <v>0</v>
      </c>
      <c r="EY9" s="284">
        <v>0</v>
      </c>
      <c r="EZ9" s="285" t="s">
        <v>585</v>
      </c>
      <c r="FA9" s="285" t="s">
        <v>585</v>
      </c>
      <c r="FB9" s="286" t="s">
        <v>585</v>
      </c>
      <c r="FC9" s="280">
        <v>0</v>
      </c>
      <c r="FD9" s="280">
        <v>0</v>
      </c>
      <c r="FE9" s="280">
        <v>0</v>
      </c>
      <c r="FF9" s="280">
        <v>0</v>
      </c>
      <c r="FG9" s="280">
        <v>0</v>
      </c>
    </row>
    <row r="10" spans="1:163" ht="12" customHeight="1">
      <c r="A10" s="282" t="s">
        <v>194</v>
      </c>
      <c r="B10" s="283" t="s">
        <v>551</v>
      </c>
      <c r="C10" s="282" t="s">
        <v>569</v>
      </c>
      <c r="D10" s="280">
        <f t="shared" si="6"/>
        <v>1464</v>
      </c>
      <c r="E10" s="280">
        <f t="shared" si="7"/>
        <v>0</v>
      </c>
      <c r="F10" s="280">
        <f t="shared" si="8"/>
        <v>0</v>
      </c>
      <c r="G10" s="280">
        <f t="shared" si="9"/>
        <v>0</v>
      </c>
      <c r="H10" s="280">
        <f t="shared" si="10"/>
        <v>990</v>
      </c>
      <c r="I10" s="280">
        <f t="shared" si="11"/>
        <v>384</v>
      </c>
      <c r="J10" s="280">
        <f t="shared" si="12"/>
        <v>85</v>
      </c>
      <c r="K10" s="280">
        <f t="shared" si="13"/>
        <v>0</v>
      </c>
      <c r="L10" s="280">
        <f t="shared" si="14"/>
        <v>0</v>
      </c>
      <c r="M10" s="280">
        <f t="shared" si="15"/>
        <v>0</v>
      </c>
      <c r="N10" s="280">
        <f t="shared" si="16"/>
        <v>0</v>
      </c>
      <c r="O10" s="280">
        <f t="shared" si="17"/>
        <v>0</v>
      </c>
      <c r="P10" s="280">
        <f t="shared" si="18"/>
        <v>0</v>
      </c>
      <c r="Q10" s="280">
        <f t="shared" si="19"/>
        <v>0</v>
      </c>
      <c r="R10" s="280">
        <f t="shared" si="20"/>
        <v>0</v>
      </c>
      <c r="S10" s="280">
        <f t="shared" si="21"/>
        <v>0</v>
      </c>
      <c r="T10" s="280">
        <f t="shared" si="22"/>
        <v>0</v>
      </c>
      <c r="U10" s="280">
        <f t="shared" si="23"/>
        <v>0</v>
      </c>
      <c r="V10" s="280">
        <f t="shared" si="24"/>
        <v>0</v>
      </c>
      <c r="W10" s="280">
        <f t="shared" si="25"/>
        <v>5</v>
      </c>
      <c r="X10" s="280">
        <f t="shared" si="26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  <c r="AK10" s="285" t="s">
        <v>585</v>
      </c>
      <c r="AL10" s="285" t="s">
        <v>585</v>
      </c>
      <c r="AM10" s="280">
        <v>0</v>
      </c>
      <c r="AN10" s="286" t="s">
        <v>585</v>
      </c>
      <c r="AO10" s="280">
        <v>0</v>
      </c>
      <c r="AP10" s="285" t="s">
        <v>585</v>
      </c>
      <c r="AQ10" s="280">
        <v>0</v>
      </c>
      <c r="AR10" s="280">
        <f t="shared" si="27"/>
        <v>439</v>
      </c>
      <c r="AS10" s="280">
        <v>0</v>
      </c>
      <c r="AT10" s="280">
        <v>0</v>
      </c>
      <c r="AU10" s="280">
        <v>0</v>
      </c>
      <c r="AV10" s="280">
        <v>439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5" t="s">
        <v>585</v>
      </c>
      <c r="BE10" s="285" t="s">
        <v>585</v>
      </c>
      <c r="BF10" s="285" t="s">
        <v>585</v>
      </c>
      <c r="BG10" s="285" t="s">
        <v>585</v>
      </c>
      <c r="BH10" s="285" t="s">
        <v>585</v>
      </c>
      <c r="BI10" s="285" t="s">
        <v>585</v>
      </c>
      <c r="BJ10" s="285" t="s">
        <v>585</v>
      </c>
      <c r="BK10" s="280">
        <v>0</v>
      </c>
      <c r="BL10" s="280">
        <f t="shared" si="28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5" t="s">
        <v>585</v>
      </c>
      <c r="BY10" s="285" t="s">
        <v>585</v>
      </c>
      <c r="BZ10" s="285" t="s">
        <v>585</v>
      </c>
      <c r="CA10" s="285" t="s">
        <v>585</v>
      </c>
      <c r="CB10" s="285" t="s">
        <v>585</v>
      </c>
      <c r="CC10" s="285" t="s">
        <v>585</v>
      </c>
      <c r="CD10" s="285" t="s">
        <v>585</v>
      </c>
      <c r="CE10" s="280">
        <v>0</v>
      </c>
      <c r="CF10" s="280">
        <f t="shared" si="29"/>
        <v>0</v>
      </c>
      <c r="CG10" s="280">
        <v>0</v>
      </c>
      <c r="CH10" s="280">
        <v>0</v>
      </c>
      <c r="CI10" s="280">
        <v>0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5" t="s">
        <v>585</v>
      </c>
      <c r="CS10" s="285" t="s">
        <v>585</v>
      </c>
      <c r="CT10" s="285" t="s">
        <v>585</v>
      </c>
      <c r="CU10" s="285" t="s">
        <v>585</v>
      </c>
      <c r="CV10" s="285" t="s">
        <v>585</v>
      </c>
      <c r="CW10" s="285" t="s">
        <v>585</v>
      </c>
      <c r="CX10" s="285" t="s">
        <v>585</v>
      </c>
      <c r="CY10" s="280">
        <v>0</v>
      </c>
      <c r="CZ10" s="280">
        <f t="shared" si="30"/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v>0</v>
      </c>
      <c r="DG10" s="280">
        <v>0</v>
      </c>
      <c r="DH10" s="280">
        <v>0</v>
      </c>
      <c r="DI10" s="280">
        <v>0</v>
      </c>
      <c r="DJ10" s="280">
        <v>0</v>
      </c>
      <c r="DK10" s="280">
        <v>0</v>
      </c>
      <c r="DL10" s="285" t="s">
        <v>585</v>
      </c>
      <c r="DM10" s="285" t="s">
        <v>585</v>
      </c>
      <c r="DN10" s="280">
        <v>0</v>
      </c>
      <c r="DO10" s="285" t="s">
        <v>585</v>
      </c>
      <c r="DP10" s="285" t="s">
        <v>585</v>
      </c>
      <c r="DQ10" s="285" t="s">
        <v>585</v>
      </c>
      <c r="DR10" s="285" t="s">
        <v>585</v>
      </c>
      <c r="DS10" s="280">
        <v>0</v>
      </c>
      <c r="DT10" s="280">
        <f t="shared" si="31"/>
        <v>0</v>
      </c>
      <c r="DU10" s="280"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v>0</v>
      </c>
      <c r="EA10" s="280">
        <v>0</v>
      </c>
      <c r="EB10" s="280">
        <v>0</v>
      </c>
      <c r="EC10" s="280">
        <v>0</v>
      </c>
      <c r="ED10" s="280">
        <v>0</v>
      </c>
      <c r="EE10" s="280">
        <v>0</v>
      </c>
      <c r="EF10" s="285" t="s">
        <v>585</v>
      </c>
      <c r="EG10" s="280">
        <v>0</v>
      </c>
      <c r="EH10" s="280">
        <v>0</v>
      </c>
      <c r="EI10" s="285" t="s">
        <v>585</v>
      </c>
      <c r="EJ10" s="285" t="s">
        <v>585</v>
      </c>
      <c r="EK10" s="285" t="s">
        <v>585</v>
      </c>
      <c r="EL10" s="280">
        <v>0</v>
      </c>
      <c r="EM10" s="280">
        <v>0</v>
      </c>
      <c r="EN10" s="280">
        <f t="shared" si="32"/>
        <v>1025</v>
      </c>
      <c r="EO10" s="280">
        <v>0</v>
      </c>
      <c r="EP10" s="280">
        <v>0</v>
      </c>
      <c r="EQ10" s="280">
        <v>0</v>
      </c>
      <c r="ER10" s="280">
        <v>551</v>
      </c>
      <c r="ES10" s="280">
        <v>384</v>
      </c>
      <c r="ET10" s="280">
        <v>85</v>
      </c>
      <c r="EU10" s="280">
        <v>0</v>
      </c>
      <c r="EV10" s="280">
        <v>0</v>
      </c>
      <c r="EW10" s="280">
        <v>0</v>
      </c>
      <c r="EX10" s="280">
        <v>0</v>
      </c>
      <c r="EY10" s="284">
        <v>0</v>
      </c>
      <c r="EZ10" s="285" t="s">
        <v>585</v>
      </c>
      <c r="FA10" s="285" t="s">
        <v>585</v>
      </c>
      <c r="FB10" s="286" t="s">
        <v>585</v>
      </c>
      <c r="FC10" s="280">
        <v>0</v>
      </c>
      <c r="FD10" s="280">
        <v>0</v>
      </c>
      <c r="FE10" s="280">
        <v>0</v>
      </c>
      <c r="FF10" s="280">
        <v>0</v>
      </c>
      <c r="FG10" s="280">
        <v>5</v>
      </c>
    </row>
    <row r="11" spans="1:163" ht="12" customHeight="1">
      <c r="A11" s="282" t="s">
        <v>194</v>
      </c>
      <c r="B11" s="283" t="s">
        <v>552</v>
      </c>
      <c r="C11" s="282" t="s">
        <v>570</v>
      </c>
      <c r="D11" s="280">
        <f t="shared" si="6"/>
        <v>2532</v>
      </c>
      <c r="E11" s="280">
        <f t="shared" si="7"/>
        <v>0</v>
      </c>
      <c r="F11" s="280">
        <f t="shared" si="8"/>
        <v>0</v>
      </c>
      <c r="G11" s="280">
        <f t="shared" si="9"/>
        <v>0</v>
      </c>
      <c r="H11" s="280">
        <f t="shared" si="10"/>
        <v>647</v>
      </c>
      <c r="I11" s="280">
        <f t="shared" si="11"/>
        <v>471</v>
      </c>
      <c r="J11" s="280">
        <f t="shared" si="12"/>
        <v>95</v>
      </c>
      <c r="K11" s="280">
        <f t="shared" si="13"/>
        <v>0</v>
      </c>
      <c r="L11" s="280">
        <f t="shared" si="14"/>
        <v>0</v>
      </c>
      <c r="M11" s="280">
        <f t="shared" si="15"/>
        <v>0</v>
      </c>
      <c r="N11" s="280">
        <f t="shared" si="16"/>
        <v>616</v>
      </c>
      <c r="O11" s="280">
        <f t="shared" si="17"/>
        <v>0</v>
      </c>
      <c r="P11" s="280">
        <f t="shared" si="18"/>
        <v>0</v>
      </c>
      <c r="Q11" s="280">
        <f t="shared" si="19"/>
        <v>0</v>
      </c>
      <c r="R11" s="280">
        <f t="shared" si="20"/>
        <v>670</v>
      </c>
      <c r="S11" s="280">
        <f t="shared" si="21"/>
        <v>0</v>
      </c>
      <c r="T11" s="280">
        <f t="shared" si="22"/>
        <v>0</v>
      </c>
      <c r="U11" s="280">
        <f t="shared" si="23"/>
        <v>0</v>
      </c>
      <c r="V11" s="280">
        <f t="shared" si="24"/>
        <v>0</v>
      </c>
      <c r="W11" s="280">
        <f t="shared" si="25"/>
        <v>33</v>
      </c>
      <c r="X11" s="280">
        <f t="shared" si="26"/>
        <v>57</v>
      </c>
      <c r="Y11" s="280">
        <v>0</v>
      </c>
      <c r="Z11" s="280">
        <v>0</v>
      </c>
      <c r="AA11" s="280">
        <v>0</v>
      </c>
      <c r="AB11" s="280">
        <v>57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  <c r="AK11" s="285" t="s">
        <v>585</v>
      </c>
      <c r="AL11" s="285" t="s">
        <v>585</v>
      </c>
      <c r="AM11" s="280">
        <v>0</v>
      </c>
      <c r="AN11" s="286" t="s">
        <v>585</v>
      </c>
      <c r="AO11" s="280">
        <v>0</v>
      </c>
      <c r="AP11" s="285" t="s">
        <v>585</v>
      </c>
      <c r="AQ11" s="280">
        <v>0</v>
      </c>
      <c r="AR11" s="280">
        <f t="shared" si="27"/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5" t="s">
        <v>585</v>
      </c>
      <c r="BE11" s="285" t="s">
        <v>585</v>
      </c>
      <c r="BF11" s="285" t="s">
        <v>585</v>
      </c>
      <c r="BG11" s="285" t="s">
        <v>585</v>
      </c>
      <c r="BH11" s="285" t="s">
        <v>585</v>
      </c>
      <c r="BI11" s="285" t="s">
        <v>585</v>
      </c>
      <c r="BJ11" s="285" t="s">
        <v>585</v>
      </c>
      <c r="BK11" s="280">
        <v>0</v>
      </c>
      <c r="BL11" s="280">
        <f t="shared" si="28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0</v>
      </c>
      <c r="BW11" s="280">
        <v>0</v>
      </c>
      <c r="BX11" s="285" t="s">
        <v>585</v>
      </c>
      <c r="BY11" s="285" t="s">
        <v>585</v>
      </c>
      <c r="BZ11" s="285" t="s">
        <v>585</v>
      </c>
      <c r="CA11" s="285" t="s">
        <v>585</v>
      </c>
      <c r="CB11" s="285" t="s">
        <v>585</v>
      </c>
      <c r="CC11" s="285" t="s">
        <v>585</v>
      </c>
      <c r="CD11" s="285" t="s">
        <v>585</v>
      </c>
      <c r="CE11" s="280">
        <v>0</v>
      </c>
      <c r="CF11" s="280">
        <f t="shared" si="29"/>
        <v>0</v>
      </c>
      <c r="CG11" s="280">
        <v>0</v>
      </c>
      <c r="CH11" s="280">
        <v>0</v>
      </c>
      <c r="CI11" s="280">
        <v>0</v>
      </c>
      <c r="CJ11" s="280"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5" t="s">
        <v>585</v>
      </c>
      <c r="CS11" s="285" t="s">
        <v>585</v>
      </c>
      <c r="CT11" s="285" t="s">
        <v>585</v>
      </c>
      <c r="CU11" s="285" t="s">
        <v>585</v>
      </c>
      <c r="CV11" s="285" t="s">
        <v>585</v>
      </c>
      <c r="CW11" s="285" t="s">
        <v>585</v>
      </c>
      <c r="CX11" s="285" t="s">
        <v>585</v>
      </c>
      <c r="CY11" s="280">
        <v>0</v>
      </c>
      <c r="CZ11" s="280">
        <f t="shared" si="30"/>
        <v>1286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v>0</v>
      </c>
      <c r="DG11" s="280">
        <v>0</v>
      </c>
      <c r="DH11" s="280">
        <v>0</v>
      </c>
      <c r="DI11" s="280">
        <v>0</v>
      </c>
      <c r="DJ11" s="280">
        <v>616</v>
      </c>
      <c r="DK11" s="280">
        <v>0</v>
      </c>
      <c r="DL11" s="285" t="s">
        <v>585</v>
      </c>
      <c r="DM11" s="285" t="s">
        <v>585</v>
      </c>
      <c r="DN11" s="280">
        <v>670</v>
      </c>
      <c r="DO11" s="285" t="s">
        <v>585</v>
      </c>
      <c r="DP11" s="285" t="s">
        <v>585</v>
      </c>
      <c r="DQ11" s="285" t="s">
        <v>585</v>
      </c>
      <c r="DR11" s="285" t="s">
        <v>585</v>
      </c>
      <c r="DS11" s="280">
        <v>0</v>
      </c>
      <c r="DT11" s="280">
        <f t="shared" si="31"/>
        <v>0</v>
      </c>
      <c r="DU11" s="280"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v>0</v>
      </c>
      <c r="EA11" s="280">
        <v>0</v>
      </c>
      <c r="EB11" s="280">
        <v>0</v>
      </c>
      <c r="EC11" s="280">
        <v>0</v>
      </c>
      <c r="ED11" s="280">
        <v>0</v>
      </c>
      <c r="EE11" s="280">
        <v>0</v>
      </c>
      <c r="EF11" s="285" t="s">
        <v>585</v>
      </c>
      <c r="EG11" s="280">
        <v>0</v>
      </c>
      <c r="EH11" s="280">
        <v>0</v>
      </c>
      <c r="EI11" s="285" t="s">
        <v>585</v>
      </c>
      <c r="EJ11" s="285" t="s">
        <v>585</v>
      </c>
      <c r="EK11" s="285" t="s">
        <v>585</v>
      </c>
      <c r="EL11" s="280">
        <v>0</v>
      </c>
      <c r="EM11" s="280">
        <v>0</v>
      </c>
      <c r="EN11" s="280">
        <f t="shared" si="32"/>
        <v>1189</v>
      </c>
      <c r="EO11" s="280">
        <v>0</v>
      </c>
      <c r="EP11" s="280">
        <v>0</v>
      </c>
      <c r="EQ11" s="280">
        <v>0</v>
      </c>
      <c r="ER11" s="280">
        <v>590</v>
      </c>
      <c r="ES11" s="280">
        <v>471</v>
      </c>
      <c r="ET11" s="280">
        <v>95</v>
      </c>
      <c r="EU11" s="280">
        <v>0</v>
      </c>
      <c r="EV11" s="280">
        <v>0</v>
      </c>
      <c r="EW11" s="280">
        <v>0</v>
      </c>
      <c r="EX11" s="280">
        <v>0</v>
      </c>
      <c r="EY11" s="284">
        <v>0</v>
      </c>
      <c r="EZ11" s="285" t="s">
        <v>585</v>
      </c>
      <c r="FA11" s="285" t="s">
        <v>585</v>
      </c>
      <c r="FB11" s="286" t="s">
        <v>585</v>
      </c>
      <c r="FC11" s="280">
        <v>0</v>
      </c>
      <c r="FD11" s="280">
        <v>0</v>
      </c>
      <c r="FE11" s="280">
        <v>0</v>
      </c>
      <c r="FF11" s="280">
        <v>0</v>
      </c>
      <c r="FG11" s="280">
        <v>33</v>
      </c>
    </row>
    <row r="12" spans="1:163" ht="12" customHeight="1">
      <c r="A12" s="282" t="s">
        <v>194</v>
      </c>
      <c r="B12" s="283" t="s">
        <v>553</v>
      </c>
      <c r="C12" s="282" t="s">
        <v>571</v>
      </c>
      <c r="D12" s="280">
        <f t="shared" si="6"/>
        <v>4278</v>
      </c>
      <c r="E12" s="280">
        <f t="shared" si="7"/>
        <v>0</v>
      </c>
      <c r="F12" s="280">
        <f t="shared" si="8"/>
        <v>0</v>
      </c>
      <c r="G12" s="280">
        <f t="shared" si="9"/>
        <v>0</v>
      </c>
      <c r="H12" s="280">
        <f t="shared" si="10"/>
        <v>961</v>
      </c>
      <c r="I12" s="280">
        <f t="shared" si="11"/>
        <v>270</v>
      </c>
      <c r="J12" s="280">
        <f t="shared" si="12"/>
        <v>105</v>
      </c>
      <c r="K12" s="280">
        <f t="shared" si="13"/>
        <v>0</v>
      </c>
      <c r="L12" s="280">
        <f t="shared" si="14"/>
        <v>0</v>
      </c>
      <c r="M12" s="280">
        <f t="shared" si="15"/>
        <v>0</v>
      </c>
      <c r="N12" s="280">
        <f t="shared" si="16"/>
        <v>0</v>
      </c>
      <c r="O12" s="280">
        <f t="shared" si="17"/>
        <v>0</v>
      </c>
      <c r="P12" s="280">
        <f t="shared" si="18"/>
        <v>2942</v>
      </c>
      <c r="Q12" s="280">
        <f t="shared" si="19"/>
        <v>0</v>
      </c>
      <c r="R12" s="280">
        <f t="shared" si="20"/>
        <v>0</v>
      </c>
      <c r="S12" s="280">
        <f t="shared" si="21"/>
        <v>0</v>
      </c>
      <c r="T12" s="280">
        <f t="shared" si="22"/>
        <v>0</v>
      </c>
      <c r="U12" s="280">
        <f t="shared" si="23"/>
        <v>0</v>
      </c>
      <c r="V12" s="280">
        <f t="shared" si="24"/>
        <v>0</v>
      </c>
      <c r="W12" s="280">
        <f t="shared" si="25"/>
        <v>0</v>
      </c>
      <c r="X12" s="280">
        <f t="shared" si="26"/>
        <v>3446</v>
      </c>
      <c r="Y12" s="280">
        <v>0</v>
      </c>
      <c r="Z12" s="280">
        <v>0</v>
      </c>
      <c r="AA12" s="280">
        <v>0</v>
      </c>
      <c r="AB12" s="280">
        <v>504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2942</v>
      </c>
      <c r="AK12" s="285" t="s">
        <v>585</v>
      </c>
      <c r="AL12" s="285" t="s">
        <v>585</v>
      </c>
      <c r="AM12" s="280">
        <v>0</v>
      </c>
      <c r="AN12" s="286" t="s">
        <v>585</v>
      </c>
      <c r="AO12" s="280">
        <v>0</v>
      </c>
      <c r="AP12" s="285" t="s">
        <v>585</v>
      </c>
      <c r="AQ12" s="280">
        <v>0</v>
      </c>
      <c r="AR12" s="280">
        <f t="shared" si="27"/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5" t="s">
        <v>585</v>
      </c>
      <c r="BE12" s="285" t="s">
        <v>585</v>
      </c>
      <c r="BF12" s="285" t="s">
        <v>585</v>
      </c>
      <c r="BG12" s="285" t="s">
        <v>585</v>
      </c>
      <c r="BH12" s="285" t="s">
        <v>585</v>
      </c>
      <c r="BI12" s="285" t="s">
        <v>585</v>
      </c>
      <c r="BJ12" s="285" t="s">
        <v>585</v>
      </c>
      <c r="BK12" s="280">
        <v>0</v>
      </c>
      <c r="BL12" s="280">
        <f t="shared" si="28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5" t="s">
        <v>585</v>
      </c>
      <c r="BY12" s="285" t="s">
        <v>585</v>
      </c>
      <c r="BZ12" s="285" t="s">
        <v>585</v>
      </c>
      <c r="CA12" s="285" t="s">
        <v>585</v>
      </c>
      <c r="CB12" s="285" t="s">
        <v>585</v>
      </c>
      <c r="CC12" s="285" t="s">
        <v>585</v>
      </c>
      <c r="CD12" s="285" t="s">
        <v>585</v>
      </c>
      <c r="CE12" s="280">
        <v>0</v>
      </c>
      <c r="CF12" s="280">
        <f t="shared" si="29"/>
        <v>0</v>
      </c>
      <c r="CG12" s="280">
        <v>0</v>
      </c>
      <c r="CH12" s="280">
        <v>0</v>
      </c>
      <c r="CI12" s="280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5" t="s">
        <v>585</v>
      </c>
      <c r="CS12" s="285" t="s">
        <v>585</v>
      </c>
      <c r="CT12" s="285" t="s">
        <v>585</v>
      </c>
      <c r="CU12" s="285" t="s">
        <v>585</v>
      </c>
      <c r="CV12" s="285" t="s">
        <v>585</v>
      </c>
      <c r="CW12" s="285" t="s">
        <v>585</v>
      </c>
      <c r="CX12" s="285" t="s">
        <v>585</v>
      </c>
      <c r="CY12" s="280">
        <v>0</v>
      </c>
      <c r="CZ12" s="280">
        <f t="shared" si="30"/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5" t="s">
        <v>585</v>
      </c>
      <c r="DM12" s="285" t="s">
        <v>585</v>
      </c>
      <c r="DN12" s="280">
        <v>0</v>
      </c>
      <c r="DO12" s="285" t="s">
        <v>585</v>
      </c>
      <c r="DP12" s="285" t="s">
        <v>585</v>
      </c>
      <c r="DQ12" s="285" t="s">
        <v>585</v>
      </c>
      <c r="DR12" s="285" t="s">
        <v>585</v>
      </c>
      <c r="DS12" s="280">
        <v>0</v>
      </c>
      <c r="DT12" s="280">
        <f t="shared" si="31"/>
        <v>0</v>
      </c>
      <c r="DU12" s="280"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5" t="s">
        <v>585</v>
      </c>
      <c r="EG12" s="280">
        <v>0</v>
      </c>
      <c r="EH12" s="280">
        <v>0</v>
      </c>
      <c r="EI12" s="285" t="s">
        <v>585</v>
      </c>
      <c r="EJ12" s="285" t="s">
        <v>585</v>
      </c>
      <c r="EK12" s="285" t="s">
        <v>585</v>
      </c>
      <c r="EL12" s="280">
        <v>0</v>
      </c>
      <c r="EM12" s="280">
        <v>0</v>
      </c>
      <c r="EN12" s="280">
        <f t="shared" si="32"/>
        <v>832</v>
      </c>
      <c r="EO12" s="280">
        <v>0</v>
      </c>
      <c r="EP12" s="280">
        <v>0</v>
      </c>
      <c r="EQ12" s="280">
        <v>0</v>
      </c>
      <c r="ER12" s="280">
        <v>457</v>
      </c>
      <c r="ES12" s="280">
        <v>270</v>
      </c>
      <c r="ET12" s="280">
        <v>105</v>
      </c>
      <c r="EU12" s="280">
        <v>0</v>
      </c>
      <c r="EV12" s="280">
        <v>0</v>
      </c>
      <c r="EW12" s="280">
        <v>0</v>
      </c>
      <c r="EX12" s="280">
        <v>0</v>
      </c>
      <c r="EY12" s="284">
        <v>0</v>
      </c>
      <c r="EZ12" s="285" t="s">
        <v>585</v>
      </c>
      <c r="FA12" s="285" t="s">
        <v>585</v>
      </c>
      <c r="FB12" s="286" t="s">
        <v>585</v>
      </c>
      <c r="FC12" s="280">
        <v>0</v>
      </c>
      <c r="FD12" s="280">
        <v>0</v>
      </c>
      <c r="FE12" s="280">
        <v>0</v>
      </c>
      <c r="FF12" s="280">
        <v>0</v>
      </c>
      <c r="FG12" s="280">
        <v>0</v>
      </c>
    </row>
    <row r="13" spans="1:163" ht="12" customHeight="1">
      <c r="A13" s="282" t="s">
        <v>194</v>
      </c>
      <c r="B13" s="283" t="s">
        <v>554</v>
      </c>
      <c r="C13" s="282" t="s">
        <v>572</v>
      </c>
      <c r="D13" s="280">
        <f t="shared" si="6"/>
        <v>2366</v>
      </c>
      <c r="E13" s="280">
        <f t="shared" si="7"/>
        <v>1156</v>
      </c>
      <c r="F13" s="280">
        <f t="shared" si="8"/>
        <v>0</v>
      </c>
      <c r="G13" s="280">
        <f t="shared" si="9"/>
        <v>0</v>
      </c>
      <c r="H13" s="280">
        <f t="shared" si="10"/>
        <v>294</v>
      </c>
      <c r="I13" s="280">
        <f t="shared" si="11"/>
        <v>315</v>
      </c>
      <c r="J13" s="280">
        <f t="shared" si="12"/>
        <v>180</v>
      </c>
      <c r="K13" s="280">
        <f t="shared" si="13"/>
        <v>0</v>
      </c>
      <c r="L13" s="280">
        <f t="shared" si="14"/>
        <v>421</v>
      </c>
      <c r="M13" s="280">
        <f t="shared" si="15"/>
        <v>0</v>
      </c>
      <c r="N13" s="280">
        <f t="shared" si="16"/>
        <v>0</v>
      </c>
      <c r="O13" s="280">
        <f t="shared" si="17"/>
        <v>0</v>
      </c>
      <c r="P13" s="280">
        <f t="shared" si="18"/>
        <v>0</v>
      </c>
      <c r="Q13" s="280">
        <f t="shared" si="19"/>
        <v>0</v>
      </c>
      <c r="R13" s="280">
        <f t="shared" si="20"/>
        <v>0</v>
      </c>
      <c r="S13" s="280">
        <f t="shared" si="21"/>
        <v>0</v>
      </c>
      <c r="T13" s="280">
        <f t="shared" si="22"/>
        <v>0</v>
      </c>
      <c r="U13" s="280">
        <f t="shared" si="23"/>
        <v>0</v>
      </c>
      <c r="V13" s="280">
        <f t="shared" si="24"/>
        <v>0</v>
      </c>
      <c r="W13" s="280">
        <f t="shared" si="25"/>
        <v>0</v>
      </c>
      <c r="X13" s="280">
        <f t="shared" si="26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  <c r="AK13" s="285" t="s">
        <v>585</v>
      </c>
      <c r="AL13" s="285" t="s">
        <v>585</v>
      </c>
      <c r="AM13" s="280">
        <v>0</v>
      </c>
      <c r="AN13" s="286" t="s">
        <v>585</v>
      </c>
      <c r="AO13" s="280">
        <v>0</v>
      </c>
      <c r="AP13" s="285" t="s">
        <v>585</v>
      </c>
      <c r="AQ13" s="280">
        <v>0</v>
      </c>
      <c r="AR13" s="280">
        <f t="shared" si="27"/>
        <v>10</v>
      </c>
      <c r="AS13" s="280">
        <v>0</v>
      </c>
      <c r="AT13" s="280">
        <v>0</v>
      </c>
      <c r="AU13" s="280">
        <v>0</v>
      </c>
      <c r="AV13" s="280">
        <v>10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5" t="s">
        <v>585</v>
      </c>
      <c r="BE13" s="285" t="s">
        <v>585</v>
      </c>
      <c r="BF13" s="285" t="s">
        <v>585</v>
      </c>
      <c r="BG13" s="285" t="s">
        <v>585</v>
      </c>
      <c r="BH13" s="285" t="s">
        <v>585</v>
      </c>
      <c r="BI13" s="285" t="s">
        <v>585</v>
      </c>
      <c r="BJ13" s="285" t="s">
        <v>585</v>
      </c>
      <c r="BK13" s="280">
        <v>0</v>
      </c>
      <c r="BL13" s="280">
        <f t="shared" si="28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5" t="s">
        <v>585</v>
      </c>
      <c r="BY13" s="285" t="s">
        <v>585</v>
      </c>
      <c r="BZ13" s="285" t="s">
        <v>585</v>
      </c>
      <c r="CA13" s="285" t="s">
        <v>585</v>
      </c>
      <c r="CB13" s="285" t="s">
        <v>585</v>
      </c>
      <c r="CC13" s="285" t="s">
        <v>585</v>
      </c>
      <c r="CD13" s="285" t="s">
        <v>585</v>
      </c>
      <c r="CE13" s="280">
        <v>0</v>
      </c>
      <c r="CF13" s="280">
        <f t="shared" si="29"/>
        <v>0</v>
      </c>
      <c r="CG13" s="280">
        <v>0</v>
      </c>
      <c r="CH13" s="280">
        <v>0</v>
      </c>
      <c r="CI13" s="280">
        <v>0</v>
      </c>
      <c r="CJ13" s="280"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5" t="s">
        <v>585</v>
      </c>
      <c r="CS13" s="285" t="s">
        <v>585</v>
      </c>
      <c r="CT13" s="285" t="s">
        <v>585</v>
      </c>
      <c r="CU13" s="285" t="s">
        <v>585</v>
      </c>
      <c r="CV13" s="285" t="s">
        <v>585</v>
      </c>
      <c r="CW13" s="285" t="s">
        <v>585</v>
      </c>
      <c r="CX13" s="285" t="s">
        <v>585</v>
      </c>
      <c r="CY13" s="280">
        <v>0</v>
      </c>
      <c r="CZ13" s="280">
        <f t="shared" si="30"/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5" t="s">
        <v>585</v>
      </c>
      <c r="DM13" s="285" t="s">
        <v>585</v>
      </c>
      <c r="DN13" s="280">
        <v>0</v>
      </c>
      <c r="DO13" s="285" t="s">
        <v>585</v>
      </c>
      <c r="DP13" s="285" t="s">
        <v>585</v>
      </c>
      <c r="DQ13" s="285" t="s">
        <v>585</v>
      </c>
      <c r="DR13" s="285" t="s">
        <v>585</v>
      </c>
      <c r="DS13" s="280">
        <v>0</v>
      </c>
      <c r="DT13" s="280">
        <f t="shared" si="31"/>
        <v>0</v>
      </c>
      <c r="DU13" s="280"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5" t="s">
        <v>585</v>
      </c>
      <c r="EG13" s="280">
        <v>0</v>
      </c>
      <c r="EH13" s="280">
        <v>0</v>
      </c>
      <c r="EI13" s="285" t="s">
        <v>585</v>
      </c>
      <c r="EJ13" s="285" t="s">
        <v>585</v>
      </c>
      <c r="EK13" s="285" t="s">
        <v>585</v>
      </c>
      <c r="EL13" s="280">
        <v>0</v>
      </c>
      <c r="EM13" s="280">
        <v>0</v>
      </c>
      <c r="EN13" s="280">
        <f t="shared" si="32"/>
        <v>2356</v>
      </c>
      <c r="EO13" s="280">
        <v>1156</v>
      </c>
      <c r="EP13" s="280">
        <v>0</v>
      </c>
      <c r="EQ13" s="280">
        <v>0</v>
      </c>
      <c r="ER13" s="280">
        <v>284</v>
      </c>
      <c r="ES13" s="280">
        <v>315</v>
      </c>
      <c r="ET13" s="280">
        <v>180</v>
      </c>
      <c r="EU13" s="280">
        <v>0</v>
      </c>
      <c r="EV13" s="280">
        <v>421</v>
      </c>
      <c r="EW13" s="280">
        <v>0</v>
      </c>
      <c r="EX13" s="280">
        <v>0</v>
      </c>
      <c r="EY13" s="284">
        <v>0</v>
      </c>
      <c r="EZ13" s="285" t="s">
        <v>585</v>
      </c>
      <c r="FA13" s="285" t="s">
        <v>585</v>
      </c>
      <c r="FB13" s="286" t="s">
        <v>585</v>
      </c>
      <c r="FC13" s="280">
        <v>0</v>
      </c>
      <c r="FD13" s="280">
        <v>0</v>
      </c>
      <c r="FE13" s="280">
        <v>0</v>
      </c>
      <c r="FF13" s="280">
        <v>0</v>
      </c>
      <c r="FG13" s="280">
        <v>0</v>
      </c>
    </row>
    <row r="14" spans="1:163" ht="12" customHeight="1">
      <c r="A14" s="282" t="s">
        <v>194</v>
      </c>
      <c r="B14" s="283" t="s">
        <v>555</v>
      </c>
      <c r="C14" s="282" t="s">
        <v>573</v>
      </c>
      <c r="D14" s="280">
        <f t="shared" si="6"/>
        <v>4997</v>
      </c>
      <c r="E14" s="280">
        <f t="shared" si="7"/>
        <v>958</v>
      </c>
      <c r="F14" s="280">
        <f t="shared" si="8"/>
        <v>0</v>
      </c>
      <c r="G14" s="280">
        <f t="shared" si="9"/>
        <v>0</v>
      </c>
      <c r="H14" s="280">
        <f t="shared" si="10"/>
        <v>205</v>
      </c>
      <c r="I14" s="280">
        <f t="shared" si="11"/>
        <v>112</v>
      </c>
      <c r="J14" s="280">
        <f t="shared" si="12"/>
        <v>0</v>
      </c>
      <c r="K14" s="280">
        <f t="shared" si="13"/>
        <v>0</v>
      </c>
      <c r="L14" s="280">
        <f t="shared" si="14"/>
        <v>277</v>
      </c>
      <c r="M14" s="280">
        <f t="shared" si="15"/>
        <v>0</v>
      </c>
      <c r="N14" s="280">
        <f t="shared" si="16"/>
        <v>0</v>
      </c>
      <c r="O14" s="280">
        <f t="shared" si="17"/>
        <v>0</v>
      </c>
      <c r="P14" s="280">
        <f t="shared" si="18"/>
        <v>0</v>
      </c>
      <c r="Q14" s="280">
        <f t="shared" si="19"/>
        <v>3357</v>
      </c>
      <c r="R14" s="280">
        <f t="shared" si="20"/>
        <v>0</v>
      </c>
      <c r="S14" s="280">
        <f t="shared" si="21"/>
        <v>0</v>
      </c>
      <c r="T14" s="280">
        <f t="shared" si="22"/>
        <v>0</v>
      </c>
      <c r="U14" s="280">
        <f t="shared" si="23"/>
        <v>0</v>
      </c>
      <c r="V14" s="280">
        <f t="shared" si="24"/>
        <v>0</v>
      </c>
      <c r="W14" s="280">
        <f t="shared" si="25"/>
        <v>88</v>
      </c>
      <c r="X14" s="280">
        <f t="shared" si="26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  <c r="AK14" s="285" t="s">
        <v>585</v>
      </c>
      <c r="AL14" s="285" t="s">
        <v>585</v>
      </c>
      <c r="AM14" s="280">
        <v>0</v>
      </c>
      <c r="AN14" s="286" t="s">
        <v>585</v>
      </c>
      <c r="AO14" s="280">
        <v>0</v>
      </c>
      <c r="AP14" s="285" t="s">
        <v>585</v>
      </c>
      <c r="AQ14" s="280">
        <v>0</v>
      </c>
      <c r="AR14" s="280">
        <f t="shared" si="27"/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5" t="s">
        <v>585</v>
      </c>
      <c r="BE14" s="285" t="s">
        <v>585</v>
      </c>
      <c r="BF14" s="285" t="s">
        <v>585</v>
      </c>
      <c r="BG14" s="285" t="s">
        <v>585</v>
      </c>
      <c r="BH14" s="285" t="s">
        <v>585</v>
      </c>
      <c r="BI14" s="285" t="s">
        <v>585</v>
      </c>
      <c r="BJ14" s="285" t="s">
        <v>585</v>
      </c>
      <c r="BK14" s="280">
        <v>0</v>
      </c>
      <c r="BL14" s="280">
        <f t="shared" si="28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5" t="s">
        <v>585</v>
      </c>
      <c r="BY14" s="285" t="s">
        <v>585</v>
      </c>
      <c r="BZ14" s="285" t="s">
        <v>585</v>
      </c>
      <c r="CA14" s="285" t="s">
        <v>585</v>
      </c>
      <c r="CB14" s="285" t="s">
        <v>585</v>
      </c>
      <c r="CC14" s="285" t="s">
        <v>585</v>
      </c>
      <c r="CD14" s="285" t="s">
        <v>585</v>
      </c>
      <c r="CE14" s="280">
        <v>0</v>
      </c>
      <c r="CF14" s="280">
        <f t="shared" si="29"/>
        <v>0</v>
      </c>
      <c r="CG14" s="280">
        <v>0</v>
      </c>
      <c r="CH14" s="280">
        <v>0</v>
      </c>
      <c r="CI14" s="280">
        <v>0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5" t="s">
        <v>585</v>
      </c>
      <c r="CS14" s="285" t="s">
        <v>585</v>
      </c>
      <c r="CT14" s="285" t="s">
        <v>585</v>
      </c>
      <c r="CU14" s="285" t="s">
        <v>585</v>
      </c>
      <c r="CV14" s="285" t="s">
        <v>585</v>
      </c>
      <c r="CW14" s="285" t="s">
        <v>585</v>
      </c>
      <c r="CX14" s="285" t="s">
        <v>585</v>
      </c>
      <c r="CY14" s="280">
        <v>0</v>
      </c>
      <c r="CZ14" s="280">
        <f t="shared" si="30"/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5" t="s">
        <v>585</v>
      </c>
      <c r="DM14" s="285" t="s">
        <v>585</v>
      </c>
      <c r="DN14" s="280">
        <v>0</v>
      </c>
      <c r="DO14" s="285" t="s">
        <v>585</v>
      </c>
      <c r="DP14" s="285" t="s">
        <v>585</v>
      </c>
      <c r="DQ14" s="285" t="s">
        <v>585</v>
      </c>
      <c r="DR14" s="285" t="s">
        <v>585</v>
      </c>
      <c r="DS14" s="280">
        <v>0</v>
      </c>
      <c r="DT14" s="280">
        <f t="shared" si="31"/>
        <v>3357</v>
      </c>
      <c r="DU14" s="280"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5" t="s">
        <v>585</v>
      </c>
      <c r="EG14" s="280">
        <v>3357</v>
      </c>
      <c r="EH14" s="280">
        <v>0</v>
      </c>
      <c r="EI14" s="285" t="s">
        <v>585</v>
      </c>
      <c r="EJ14" s="285" t="s">
        <v>585</v>
      </c>
      <c r="EK14" s="285" t="s">
        <v>585</v>
      </c>
      <c r="EL14" s="280">
        <v>0</v>
      </c>
      <c r="EM14" s="280">
        <v>0</v>
      </c>
      <c r="EN14" s="280">
        <f t="shared" si="32"/>
        <v>1640</v>
      </c>
      <c r="EO14" s="280">
        <v>958</v>
      </c>
      <c r="EP14" s="280">
        <v>0</v>
      </c>
      <c r="EQ14" s="280">
        <v>0</v>
      </c>
      <c r="ER14" s="280">
        <v>205</v>
      </c>
      <c r="ES14" s="280">
        <v>112</v>
      </c>
      <c r="ET14" s="280">
        <v>0</v>
      </c>
      <c r="EU14" s="280">
        <v>0</v>
      </c>
      <c r="EV14" s="280">
        <v>277</v>
      </c>
      <c r="EW14" s="280">
        <v>0</v>
      </c>
      <c r="EX14" s="280">
        <v>0</v>
      </c>
      <c r="EY14" s="284">
        <v>0</v>
      </c>
      <c r="EZ14" s="285" t="s">
        <v>585</v>
      </c>
      <c r="FA14" s="285" t="s">
        <v>585</v>
      </c>
      <c r="FB14" s="286" t="s">
        <v>585</v>
      </c>
      <c r="FC14" s="280">
        <v>0</v>
      </c>
      <c r="FD14" s="280">
        <v>0</v>
      </c>
      <c r="FE14" s="280">
        <v>0</v>
      </c>
      <c r="FF14" s="280">
        <v>0</v>
      </c>
      <c r="FG14" s="280">
        <v>88</v>
      </c>
    </row>
    <row r="15" spans="1:163" ht="12" customHeight="1">
      <c r="A15" s="282" t="s">
        <v>194</v>
      </c>
      <c r="B15" s="283" t="s">
        <v>556</v>
      </c>
      <c r="C15" s="282" t="s">
        <v>574</v>
      </c>
      <c r="D15" s="280">
        <f t="shared" si="6"/>
        <v>91</v>
      </c>
      <c r="E15" s="280">
        <f t="shared" si="7"/>
        <v>0</v>
      </c>
      <c r="F15" s="280">
        <f t="shared" si="8"/>
        <v>0</v>
      </c>
      <c r="G15" s="280">
        <f t="shared" si="9"/>
        <v>0</v>
      </c>
      <c r="H15" s="280">
        <f t="shared" si="10"/>
        <v>91</v>
      </c>
      <c r="I15" s="280">
        <f t="shared" si="11"/>
        <v>0</v>
      </c>
      <c r="J15" s="280">
        <f t="shared" si="12"/>
        <v>0</v>
      </c>
      <c r="K15" s="280">
        <f t="shared" si="13"/>
        <v>0</v>
      </c>
      <c r="L15" s="280">
        <f t="shared" si="14"/>
        <v>0</v>
      </c>
      <c r="M15" s="280">
        <f t="shared" si="15"/>
        <v>0</v>
      </c>
      <c r="N15" s="280">
        <f t="shared" si="16"/>
        <v>0</v>
      </c>
      <c r="O15" s="280">
        <f t="shared" si="17"/>
        <v>0</v>
      </c>
      <c r="P15" s="280">
        <f t="shared" si="18"/>
        <v>0</v>
      </c>
      <c r="Q15" s="280">
        <f t="shared" si="19"/>
        <v>0</v>
      </c>
      <c r="R15" s="280">
        <f t="shared" si="20"/>
        <v>0</v>
      </c>
      <c r="S15" s="280">
        <f t="shared" si="21"/>
        <v>0</v>
      </c>
      <c r="T15" s="280">
        <f t="shared" si="22"/>
        <v>0</v>
      </c>
      <c r="U15" s="280">
        <f t="shared" si="23"/>
        <v>0</v>
      </c>
      <c r="V15" s="280">
        <f t="shared" si="24"/>
        <v>0</v>
      </c>
      <c r="W15" s="280">
        <f t="shared" si="25"/>
        <v>0</v>
      </c>
      <c r="X15" s="280">
        <f t="shared" si="26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  <c r="AK15" s="285" t="s">
        <v>585</v>
      </c>
      <c r="AL15" s="285" t="s">
        <v>585</v>
      </c>
      <c r="AM15" s="280">
        <v>0</v>
      </c>
      <c r="AN15" s="286" t="s">
        <v>585</v>
      </c>
      <c r="AO15" s="280">
        <v>0</v>
      </c>
      <c r="AP15" s="285" t="s">
        <v>585</v>
      </c>
      <c r="AQ15" s="280">
        <v>0</v>
      </c>
      <c r="AR15" s="280">
        <f t="shared" si="27"/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5" t="s">
        <v>585</v>
      </c>
      <c r="BE15" s="285" t="s">
        <v>585</v>
      </c>
      <c r="BF15" s="285" t="s">
        <v>585</v>
      </c>
      <c r="BG15" s="285" t="s">
        <v>585</v>
      </c>
      <c r="BH15" s="285" t="s">
        <v>585</v>
      </c>
      <c r="BI15" s="285" t="s">
        <v>585</v>
      </c>
      <c r="BJ15" s="285" t="s">
        <v>585</v>
      </c>
      <c r="BK15" s="280">
        <v>0</v>
      </c>
      <c r="BL15" s="280">
        <f t="shared" si="28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5" t="s">
        <v>585</v>
      </c>
      <c r="BY15" s="285" t="s">
        <v>585</v>
      </c>
      <c r="BZ15" s="285" t="s">
        <v>585</v>
      </c>
      <c r="CA15" s="285" t="s">
        <v>585</v>
      </c>
      <c r="CB15" s="285" t="s">
        <v>585</v>
      </c>
      <c r="CC15" s="285" t="s">
        <v>585</v>
      </c>
      <c r="CD15" s="285" t="s">
        <v>585</v>
      </c>
      <c r="CE15" s="280">
        <v>0</v>
      </c>
      <c r="CF15" s="280">
        <f t="shared" si="29"/>
        <v>0</v>
      </c>
      <c r="CG15" s="280">
        <v>0</v>
      </c>
      <c r="CH15" s="280">
        <v>0</v>
      </c>
      <c r="CI15" s="280">
        <v>0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5" t="s">
        <v>585</v>
      </c>
      <c r="CS15" s="285" t="s">
        <v>585</v>
      </c>
      <c r="CT15" s="285" t="s">
        <v>585</v>
      </c>
      <c r="CU15" s="285" t="s">
        <v>585</v>
      </c>
      <c r="CV15" s="285" t="s">
        <v>585</v>
      </c>
      <c r="CW15" s="285" t="s">
        <v>585</v>
      </c>
      <c r="CX15" s="285" t="s">
        <v>585</v>
      </c>
      <c r="CY15" s="280">
        <v>0</v>
      </c>
      <c r="CZ15" s="280">
        <f t="shared" si="30"/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5" t="s">
        <v>585</v>
      </c>
      <c r="DM15" s="285" t="s">
        <v>585</v>
      </c>
      <c r="DN15" s="280">
        <v>0</v>
      </c>
      <c r="DO15" s="285" t="s">
        <v>585</v>
      </c>
      <c r="DP15" s="285" t="s">
        <v>585</v>
      </c>
      <c r="DQ15" s="285" t="s">
        <v>585</v>
      </c>
      <c r="DR15" s="285" t="s">
        <v>585</v>
      </c>
      <c r="DS15" s="280">
        <v>0</v>
      </c>
      <c r="DT15" s="280">
        <f t="shared" si="31"/>
        <v>0</v>
      </c>
      <c r="DU15" s="280"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5" t="s">
        <v>585</v>
      </c>
      <c r="EG15" s="280">
        <v>0</v>
      </c>
      <c r="EH15" s="280">
        <v>0</v>
      </c>
      <c r="EI15" s="285" t="s">
        <v>585</v>
      </c>
      <c r="EJ15" s="285" t="s">
        <v>585</v>
      </c>
      <c r="EK15" s="285" t="s">
        <v>585</v>
      </c>
      <c r="EL15" s="280">
        <v>0</v>
      </c>
      <c r="EM15" s="280">
        <v>0</v>
      </c>
      <c r="EN15" s="280">
        <f t="shared" si="32"/>
        <v>91</v>
      </c>
      <c r="EO15" s="280">
        <v>0</v>
      </c>
      <c r="EP15" s="280">
        <v>0</v>
      </c>
      <c r="EQ15" s="280">
        <v>0</v>
      </c>
      <c r="ER15" s="280">
        <v>91</v>
      </c>
      <c r="ES15" s="280">
        <v>0</v>
      </c>
      <c r="ET15" s="280">
        <v>0</v>
      </c>
      <c r="EU15" s="280">
        <v>0</v>
      </c>
      <c r="EV15" s="280">
        <v>0</v>
      </c>
      <c r="EW15" s="280">
        <v>0</v>
      </c>
      <c r="EX15" s="280">
        <v>0</v>
      </c>
      <c r="EY15" s="284">
        <v>0</v>
      </c>
      <c r="EZ15" s="285" t="s">
        <v>585</v>
      </c>
      <c r="FA15" s="285" t="s">
        <v>585</v>
      </c>
      <c r="FB15" s="286" t="s">
        <v>585</v>
      </c>
      <c r="FC15" s="280">
        <v>0</v>
      </c>
      <c r="FD15" s="280">
        <v>0</v>
      </c>
      <c r="FE15" s="280">
        <v>0</v>
      </c>
      <c r="FF15" s="280">
        <v>0</v>
      </c>
      <c r="FG15" s="280">
        <v>0</v>
      </c>
    </row>
    <row r="16" spans="1:163" ht="12" customHeight="1">
      <c r="A16" s="282" t="s">
        <v>194</v>
      </c>
      <c r="B16" s="283" t="s">
        <v>557</v>
      </c>
      <c r="C16" s="282" t="s">
        <v>575</v>
      </c>
      <c r="D16" s="280">
        <f t="shared" si="6"/>
        <v>366</v>
      </c>
      <c r="E16" s="280">
        <f t="shared" si="7"/>
        <v>0</v>
      </c>
      <c r="F16" s="280">
        <f t="shared" si="8"/>
        <v>0</v>
      </c>
      <c r="G16" s="280">
        <f t="shared" si="9"/>
        <v>0</v>
      </c>
      <c r="H16" s="280">
        <f t="shared" si="10"/>
        <v>284</v>
      </c>
      <c r="I16" s="280">
        <f t="shared" si="11"/>
        <v>82</v>
      </c>
      <c r="J16" s="280">
        <f t="shared" si="12"/>
        <v>0</v>
      </c>
      <c r="K16" s="280">
        <f t="shared" si="13"/>
        <v>0</v>
      </c>
      <c r="L16" s="280">
        <f t="shared" si="14"/>
        <v>0</v>
      </c>
      <c r="M16" s="280">
        <f t="shared" si="15"/>
        <v>0</v>
      </c>
      <c r="N16" s="280">
        <f t="shared" si="16"/>
        <v>0</v>
      </c>
      <c r="O16" s="280">
        <f t="shared" si="17"/>
        <v>0</v>
      </c>
      <c r="P16" s="280">
        <f t="shared" si="18"/>
        <v>0</v>
      </c>
      <c r="Q16" s="280">
        <f t="shared" si="19"/>
        <v>0</v>
      </c>
      <c r="R16" s="280">
        <f t="shared" si="20"/>
        <v>0</v>
      </c>
      <c r="S16" s="280">
        <f t="shared" si="21"/>
        <v>0</v>
      </c>
      <c r="T16" s="280">
        <f t="shared" si="22"/>
        <v>0</v>
      </c>
      <c r="U16" s="280">
        <f t="shared" si="23"/>
        <v>0</v>
      </c>
      <c r="V16" s="280">
        <f t="shared" si="24"/>
        <v>0</v>
      </c>
      <c r="W16" s="280">
        <f t="shared" si="25"/>
        <v>0</v>
      </c>
      <c r="X16" s="280">
        <f t="shared" si="26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  <c r="AK16" s="285" t="s">
        <v>585</v>
      </c>
      <c r="AL16" s="285" t="s">
        <v>585</v>
      </c>
      <c r="AM16" s="280">
        <v>0</v>
      </c>
      <c r="AN16" s="286" t="s">
        <v>585</v>
      </c>
      <c r="AO16" s="280">
        <v>0</v>
      </c>
      <c r="AP16" s="285" t="s">
        <v>585</v>
      </c>
      <c r="AQ16" s="280">
        <v>0</v>
      </c>
      <c r="AR16" s="280">
        <f t="shared" si="27"/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5" t="s">
        <v>585</v>
      </c>
      <c r="BE16" s="285" t="s">
        <v>585</v>
      </c>
      <c r="BF16" s="285" t="s">
        <v>585</v>
      </c>
      <c r="BG16" s="285" t="s">
        <v>585</v>
      </c>
      <c r="BH16" s="285" t="s">
        <v>585</v>
      </c>
      <c r="BI16" s="285" t="s">
        <v>585</v>
      </c>
      <c r="BJ16" s="285" t="s">
        <v>585</v>
      </c>
      <c r="BK16" s="280">
        <v>0</v>
      </c>
      <c r="BL16" s="280">
        <f t="shared" si="28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5" t="s">
        <v>585</v>
      </c>
      <c r="BY16" s="285" t="s">
        <v>585</v>
      </c>
      <c r="BZ16" s="285" t="s">
        <v>585</v>
      </c>
      <c r="CA16" s="285" t="s">
        <v>585</v>
      </c>
      <c r="CB16" s="285" t="s">
        <v>585</v>
      </c>
      <c r="CC16" s="285" t="s">
        <v>585</v>
      </c>
      <c r="CD16" s="285" t="s">
        <v>585</v>
      </c>
      <c r="CE16" s="280">
        <v>0</v>
      </c>
      <c r="CF16" s="280">
        <f t="shared" si="29"/>
        <v>0</v>
      </c>
      <c r="CG16" s="280">
        <v>0</v>
      </c>
      <c r="CH16" s="280">
        <v>0</v>
      </c>
      <c r="CI16" s="280">
        <v>0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5" t="s">
        <v>585</v>
      </c>
      <c r="CS16" s="285" t="s">
        <v>585</v>
      </c>
      <c r="CT16" s="285" t="s">
        <v>585</v>
      </c>
      <c r="CU16" s="285" t="s">
        <v>585</v>
      </c>
      <c r="CV16" s="285" t="s">
        <v>585</v>
      </c>
      <c r="CW16" s="285" t="s">
        <v>585</v>
      </c>
      <c r="CX16" s="285" t="s">
        <v>585</v>
      </c>
      <c r="CY16" s="280">
        <v>0</v>
      </c>
      <c r="CZ16" s="280">
        <f t="shared" si="30"/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5" t="s">
        <v>585</v>
      </c>
      <c r="DM16" s="285" t="s">
        <v>585</v>
      </c>
      <c r="DN16" s="280">
        <v>0</v>
      </c>
      <c r="DO16" s="285" t="s">
        <v>585</v>
      </c>
      <c r="DP16" s="285" t="s">
        <v>585</v>
      </c>
      <c r="DQ16" s="285" t="s">
        <v>585</v>
      </c>
      <c r="DR16" s="285" t="s">
        <v>585</v>
      </c>
      <c r="DS16" s="280">
        <v>0</v>
      </c>
      <c r="DT16" s="280">
        <f t="shared" si="31"/>
        <v>0</v>
      </c>
      <c r="DU16" s="280"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5" t="s">
        <v>585</v>
      </c>
      <c r="EG16" s="280">
        <v>0</v>
      </c>
      <c r="EH16" s="280">
        <v>0</v>
      </c>
      <c r="EI16" s="285" t="s">
        <v>585</v>
      </c>
      <c r="EJ16" s="285" t="s">
        <v>585</v>
      </c>
      <c r="EK16" s="285" t="s">
        <v>585</v>
      </c>
      <c r="EL16" s="280">
        <v>0</v>
      </c>
      <c r="EM16" s="280">
        <v>0</v>
      </c>
      <c r="EN16" s="280">
        <f t="shared" si="32"/>
        <v>366</v>
      </c>
      <c r="EO16" s="280">
        <v>0</v>
      </c>
      <c r="EP16" s="280">
        <v>0</v>
      </c>
      <c r="EQ16" s="280">
        <v>0</v>
      </c>
      <c r="ER16" s="280">
        <v>284</v>
      </c>
      <c r="ES16" s="280">
        <v>82</v>
      </c>
      <c r="ET16" s="280">
        <v>0</v>
      </c>
      <c r="EU16" s="280">
        <v>0</v>
      </c>
      <c r="EV16" s="280">
        <v>0</v>
      </c>
      <c r="EW16" s="280">
        <v>0</v>
      </c>
      <c r="EX16" s="280">
        <v>0</v>
      </c>
      <c r="EY16" s="284">
        <v>0</v>
      </c>
      <c r="EZ16" s="285" t="s">
        <v>585</v>
      </c>
      <c r="FA16" s="285" t="s">
        <v>585</v>
      </c>
      <c r="FB16" s="286" t="s">
        <v>585</v>
      </c>
      <c r="FC16" s="280">
        <v>0</v>
      </c>
      <c r="FD16" s="280">
        <v>0</v>
      </c>
      <c r="FE16" s="280">
        <v>0</v>
      </c>
      <c r="FF16" s="280">
        <v>0</v>
      </c>
      <c r="FG16" s="280">
        <v>0</v>
      </c>
    </row>
    <row r="17" spans="1:163" ht="12" customHeight="1">
      <c r="A17" s="282" t="s">
        <v>194</v>
      </c>
      <c r="B17" s="283" t="s">
        <v>558</v>
      </c>
      <c r="C17" s="282" t="s">
        <v>576</v>
      </c>
      <c r="D17" s="280">
        <f t="shared" si="6"/>
        <v>400</v>
      </c>
      <c r="E17" s="280">
        <f t="shared" si="7"/>
        <v>0</v>
      </c>
      <c r="F17" s="280">
        <f t="shared" si="8"/>
        <v>0</v>
      </c>
      <c r="G17" s="280">
        <f t="shared" si="9"/>
        <v>0</v>
      </c>
      <c r="H17" s="280">
        <f t="shared" si="10"/>
        <v>132</v>
      </c>
      <c r="I17" s="280">
        <f t="shared" si="11"/>
        <v>0</v>
      </c>
      <c r="J17" s="280">
        <f t="shared" si="12"/>
        <v>0</v>
      </c>
      <c r="K17" s="280">
        <f t="shared" si="13"/>
        <v>0</v>
      </c>
      <c r="L17" s="280">
        <f t="shared" si="14"/>
        <v>0</v>
      </c>
      <c r="M17" s="280">
        <f t="shared" si="15"/>
        <v>0</v>
      </c>
      <c r="N17" s="280">
        <f t="shared" si="16"/>
        <v>0</v>
      </c>
      <c r="O17" s="280">
        <f t="shared" si="17"/>
        <v>0</v>
      </c>
      <c r="P17" s="280">
        <f t="shared" si="18"/>
        <v>0</v>
      </c>
      <c r="Q17" s="280">
        <f t="shared" si="19"/>
        <v>0</v>
      </c>
      <c r="R17" s="280">
        <f t="shared" si="20"/>
        <v>0</v>
      </c>
      <c r="S17" s="280">
        <f t="shared" si="21"/>
        <v>259</v>
      </c>
      <c r="T17" s="280">
        <f t="shared" si="22"/>
        <v>0</v>
      </c>
      <c r="U17" s="280">
        <f t="shared" si="23"/>
        <v>0</v>
      </c>
      <c r="V17" s="280">
        <f t="shared" si="24"/>
        <v>0</v>
      </c>
      <c r="W17" s="280">
        <f t="shared" si="25"/>
        <v>9</v>
      </c>
      <c r="X17" s="280">
        <f t="shared" si="26"/>
        <v>259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  <c r="AK17" s="285" t="s">
        <v>585</v>
      </c>
      <c r="AL17" s="285" t="s">
        <v>585</v>
      </c>
      <c r="AM17" s="280">
        <v>259</v>
      </c>
      <c r="AN17" s="286" t="s">
        <v>585</v>
      </c>
      <c r="AO17" s="280">
        <v>0</v>
      </c>
      <c r="AP17" s="285" t="s">
        <v>585</v>
      </c>
      <c r="AQ17" s="280">
        <v>0</v>
      </c>
      <c r="AR17" s="280">
        <f t="shared" si="27"/>
        <v>141</v>
      </c>
      <c r="AS17" s="280">
        <v>0</v>
      </c>
      <c r="AT17" s="280">
        <v>0</v>
      </c>
      <c r="AU17" s="280">
        <v>0</v>
      </c>
      <c r="AV17" s="280">
        <v>132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5" t="s">
        <v>585</v>
      </c>
      <c r="BE17" s="285" t="s">
        <v>585</v>
      </c>
      <c r="BF17" s="285" t="s">
        <v>585</v>
      </c>
      <c r="BG17" s="285" t="s">
        <v>585</v>
      </c>
      <c r="BH17" s="285" t="s">
        <v>585</v>
      </c>
      <c r="BI17" s="285" t="s">
        <v>585</v>
      </c>
      <c r="BJ17" s="285" t="s">
        <v>585</v>
      </c>
      <c r="BK17" s="280">
        <v>9</v>
      </c>
      <c r="BL17" s="280">
        <f t="shared" si="28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5" t="s">
        <v>585</v>
      </c>
      <c r="BY17" s="285" t="s">
        <v>585</v>
      </c>
      <c r="BZ17" s="285" t="s">
        <v>585</v>
      </c>
      <c r="CA17" s="285" t="s">
        <v>585</v>
      </c>
      <c r="CB17" s="285" t="s">
        <v>585</v>
      </c>
      <c r="CC17" s="285" t="s">
        <v>585</v>
      </c>
      <c r="CD17" s="285" t="s">
        <v>585</v>
      </c>
      <c r="CE17" s="280">
        <v>0</v>
      </c>
      <c r="CF17" s="280">
        <f t="shared" si="29"/>
        <v>0</v>
      </c>
      <c r="CG17" s="280">
        <v>0</v>
      </c>
      <c r="CH17" s="280">
        <v>0</v>
      </c>
      <c r="CI17" s="280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5" t="s">
        <v>585</v>
      </c>
      <c r="CS17" s="285" t="s">
        <v>585</v>
      </c>
      <c r="CT17" s="285" t="s">
        <v>585</v>
      </c>
      <c r="CU17" s="285" t="s">
        <v>585</v>
      </c>
      <c r="CV17" s="285" t="s">
        <v>585</v>
      </c>
      <c r="CW17" s="285" t="s">
        <v>585</v>
      </c>
      <c r="CX17" s="285" t="s">
        <v>585</v>
      </c>
      <c r="CY17" s="280">
        <v>0</v>
      </c>
      <c r="CZ17" s="280">
        <f t="shared" si="30"/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5" t="s">
        <v>585</v>
      </c>
      <c r="DM17" s="285" t="s">
        <v>585</v>
      </c>
      <c r="DN17" s="280">
        <v>0</v>
      </c>
      <c r="DO17" s="285" t="s">
        <v>585</v>
      </c>
      <c r="DP17" s="285" t="s">
        <v>585</v>
      </c>
      <c r="DQ17" s="285" t="s">
        <v>585</v>
      </c>
      <c r="DR17" s="285" t="s">
        <v>585</v>
      </c>
      <c r="DS17" s="280">
        <v>0</v>
      </c>
      <c r="DT17" s="280">
        <f t="shared" si="31"/>
        <v>0</v>
      </c>
      <c r="DU17" s="280"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5" t="s">
        <v>585</v>
      </c>
      <c r="EG17" s="280">
        <v>0</v>
      </c>
      <c r="EH17" s="280">
        <v>0</v>
      </c>
      <c r="EI17" s="285" t="s">
        <v>585</v>
      </c>
      <c r="EJ17" s="285" t="s">
        <v>585</v>
      </c>
      <c r="EK17" s="285" t="s">
        <v>585</v>
      </c>
      <c r="EL17" s="280">
        <v>0</v>
      </c>
      <c r="EM17" s="280">
        <v>0</v>
      </c>
      <c r="EN17" s="280">
        <f t="shared" si="32"/>
        <v>0</v>
      </c>
      <c r="EO17" s="280">
        <v>0</v>
      </c>
      <c r="EP17" s="280">
        <v>0</v>
      </c>
      <c r="EQ17" s="280">
        <v>0</v>
      </c>
      <c r="ER17" s="280">
        <v>0</v>
      </c>
      <c r="ES17" s="280">
        <v>0</v>
      </c>
      <c r="ET17" s="280">
        <v>0</v>
      </c>
      <c r="EU17" s="280">
        <v>0</v>
      </c>
      <c r="EV17" s="280">
        <v>0</v>
      </c>
      <c r="EW17" s="280">
        <v>0</v>
      </c>
      <c r="EX17" s="280">
        <v>0</v>
      </c>
      <c r="EY17" s="284">
        <v>0</v>
      </c>
      <c r="EZ17" s="285" t="s">
        <v>585</v>
      </c>
      <c r="FA17" s="285" t="s">
        <v>585</v>
      </c>
      <c r="FB17" s="286" t="s">
        <v>585</v>
      </c>
      <c r="FC17" s="280">
        <v>0</v>
      </c>
      <c r="FD17" s="280">
        <v>0</v>
      </c>
      <c r="FE17" s="280">
        <v>0</v>
      </c>
      <c r="FF17" s="280">
        <v>0</v>
      </c>
      <c r="FG17" s="280">
        <v>0</v>
      </c>
    </row>
    <row r="18" spans="1:163" ht="12" customHeight="1">
      <c r="A18" s="282" t="s">
        <v>194</v>
      </c>
      <c r="B18" s="283" t="s">
        <v>559</v>
      </c>
      <c r="C18" s="282" t="s">
        <v>577</v>
      </c>
      <c r="D18" s="280">
        <f t="shared" si="6"/>
        <v>1173</v>
      </c>
      <c r="E18" s="280">
        <f t="shared" si="7"/>
        <v>424</v>
      </c>
      <c r="F18" s="280">
        <f t="shared" si="8"/>
        <v>2</v>
      </c>
      <c r="G18" s="280">
        <f t="shared" si="9"/>
        <v>50</v>
      </c>
      <c r="H18" s="280">
        <f t="shared" si="10"/>
        <v>359</v>
      </c>
      <c r="I18" s="280">
        <f t="shared" si="11"/>
        <v>295</v>
      </c>
      <c r="J18" s="280">
        <f t="shared" si="12"/>
        <v>37</v>
      </c>
      <c r="K18" s="280">
        <f t="shared" si="13"/>
        <v>1</v>
      </c>
      <c r="L18" s="280">
        <f t="shared" si="14"/>
        <v>0</v>
      </c>
      <c r="M18" s="280">
        <f t="shared" si="15"/>
        <v>0</v>
      </c>
      <c r="N18" s="280">
        <f t="shared" si="16"/>
        <v>0</v>
      </c>
      <c r="O18" s="280">
        <f t="shared" si="17"/>
        <v>0</v>
      </c>
      <c r="P18" s="280">
        <f t="shared" si="18"/>
        <v>0</v>
      </c>
      <c r="Q18" s="280">
        <f t="shared" si="19"/>
        <v>0</v>
      </c>
      <c r="R18" s="280">
        <f t="shared" si="20"/>
        <v>0</v>
      </c>
      <c r="S18" s="280">
        <f t="shared" si="21"/>
        <v>0</v>
      </c>
      <c r="T18" s="280">
        <f t="shared" si="22"/>
        <v>0</v>
      </c>
      <c r="U18" s="280">
        <f t="shared" si="23"/>
        <v>0</v>
      </c>
      <c r="V18" s="280">
        <f t="shared" si="24"/>
        <v>0</v>
      </c>
      <c r="W18" s="280">
        <f t="shared" si="25"/>
        <v>5</v>
      </c>
      <c r="X18" s="280">
        <f t="shared" si="26"/>
        <v>5</v>
      </c>
      <c r="Y18" s="280">
        <v>5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  <c r="AK18" s="285" t="s">
        <v>585</v>
      </c>
      <c r="AL18" s="285" t="s">
        <v>585</v>
      </c>
      <c r="AM18" s="280">
        <v>0</v>
      </c>
      <c r="AN18" s="286" t="s">
        <v>585</v>
      </c>
      <c r="AO18" s="280">
        <v>0</v>
      </c>
      <c r="AP18" s="285" t="s">
        <v>585</v>
      </c>
      <c r="AQ18" s="280">
        <v>0</v>
      </c>
      <c r="AR18" s="280">
        <f t="shared" si="27"/>
        <v>52</v>
      </c>
      <c r="AS18" s="280">
        <v>0</v>
      </c>
      <c r="AT18" s="280">
        <v>0</v>
      </c>
      <c r="AU18" s="280">
        <v>0</v>
      </c>
      <c r="AV18" s="280">
        <v>52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5" t="s">
        <v>585</v>
      </c>
      <c r="BE18" s="285" t="s">
        <v>585</v>
      </c>
      <c r="BF18" s="285" t="s">
        <v>585</v>
      </c>
      <c r="BG18" s="285" t="s">
        <v>585</v>
      </c>
      <c r="BH18" s="285" t="s">
        <v>585</v>
      </c>
      <c r="BI18" s="285" t="s">
        <v>585</v>
      </c>
      <c r="BJ18" s="285" t="s">
        <v>585</v>
      </c>
      <c r="BK18" s="280">
        <v>0</v>
      </c>
      <c r="BL18" s="280">
        <f t="shared" si="28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5" t="s">
        <v>585</v>
      </c>
      <c r="BY18" s="285" t="s">
        <v>585</v>
      </c>
      <c r="BZ18" s="285" t="s">
        <v>585</v>
      </c>
      <c r="CA18" s="285" t="s">
        <v>585</v>
      </c>
      <c r="CB18" s="285" t="s">
        <v>585</v>
      </c>
      <c r="CC18" s="285" t="s">
        <v>585</v>
      </c>
      <c r="CD18" s="285" t="s">
        <v>585</v>
      </c>
      <c r="CE18" s="280">
        <v>0</v>
      </c>
      <c r="CF18" s="280">
        <f t="shared" si="29"/>
        <v>0</v>
      </c>
      <c r="CG18" s="280">
        <v>0</v>
      </c>
      <c r="CH18" s="280">
        <v>0</v>
      </c>
      <c r="CI18" s="280">
        <v>0</v>
      </c>
      <c r="CJ18" s="280"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5" t="s">
        <v>585</v>
      </c>
      <c r="CS18" s="285" t="s">
        <v>585</v>
      </c>
      <c r="CT18" s="285" t="s">
        <v>585</v>
      </c>
      <c r="CU18" s="285" t="s">
        <v>585</v>
      </c>
      <c r="CV18" s="285" t="s">
        <v>585</v>
      </c>
      <c r="CW18" s="285" t="s">
        <v>585</v>
      </c>
      <c r="CX18" s="285" t="s">
        <v>585</v>
      </c>
      <c r="CY18" s="280">
        <v>0</v>
      </c>
      <c r="CZ18" s="280">
        <f t="shared" si="30"/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5" t="s">
        <v>585</v>
      </c>
      <c r="DM18" s="285" t="s">
        <v>585</v>
      </c>
      <c r="DN18" s="280">
        <v>0</v>
      </c>
      <c r="DO18" s="285" t="s">
        <v>585</v>
      </c>
      <c r="DP18" s="285" t="s">
        <v>585</v>
      </c>
      <c r="DQ18" s="285" t="s">
        <v>585</v>
      </c>
      <c r="DR18" s="285" t="s">
        <v>585</v>
      </c>
      <c r="DS18" s="280">
        <v>0</v>
      </c>
      <c r="DT18" s="280">
        <f t="shared" si="31"/>
        <v>0</v>
      </c>
      <c r="DU18" s="280"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5" t="s">
        <v>585</v>
      </c>
      <c r="EG18" s="280">
        <v>0</v>
      </c>
      <c r="EH18" s="280">
        <v>0</v>
      </c>
      <c r="EI18" s="285" t="s">
        <v>585</v>
      </c>
      <c r="EJ18" s="285" t="s">
        <v>585</v>
      </c>
      <c r="EK18" s="285" t="s">
        <v>585</v>
      </c>
      <c r="EL18" s="280">
        <v>0</v>
      </c>
      <c r="EM18" s="280">
        <v>0</v>
      </c>
      <c r="EN18" s="280">
        <f t="shared" si="32"/>
        <v>1116</v>
      </c>
      <c r="EO18" s="280">
        <v>419</v>
      </c>
      <c r="EP18" s="280">
        <v>2</v>
      </c>
      <c r="EQ18" s="280">
        <v>50</v>
      </c>
      <c r="ER18" s="280">
        <v>307</v>
      </c>
      <c r="ES18" s="280">
        <v>295</v>
      </c>
      <c r="ET18" s="280">
        <v>37</v>
      </c>
      <c r="EU18" s="280">
        <v>1</v>
      </c>
      <c r="EV18" s="280">
        <v>0</v>
      </c>
      <c r="EW18" s="280">
        <v>0</v>
      </c>
      <c r="EX18" s="280">
        <v>0</v>
      </c>
      <c r="EY18" s="284">
        <v>0</v>
      </c>
      <c r="EZ18" s="285" t="s">
        <v>585</v>
      </c>
      <c r="FA18" s="285" t="s">
        <v>585</v>
      </c>
      <c r="FB18" s="286" t="s">
        <v>585</v>
      </c>
      <c r="FC18" s="280">
        <v>0</v>
      </c>
      <c r="FD18" s="280">
        <v>0</v>
      </c>
      <c r="FE18" s="280">
        <v>0</v>
      </c>
      <c r="FF18" s="280">
        <v>0</v>
      </c>
      <c r="FG18" s="280">
        <v>5</v>
      </c>
    </row>
    <row r="19" spans="1:163" ht="12" customHeight="1">
      <c r="A19" s="282" t="s">
        <v>194</v>
      </c>
      <c r="B19" s="283" t="s">
        <v>560</v>
      </c>
      <c r="C19" s="282" t="s">
        <v>578</v>
      </c>
      <c r="D19" s="280">
        <f t="shared" si="6"/>
        <v>355</v>
      </c>
      <c r="E19" s="280">
        <f t="shared" si="7"/>
        <v>0</v>
      </c>
      <c r="F19" s="280">
        <f t="shared" si="8"/>
        <v>0</v>
      </c>
      <c r="G19" s="280">
        <f t="shared" si="9"/>
        <v>0</v>
      </c>
      <c r="H19" s="280">
        <f t="shared" si="10"/>
        <v>284</v>
      </c>
      <c r="I19" s="280">
        <f t="shared" si="11"/>
        <v>0</v>
      </c>
      <c r="J19" s="280">
        <f t="shared" si="12"/>
        <v>71</v>
      </c>
      <c r="K19" s="280">
        <f t="shared" si="13"/>
        <v>0</v>
      </c>
      <c r="L19" s="280">
        <f t="shared" si="14"/>
        <v>0</v>
      </c>
      <c r="M19" s="280">
        <f t="shared" si="15"/>
        <v>0</v>
      </c>
      <c r="N19" s="280">
        <f t="shared" si="16"/>
        <v>0</v>
      </c>
      <c r="O19" s="280">
        <f t="shared" si="17"/>
        <v>0</v>
      </c>
      <c r="P19" s="280">
        <f t="shared" si="18"/>
        <v>0</v>
      </c>
      <c r="Q19" s="280">
        <f t="shared" si="19"/>
        <v>0</v>
      </c>
      <c r="R19" s="280">
        <f t="shared" si="20"/>
        <v>0</v>
      </c>
      <c r="S19" s="280">
        <f t="shared" si="21"/>
        <v>0</v>
      </c>
      <c r="T19" s="280">
        <f t="shared" si="22"/>
        <v>0</v>
      </c>
      <c r="U19" s="280">
        <f t="shared" si="23"/>
        <v>0</v>
      </c>
      <c r="V19" s="280">
        <f t="shared" si="24"/>
        <v>0</v>
      </c>
      <c r="W19" s="280">
        <f t="shared" si="25"/>
        <v>0</v>
      </c>
      <c r="X19" s="280">
        <f t="shared" si="26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  <c r="AK19" s="285" t="s">
        <v>585</v>
      </c>
      <c r="AL19" s="285" t="s">
        <v>585</v>
      </c>
      <c r="AM19" s="280">
        <v>0</v>
      </c>
      <c r="AN19" s="286" t="s">
        <v>585</v>
      </c>
      <c r="AO19" s="280">
        <v>0</v>
      </c>
      <c r="AP19" s="285" t="s">
        <v>585</v>
      </c>
      <c r="AQ19" s="280">
        <v>0</v>
      </c>
      <c r="AR19" s="280">
        <f t="shared" si="27"/>
        <v>62</v>
      </c>
      <c r="AS19" s="280">
        <v>0</v>
      </c>
      <c r="AT19" s="280">
        <v>0</v>
      </c>
      <c r="AU19" s="280">
        <v>0</v>
      </c>
      <c r="AV19" s="280">
        <v>62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5" t="s">
        <v>585</v>
      </c>
      <c r="BE19" s="285" t="s">
        <v>585</v>
      </c>
      <c r="BF19" s="285" t="s">
        <v>585</v>
      </c>
      <c r="BG19" s="285" t="s">
        <v>585</v>
      </c>
      <c r="BH19" s="285" t="s">
        <v>585</v>
      </c>
      <c r="BI19" s="285" t="s">
        <v>585</v>
      </c>
      <c r="BJ19" s="285" t="s">
        <v>585</v>
      </c>
      <c r="BK19" s="280">
        <v>0</v>
      </c>
      <c r="BL19" s="280">
        <f t="shared" si="28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5" t="s">
        <v>585</v>
      </c>
      <c r="BY19" s="285" t="s">
        <v>585</v>
      </c>
      <c r="BZ19" s="285" t="s">
        <v>585</v>
      </c>
      <c r="CA19" s="285" t="s">
        <v>585</v>
      </c>
      <c r="CB19" s="285" t="s">
        <v>585</v>
      </c>
      <c r="CC19" s="285" t="s">
        <v>585</v>
      </c>
      <c r="CD19" s="285" t="s">
        <v>585</v>
      </c>
      <c r="CE19" s="280">
        <v>0</v>
      </c>
      <c r="CF19" s="280">
        <f t="shared" si="29"/>
        <v>0</v>
      </c>
      <c r="CG19" s="280">
        <v>0</v>
      </c>
      <c r="CH19" s="280">
        <v>0</v>
      </c>
      <c r="CI19" s="280">
        <v>0</v>
      </c>
      <c r="CJ19" s="280"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5" t="s">
        <v>585</v>
      </c>
      <c r="CS19" s="285" t="s">
        <v>585</v>
      </c>
      <c r="CT19" s="285" t="s">
        <v>585</v>
      </c>
      <c r="CU19" s="285" t="s">
        <v>585</v>
      </c>
      <c r="CV19" s="285" t="s">
        <v>585</v>
      </c>
      <c r="CW19" s="285" t="s">
        <v>585</v>
      </c>
      <c r="CX19" s="285" t="s">
        <v>585</v>
      </c>
      <c r="CY19" s="280">
        <v>0</v>
      </c>
      <c r="CZ19" s="280">
        <f t="shared" si="30"/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5" t="s">
        <v>585</v>
      </c>
      <c r="DM19" s="285" t="s">
        <v>585</v>
      </c>
      <c r="DN19" s="280">
        <v>0</v>
      </c>
      <c r="DO19" s="285" t="s">
        <v>585</v>
      </c>
      <c r="DP19" s="285" t="s">
        <v>585</v>
      </c>
      <c r="DQ19" s="285" t="s">
        <v>585</v>
      </c>
      <c r="DR19" s="285" t="s">
        <v>585</v>
      </c>
      <c r="DS19" s="280">
        <v>0</v>
      </c>
      <c r="DT19" s="280">
        <f t="shared" si="31"/>
        <v>0</v>
      </c>
      <c r="DU19" s="280"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5" t="s">
        <v>585</v>
      </c>
      <c r="EG19" s="280">
        <v>0</v>
      </c>
      <c r="EH19" s="280">
        <v>0</v>
      </c>
      <c r="EI19" s="285" t="s">
        <v>585</v>
      </c>
      <c r="EJ19" s="285" t="s">
        <v>585</v>
      </c>
      <c r="EK19" s="285" t="s">
        <v>585</v>
      </c>
      <c r="EL19" s="280">
        <v>0</v>
      </c>
      <c r="EM19" s="280">
        <v>0</v>
      </c>
      <c r="EN19" s="280">
        <f t="shared" si="32"/>
        <v>293</v>
      </c>
      <c r="EO19" s="280">
        <v>0</v>
      </c>
      <c r="EP19" s="280">
        <v>0</v>
      </c>
      <c r="EQ19" s="280">
        <v>0</v>
      </c>
      <c r="ER19" s="280">
        <v>222</v>
      </c>
      <c r="ES19" s="280">
        <v>0</v>
      </c>
      <c r="ET19" s="280">
        <v>71</v>
      </c>
      <c r="EU19" s="280">
        <v>0</v>
      </c>
      <c r="EV19" s="280">
        <v>0</v>
      </c>
      <c r="EW19" s="280">
        <v>0</v>
      </c>
      <c r="EX19" s="280">
        <v>0</v>
      </c>
      <c r="EY19" s="284">
        <v>0</v>
      </c>
      <c r="EZ19" s="285" t="s">
        <v>585</v>
      </c>
      <c r="FA19" s="285" t="s">
        <v>585</v>
      </c>
      <c r="FB19" s="286" t="s">
        <v>585</v>
      </c>
      <c r="FC19" s="280">
        <v>0</v>
      </c>
      <c r="FD19" s="280">
        <v>0</v>
      </c>
      <c r="FE19" s="280">
        <v>0</v>
      </c>
      <c r="FF19" s="280">
        <v>0</v>
      </c>
      <c r="FG19" s="280">
        <v>0</v>
      </c>
    </row>
    <row r="20" spans="1:163" ht="12" customHeight="1">
      <c r="A20" s="282" t="s">
        <v>194</v>
      </c>
      <c r="B20" s="283" t="s">
        <v>561</v>
      </c>
      <c r="C20" s="282" t="s">
        <v>579</v>
      </c>
      <c r="D20" s="280">
        <f t="shared" si="6"/>
        <v>829</v>
      </c>
      <c r="E20" s="280">
        <f t="shared" si="7"/>
        <v>548</v>
      </c>
      <c r="F20" s="280">
        <f t="shared" si="8"/>
        <v>9</v>
      </c>
      <c r="G20" s="280">
        <f t="shared" si="9"/>
        <v>0</v>
      </c>
      <c r="H20" s="280">
        <f t="shared" si="10"/>
        <v>65</v>
      </c>
      <c r="I20" s="280">
        <f t="shared" si="11"/>
        <v>45</v>
      </c>
      <c r="J20" s="280">
        <f t="shared" si="12"/>
        <v>51</v>
      </c>
      <c r="K20" s="280">
        <f t="shared" si="13"/>
        <v>0</v>
      </c>
      <c r="L20" s="280">
        <f t="shared" si="14"/>
        <v>111</v>
      </c>
      <c r="M20" s="280">
        <f t="shared" si="15"/>
        <v>0</v>
      </c>
      <c r="N20" s="280">
        <f t="shared" si="16"/>
        <v>0</v>
      </c>
      <c r="O20" s="280">
        <f t="shared" si="17"/>
        <v>0</v>
      </c>
      <c r="P20" s="280">
        <f t="shared" si="18"/>
        <v>0</v>
      </c>
      <c r="Q20" s="280">
        <f t="shared" si="19"/>
        <v>0</v>
      </c>
      <c r="R20" s="280">
        <f t="shared" si="20"/>
        <v>0</v>
      </c>
      <c r="S20" s="280">
        <f t="shared" si="21"/>
        <v>0</v>
      </c>
      <c r="T20" s="280">
        <f t="shared" si="22"/>
        <v>0</v>
      </c>
      <c r="U20" s="280">
        <f t="shared" si="23"/>
        <v>0</v>
      </c>
      <c r="V20" s="280">
        <f t="shared" si="24"/>
        <v>0</v>
      </c>
      <c r="W20" s="280">
        <f t="shared" si="25"/>
        <v>0</v>
      </c>
      <c r="X20" s="280">
        <f t="shared" si="26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  <c r="AK20" s="285" t="s">
        <v>585</v>
      </c>
      <c r="AL20" s="285" t="s">
        <v>585</v>
      </c>
      <c r="AM20" s="280">
        <v>0</v>
      </c>
      <c r="AN20" s="286" t="s">
        <v>585</v>
      </c>
      <c r="AO20" s="280">
        <v>0</v>
      </c>
      <c r="AP20" s="285" t="s">
        <v>585</v>
      </c>
      <c r="AQ20" s="280">
        <v>0</v>
      </c>
      <c r="AR20" s="280">
        <f t="shared" si="27"/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5" t="s">
        <v>585</v>
      </c>
      <c r="BE20" s="285" t="s">
        <v>585</v>
      </c>
      <c r="BF20" s="285" t="s">
        <v>585</v>
      </c>
      <c r="BG20" s="285" t="s">
        <v>585</v>
      </c>
      <c r="BH20" s="285" t="s">
        <v>585</v>
      </c>
      <c r="BI20" s="285" t="s">
        <v>585</v>
      </c>
      <c r="BJ20" s="285" t="s">
        <v>585</v>
      </c>
      <c r="BK20" s="280">
        <v>0</v>
      </c>
      <c r="BL20" s="280">
        <f t="shared" si="28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5" t="s">
        <v>585</v>
      </c>
      <c r="BY20" s="285" t="s">
        <v>585</v>
      </c>
      <c r="BZ20" s="285" t="s">
        <v>585</v>
      </c>
      <c r="CA20" s="285" t="s">
        <v>585</v>
      </c>
      <c r="CB20" s="285" t="s">
        <v>585</v>
      </c>
      <c r="CC20" s="285" t="s">
        <v>585</v>
      </c>
      <c r="CD20" s="285" t="s">
        <v>585</v>
      </c>
      <c r="CE20" s="280">
        <v>0</v>
      </c>
      <c r="CF20" s="280">
        <f t="shared" si="29"/>
        <v>0</v>
      </c>
      <c r="CG20" s="280">
        <v>0</v>
      </c>
      <c r="CH20" s="280">
        <v>0</v>
      </c>
      <c r="CI20" s="280">
        <v>0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5" t="s">
        <v>585</v>
      </c>
      <c r="CS20" s="285" t="s">
        <v>585</v>
      </c>
      <c r="CT20" s="285" t="s">
        <v>585</v>
      </c>
      <c r="CU20" s="285" t="s">
        <v>585</v>
      </c>
      <c r="CV20" s="285" t="s">
        <v>585</v>
      </c>
      <c r="CW20" s="285" t="s">
        <v>585</v>
      </c>
      <c r="CX20" s="285" t="s">
        <v>585</v>
      </c>
      <c r="CY20" s="280">
        <v>0</v>
      </c>
      <c r="CZ20" s="280">
        <f t="shared" si="30"/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5" t="s">
        <v>585</v>
      </c>
      <c r="DM20" s="285" t="s">
        <v>585</v>
      </c>
      <c r="DN20" s="280">
        <v>0</v>
      </c>
      <c r="DO20" s="285" t="s">
        <v>585</v>
      </c>
      <c r="DP20" s="285" t="s">
        <v>585</v>
      </c>
      <c r="DQ20" s="285" t="s">
        <v>585</v>
      </c>
      <c r="DR20" s="285" t="s">
        <v>585</v>
      </c>
      <c r="DS20" s="280">
        <v>0</v>
      </c>
      <c r="DT20" s="280">
        <f t="shared" si="31"/>
        <v>0</v>
      </c>
      <c r="DU20" s="280"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5" t="s">
        <v>585</v>
      </c>
      <c r="EG20" s="280">
        <v>0</v>
      </c>
      <c r="EH20" s="280">
        <v>0</v>
      </c>
      <c r="EI20" s="285" t="s">
        <v>585</v>
      </c>
      <c r="EJ20" s="285" t="s">
        <v>585</v>
      </c>
      <c r="EK20" s="285" t="s">
        <v>585</v>
      </c>
      <c r="EL20" s="280">
        <v>0</v>
      </c>
      <c r="EM20" s="280">
        <v>0</v>
      </c>
      <c r="EN20" s="280">
        <f t="shared" si="32"/>
        <v>829</v>
      </c>
      <c r="EO20" s="280">
        <v>548</v>
      </c>
      <c r="EP20" s="280">
        <v>9</v>
      </c>
      <c r="EQ20" s="280">
        <v>0</v>
      </c>
      <c r="ER20" s="280">
        <v>65</v>
      </c>
      <c r="ES20" s="280">
        <v>45</v>
      </c>
      <c r="ET20" s="280">
        <v>51</v>
      </c>
      <c r="EU20" s="280">
        <v>0</v>
      </c>
      <c r="EV20" s="280">
        <v>111</v>
      </c>
      <c r="EW20" s="280">
        <v>0</v>
      </c>
      <c r="EX20" s="280">
        <v>0</v>
      </c>
      <c r="EY20" s="284">
        <v>0</v>
      </c>
      <c r="EZ20" s="285" t="s">
        <v>585</v>
      </c>
      <c r="FA20" s="285" t="s">
        <v>585</v>
      </c>
      <c r="FB20" s="286" t="s">
        <v>585</v>
      </c>
      <c r="FC20" s="280">
        <v>0</v>
      </c>
      <c r="FD20" s="280">
        <v>0</v>
      </c>
      <c r="FE20" s="280">
        <v>0</v>
      </c>
      <c r="FF20" s="280">
        <v>0</v>
      </c>
      <c r="FG20" s="280">
        <v>0</v>
      </c>
    </row>
    <row r="21" spans="1:163" ht="12" customHeight="1">
      <c r="A21" s="282" t="s">
        <v>194</v>
      </c>
      <c r="B21" s="283" t="s">
        <v>562</v>
      </c>
      <c r="C21" s="282" t="s">
        <v>580</v>
      </c>
      <c r="D21" s="280">
        <f t="shared" si="6"/>
        <v>796</v>
      </c>
      <c r="E21" s="280">
        <f t="shared" si="7"/>
        <v>0</v>
      </c>
      <c r="F21" s="280">
        <f t="shared" si="8"/>
        <v>0</v>
      </c>
      <c r="G21" s="280">
        <f t="shared" si="9"/>
        <v>0</v>
      </c>
      <c r="H21" s="280">
        <f t="shared" si="10"/>
        <v>183</v>
      </c>
      <c r="I21" s="280">
        <f t="shared" si="11"/>
        <v>151</v>
      </c>
      <c r="J21" s="280">
        <f t="shared" si="12"/>
        <v>56</v>
      </c>
      <c r="K21" s="280">
        <f t="shared" si="13"/>
        <v>0</v>
      </c>
      <c r="L21" s="280">
        <f t="shared" si="14"/>
        <v>0</v>
      </c>
      <c r="M21" s="280">
        <f t="shared" si="15"/>
        <v>0</v>
      </c>
      <c r="N21" s="280">
        <f t="shared" si="16"/>
        <v>0</v>
      </c>
      <c r="O21" s="280">
        <f t="shared" si="17"/>
        <v>0</v>
      </c>
      <c r="P21" s="280">
        <f t="shared" si="18"/>
        <v>0</v>
      </c>
      <c r="Q21" s="280">
        <f t="shared" si="19"/>
        <v>0</v>
      </c>
      <c r="R21" s="280">
        <f t="shared" si="20"/>
        <v>0</v>
      </c>
      <c r="S21" s="280">
        <f t="shared" si="21"/>
        <v>396</v>
      </c>
      <c r="T21" s="280">
        <f t="shared" si="22"/>
        <v>0</v>
      </c>
      <c r="U21" s="280">
        <f t="shared" si="23"/>
        <v>0</v>
      </c>
      <c r="V21" s="280">
        <f t="shared" si="24"/>
        <v>0</v>
      </c>
      <c r="W21" s="280">
        <f t="shared" si="25"/>
        <v>10</v>
      </c>
      <c r="X21" s="280">
        <f t="shared" si="26"/>
        <v>396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  <c r="AK21" s="285" t="s">
        <v>585</v>
      </c>
      <c r="AL21" s="285" t="s">
        <v>585</v>
      </c>
      <c r="AM21" s="280">
        <v>396</v>
      </c>
      <c r="AN21" s="286" t="s">
        <v>585</v>
      </c>
      <c r="AO21" s="280">
        <v>0</v>
      </c>
      <c r="AP21" s="285" t="s">
        <v>585</v>
      </c>
      <c r="AQ21" s="280">
        <v>0</v>
      </c>
      <c r="AR21" s="280">
        <f t="shared" si="27"/>
        <v>400</v>
      </c>
      <c r="AS21" s="280">
        <v>0</v>
      </c>
      <c r="AT21" s="280">
        <v>0</v>
      </c>
      <c r="AU21" s="280">
        <v>0</v>
      </c>
      <c r="AV21" s="280">
        <v>183</v>
      </c>
      <c r="AW21" s="280">
        <v>151</v>
      </c>
      <c r="AX21" s="280">
        <v>56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5" t="s">
        <v>585</v>
      </c>
      <c r="BE21" s="285" t="s">
        <v>585</v>
      </c>
      <c r="BF21" s="285" t="s">
        <v>585</v>
      </c>
      <c r="BG21" s="285" t="s">
        <v>585</v>
      </c>
      <c r="BH21" s="285" t="s">
        <v>585</v>
      </c>
      <c r="BI21" s="285" t="s">
        <v>585</v>
      </c>
      <c r="BJ21" s="285" t="s">
        <v>585</v>
      </c>
      <c r="BK21" s="280">
        <v>10</v>
      </c>
      <c r="BL21" s="280">
        <f t="shared" si="28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5" t="s">
        <v>585</v>
      </c>
      <c r="BY21" s="285" t="s">
        <v>585</v>
      </c>
      <c r="BZ21" s="285" t="s">
        <v>585</v>
      </c>
      <c r="CA21" s="285" t="s">
        <v>585</v>
      </c>
      <c r="CB21" s="285" t="s">
        <v>585</v>
      </c>
      <c r="CC21" s="285" t="s">
        <v>585</v>
      </c>
      <c r="CD21" s="285" t="s">
        <v>585</v>
      </c>
      <c r="CE21" s="280">
        <v>0</v>
      </c>
      <c r="CF21" s="280">
        <f t="shared" si="29"/>
        <v>0</v>
      </c>
      <c r="CG21" s="280">
        <v>0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5" t="s">
        <v>585</v>
      </c>
      <c r="CS21" s="285" t="s">
        <v>585</v>
      </c>
      <c r="CT21" s="285" t="s">
        <v>585</v>
      </c>
      <c r="CU21" s="285" t="s">
        <v>585</v>
      </c>
      <c r="CV21" s="285" t="s">
        <v>585</v>
      </c>
      <c r="CW21" s="285" t="s">
        <v>585</v>
      </c>
      <c r="CX21" s="285" t="s">
        <v>585</v>
      </c>
      <c r="CY21" s="280">
        <v>0</v>
      </c>
      <c r="CZ21" s="280">
        <f t="shared" si="30"/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5" t="s">
        <v>585</v>
      </c>
      <c r="DM21" s="285" t="s">
        <v>585</v>
      </c>
      <c r="DN21" s="280">
        <v>0</v>
      </c>
      <c r="DO21" s="285" t="s">
        <v>585</v>
      </c>
      <c r="DP21" s="285" t="s">
        <v>585</v>
      </c>
      <c r="DQ21" s="285" t="s">
        <v>585</v>
      </c>
      <c r="DR21" s="285" t="s">
        <v>585</v>
      </c>
      <c r="DS21" s="280">
        <v>0</v>
      </c>
      <c r="DT21" s="280">
        <f t="shared" si="31"/>
        <v>0</v>
      </c>
      <c r="DU21" s="280"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5" t="s">
        <v>585</v>
      </c>
      <c r="EG21" s="280">
        <v>0</v>
      </c>
      <c r="EH21" s="280">
        <v>0</v>
      </c>
      <c r="EI21" s="285" t="s">
        <v>585</v>
      </c>
      <c r="EJ21" s="285" t="s">
        <v>585</v>
      </c>
      <c r="EK21" s="285" t="s">
        <v>585</v>
      </c>
      <c r="EL21" s="280">
        <v>0</v>
      </c>
      <c r="EM21" s="280">
        <v>0</v>
      </c>
      <c r="EN21" s="280">
        <f t="shared" si="32"/>
        <v>0</v>
      </c>
      <c r="EO21" s="280">
        <v>0</v>
      </c>
      <c r="EP21" s="280">
        <v>0</v>
      </c>
      <c r="EQ21" s="280">
        <v>0</v>
      </c>
      <c r="ER21" s="280">
        <v>0</v>
      </c>
      <c r="ES21" s="280">
        <v>0</v>
      </c>
      <c r="ET21" s="280">
        <v>0</v>
      </c>
      <c r="EU21" s="280">
        <v>0</v>
      </c>
      <c r="EV21" s="280">
        <v>0</v>
      </c>
      <c r="EW21" s="280">
        <v>0</v>
      </c>
      <c r="EX21" s="280">
        <v>0</v>
      </c>
      <c r="EY21" s="284">
        <v>0</v>
      </c>
      <c r="EZ21" s="285" t="s">
        <v>585</v>
      </c>
      <c r="FA21" s="285" t="s">
        <v>585</v>
      </c>
      <c r="FB21" s="286" t="s">
        <v>585</v>
      </c>
      <c r="FC21" s="280">
        <v>0</v>
      </c>
      <c r="FD21" s="280">
        <v>0</v>
      </c>
      <c r="FE21" s="280">
        <v>0</v>
      </c>
      <c r="FF21" s="280">
        <v>0</v>
      </c>
      <c r="FG21" s="280">
        <v>0</v>
      </c>
    </row>
    <row r="22" spans="1:163" ht="12" customHeight="1">
      <c r="A22" s="282" t="s">
        <v>194</v>
      </c>
      <c r="B22" s="283" t="s">
        <v>563</v>
      </c>
      <c r="C22" s="282" t="s">
        <v>581</v>
      </c>
      <c r="D22" s="280">
        <f t="shared" si="6"/>
        <v>5</v>
      </c>
      <c r="E22" s="280">
        <f t="shared" si="7"/>
        <v>0</v>
      </c>
      <c r="F22" s="280">
        <f t="shared" si="8"/>
        <v>0</v>
      </c>
      <c r="G22" s="280">
        <f t="shared" si="9"/>
        <v>0</v>
      </c>
      <c r="H22" s="280">
        <f t="shared" si="10"/>
        <v>5</v>
      </c>
      <c r="I22" s="280">
        <f t="shared" si="11"/>
        <v>0</v>
      </c>
      <c r="J22" s="280">
        <f t="shared" si="12"/>
        <v>0</v>
      </c>
      <c r="K22" s="280">
        <f t="shared" si="13"/>
        <v>0</v>
      </c>
      <c r="L22" s="280">
        <f t="shared" si="14"/>
        <v>0</v>
      </c>
      <c r="M22" s="280">
        <f t="shared" si="15"/>
        <v>0</v>
      </c>
      <c r="N22" s="280">
        <f t="shared" si="16"/>
        <v>0</v>
      </c>
      <c r="O22" s="280">
        <f t="shared" si="17"/>
        <v>0</v>
      </c>
      <c r="P22" s="280">
        <f t="shared" si="18"/>
        <v>0</v>
      </c>
      <c r="Q22" s="280">
        <f t="shared" si="19"/>
        <v>0</v>
      </c>
      <c r="R22" s="280">
        <f t="shared" si="20"/>
        <v>0</v>
      </c>
      <c r="S22" s="280">
        <f t="shared" si="21"/>
        <v>0</v>
      </c>
      <c r="T22" s="280">
        <f t="shared" si="22"/>
        <v>0</v>
      </c>
      <c r="U22" s="280">
        <f t="shared" si="23"/>
        <v>0</v>
      </c>
      <c r="V22" s="280">
        <f t="shared" si="24"/>
        <v>0</v>
      </c>
      <c r="W22" s="280">
        <f t="shared" si="25"/>
        <v>0</v>
      </c>
      <c r="X22" s="280">
        <f t="shared" si="26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  <c r="AK22" s="285" t="s">
        <v>585</v>
      </c>
      <c r="AL22" s="285" t="s">
        <v>585</v>
      </c>
      <c r="AM22" s="280">
        <v>0</v>
      </c>
      <c r="AN22" s="286" t="s">
        <v>585</v>
      </c>
      <c r="AO22" s="280">
        <v>0</v>
      </c>
      <c r="AP22" s="285" t="s">
        <v>585</v>
      </c>
      <c r="AQ22" s="280">
        <v>0</v>
      </c>
      <c r="AR22" s="280">
        <f t="shared" si="27"/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5" t="s">
        <v>585</v>
      </c>
      <c r="BE22" s="285" t="s">
        <v>585</v>
      </c>
      <c r="BF22" s="285" t="s">
        <v>585</v>
      </c>
      <c r="BG22" s="285" t="s">
        <v>585</v>
      </c>
      <c r="BH22" s="285" t="s">
        <v>585</v>
      </c>
      <c r="BI22" s="285" t="s">
        <v>585</v>
      </c>
      <c r="BJ22" s="285" t="s">
        <v>585</v>
      </c>
      <c r="BK22" s="280">
        <v>0</v>
      </c>
      <c r="BL22" s="280">
        <f t="shared" si="28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5" t="s">
        <v>585</v>
      </c>
      <c r="BY22" s="285" t="s">
        <v>585</v>
      </c>
      <c r="BZ22" s="285" t="s">
        <v>585</v>
      </c>
      <c r="CA22" s="285" t="s">
        <v>585</v>
      </c>
      <c r="CB22" s="285" t="s">
        <v>585</v>
      </c>
      <c r="CC22" s="285" t="s">
        <v>585</v>
      </c>
      <c r="CD22" s="285" t="s">
        <v>585</v>
      </c>
      <c r="CE22" s="280">
        <v>0</v>
      </c>
      <c r="CF22" s="280">
        <f t="shared" si="29"/>
        <v>0</v>
      </c>
      <c r="CG22" s="280">
        <v>0</v>
      </c>
      <c r="CH22" s="280">
        <v>0</v>
      </c>
      <c r="CI22" s="280">
        <v>0</v>
      </c>
      <c r="CJ22" s="280"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5" t="s">
        <v>585</v>
      </c>
      <c r="CS22" s="285" t="s">
        <v>585</v>
      </c>
      <c r="CT22" s="285" t="s">
        <v>585</v>
      </c>
      <c r="CU22" s="285" t="s">
        <v>585</v>
      </c>
      <c r="CV22" s="285" t="s">
        <v>585</v>
      </c>
      <c r="CW22" s="285" t="s">
        <v>585</v>
      </c>
      <c r="CX22" s="285" t="s">
        <v>585</v>
      </c>
      <c r="CY22" s="280">
        <v>0</v>
      </c>
      <c r="CZ22" s="280">
        <f t="shared" si="30"/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5" t="s">
        <v>585</v>
      </c>
      <c r="DM22" s="285" t="s">
        <v>585</v>
      </c>
      <c r="DN22" s="280">
        <v>0</v>
      </c>
      <c r="DO22" s="285" t="s">
        <v>585</v>
      </c>
      <c r="DP22" s="285" t="s">
        <v>585</v>
      </c>
      <c r="DQ22" s="285" t="s">
        <v>585</v>
      </c>
      <c r="DR22" s="285" t="s">
        <v>585</v>
      </c>
      <c r="DS22" s="280">
        <v>0</v>
      </c>
      <c r="DT22" s="280">
        <f t="shared" si="31"/>
        <v>0</v>
      </c>
      <c r="DU22" s="280"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5" t="s">
        <v>585</v>
      </c>
      <c r="EG22" s="280">
        <v>0</v>
      </c>
      <c r="EH22" s="280">
        <v>0</v>
      </c>
      <c r="EI22" s="285" t="s">
        <v>585</v>
      </c>
      <c r="EJ22" s="285" t="s">
        <v>585</v>
      </c>
      <c r="EK22" s="285" t="s">
        <v>585</v>
      </c>
      <c r="EL22" s="280">
        <v>0</v>
      </c>
      <c r="EM22" s="280">
        <v>0</v>
      </c>
      <c r="EN22" s="280">
        <f t="shared" si="32"/>
        <v>5</v>
      </c>
      <c r="EO22" s="280">
        <v>0</v>
      </c>
      <c r="EP22" s="280">
        <v>0</v>
      </c>
      <c r="EQ22" s="280">
        <v>0</v>
      </c>
      <c r="ER22" s="280">
        <v>5</v>
      </c>
      <c r="ES22" s="280">
        <v>0</v>
      </c>
      <c r="ET22" s="280">
        <v>0</v>
      </c>
      <c r="EU22" s="280">
        <v>0</v>
      </c>
      <c r="EV22" s="280">
        <v>0</v>
      </c>
      <c r="EW22" s="280">
        <v>0</v>
      </c>
      <c r="EX22" s="280">
        <v>0</v>
      </c>
      <c r="EY22" s="284">
        <v>0</v>
      </c>
      <c r="EZ22" s="285" t="s">
        <v>585</v>
      </c>
      <c r="FA22" s="285" t="s">
        <v>585</v>
      </c>
      <c r="FB22" s="286" t="s">
        <v>585</v>
      </c>
      <c r="FC22" s="280">
        <v>0</v>
      </c>
      <c r="FD22" s="280">
        <v>0</v>
      </c>
      <c r="FE22" s="280">
        <v>0</v>
      </c>
      <c r="FF22" s="280">
        <v>0</v>
      </c>
      <c r="FG22" s="280">
        <v>0</v>
      </c>
    </row>
    <row r="23" spans="1:163" ht="12" customHeight="1">
      <c r="A23" s="282" t="s">
        <v>194</v>
      </c>
      <c r="B23" s="283" t="s">
        <v>564</v>
      </c>
      <c r="C23" s="282" t="s">
        <v>582</v>
      </c>
      <c r="D23" s="280">
        <f t="shared" si="6"/>
        <v>155</v>
      </c>
      <c r="E23" s="280">
        <f t="shared" si="7"/>
        <v>0</v>
      </c>
      <c r="F23" s="280">
        <f t="shared" si="8"/>
        <v>0</v>
      </c>
      <c r="G23" s="280">
        <f t="shared" si="9"/>
        <v>0</v>
      </c>
      <c r="H23" s="280">
        <f t="shared" si="10"/>
        <v>139</v>
      </c>
      <c r="I23" s="280">
        <f t="shared" si="11"/>
        <v>0</v>
      </c>
      <c r="J23" s="280">
        <f t="shared" si="12"/>
        <v>0</v>
      </c>
      <c r="K23" s="280">
        <f t="shared" si="13"/>
        <v>0</v>
      </c>
      <c r="L23" s="280">
        <f t="shared" si="14"/>
        <v>0</v>
      </c>
      <c r="M23" s="280">
        <f t="shared" si="15"/>
        <v>0</v>
      </c>
      <c r="N23" s="280">
        <f t="shared" si="16"/>
        <v>0</v>
      </c>
      <c r="O23" s="280">
        <f t="shared" si="17"/>
        <v>0</v>
      </c>
      <c r="P23" s="280">
        <f t="shared" si="18"/>
        <v>0</v>
      </c>
      <c r="Q23" s="280">
        <f t="shared" si="19"/>
        <v>0</v>
      </c>
      <c r="R23" s="280">
        <f t="shared" si="20"/>
        <v>0</v>
      </c>
      <c r="S23" s="280">
        <f t="shared" si="21"/>
        <v>0</v>
      </c>
      <c r="T23" s="280">
        <f t="shared" si="22"/>
        <v>0</v>
      </c>
      <c r="U23" s="280">
        <f t="shared" si="23"/>
        <v>0</v>
      </c>
      <c r="V23" s="280">
        <f t="shared" si="24"/>
        <v>0</v>
      </c>
      <c r="W23" s="280">
        <f t="shared" si="25"/>
        <v>16</v>
      </c>
      <c r="X23" s="280">
        <f t="shared" si="26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  <c r="AK23" s="285" t="s">
        <v>585</v>
      </c>
      <c r="AL23" s="285" t="s">
        <v>585</v>
      </c>
      <c r="AM23" s="280">
        <v>0</v>
      </c>
      <c r="AN23" s="286" t="s">
        <v>585</v>
      </c>
      <c r="AO23" s="280">
        <v>0</v>
      </c>
      <c r="AP23" s="285" t="s">
        <v>585</v>
      </c>
      <c r="AQ23" s="280">
        <v>0</v>
      </c>
      <c r="AR23" s="280">
        <f t="shared" si="27"/>
        <v>155</v>
      </c>
      <c r="AS23" s="280">
        <v>0</v>
      </c>
      <c r="AT23" s="280">
        <v>0</v>
      </c>
      <c r="AU23" s="280">
        <v>0</v>
      </c>
      <c r="AV23" s="280">
        <v>139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5" t="s">
        <v>585</v>
      </c>
      <c r="BE23" s="285" t="s">
        <v>585</v>
      </c>
      <c r="BF23" s="285" t="s">
        <v>585</v>
      </c>
      <c r="BG23" s="285" t="s">
        <v>585</v>
      </c>
      <c r="BH23" s="285" t="s">
        <v>585</v>
      </c>
      <c r="BI23" s="285" t="s">
        <v>585</v>
      </c>
      <c r="BJ23" s="285" t="s">
        <v>585</v>
      </c>
      <c r="BK23" s="280">
        <v>16</v>
      </c>
      <c r="BL23" s="280">
        <f t="shared" si="28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5" t="s">
        <v>585</v>
      </c>
      <c r="BY23" s="285" t="s">
        <v>585</v>
      </c>
      <c r="BZ23" s="285" t="s">
        <v>585</v>
      </c>
      <c r="CA23" s="285" t="s">
        <v>585</v>
      </c>
      <c r="CB23" s="285" t="s">
        <v>585</v>
      </c>
      <c r="CC23" s="285" t="s">
        <v>585</v>
      </c>
      <c r="CD23" s="285" t="s">
        <v>585</v>
      </c>
      <c r="CE23" s="280">
        <v>0</v>
      </c>
      <c r="CF23" s="280">
        <f t="shared" si="29"/>
        <v>0</v>
      </c>
      <c r="CG23" s="280">
        <v>0</v>
      </c>
      <c r="CH23" s="280">
        <v>0</v>
      </c>
      <c r="CI23" s="280">
        <v>0</v>
      </c>
      <c r="CJ23" s="280"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5" t="s">
        <v>585</v>
      </c>
      <c r="CS23" s="285" t="s">
        <v>585</v>
      </c>
      <c r="CT23" s="285" t="s">
        <v>585</v>
      </c>
      <c r="CU23" s="285" t="s">
        <v>585</v>
      </c>
      <c r="CV23" s="285" t="s">
        <v>585</v>
      </c>
      <c r="CW23" s="285" t="s">
        <v>585</v>
      </c>
      <c r="CX23" s="285" t="s">
        <v>585</v>
      </c>
      <c r="CY23" s="280">
        <v>0</v>
      </c>
      <c r="CZ23" s="280">
        <f t="shared" si="30"/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5" t="s">
        <v>585</v>
      </c>
      <c r="DM23" s="285" t="s">
        <v>585</v>
      </c>
      <c r="DN23" s="280">
        <v>0</v>
      </c>
      <c r="DO23" s="285" t="s">
        <v>585</v>
      </c>
      <c r="DP23" s="285" t="s">
        <v>585</v>
      </c>
      <c r="DQ23" s="285" t="s">
        <v>585</v>
      </c>
      <c r="DR23" s="285" t="s">
        <v>585</v>
      </c>
      <c r="DS23" s="280">
        <v>0</v>
      </c>
      <c r="DT23" s="280">
        <f t="shared" si="31"/>
        <v>0</v>
      </c>
      <c r="DU23" s="280"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5" t="s">
        <v>585</v>
      </c>
      <c r="EG23" s="280">
        <v>0</v>
      </c>
      <c r="EH23" s="280">
        <v>0</v>
      </c>
      <c r="EI23" s="285" t="s">
        <v>585</v>
      </c>
      <c r="EJ23" s="285" t="s">
        <v>585</v>
      </c>
      <c r="EK23" s="285" t="s">
        <v>585</v>
      </c>
      <c r="EL23" s="280">
        <v>0</v>
      </c>
      <c r="EM23" s="280">
        <v>0</v>
      </c>
      <c r="EN23" s="280">
        <f t="shared" si="32"/>
        <v>0</v>
      </c>
      <c r="EO23" s="280">
        <v>0</v>
      </c>
      <c r="EP23" s="280">
        <v>0</v>
      </c>
      <c r="EQ23" s="280">
        <v>0</v>
      </c>
      <c r="ER23" s="280">
        <v>0</v>
      </c>
      <c r="ES23" s="280">
        <v>0</v>
      </c>
      <c r="ET23" s="280">
        <v>0</v>
      </c>
      <c r="EU23" s="280">
        <v>0</v>
      </c>
      <c r="EV23" s="280">
        <v>0</v>
      </c>
      <c r="EW23" s="280">
        <v>0</v>
      </c>
      <c r="EX23" s="280">
        <v>0</v>
      </c>
      <c r="EY23" s="284">
        <v>0</v>
      </c>
      <c r="EZ23" s="285" t="s">
        <v>585</v>
      </c>
      <c r="FA23" s="285" t="s">
        <v>585</v>
      </c>
      <c r="FB23" s="286" t="s">
        <v>585</v>
      </c>
      <c r="FC23" s="280">
        <v>0</v>
      </c>
      <c r="FD23" s="280">
        <v>0</v>
      </c>
      <c r="FE23" s="280">
        <v>0</v>
      </c>
      <c r="FF23" s="280">
        <v>0</v>
      </c>
      <c r="FG23" s="280">
        <v>0</v>
      </c>
    </row>
    <row r="24" spans="1:163" ht="12" customHeight="1">
      <c r="A24" s="282" t="s">
        <v>194</v>
      </c>
      <c r="B24" s="283" t="s">
        <v>565</v>
      </c>
      <c r="C24" s="282" t="s">
        <v>583</v>
      </c>
      <c r="D24" s="280">
        <f t="shared" si="6"/>
        <v>228</v>
      </c>
      <c r="E24" s="280">
        <f t="shared" si="7"/>
        <v>0</v>
      </c>
      <c r="F24" s="280">
        <f t="shared" si="8"/>
        <v>0</v>
      </c>
      <c r="G24" s="280">
        <f t="shared" si="9"/>
        <v>0</v>
      </c>
      <c r="H24" s="280">
        <f t="shared" si="10"/>
        <v>93</v>
      </c>
      <c r="I24" s="280">
        <f t="shared" si="11"/>
        <v>90</v>
      </c>
      <c r="J24" s="280">
        <f t="shared" si="12"/>
        <v>24</v>
      </c>
      <c r="K24" s="280">
        <f t="shared" si="13"/>
        <v>0</v>
      </c>
      <c r="L24" s="280">
        <f t="shared" si="14"/>
        <v>0</v>
      </c>
      <c r="M24" s="280">
        <f t="shared" si="15"/>
        <v>0</v>
      </c>
      <c r="N24" s="280">
        <f t="shared" si="16"/>
        <v>0</v>
      </c>
      <c r="O24" s="280">
        <f t="shared" si="17"/>
        <v>0</v>
      </c>
      <c r="P24" s="280">
        <f t="shared" si="18"/>
        <v>0</v>
      </c>
      <c r="Q24" s="280">
        <f t="shared" si="19"/>
        <v>0</v>
      </c>
      <c r="R24" s="280">
        <f t="shared" si="20"/>
        <v>0</v>
      </c>
      <c r="S24" s="280">
        <f t="shared" si="21"/>
        <v>0</v>
      </c>
      <c r="T24" s="280">
        <f t="shared" si="22"/>
        <v>0</v>
      </c>
      <c r="U24" s="280">
        <f t="shared" si="23"/>
        <v>0</v>
      </c>
      <c r="V24" s="280">
        <f t="shared" si="24"/>
        <v>0</v>
      </c>
      <c r="W24" s="280">
        <f t="shared" si="25"/>
        <v>21</v>
      </c>
      <c r="X24" s="280">
        <f t="shared" si="26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  <c r="AK24" s="285" t="s">
        <v>585</v>
      </c>
      <c r="AL24" s="285" t="s">
        <v>585</v>
      </c>
      <c r="AM24" s="280">
        <v>0</v>
      </c>
      <c r="AN24" s="286" t="s">
        <v>585</v>
      </c>
      <c r="AO24" s="280">
        <v>0</v>
      </c>
      <c r="AP24" s="285" t="s">
        <v>585</v>
      </c>
      <c r="AQ24" s="280">
        <v>0</v>
      </c>
      <c r="AR24" s="280">
        <f t="shared" si="27"/>
        <v>54</v>
      </c>
      <c r="AS24" s="280">
        <v>0</v>
      </c>
      <c r="AT24" s="280">
        <v>0</v>
      </c>
      <c r="AU24" s="280">
        <v>0</v>
      </c>
      <c r="AV24" s="280">
        <v>33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5" t="s">
        <v>585</v>
      </c>
      <c r="BE24" s="285" t="s">
        <v>585</v>
      </c>
      <c r="BF24" s="285" t="s">
        <v>585</v>
      </c>
      <c r="BG24" s="285" t="s">
        <v>585</v>
      </c>
      <c r="BH24" s="285" t="s">
        <v>585</v>
      </c>
      <c r="BI24" s="285" t="s">
        <v>585</v>
      </c>
      <c r="BJ24" s="285" t="s">
        <v>585</v>
      </c>
      <c r="BK24" s="280">
        <v>21</v>
      </c>
      <c r="BL24" s="280">
        <f t="shared" si="28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5" t="s">
        <v>585</v>
      </c>
      <c r="BY24" s="285" t="s">
        <v>585</v>
      </c>
      <c r="BZ24" s="285" t="s">
        <v>585</v>
      </c>
      <c r="CA24" s="285" t="s">
        <v>585</v>
      </c>
      <c r="CB24" s="285" t="s">
        <v>585</v>
      </c>
      <c r="CC24" s="285" t="s">
        <v>585</v>
      </c>
      <c r="CD24" s="285" t="s">
        <v>585</v>
      </c>
      <c r="CE24" s="280">
        <v>0</v>
      </c>
      <c r="CF24" s="280">
        <f t="shared" si="29"/>
        <v>0</v>
      </c>
      <c r="CG24" s="280">
        <v>0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5" t="s">
        <v>585</v>
      </c>
      <c r="CS24" s="285" t="s">
        <v>585</v>
      </c>
      <c r="CT24" s="285" t="s">
        <v>585</v>
      </c>
      <c r="CU24" s="285" t="s">
        <v>585</v>
      </c>
      <c r="CV24" s="285" t="s">
        <v>585</v>
      </c>
      <c r="CW24" s="285" t="s">
        <v>585</v>
      </c>
      <c r="CX24" s="285" t="s">
        <v>585</v>
      </c>
      <c r="CY24" s="280">
        <v>0</v>
      </c>
      <c r="CZ24" s="280">
        <f t="shared" si="30"/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5" t="s">
        <v>585</v>
      </c>
      <c r="DM24" s="285" t="s">
        <v>585</v>
      </c>
      <c r="DN24" s="280">
        <v>0</v>
      </c>
      <c r="DO24" s="285" t="s">
        <v>585</v>
      </c>
      <c r="DP24" s="285" t="s">
        <v>585</v>
      </c>
      <c r="DQ24" s="285" t="s">
        <v>585</v>
      </c>
      <c r="DR24" s="285" t="s">
        <v>585</v>
      </c>
      <c r="DS24" s="280">
        <v>0</v>
      </c>
      <c r="DT24" s="280">
        <f t="shared" si="31"/>
        <v>0</v>
      </c>
      <c r="DU24" s="280"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5" t="s">
        <v>585</v>
      </c>
      <c r="EG24" s="280">
        <v>0</v>
      </c>
      <c r="EH24" s="280">
        <v>0</v>
      </c>
      <c r="EI24" s="285" t="s">
        <v>585</v>
      </c>
      <c r="EJ24" s="285" t="s">
        <v>585</v>
      </c>
      <c r="EK24" s="285" t="s">
        <v>585</v>
      </c>
      <c r="EL24" s="280">
        <v>0</v>
      </c>
      <c r="EM24" s="280">
        <v>0</v>
      </c>
      <c r="EN24" s="280">
        <f t="shared" si="32"/>
        <v>174</v>
      </c>
      <c r="EO24" s="280">
        <v>0</v>
      </c>
      <c r="EP24" s="280">
        <v>0</v>
      </c>
      <c r="EQ24" s="280">
        <v>0</v>
      </c>
      <c r="ER24" s="280">
        <v>60</v>
      </c>
      <c r="ES24" s="280">
        <v>90</v>
      </c>
      <c r="ET24" s="280">
        <v>24</v>
      </c>
      <c r="EU24" s="280">
        <v>0</v>
      </c>
      <c r="EV24" s="280">
        <v>0</v>
      </c>
      <c r="EW24" s="280">
        <v>0</v>
      </c>
      <c r="EX24" s="280">
        <v>0</v>
      </c>
      <c r="EY24" s="284">
        <v>0</v>
      </c>
      <c r="EZ24" s="285" t="s">
        <v>585</v>
      </c>
      <c r="FA24" s="285" t="s">
        <v>585</v>
      </c>
      <c r="FB24" s="286" t="s">
        <v>585</v>
      </c>
      <c r="FC24" s="280">
        <v>0</v>
      </c>
      <c r="FD24" s="280">
        <v>0</v>
      </c>
      <c r="FE24" s="280">
        <v>0</v>
      </c>
      <c r="FF24" s="280">
        <v>0</v>
      </c>
      <c r="FG24" s="280">
        <v>0</v>
      </c>
    </row>
    <row r="25" spans="1:163" ht="12" customHeight="1">
      <c r="A25" s="282" t="s">
        <v>194</v>
      </c>
      <c r="B25" s="283" t="s">
        <v>566</v>
      </c>
      <c r="C25" s="282" t="s">
        <v>584</v>
      </c>
      <c r="D25" s="280">
        <f t="shared" si="6"/>
        <v>333</v>
      </c>
      <c r="E25" s="280">
        <f t="shared" si="7"/>
        <v>0</v>
      </c>
      <c r="F25" s="280">
        <f t="shared" si="8"/>
        <v>0</v>
      </c>
      <c r="G25" s="280">
        <f t="shared" si="9"/>
        <v>0</v>
      </c>
      <c r="H25" s="280">
        <f t="shared" si="10"/>
        <v>158</v>
      </c>
      <c r="I25" s="280">
        <f t="shared" si="11"/>
        <v>134</v>
      </c>
      <c r="J25" s="280">
        <f t="shared" si="12"/>
        <v>35</v>
      </c>
      <c r="K25" s="280">
        <f t="shared" si="13"/>
        <v>0</v>
      </c>
      <c r="L25" s="280">
        <f t="shared" si="14"/>
        <v>0</v>
      </c>
      <c r="M25" s="280">
        <f t="shared" si="15"/>
        <v>0</v>
      </c>
      <c r="N25" s="280">
        <f t="shared" si="16"/>
        <v>0</v>
      </c>
      <c r="O25" s="280">
        <f t="shared" si="17"/>
        <v>0</v>
      </c>
      <c r="P25" s="280">
        <f t="shared" si="18"/>
        <v>0</v>
      </c>
      <c r="Q25" s="280">
        <f t="shared" si="19"/>
        <v>0</v>
      </c>
      <c r="R25" s="280">
        <f t="shared" si="20"/>
        <v>0</v>
      </c>
      <c r="S25" s="280">
        <f t="shared" si="21"/>
        <v>0</v>
      </c>
      <c r="T25" s="280">
        <f t="shared" si="22"/>
        <v>0</v>
      </c>
      <c r="U25" s="280">
        <f t="shared" si="23"/>
        <v>0</v>
      </c>
      <c r="V25" s="280">
        <f t="shared" si="24"/>
        <v>0</v>
      </c>
      <c r="W25" s="280">
        <f t="shared" si="25"/>
        <v>6</v>
      </c>
      <c r="X25" s="280">
        <f t="shared" si="26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  <c r="AK25" s="285" t="s">
        <v>585</v>
      </c>
      <c r="AL25" s="285" t="s">
        <v>585</v>
      </c>
      <c r="AM25" s="280">
        <v>0</v>
      </c>
      <c r="AN25" s="286" t="s">
        <v>585</v>
      </c>
      <c r="AO25" s="280">
        <v>0</v>
      </c>
      <c r="AP25" s="285" t="s">
        <v>585</v>
      </c>
      <c r="AQ25" s="280">
        <v>0</v>
      </c>
      <c r="AR25" s="280">
        <f t="shared" si="27"/>
        <v>75</v>
      </c>
      <c r="AS25" s="280">
        <v>0</v>
      </c>
      <c r="AT25" s="280">
        <v>0</v>
      </c>
      <c r="AU25" s="280">
        <v>0</v>
      </c>
      <c r="AV25" s="280">
        <v>69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5" t="s">
        <v>585</v>
      </c>
      <c r="BE25" s="285" t="s">
        <v>585</v>
      </c>
      <c r="BF25" s="285" t="s">
        <v>585</v>
      </c>
      <c r="BG25" s="285" t="s">
        <v>585</v>
      </c>
      <c r="BH25" s="285" t="s">
        <v>585</v>
      </c>
      <c r="BI25" s="285" t="s">
        <v>585</v>
      </c>
      <c r="BJ25" s="285" t="s">
        <v>585</v>
      </c>
      <c r="BK25" s="280">
        <v>6</v>
      </c>
      <c r="BL25" s="280">
        <f t="shared" si="28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5" t="s">
        <v>585</v>
      </c>
      <c r="BY25" s="285" t="s">
        <v>585</v>
      </c>
      <c r="BZ25" s="285" t="s">
        <v>585</v>
      </c>
      <c r="CA25" s="285" t="s">
        <v>585</v>
      </c>
      <c r="CB25" s="285" t="s">
        <v>585</v>
      </c>
      <c r="CC25" s="285" t="s">
        <v>585</v>
      </c>
      <c r="CD25" s="285" t="s">
        <v>585</v>
      </c>
      <c r="CE25" s="280">
        <v>0</v>
      </c>
      <c r="CF25" s="280">
        <f t="shared" si="29"/>
        <v>0</v>
      </c>
      <c r="CG25" s="280">
        <v>0</v>
      </c>
      <c r="CH25" s="280">
        <v>0</v>
      </c>
      <c r="CI25" s="280">
        <v>0</v>
      </c>
      <c r="CJ25" s="280"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5" t="s">
        <v>585</v>
      </c>
      <c r="CS25" s="285" t="s">
        <v>585</v>
      </c>
      <c r="CT25" s="285" t="s">
        <v>585</v>
      </c>
      <c r="CU25" s="285" t="s">
        <v>585</v>
      </c>
      <c r="CV25" s="285" t="s">
        <v>585</v>
      </c>
      <c r="CW25" s="285" t="s">
        <v>585</v>
      </c>
      <c r="CX25" s="285" t="s">
        <v>585</v>
      </c>
      <c r="CY25" s="280">
        <v>0</v>
      </c>
      <c r="CZ25" s="280">
        <f t="shared" si="30"/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5" t="s">
        <v>585</v>
      </c>
      <c r="DM25" s="285" t="s">
        <v>585</v>
      </c>
      <c r="DN25" s="280">
        <v>0</v>
      </c>
      <c r="DO25" s="285" t="s">
        <v>585</v>
      </c>
      <c r="DP25" s="285" t="s">
        <v>585</v>
      </c>
      <c r="DQ25" s="285" t="s">
        <v>585</v>
      </c>
      <c r="DR25" s="285" t="s">
        <v>585</v>
      </c>
      <c r="DS25" s="280">
        <v>0</v>
      </c>
      <c r="DT25" s="280">
        <f t="shared" si="31"/>
        <v>0</v>
      </c>
      <c r="DU25" s="280"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5" t="s">
        <v>585</v>
      </c>
      <c r="EG25" s="280">
        <v>0</v>
      </c>
      <c r="EH25" s="280">
        <v>0</v>
      </c>
      <c r="EI25" s="285" t="s">
        <v>585</v>
      </c>
      <c r="EJ25" s="285" t="s">
        <v>585</v>
      </c>
      <c r="EK25" s="285" t="s">
        <v>585</v>
      </c>
      <c r="EL25" s="280">
        <v>0</v>
      </c>
      <c r="EM25" s="280">
        <v>0</v>
      </c>
      <c r="EN25" s="280">
        <f t="shared" si="32"/>
        <v>258</v>
      </c>
      <c r="EO25" s="280">
        <v>0</v>
      </c>
      <c r="EP25" s="280">
        <v>0</v>
      </c>
      <c r="EQ25" s="280">
        <v>0</v>
      </c>
      <c r="ER25" s="280">
        <v>89</v>
      </c>
      <c r="ES25" s="280">
        <v>134</v>
      </c>
      <c r="ET25" s="280">
        <v>35</v>
      </c>
      <c r="EU25" s="280">
        <v>0</v>
      </c>
      <c r="EV25" s="280">
        <v>0</v>
      </c>
      <c r="EW25" s="280">
        <v>0</v>
      </c>
      <c r="EX25" s="280">
        <v>0</v>
      </c>
      <c r="EY25" s="284">
        <v>0</v>
      </c>
      <c r="EZ25" s="285" t="s">
        <v>585</v>
      </c>
      <c r="FA25" s="285" t="s">
        <v>585</v>
      </c>
      <c r="FB25" s="286" t="s">
        <v>585</v>
      </c>
      <c r="FC25" s="280">
        <v>0</v>
      </c>
      <c r="FD25" s="280">
        <v>0</v>
      </c>
      <c r="FE25" s="280">
        <v>0</v>
      </c>
      <c r="FF25" s="280">
        <v>0</v>
      </c>
      <c r="FG25" s="280">
        <v>0</v>
      </c>
    </row>
  </sheetData>
  <sheetProtection/>
  <mergeCells count="163">
    <mergeCell ref="AN4:AN5"/>
    <mergeCell ref="BH4:BH5"/>
    <mergeCell ref="CB4:CB5"/>
    <mergeCell ref="CV4:CV5"/>
    <mergeCell ref="DP4:DP5"/>
    <mergeCell ref="EJ4:EJ5"/>
    <mergeCell ref="DW4:DW5"/>
    <mergeCell ref="DX4:DX5"/>
    <mergeCell ref="DY4:DY5"/>
    <mergeCell ref="DZ4:DZ5"/>
    <mergeCell ref="FA4:FA5"/>
    <mergeCell ref="FG4:FG5"/>
    <mergeCell ref="FB4:FB5"/>
    <mergeCell ref="FC4:FC5"/>
    <mergeCell ref="FE4:FE5"/>
    <mergeCell ref="FF4:FF5"/>
    <mergeCell ref="FD4:FD5"/>
    <mergeCell ref="EZ4:EZ5"/>
    <mergeCell ref="ES4:ES5"/>
    <mergeCell ref="ET4:ET5"/>
    <mergeCell ref="EU4:EU5"/>
    <mergeCell ref="EV4:EV5"/>
    <mergeCell ref="EX4:EX5"/>
    <mergeCell ref="EY4:EY5"/>
    <mergeCell ref="EN4:EN5"/>
    <mergeCell ref="BE4:BE5"/>
    <mergeCell ref="BY4:BY5"/>
    <mergeCell ref="CS4:CS5"/>
    <mergeCell ref="DM4:DM5"/>
    <mergeCell ref="EI4:EI5"/>
    <mergeCell ref="EK4:EK5"/>
    <mergeCell ref="EL4:EL5"/>
    <mergeCell ref="EM4:EM5"/>
    <mergeCell ref="DV4:DV5"/>
    <mergeCell ref="EO4:EO5"/>
    <mergeCell ref="EP4:EP5"/>
    <mergeCell ref="EQ4:EQ5"/>
    <mergeCell ref="ER4:ER5"/>
    <mergeCell ref="EW4:EW5"/>
    <mergeCell ref="ED4:ED5"/>
    <mergeCell ref="EE4:EE5"/>
    <mergeCell ref="EF4:EF5"/>
    <mergeCell ref="EH4:EH5"/>
    <mergeCell ref="EG4:EG5"/>
    <mergeCell ref="EA4:EA5"/>
    <mergeCell ref="EB4:EB5"/>
    <mergeCell ref="EC4:EC5"/>
    <mergeCell ref="DK4:DK5"/>
    <mergeCell ref="DL4:DL5"/>
    <mergeCell ref="DN4:DN5"/>
    <mergeCell ref="DO4:DO5"/>
    <mergeCell ref="DQ4:DQ5"/>
    <mergeCell ref="DR4:DR5"/>
    <mergeCell ref="DS4:DS5"/>
    <mergeCell ref="DU4:DU5"/>
    <mergeCell ref="DT4:DT5"/>
    <mergeCell ref="DC4:DC5"/>
    <mergeCell ref="DD4:DD5"/>
    <mergeCell ref="DE4:DE5"/>
    <mergeCell ref="DF4:DF5"/>
    <mergeCell ref="DG4:DG5"/>
    <mergeCell ref="DH4:DH5"/>
    <mergeCell ref="DI4:DI5"/>
    <mergeCell ref="DJ4:DJ5"/>
    <mergeCell ref="CR4:CR5"/>
    <mergeCell ref="CT4:CT5"/>
    <mergeCell ref="CU4:CU5"/>
    <mergeCell ref="CW4:CW5"/>
    <mergeCell ref="CX4:CX5"/>
    <mergeCell ref="CY4:CY5"/>
    <mergeCell ref="DA4:DA5"/>
    <mergeCell ref="DB4:DB5"/>
    <mergeCell ref="CZ4:CZ5"/>
    <mergeCell ref="CJ4:CJ5"/>
    <mergeCell ref="CK4:CK5"/>
    <mergeCell ref="CL4:CL5"/>
    <mergeCell ref="CM4:CM5"/>
    <mergeCell ref="CN4:CN5"/>
    <mergeCell ref="CO4:CO5"/>
    <mergeCell ref="CP4:CP5"/>
    <mergeCell ref="CQ4:CQ5"/>
    <mergeCell ref="CH4:CH5"/>
    <mergeCell ref="CI4:CI5"/>
    <mergeCell ref="CF4:CF5"/>
    <mergeCell ref="BZ4:BZ5"/>
    <mergeCell ref="CA4:CA5"/>
    <mergeCell ref="CC4:CC5"/>
    <mergeCell ref="CD4:CD5"/>
    <mergeCell ref="CE4:CE5"/>
    <mergeCell ref="CG4:CG5"/>
    <mergeCell ref="A2:A6"/>
    <mergeCell ref="B2:B6"/>
    <mergeCell ref="C2:C6"/>
    <mergeCell ref="Y4:Y5"/>
    <mergeCell ref="D3:D5"/>
    <mergeCell ref="I3:I5"/>
    <mergeCell ref="J3:J5"/>
    <mergeCell ref="K3:K5"/>
    <mergeCell ref="L3:L5"/>
    <mergeCell ref="M3:M5"/>
    <mergeCell ref="AD4:AD5"/>
    <mergeCell ref="S3:S5"/>
    <mergeCell ref="E3:E5"/>
    <mergeCell ref="F3:F5"/>
    <mergeCell ref="AA4:AA5"/>
    <mergeCell ref="AB4:AB5"/>
    <mergeCell ref="G3:G5"/>
    <mergeCell ref="H3:H5"/>
    <mergeCell ref="N3:N5"/>
    <mergeCell ref="O3:O5"/>
    <mergeCell ref="P3:P5"/>
    <mergeCell ref="R3:R5"/>
    <mergeCell ref="X4:X5"/>
    <mergeCell ref="V3:V5"/>
    <mergeCell ref="W3:W5"/>
    <mergeCell ref="U3:U5"/>
    <mergeCell ref="Q3:Q5"/>
    <mergeCell ref="T3:T5"/>
    <mergeCell ref="Z4:Z5"/>
    <mergeCell ref="AC4:AC5"/>
    <mergeCell ref="AM4:AM5"/>
    <mergeCell ref="AO4:AO5"/>
    <mergeCell ref="AE4:AE5"/>
    <mergeCell ref="AF4:AF5"/>
    <mergeCell ref="AG4:AG5"/>
    <mergeCell ref="AH4:AH5"/>
    <mergeCell ref="AI4:AI5"/>
    <mergeCell ref="AJ4:AJ5"/>
    <mergeCell ref="AL4:AL5"/>
    <mergeCell ref="AK4:AK5"/>
    <mergeCell ref="BG4:BG5"/>
    <mergeCell ref="BF4:BF5"/>
    <mergeCell ref="AT4:AT5"/>
    <mergeCell ref="AU4:AU5"/>
    <mergeCell ref="BD4:BD5"/>
    <mergeCell ref="AP4:AP5"/>
    <mergeCell ref="AQ4:AQ5"/>
    <mergeCell ref="AS4:AS5"/>
    <mergeCell ref="AR4:AR5"/>
    <mergeCell ref="BR4:BR5"/>
    <mergeCell ref="BI4:BI5"/>
    <mergeCell ref="AV4:AV5"/>
    <mergeCell ref="AW4:AW5"/>
    <mergeCell ref="AX4:AX5"/>
    <mergeCell ref="AY4:AY5"/>
    <mergeCell ref="AZ4:AZ5"/>
    <mergeCell ref="BA4:BA5"/>
    <mergeCell ref="BB4:BB5"/>
    <mergeCell ref="BC4:BC5"/>
    <mergeCell ref="BN4:BN5"/>
    <mergeCell ref="BO4:BO5"/>
    <mergeCell ref="BP4:BP5"/>
    <mergeCell ref="BQ4:BQ5"/>
    <mergeCell ref="BJ4:BJ5"/>
    <mergeCell ref="BL4:BL5"/>
    <mergeCell ref="BK4:BK5"/>
    <mergeCell ref="BM4:BM5"/>
    <mergeCell ref="BS4:BS5"/>
    <mergeCell ref="BT4:BT5"/>
    <mergeCell ref="BU4:BU5"/>
    <mergeCell ref="BV4:BV5"/>
    <mergeCell ref="BW4:BW5"/>
    <mergeCell ref="BX4:BX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Ｐゴシック,標準"&amp;14中間処理後の再生利用量の状況（平成20年度実績）&amp;R&amp;D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" customWidth="1"/>
    <col min="2" max="2" width="8.69921875" style="224" customWidth="1"/>
    <col min="3" max="3" width="12.59765625" style="7" customWidth="1"/>
    <col min="4" max="103" width="10" style="7" customWidth="1"/>
    <col min="104" max="16384" width="9" style="7" customWidth="1"/>
  </cols>
  <sheetData>
    <row r="1" spans="1:3" ht="17.25">
      <c r="A1" s="214" t="s">
        <v>439</v>
      </c>
      <c r="B1" s="215"/>
      <c r="C1" s="214"/>
    </row>
    <row r="2" spans="1:103" ht="25.5" customHeight="1">
      <c r="A2" s="321" t="s">
        <v>445</v>
      </c>
      <c r="B2" s="324" t="s">
        <v>442</v>
      </c>
      <c r="C2" s="327" t="s">
        <v>443</v>
      </c>
      <c r="D2" s="19" t="s">
        <v>45</v>
      </c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19" t="s">
        <v>46</v>
      </c>
      <c r="Q2" s="3"/>
      <c r="R2" s="3"/>
      <c r="S2" s="3"/>
      <c r="T2" s="3"/>
      <c r="U2" s="3"/>
      <c r="V2" s="3"/>
      <c r="W2" s="3"/>
      <c r="X2" s="19" t="s">
        <v>47</v>
      </c>
      <c r="Y2" s="8"/>
      <c r="Z2" s="8"/>
      <c r="AA2" s="8"/>
      <c r="AB2" s="8"/>
      <c r="AC2" s="8"/>
      <c r="AD2" s="8"/>
      <c r="AE2" s="11"/>
      <c r="AF2" s="19" t="s">
        <v>48</v>
      </c>
      <c r="AG2" s="8"/>
      <c r="AH2" s="8"/>
      <c r="AI2" s="8"/>
      <c r="AJ2" s="8"/>
      <c r="AK2" s="8"/>
      <c r="AL2" s="8"/>
      <c r="AM2" s="11"/>
      <c r="AN2" s="19" t="s">
        <v>49</v>
      </c>
      <c r="AO2" s="8"/>
      <c r="AP2" s="8"/>
      <c r="AQ2" s="8"/>
      <c r="AR2" s="8"/>
      <c r="AS2" s="8"/>
      <c r="AT2" s="8"/>
      <c r="AU2" s="11"/>
      <c r="AV2" s="19" t="s">
        <v>50</v>
      </c>
      <c r="AW2" s="8"/>
      <c r="AX2" s="8"/>
      <c r="AY2" s="8"/>
      <c r="AZ2" s="8"/>
      <c r="BA2" s="8"/>
      <c r="BB2" s="8"/>
      <c r="BC2" s="11"/>
      <c r="BD2" s="19" t="s">
        <v>51</v>
      </c>
      <c r="BE2" s="8"/>
      <c r="BF2" s="8"/>
      <c r="BG2" s="8"/>
      <c r="BH2" s="8"/>
      <c r="BI2" s="8"/>
      <c r="BJ2" s="8"/>
      <c r="BK2" s="11"/>
      <c r="BL2" s="19" t="s">
        <v>52</v>
      </c>
      <c r="BM2" s="8"/>
      <c r="BN2" s="8"/>
      <c r="BO2" s="8"/>
      <c r="BP2" s="8"/>
      <c r="BQ2" s="8"/>
      <c r="BR2" s="8"/>
      <c r="BS2" s="11"/>
      <c r="BT2" s="19" t="s">
        <v>53</v>
      </c>
      <c r="BU2" s="15"/>
      <c r="BV2" s="15"/>
      <c r="BW2" s="15"/>
      <c r="BX2" s="15"/>
      <c r="BY2" s="15"/>
      <c r="BZ2" s="15"/>
      <c r="CA2" s="24"/>
      <c r="CB2" s="353" t="s">
        <v>54</v>
      </c>
      <c r="CC2" s="354"/>
      <c r="CD2" s="354"/>
      <c r="CE2" s="354"/>
      <c r="CF2" s="354"/>
      <c r="CG2" s="354"/>
      <c r="CH2" s="354"/>
      <c r="CI2" s="354"/>
      <c r="CJ2" s="19" t="s">
        <v>55</v>
      </c>
      <c r="CK2" s="15"/>
      <c r="CL2" s="15"/>
      <c r="CM2" s="15"/>
      <c r="CN2" s="15"/>
      <c r="CO2" s="15"/>
      <c r="CP2" s="15"/>
      <c r="CQ2" s="24"/>
      <c r="CR2" s="19" t="s">
        <v>56</v>
      </c>
      <c r="CS2" s="15"/>
      <c r="CT2" s="15"/>
      <c r="CU2" s="15"/>
      <c r="CV2" s="15"/>
      <c r="CW2" s="15"/>
      <c r="CX2" s="15"/>
      <c r="CY2" s="24"/>
    </row>
    <row r="3" spans="1:103" ht="25.5" customHeight="1">
      <c r="A3" s="322"/>
      <c r="B3" s="325"/>
      <c r="C3" s="328"/>
      <c r="D3" s="331" t="s">
        <v>20</v>
      </c>
      <c r="E3" s="330" t="s">
        <v>57</v>
      </c>
      <c r="F3" s="353" t="s">
        <v>225</v>
      </c>
      <c r="G3" s="354"/>
      <c r="H3" s="354"/>
      <c r="I3" s="354"/>
      <c r="J3" s="354"/>
      <c r="K3" s="354"/>
      <c r="L3" s="354"/>
      <c r="M3" s="355"/>
      <c r="N3" s="321" t="s">
        <v>58</v>
      </c>
      <c r="O3" s="321" t="s">
        <v>59</v>
      </c>
      <c r="P3" s="331" t="s">
        <v>20</v>
      </c>
      <c r="Q3" s="330" t="s">
        <v>60</v>
      </c>
      <c r="R3" s="330" t="s">
        <v>31</v>
      </c>
      <c r="S3" s="330" t="s">
        <v>32</v>
      </c>
      <c r="T3" s="330" t="s">
        <v>33</v>
      </c>
      <c r="U3" s="330" t="s">
        <v>28</v>
      </c>
      <c r="V3" s="330" t="s">
        <v>29</v>
      </c>
      <c r="W3" s="330" t="s">
        <v>34</v>
      </c>
      <c r="X3" s="331" t="s">
        <v>20</v>
      </c>
      <c r="Y3" s="330" t="s">
        <v>60</v>
      </c>
      <c r="Z3" s="330" t="s">
        <v>31</v>
      </c>
      <c r="AA3" s="330" t="s">
        <v>32</v>
      </c>
      <c r="AB3" s="330" t="s">
        <v>33</v>
      </c>
      <c r="AC3" s="330" t="s">
        <v>28</v>
      </c>
      <c r="AD3" s="330" t="s">
        <v>29</v>
      </c>
      <c r="AE3" s="330" t="s">
        <v>34</v>
      </c>
      <c r="AF3" s="331" t="s">
        <v>20</v>
      </c>
      <c r="AG3" s="330" t="s">
        <v>60</v>
      </c>
      <c r="AH3" s="330" t="s">
        <v>31</v>
      </c>
      <c r="AI3" s="330" t="s">
        <v>32</v>
      </c>
      <c r="AJ3" s="330" t="s">
        <v>33</v>
      </c>
      <c r="AK3" s="330" t="s">
        <v>28</v>
      </c>
      <c r="AL3" s="330" t="s">
        <v>29</v>
      </c>
      <c r="AM3" s="330" t="s">
        <v>34</v>
      </c>
      <c r="AN3" s="331" t="s">
        <v>20</v>
      </c>
      <c r="AO3" s="330" t="s">
        <v>60</v>
      </c>
      <c r="AP3" s="330" t="s">
        <v>31</v>
      </c>
      <c r="AQ3" s="330" t="s">
        <v>32</v>
      </c>
      <c r="AR3" s="330" t="s">
        <v>33</v>
      </c>
      <c r="AS3" s="330" t="s">
        <v>28</v>
      </c>
      <c r="AT3" s="330" t="s">
        <v>29</v>
      </c>
      <c r="AU3" s="330" t="s">
        <v>34</v>
      </c>
      <c r="AV3" s="331" t="s">
        <v>20</v>
      </c>
      <c r="AW3" s="330" t="s">
        <v>60</v>
      </c>
      <c r="AX3" s="330" t="s">
        <v>31</v>
      </c>
      <c r="AY3" s="330" t="s">
        <v>32</v>
      </c>
      <c r="AZ3" s="330" t="s">
        <v>33</v>
      </c>
      <c r="BA3" s="330" t="s">
        <v>28</v>
      </c>
      <c r="BB3" s="330" t="s">
        <v>29</v>
      </c>
      <c r="BC3" s="330" t="s">
        <v>34</v>
      </c>
      <c r="BD3" s="331" t="s">
        <v>20</v>
      </c>
      <c r="BE3" s="330" t="s">
        <v>60</v>
      </c>
      <c r="BF3" s="330" t="s">
        <v>31</v>
      </c>
      <c r="BG3" s="330" t="s">
        <v>32</v>
      </c>
      <c r="BH3" s="330" t="s">
        <v>33</v>
      </c>
      <c r="BI3" s="330" t="s">
        <v>28</v>
      </c>
      <c r="BJ3" s="330" t="s">
        <v>29</v>
      </c>
      <c r="BK3" s="330" t="s">
        <v>34</v>
      </c>
      <c r="BL3" s="331" t="s">
        <v>20</v>
      </c>
      <c r="BM3" s="330" t="s">
        <v>60</v>
      </c>
      <c r="BN3" s="330" t="s">
        <v>31</v>
      </c>
      <c r="BO3" s="330" t="s">
        <v>32</v>
      </c>
      <c r="BP3" s="330" t="s">
        <v>33</v>
      </c>
      <c r="BQ3" s="330" t="s">
        <v>28</v>
      </c>
      <c r="BR3" s="330" t="s">
        <v>29</v>
      </c>
      <c r="BS3" s="330" t="s">
        <v>34</v>
      </c>
      <c r="BT3" s="331" t="s">
        <v>20</v>
      </c>
      <c r="BU3" s="330" t="s">
        <v>60</v>
      </c>
      <c r="BV3" s="330" t="s">
        <v>31</v>
      </c>
      <c r="BW3" s="330" t="s">
        <v>32</v>
      </c>
      <c r="BX3" s="330" t="s">
        <v>33</v>
      </c>
      <c r="BY3" s="330" t="s">
        <v>28</v>
      </c>
      <c r="BZ3" s="330" t="s">
        <v>29</v>
      </c>
      <c r="CA3" s="330" t="s">
        <v>34</v>
      </c>
      <c r="CB3" s="331" t="s">
        <v>20</v>
      </c>
      <c r="CC3" s="330" t="s">
        <v>60</v>
      </c>
      <c r="CD3" s="330" t="s">
        <v>31</v>
      </c>
      <c r="CE3" s="330" t="s">
        <v>32</v>
      </c>
      <c r="CF3" s="330" t="s">
        <v>33</v>
      </c>
      <c r="CG3" s="330" t="s">
        <v>28</v>
      </c>
      <c r="CH3" s="330" t="s">
        <v>29</v>
      </c>
      <c r="CI3" s="330" t="s">
        <v>34</v>
      </c>
      <c r="CJ3" s="331" t="s">
        <v>20</v>
      </c>
      <c r="CK3" s="330" t="s">
        <v>60</v>
      </c>
      <c r="CL3" s="330" t="s">
        <v>31</v>
      </c>
      <c r="CM3" s="330" t="s">
        <v>32</v>
      </c>
      <c r="CN3" s="330" t="s">
        <v>33</v>
      </c>
      <c r="CO3" s="330" t="s">
        <v>28</v>
      </c>
      <c r="CP3" s="330" t="s">
        <v>29</v>
      </c>
      <c r="CQ3" s="330" t="s">
        <v>34</v>
      </c>
      <c r="CR3" s="331" t="s">
        <v>20</v>
      </c>
      <c r="CS3" s="330" t="s">
        <v>60</v>
      </c>
      <c r="CT3" s="330" t="s">
        <v>31</v>
      </c>
      <c r="CU3" s="330" t="s">
        <v>32</v>
      </c>
      <c r="CV3" s="330" t="s">
        <v>33</v>
      </c>
      <c r="CW3" s="330" t="s">
        <v>28</v>
      </c>
      <c r="CX3" s="330" t="s">
        <v>29</v>
      </c>
      <c r="CY3" s="330" t="s">
        <v>34</v>
      </c>
    </row>
    <row r="4" spans="1:103" ht="25.5" customHeight="1">
      <c r="A4" s="322"/>
      <c r="B4" s="325"/>
      <c r="C4" s="328"/>
      <c r="D4" s="331"/>
      <c r="E4" s="331"/>
      <c r="F4" s="331" t="s">
        <v>20</v>
      </c>
      <c r="G4" s="321" t="s">
        <v>61</v>
      </c>
      <c r="H4" s="321" t="s">
        <v>62</v>
      </c>
      <c r="I4" s="321" t="s">
        <v>63</v>
      </c>
      <c r="J4" s="321" t="s">
        <v>64</v>
      </c>
      <c r="K4" s="321" t="s">
        <v>65</v>
      </c>
      <c r="L4" s="321" t="s">
        <v>66</v>
      </c>
      <c r="M4" s="321" t="s">
        <v>67</v>
      </c>
      <c r="N4" s="322"/>
      <c r="O4" s="322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</row>
    <row r="5" spans="1:103" ht="25.5" customHeight="1">
      <c r="A5" s="322"/>
      <c r="B5" s="325"/>
      <c r="C5" s="328"/>
      <c r="D5" s="10"/>
      <c r="E5" s="331"/>
      <c r="F5" s="331"/>
      <c r="G5" s="322"/>
      <c r="H5" s="322"/>
      <c r="I5" s="322"/>
      <c r="J5" s="322"/>
      <c r="K5" s="322"/>
      <c r="L5" s="322"/>
      <c r="M5" s="322"/>
      <c r="N5" s="322"/>
      <c r="O5" s="322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</row>
    <row r="6" spans="1:103" s="252" customFormat="1" ht="13.5">
      <c r="A6" s="335"/>
      <c r="B6" s="326"/>
      <c r="C6" s="328"/>
      <c r="D6" s="249" t="s">
        <v>426</v>
      </c>
      <c r="E6" s="249" t="s">
        <v>426</v>
      </c>
      <c r="F6" s="249" t="s">
        <v>426</v>
      </c>
      <c r="G6" s="249" t="s">
        <v>426</v>
      </c>
      <c r="H6" s="249" t="s">
        <v>426</v>
      </c>
      <c r="I6" s="249" t="s">
        <v>426</v>
      </c>
      <c r="J6" s="249" t="s">
        <v>426</v>
      </c>
      <c r="K6" s="249" t="s">
        <v>426</v>
      </c>
      <c r="L6" s="249" t="s">
        <v>426</v>
      </c>
      <c r="M6" s="249" t="s">
        <v>426</v>
      </c>
      <c r="N6" s="249" t="s">
        <v>426</v>
      </c>
      <c r="O6" s="249" t="s">
        <v>426</v>
      </c>
      <c r="P6" s="249" t="s">
        <v>426</v>
      </c>
      <c r="Q6" s="249" t="s">
        <v>426</v>
      </c>
      <c r="R6" s="249" t="s">
        <v>426</v>
      </c>
      <c r="S6" s="249" t="s">
        <v>426</v>
      </c>
      <c r="T6" s="249" t="s">
        <v>426</v>
      </c>
      <c r="U6" s="249" t="s">
        <v>426</v>
      </c>
      <c r="V6" s="249" t="s">
        <v>426</v>
      </c>
      <c r="W6" s="249" t="s">
        <v>426</v>
      </c>
      <c r="X6" s="249" t="s">
        <v>426</v>
      </c>
      <c r="Y6" s="249" t="s">
        <v>426</v>
      </c>
      <c r="Z6" s="249" t="s">
        <v>426</v>
      </c>
      <c r="AA6" s="249" t="s">
        <v>426</v>
      </c>
      <c r="AB6" s="249" t="s">
        <v>426</v>
      </c>
      <c r="AC6" s="249" t="s">
        <v>426</v>
      </c>
      <c r="AD6" s="249" t="s">
        <v>426</v>
      </c>
      <c r="AE6" s="249" t="s">
        <v>426</v>
      </c>
      <c r="AF6" s="249" t="s">
        <v>426</v>
      </c>
      <c r="AG6" s="249" t="s">
        <v>426</v>
      </c>
      <c r="AH6" s="249" t="s">
        <v>426</v>
      </c>
      <c r="AI6" s="249" t="s">
        <v>426</v>
      </c>
      <c r="AJ6" s="249" t="s">
        <v>426</v>
      </c>
      <c r="AK6" s="249" t="s">
        <v>426</v>
      </c>
      <c r="AL6" s="249" t="s">
        <v>426</v>
      </c>
      <c r="AM6" s="249" t="s">
        <v>426</v>
      </c>
      <c r="AN6" s="249" t="s">
        <v>426</v>
      </c>
      <c r="AO6" s="249" t="s">
        <v>426</v>
      </c>
      <c r="AP6" s="249" t="s">
        <v>426</v>
      </c>
      <c r="AQ6" s="249" t="s">
        <v>426</v>
      </c>
      <c r="AR6" s="249" t="s">
        <v>426</v>
      </c>
      <c r="AS6" s="249" t="s">
        <v>426</v>
      </c>
      <c r="AT6" s="249" t="s">
        <v>426</v>
      </c>
      <c r="AU6" s="249" t="s">
        <v>426</v>
      </c>
      <c r="AV6" s="249" t="s">
        <v>426</v>
      </c>
      <c r="AW6" s="249" t="s">
        <v>426</v>
      </c>
      <c r="AX6" s="249" t="s">
        <v>426</v>
      </c>
      <c r="AY6" s="249" t="s">
        <v>426</v>
      </c>
      <c r="AZ6" s="249" t="s">
        <v>426</v>
      </c>
      <c r="BA6" s="249" t="s">
        <v>426</v>
      </c>
      <c r="BB6" s="249" t="s">
        <v>426</v>
      </c>
      <c r="BC6" s="249" t="s">
        <v>426</v>
      </c>
      <c r="BD6" s="249" t="s">
        <v>426</v>
      </c>
      <c r="BE6" s="249" t="s">
        <v>426</v>
      </c>
      <c r="BF6" s="249" t="s">
        <v>426</v>
      </c>
      <c r="BG6" s="249" t="s">
        <v>426</v>
      </c>
      <c r="BH6" s="249" t="s">
        <v>426</v>
      </c>
      <c r="BI6" s="249" t="s">
        <v>426</v>
      </c>
      <c r="BJ6" s="249" t="s">
        <v>426</v>
      </c>
      <c r="BK6" s="249" t="s">
        <v>426</v>
      </c>
      <c r="BL6" s="249" t="s">
        <v>426</v>
      </c>
      <c r="BM6" s="249" t="s">
        <v>426</v>
      </c>
      <c r="BN6" s="249" t="s">
        <v>426</v>
      </c>
      <c r="BO6" s="249" t="s">
        <v>426</v>
      </c>
      <c r="BP6" s="249" t="s">
        <v>426</v>
      </c>
      <c r="BQ6" s="249" t="s">
        <v>426</v>
      </c>
      <c r="BR6" s="249" t="s">
        <v>426</v>
      </c>
      <c r="BS6" s="249" t="s">
        <v>426</v>
      </c>
      <c r="BT6" s="249" t="s">
        <v>426</v>
      </c>
      <c r="BU6" s="249" t="s">
        <v>426</v>
      </c>
      <c r="BV6" s="249" t="s">
        <v>426</v>
      </c>
      <c r="BW6" s="249" t="s">
        <v>426</v>
      </c>
      <c r="BX6" s="249" t="s">
        <v>426</v>
      </c>
      <c r="BY6" s="249" t="s">
        <v>426</v>
      </c>
      <c r="BZ6" s="249" t="s">
        <v>426</v>
      </c>
      <c r="CA6" s="249" t="s">
        <v>426</v>
      </c>
      <c r="CB6" s="249" t="s">
        <v>426</v>
      </c>
      <c r="CC6" s="249" t="s">
        <v>426</v>
      </c>
      <c r="CD6" s="249" t="s">
        <v>426</v>
      </c>
      <c r="CE6" s="249" t="s">
        <v>426</v>
      </c>
      <c r="CF6" s="249" t="s">
        <v>426</v>
      </c>
      <c r="CG6" s="249" t="s">
        <v>426</v>
      </c>
      <c r="CH6" s="249" t="s">
        <v>426</v>
      </c>
      <c r="CI6" s="249" t="s">
        <v>426</v>
      </c>
      <c r="CJ6" s="249" t="s">
        <v>426</v>
      </c>
      <c r="CK6" s="249" t="s">
        <v>426</v>
      </c>
      <c r="CL6" s="249" t="s">
        <v>426</v>
      </c>
      <c r="CM6" s="249" t="s">
        <v>426</v>
      </c>
      <c r="CN6" s="249" t="s">
        <v>426</v>
      </c>
      <c r="CO6" s="249" t="s">
        <v>426</v>
      </c>
      <c r="CP6" s="249" t="s">
        <v>426</v>
      </c>
      <c r="CQ6" s="249" t="s">
        <v>426</v>
      </c>
      <c r="CR6" s="249" t="s">
        <v>426</v>
      </c>
      <c r="CS6" s="249" t="s">
        <v>426</v>
      </c>
      <c r="CT6" s="249" t="s">
        <v>426</v>
      </c>
      <c r="CU6" s="249" t="s">
        <v>426</v>
      </c>
      <c r="CV6" s="249" t="s">
        <v>426</v>
      </c>
      <c r="CW6" s="249" t="s">
        <v>426</v>
      </c>
      <c r="CX6" s="249" t="s">
        <v>426</v>
      </c>
      <c r="CY6" s="249" t="s">
        <v>426</v>
      </c>
    </row>
    <row r="7" spans="1:103" s="210" customFormat="1" ht="12" customHeight="1">
      <c r="A7" s="277" t="s">
        <v>587</v>
      </c>
      <c r="B7" s="278" t="s">
        <v>588</v>
      </c>
      <c r="C7" s="279" t="s">
        <v>589</v>
      </c>
      <c r="D7" s="280">
        <f aca="true" t="shared" si="0" ref="D7:AI7">SUM(D8:D25)</f>
        <v>0</v>
      </c>
      <c r="E7" s="280">
        <f t="shared" si="0"/>
        <v>0</v>
      </c>
      <c r="F7" s="280">
        <f t="shared" si="0"/>
        <v>0</v>
      </c>
      <c r="G7" s="280">
        <f t="shared" si="0"/>
        <v>0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0</v>
      </c>
      <c r="M7" s="280">
        <f t="shared" si="0"/>
        <v>0</v>
      </c>
      <c r="N7" s="280">
        <f t="shared" si="0"/>
        <v>0</v>
      </c>
      <c r="O7" s="280">
        <f t="shared" si="0"/>
        <v>0</v>
      </c>
      <c r="P7" s="280">
        <f t="shared" si="0"/>
        <v>0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0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SUM(AJ8:AJ25)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SUM(BP8:BP25)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>SUM(CV8:CV25)</f>
        <v>0</v>
      </c>
      <c r="CW7" s="280">
        <f>SUM(CW8:CW25)</f>
        <v>0</v>
      </c>
      <c r="CX7" s="280">
        <f>SUM(CX8:CX25)</f>
        <v>0</v>
      </c>
      <c r="CY7" s="280">
        <f>SUM(CY8:CY25)</f>
        <v>0</v>
      </c>
    </row>
    <row r="8" spans="1:103" ht="12" customHeight="1">
      <c r="A8" s="287" t="s">
        <v>194</v>
      </c>
      <c r="B8" s="278" t="s">
        <v>549</v>
      </c>
      <c r="C8" s="287" t="s">
        <v>567</v>
      </c>
      <c r="D8" s="280">
        <f>SUM(E8,F8,N8,O8)</f>
        <v>0</v>
      </c>
      <c r="E8" s="280">
        <f>X8</f>
        <v>0</v>
      </c>
      <c r="F8" s="280">
        <f>SUM(G8:M8)</f>
        <v>0</v>
      </c>
      <c r="G8" s="280">
        <f>AF8</f>
        <v>0</v>
      </c>
      <c r="H8" s="280">
        <f>AN8</f>
        <v>0</v>
      </c>
      <c r="I8" s="280">
        <f>AV8</f>
        <v>0</v>
      </c>
      <c r="J8" s="280">
        <f>BD8</f>
        <v>0</v>
      </c>
      <c r="K8" s="280">
        <f>BL8</f>
        <v>0</v>
      </c>
      <c r="L8" s="280">
        <f>BT8</f>
        <v>0</v>
      </c>
      <c r="M8" s="280">
        <f>CB8</f>
        <v>0</v>
      </c>
      <c r="N8" s="280">
        <f>CJ8</f>
        <v>0</v>
      </c>
      <c r="O8" s="280">
        <f>CR8</f>
        <v>0</v>
      </c>
      <c r="P8" s="280">
        <f>SUM(Q8:W8)</f>
        <v>0</v>
      </c>
      <c r="Q8" s="280">
        <f aca="true" t="shared" si="3" ref="Q8:W8">SUM(Y8,AG8,AO8,AW8,BE8,BM8,BU8,CC8,CK8,CS8)</f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SUM(Y8:AE8)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f>SUM(AG8:AM8)</f>
        <v>0</v>
      </c>
      <c r="AG8" s="280">
        <v>0</v>
      </c>
      <c r="AH8" s="280">
        <v>0</v>
      </c>
      <c r="AI8" s="280">
        <v>0</v>
      </c>
      <c r="AJ8" s="280">
        <v>0</v>
      </c>
      <c r="AK8" s="280">
        <v>0</v>
      </c>
      <c r="AL8" s="280">
        <v>0</v>
      </c>
      <c r="AM8" s="280">
        <v>0</v>
      </c>
      <c r="AN8" s="280">
        <f>SUM(AO8:AU8)</f>
        <v>0</v>
      </c>
      <c r="AO8" s="280">
        <v>0</v>
      </c>
      <c r="AP8" s="280">
        <v>0</v>
      </c>
      <c r="AQ8" s="280"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f>SUM(AW8:BC8)</f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f>SUM(BE8:BK8)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f>SUM(BM8:BS8)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f>SUM(BU8:CA8)</f>
        <v>0</v>
      </c>
      <c r="BU8" s="280"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SUM(CC8:CI8)</f>
        <v>0</v>
      </c>
      <c r="CC8" s="280"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SUM(CK8:CQ8)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f>SUM(CS8:CY8)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v>0</v>
      </c>
    </row>
    <row r="9" spans="1:103" ht="12" customHeight="1">
      <c r="A9" s="287" t="s">
        <v>194</v>
      </c>
      <c r="B9" s="278" t="s">
        <v>550</v>
      </c>
      <c r="C9" s="287" t="s">
        <v>568</v>
      </c>
      <c r="D9" s="280">
        <f aca="true" t="shared" si="4" ref="D9:D25">SUM(E9,F9,N9,O9)</f>
        <v>0</v>
      </c>
      <c r="E9" s="280">
        <f aca="true" t="shared" si="5" ref="E9:E25">X9</f>
        <v>0</v>
      </c>
      <c r="F9" s="280">
        <f aca="true" t="shared" si="6" ref="F9:F25">SUM(G9:M9)</f>
        <v>0</v>
      </c>
      <c r="G9" s="280">
        <f aca="true" t="shared" si="7" ref="G9:G25">AF9</f>
        <v>0</v>
      </c>
      <c r="H9" s="280">
        <f aca="true" t="shared" si="8" ref="H9:H25">AN9</f>
        <v>0</v>
      </c>
      <c r="I9" s="280">
        <f aca="true" t="shared" si="9" ref="I9:I25">AV9</f>
        <v>0</v>
      </c>
      <c r="J9" s="280">
        <f aca="true" t="shared" si="10" ref="J9:J25">BD9</f>
        <v>0</v>
      </c>
      <c r="K9" s="280">
        <f aca="true" t="shared" si="11" ref="K9:K25">BL9</f>
        <v>0</v>
      </c>
      <c r="L9" s="280">
        <f aca="true" t="shared" si="12" ref="L9:L25">BT9</f>
        <v>0</v>
      </c>
      <c r="M9" s="280">
        <f aca="true" t="shared" si="13" ref="M9:M25">CB9</f>
        <v>0</v>
      </c>
      <c r="N9" s="280">
        <f aca="true" t="shared" si="14" ref="N9:N25">CJ9</f>
        <v>0</v>
      </c>
      <c r="O9" s="280">
        <f aca="true" t="shared" si="15" ref="O9:O25">CR9</f>
        <v>0</v>
      </c>
      <c r="P9" s="280">
        <f aca="true" t="shared" si="16" ref="P9:P25">SUM(Q9:W9)</f>
        <v>0</v>
      </c>
      <c r="Q9" s="280">
        <f aca="true" t="shared" si="17" ref="Q9:Q25">SUM(Y9,AG9,AO9,AW9,BE9,BM9,BU9,CC9,CK9,CS9)</f>
        <v>0</v>
      </c>
      <c r="R9" s="280">
        <f aca="true" t="shared" si="18" ref="R9:R25">SUM(Z9,AH9,AP9,AX9,BF9,BN9,BV9,CD9,CL9,CT9)</f>
        <v>0</v>
      </c>
      <c r="S9" s="280">
        <f aca="true" t="shared" si="19" ref="S9:S25">SUM(AA9,AI9,AQ9,AY9,BG9,BO9,BW9,CE9,CM9,CU9)</f>
        <v>0</v>
      </c>
      <c r="T9" s="280">
        <f aca="true" t="shared" si="20" ref="T9:T25">SUM(AB9,AJ9,AR9,AZ9,BH9,BP9,BX9,CF9,CN9,CV9)</f>
        <v>0</v>
      </c>
      <c r="U9" s="280">
        <f aca="true" t="shared" si="21" ref="U9:U25">SUM(AC9,AK9,AS9,BA9,BI9,BQ9,BY9,CG9,CO9,CW9)</f>
        <v>0</v>
      </c>
      <c r="V9" s="280">
        <f aca="true" t="shared" si="22" ref="V9:V25">SUM(AD9,AL9,AT9,BB9,BJ9,BR9,BZ9,CH9,CP9,CX9)</f>
        <v>0</v>
      </c>
      <c r="W9" s="280">
        <f aca="true" t="shared" si="23" ref="W9:W25">SUM(AE9,AM9,AU9,BC9,BK9,BS9,CA9,CI9,CQ9,CY9)</f>
        <v>0</v>
      </c>
      <c r="X9" s="280">
        <f aca="true" t="shared" si="24" ref="X9:X25">SUM(Y9:AE9)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f aca="true" t="shared" si="25" ref="AF9:AF25">SUM(AG9:AM9)</f>
        <v>0</v>
      </c>
      <c r="AG9" s="280">
        <v>0</v>
      </c>
      <c r="AH9" s="280">
        <v>0</v>
      </c>
      <c r="AI9" s="280">
        <v>0</v>
      </c>
      <c r="AJ9" s="280">
        <v>0</v>
      </c>
      <c r="AK9" s="280">
        <v>0</v>
      </c>
      <c r="AL9" s="280">
        <v>0</v>
      </c>
      <c r="AM9" s="280">
        <v>0</v>
      </c>
      <c r="AN9" s="280">
        <f aca="true" t="shared" si="26" ref="AN9:AN25">SUM(AO9:AU9)</f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f aca="true" t="shared" si="27" ref="AV9:AV25">SUM(AW9:BC9)</f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f aca="true" t="shared" si="28" ref="BD9:BD25">SUM(BE9:BK9)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f aca="true" t="shared" si="29" ref="BL9:BL25">SUM(BM9:BS9)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f aca="true" t="shared" si="30" ref="BT9:BT25">SUM(BU9:CA9)</f>
        <v>0</v>
      </c>
      <c r="BU9" s="280"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31" ref="CB9:CB25">SUM(CC9:CI9)</f>
        <v>0</v>
      </c>
      <c r="CC9" s="280"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32" ref="CJ9:CJ25">SUM(CK9:CQ9)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f aca="true" t="shared" si="33" ref="CR9:CR25">SUM(CS9:CY9)</f>
        <v>0</v>
      </c>
      <c r="CS9" s="280">
        <v>0</v>
      </c>
      <c r="CT9" s="280">
        <v>0</v>
      </c>
      <c r="CU9" s="280">
        <v>0</v>
      </c>
      <c r="CV9" s="280">
        <v>0</v>
      </c>
      <c r="CW9" s="280">
        <v>0</v>
      </c>
      <c r="CX9" s="280">
        <v>0</v>
      </c>
      <c r="CY9" s="280">
        <v>0</v>
      </c>
    </row>
    <row r="10" spans="1:103" ht="12" customHeight="1">
      <c r="A10" s="287" t="s">
        <v>194</v>
      </c>
      <c r="B10" s="278" t="s">
        <v>551</v>
      </c>
      <c r="C10" s="287" t="s">
        <v>569</v>
      </c>
      <c r="D10" s="280">
        <f t="shared" si="4"/>
        <v>0</v>
      </c>
      <c r="E10" s="280">
        <f t="shared" si="5"/>
        <v>0</v>
      </c>
      <c r="F10" s="280">
        <f t="shared" si="6"/>
        <v>0</v>
      </c>
      <c r="G10" s="280">
        <f t="shared" si="7"/>
        <v>0</v>
      </c>
      <c r="H10" s="280">
        <f t="shared" si="8"/>
        <v>0</v>
      </c>
      <c r="I10" s="280">
        <f t="shared" si="9"/>
        <v>0</v>
      </c>
      <c r="J10" s="280">
        <f t="shared" si="10"/>
        <v>0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f t="shared" si="25"/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80">
        <v>0</v>
      </c>
      <c r="AM10" s="280">
        <v>0</v>
      </c>
      <c r="AN10" s="280">
        <f t="shared" si="26"/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f t="shared" si="27"/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f t="shared" si="28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f t="shared" si="29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f t="shared" si="30"/>
        <v>0</v>
      </c>
      <c r="BU10" s="280"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31"/>
        <v>0</v>
      </c>
      <c r="CC10" s="280"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32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f t="shared" si="33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v>0</v>
      </c>
    </row>
    <row r="11" spans="1:103" ht="12" customHeight="1">
      <c r="A11" s="287" t="s">
        <v>194</v>
      </c>
      <c r="B11" s="278" t="s">
        <v>552</v>
      </c>
      <c r="C11" s="287" t="s">
        <v>570</v>
      </c>
      <c r="D11" s="280">
        <f t="shared" si="4"/>
        <v>0</v>
      </c>
      <c r="E11" s="280">
        <f t="shared" si="5"/>
        <v>0</v>
      </c>
      <c r="F11" s="280">
        <f t="shared" si="6"/>
        <v>0</v>
      </c>
      <c r="G11" s="280">
        <f t="shared" si="7"/>
        <v>0</v>
      </c>
      <c r="H11" s="280">
        <f t="shared" si="8"/>
        <v>0</v>
      </c>
      <c r="I11" s="280">
        <f t="shared" si="9"/>
        <v>0</v>
      </c>
      <c r="J11" s="280">
        <f t="shared" si="10"/>
        <v>0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f t="shared" si="25"/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80">
        <v>0</v>
      </c>
      <c r="AM11" s="280">
        <v>0</v>
      </c>
      <c r="AN11" s="280">
        <f t="shared" si="26"/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f t="shared" si="27"/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f t="shared" si="28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f t="shared" si="29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f t="shared" si="30"/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31"/>
        <v>0</v>
      </c>
      <c r="CC11" s="280"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32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f t="shared" si="33"/>
        <v>0</v>
      </c>
      <c r="CS11" s="280">
        <v>0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v>0</v>
      </c>
    </row>
    <row r="12" spans="1:103" ht="12" customHeight="1">
      <c r="A12" s="287" t="s">
        <v>194</v>
      </c>
      <c r="B12" s="278" t="s">
        <v>553</v>
      </c>
      <c r="C12" s="287" t="s">
        <v>571</v>
      </c>
      <c r="D12" s="280">
        <f t="shared" si="4"/>
        <v>0</v>
      </c>
      <c r="E12" s="280">
        <f t="shared" si="5"/>
        <v>0</v>
      </c>
      <c r="F12" s="280">
        <f t="shared" si="6"/>
        <v>0</v>
      </c>
      <c r="G12" s="280">
        <f t="shared" si="7"/>
        <v>0</v>
      </c>
      <c r="H12" s="280">
        <f t="shared" si="8"/>
        <v>0</v>
      </c>
      <c r="I12" s="280">
        <f t="shared" si="9"/>
        <v>0</v>
      </c>
      <c r="J12" s="280">
        <f t="shared" si="10"/>
        <v>0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3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3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3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3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ht="12" customHeight="1">
      <c r="A13" s="287" t="s">
        <v>194</v>
      </c>
      <c r="B13" s="278" t="s">
        <v>554</v>
      </c>
      <c r="C13" s="287" t="s">
        <v>572</v>
      </c>
      <c r="D13" s="280">
        <f t="shared" si="4"/>
        <v>0</v>
      </c>
      <c r="E13" s="280">
        <f t="shared" si="5"/>
        <v>0</v>
      </c>
      <c r="F13" s="280">
        <f t="shared" si="6"/>
        <v>0</v>
      </c>
      <c r="G13" s="280">
        <f t="shared" si="7"/>
        <v>0</v>
      </c>
      <c r="H13" s="280">
        <f t="shared" si="8"/>
        <v>0</v>
      </c>
      <c r="I13" s="280">
        <f t="shared" si="9"/>
        <v>0</v>
      </c>
      <c r="J13" s="280">
        <f t="shared" si="10"/>
        <v>0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3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3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3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3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ht="12" customHeight="1">
      <c r="A14" s="287" t="s">
        <v>194</v>
      </c>
      <c r="B14" s="278" t="s">
        <v>555</v>
      </c>
      <c r="C14" s="287" t="s">
        <v>573</v>
      </c>
      <c r="D14" s="280">
        <f t="shared" si="4"/>
        <v>0</v>
      </c>
      <c r="E14" s="280">
        <f t="shared" si="5"/>
        <v>0</v>
      </c>
      <c r="F14" s="280">
        <f t="shared" si="6"/>
        <v>0</v>
      </c>
      <c r="G14" s="280">
        <f t="shared" si="7"/>
        <v>0</v>
      </c>
      <c r="H14" s="280">
        <f t="shared" si="8"/>
        <v>0</v>
      </c>
      <c r="I14" s="280">
        <f t="shared" si="9"/>
        <v>0</v>
      </c>
      <c r="J14" s="280">
        <f t="shared" si="10"/>
        <v>0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3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3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3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3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ht="12" customHeight="1">
      <c r="A15" s="287" t="s">
        <v>194</v>
      </c>
      <c r="B15" s="278" t="s">
        <v>556</v>
      </c>
      <c r="C15" s="287" t="s">
        <v>574</v>
      </c>
      <c r="D15" s="280">
        <f t="shared" si="4"/>
        <v>0</v>
      </c>
      <c r="E15" s="280">
        <f t="shared" si="5"/>
        <v>0</v>
      </c>
      <c r="F15" s="280">
        <f t="shared" si="6"/>
        <v>0</v>
      </c>
      <c r="G15" s="280">
        <f t="shared" si="7"/>
        <v>0</v>
      </c>
      <c r="H15" s="280">
        <f t="shared" si="8"/>
        <v>0</v>
      </c>
      <c r="I15" s="280">
        <f t="shared" si="9"/>
        <v>0</v>
      </c>
      <c r="J15" s="280">
        <f t="shared" si="10"/>
        <v>0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3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3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3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3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ht="12" customHeight="1">
      <c r="A16" s="287" t="s">
        <v>194</v>
      </c>
      <c r="B16" s="278" t="s">
        <v>557</v>
      </c>
      <c r="C16" s="287" t="s">
        <v>575</v>
      </c>
      <c r="D16" s="280">
        <f t="shared" si="4"/>
        <v>0</v>
      </c>
      <c r="E16" s="280">
        <f t="shared" si="5"/>
        <v>0</v>
      </c>
      <c r="F16" s="280">
        <f t="shared" si="6"/>
        <v>0</v>
      </c>
      <c r="G16" s="280">
        <f t="shared" si="7"/>
        <v>0</v>
      </c>
      <c r="H16" s="280">
        <f t="shared" si="8"/>
        <v>0</v>
      </c>
      <c r="I16" s="280">
        <f t="shared" si="9"/>
        <v>0</v>
      </c>
      <c r="J16" s="280">
        <f t="shared" si="10"/>
        <v>0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3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3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3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3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ht="12" customHeight="1">
      <c r="A17" s="287" t="s">
        <v>194</v>
      </c>
      <c r="B17" s="278" t="s">
        <v>558</v>
      </c>
      <c r="C17" s="287" t="s">
        <v>576</v>
      </c>
      <c r="D17" s="280">
        <f t="shared" si="4"/>
        <v>0</v>
      </c>
      <c r="E17" s="280">
        <f t="shared" si="5"/>
        <v>0</v>
      </c>
      <c r="F17" s="280">
        <f t="shared" si="6"/>
        <v>0</v>
      </c>
      <c r="G17" s="280">
        <f t="shared" si="7"/>
        <v>0</v>
      </c>
      <c r="H17" s="280">
        <f t="shared" si="8"/>
        <v>0</v>
      </c>
      <c r="I17" s="280">
        <f t="shared" si="9"/>
        <v>0</v>
      </c>
      <c r="J17" s="280">
        <f t="shared" si="10"/>
        <v>0</v>
      </c>
      <c r="K17" s="280">
        <f t="shared" si="11"/>
        <v>0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3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3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3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3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ht="12" customHeight="1">
      <c r="A18" s="287" t="s">
        <v>194</v>
      </c>
      <c r="B18" s="278" t="s">
        <v>559</v>
      </c>
      <c r="C18" s="287" t="s">
        <v>577</v>
      </c>
      <c r="D18" s="280">
        <f t="shared" si="4"/>
        <v>0</v>
      </c>
      <c r="E18" s="280">
        <f t="shared" si="5"/>
        <v>0</v>
      </c>
      <c r="F18" s="280">
        <f t="shared" si="6"/>
        <v>0</v>
      </c>
      <c r="G18" s="280">
        <f t="shared" si="7"/>
        <v>0</v>
      </c>
      <c r="H18" s="280">
        <f t="shared" si="8"/>
        <v>0</v>
      </c>
      <c r="I18" s="280">
        <f t="shared" si="9"/>
        <v>0</v>
      </c>
      <c r="J18" s="280">
        <f t="shared" si="10"/>
        <v>0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3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3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3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3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ht="12" customHeight="1">
      <c r="A19" s="287" t="s">
        <v>194</v>
      </c>
      <c r="B19" s="278" t="s">
        <v>560</v>
      </c>
      <c r="C19" s="287" t="s">
        <v>578</v>
      </c>
      <c r="D19" s="280">
        <f t="shared" si="4"/>
        <v>0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0</v>
      </c>
      <c r="I19" s="280">
        <f t="shared" si="9"/>
        <v>0</v>
      </c>
      <c r="J19" s="280">
        <f t="shared" si="10"/>
        <v>0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3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3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3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3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ht="12" customHeight="1">
      <c r="A20" s="287" t="s">
        <v>194</v>
      </c>
      <c r="B20" s="278" t="s">
        <v>561</v>
      </c>
      <c r="C20" s="287" t="s">
        <v>579</v>
      </c>
      <c r="D20" s="280">
        <f t="shared" si="4"/>
        <v>0</v>
      </c>
      <c r="E20" s="280">
        <f t="shared" si="5"/>
        <v>0</v>
      </c>
      <c r="F20" s="280">
        <f t="shared" si="6"/>
        <v>0</v>
      </c>
      <c r="G20" s="280">
        <f t="shared" si="7"/>
        <v>0</v>
      </c>
      <c r="H20" s="280">
        <f t="shared" si="8"/>
        <v>0</v>
      </c>
      <c r="I20" s="280">
        <f t="shared" si="9"/>
        <v>0</v>
      </c>
      <c r="J20" s="280">
        <f t="shared" si="10"/>
        <v>0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3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3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3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3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ht="12" customHeight="1">
      <c r="A21" s="287" t="s">
        <v>194</v>
      </c>
      <c r="B21" s="278" t="s">
        <v>562</v>
      </c>
      <c r="C21" s="287" t="s">
        <v>580</v>
      </c>
      <c r="D21" s="280">
        <f t="shared" si="4"/>
        <v>0</v>
      </c>
      <c r="E21" s="280">
        <f t="shared" si="5"/>
        <v>0</v>
      </c>
      <c r="F21" s="280">
        <f t="shared" si="6"/>
        <v>0</v>
      </c>
      <c r="G21" s="280">
        <f t="shared" si="7"/>
        <v>0</v>
      </c>
      <c r="H21" s="280">
        <f t="shared" si="8"/>
        <v>0</v>
      </c>
      <c r="I21" s="280">
        <f t="shared" si="9"/>
        <v>0</v>
      </c>
      <c r="J21" s="280">
        <f t="shared" si="10"/>
        <v>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3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3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3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3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ht="12" customHeight="1">
      <c r="A22" s="287" t="s">
        <v>194</v>
      </c>
      <c r="B22" s="278" t="s">
        <v>563</v>
      </c>
      <c r="C22" s="287" t="s">
        <v>581</v>
      </c>
      <c r="D22" s="280">
        <f t="shared" si="4"/>
        <v>0</v>
      </c>
      <c r="E22" s="280">
        <f t="shared" si="5"/>
        <v>0</v>
      </c>
      <c r="F22" s="280">
        <f t="shared" si="6"/>
        <v>0</v>
      </c>
      <c r="G22" s="280">
        <f t="shared" si="7"/>
        <v>0</v>
      </c>
      <c r="H22" s="280">
        <f t="shared" si="8"/>
        <v>0</v>
      </c>
      <c r="I22" s="280">
        <f t="shared" si="9"/>
        <v>0</v>
      </c>
      <c r="J22" s="280">
        <f t="shared" si="10"/>
        <v>0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3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3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3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3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ht="12" customHeight="1">
      <c r="A23" s="287" t="s">
        <v>194</v>
      </c>
      <c r="B23" s="278" t="s">
        <v>564</v>
      </c>
      <c r="C23" s="287" t="s">
        <v>582</v>
      </c>
      <c r="D23" s="280">
        <f t="shared" si="4"/>
        <v>0</v>
      </c>
      <c r="E23" s="280">
        <f t="shared" si="5"/>
        <v>0</v>
      </c>
      <c r="F23" s="280">
        <f t="shared" si="6"/>
        <v>0</v>
      </c>
      <c r="G23" s="280">
        <f t="shared" si="7"/>
        <v>0</v>
      </c>
      <c r="H23" s="280">
        <f t="shared" si="8"/>
        <v>0</v>
      </c>
      <c r="I23" s="280">
        <f t="shared" si="9"/>
        <v>0</v>
      </c>
      <c r="J23" s="280">
        <f t="shared" si="10"/>
        <v>0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3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3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3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3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ht="12" customHeight="1">
      <c r="A24" s="287" t="s">
        <v>194</v>
      </c>
      <c r="B24" s="278" t="s">
        <v>565</v>
      </c>
      <c r="C24" s="287" t="s">
        <v>583</v>
      </c>
      <c r="D24" s="280">
        <f t="shared" si="4"/>
        <v>0</v>
      </c>
      <c r="E24" s="280">
        <f t="shared" si="5"/>
        <v>0</v>
      </c>
      <c r="F24" s="280">
        <f t="shared" si="6"/>
        <v>0</v>
      </c>
      <c r="G24" s="280">
        <f t="shared" si="7"/>
        <v>0</v>
      </c>
      <c r="H24" s="280">
        <f t="shared" si="8"/>
        <v>0</v>
      </c>
      <c r="I24" s="280">
        <f t="shared" si="9"/>
        <v>0</v>
      </c>
      <c r="J24" s="280">
        <f t="shared" si="10"/>
        <v>0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3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3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3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3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ht="12" customHeight="1">
      <c r="A25" s="287" t="s">
        <v>194</v>
      </c>
      <c r="B25" s="278" t="s">
        <v>566</v>
      </c>
      <c r="C25" s="287" t="s">
        <v>584</v>
      </c>
      <c r="D25" s="280">
        <f t="shared" si="4"/>
        <v>0</v>
      </c>
      <c r="E25" s="280">
        <f t="shared" si="5"/>
        <v>0</v>
      </c>
      <c r="F25" s="280">
        <f t="shared" si="6"/>
        <v>0</v>
      </c>
      <c r="G25" s="280">
        <f t="shared" si="7"/>
        <v>0</v>
      </c>
      <c r="H25" s="280">
        <f t="shared" si="8"/>
        <v>0</v>
      </c>
      <c r="I25" s="280">
        <f t="shared" si="9"/>
        <v>0</v>
      </c>
      <c r="J25" s="280">
        <f t="shared" si="10"/>
        <v>0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3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3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3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3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Ｐゴシック,標準"&amp;14災害廃棄物の処理処分状況（平成20年度実績）&amp;R&amp;D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1"/>
  <sheetViews>
    <sheetView zoomScale="85" zoomScaleNormal="85" zoomScalePageLayoutView="0" workbookViewId="0" topLeftCell="A1">
      <selection activeCell="F4" sqref="F4"/>
    </sheetView>
  </sheetViews>
  <sheetFormatPr defaultColWidth="0" defaultRowHeight="14.25"/>
  <cols>
    <col min="1" max="1" width="2.5" style="26" customWidth="1"/>
    <col min="2" max="3" width="4.09765625" style="26" customWidth="1"/>
    <col min="4" max="4" width="14.09765625" style="26" customWidth="1"/>
    <col min="5" max="6" width="13.59765625" style="26" customWidth="1"/>
    <col min="7" max="7" width="3.3984375" style="26" customWidth="1"/>
    <col min="8" max="10" width="3.59765625" style="26" customWidth="1"/>
    <col min="11" max="11" width="30.8984375" style="26" customWidth="1"/>
    <col min="12" max="15" width="13.59765625" style="26" customWidth="1"/>
    <col min="16" max="16" width="2.59765625" style="26" customWidth="1"/>
    <col min="17" max="20" width="11.5" style="26" hidden="1" customWidth="1"/>
    <col min="21" max="21" width="16.59765625" style="26" hidden="1" customWidth="1"/>
    <col min="22" max="22" width="37.19921875" style="63" hidden="1" customWidth="1"/>
    <col min="23" max="23" width="18.3984375" style="63" hidden="1" customWidth="1"/>
    <col min="24" max="24" width="4" style="63" hidden="1" customWidth="1"/>
    <col min="25" max="25" width="13.59765625" style="63" hidden="1" customWidth="1"/>
    <col min="26" max="26" width="9" style="261" hidden="1" customWidth="1"/>
    <col min="27" max="27" width="8" style="63" hidden="1" customWidth="1"/>
    <col min="28" max="28" width="5" style="63" hidden="1" customWidth="1"/>
    <col min="29" max="29" width="8" style="63" hidden="1" customWidth="1"/>
    <col min="30" max="30" width="4" style="63" hidden="1" customWidth="1"/>
    <col min="31" max="31" width="10" style="63" hidden="1" customWidth="1"/>
    <col min="32" max="16384" width="8" style="26" hidden="1" customWidth="1"/>
  </cols>
  <sheetData>
    <row r="1" ht="7.5" customHeight="1" thickBot="1">
      <c r="Z1" s="63"/>
    </row>
    <row r="2" spans="1:28" ht="68.25" thickBot="1">
      <c r="A2" s="245" t="s">
        <v>445</v>
      </c>
      <c r="C2" s="64" t="s">
        <v>132</v>
      </c>
      <c r="D2" s="161" t="s">
        <v>590</v>
      </c>
      <c r="E2" s="65" t="s">
        <v>441</v>
      </c>
      <c r="F2" s="65"/>
      <c r="N2" s="26" t="str">
        <f>LEFT(D2,2)</f>
        <v>44</v>
      </c>
      <c r="O2" s="26" t="str">
        <f>IF(N2&gt;0,VLOOKUP(N2,$AD$6:$AE$52,2,FALSE),"-")</f>
        <v>大分県</v>
      </c>
      <c r="V2" s="257">
        <f>IF(D2=0,0,1)</f>
        <v>1</v>
      </c>
      <c r="W2" s="63" t="str">
        <f>IF(V2=0,"",VLOOKUP(D2,'ごみ処理概要'!B7:C3000,2,FALSE))</f>
        <v>合計</v>
      </c>
      <c r="Y2" s="257">
        <f>IF(V2=0,1,IF(ISERROR(W2),1,0))</f>
        <v>0</v>
      </c>
      <c r="Z2" s="63"/>
      <c r="AA2" s="63">
        <f>COUNTA(ごみ処理概要!#REF!)+6</f>
        <v>7</v>
      </c>
      <c r="AB2" s="63">
        <f>IF(V2=0,0,VLOOKUP(D2,AA5:AB301,2,FALSE))</f>
        <v>7</v>
      </c>
    </row>
    <row r="3" spans="1:26" ht="7.5" customHeight="1">
      <c r="A3" s="245"/>
      <c r="W3" s="258"/>
      <c r="Y3" s="257"/>
      <c r="Z3" s="63"/>
    </row>
    <row r="4" spans="1:26" ht="19.5" customHeight="1" thickBot="1">
      <c r="A4" s="245"/>
      <c r="B4" s="160" t="str">
        <f>IF(ISERROR(W2),"",W2&amp;" 処理量（平成20年度実績）")</f>
        <v>合計 処理量（平成20年度実績）</v>
      </c>
      <c r="C4" s="66"/>
      <c r="D4" s="67"/>
      <c r="E4" s="67"/>
      <c r="F4" s="67"/>
      <c r="Z4" s="63"/>
    </row>
    <row r="5" spans="1:28" ht="15" customHeight="1" thickBot="1">
      <c r="A5" s="245"/>
      <c r="H5" s="356" t="s">
        <v>68</v>
      </c>
      <c r="I5" s="357"/>
      <c r="J5" s="357"/>
      <c r="K5" s="357"/>
      <c r="L5" s="360" t="s">
        <v>69</v>
      </c>
      <c r="M5" s="362" t="s">
        <v>70</v>
      </c>
      <c r="N5" s="363"/>
      <c r="O5" s="364"/>
      <c r="Z5" s="63"/>
      <c r="AA5" s="288">
        <f>'ごみ処理概要'!B5</f>
        <v>0</v>
      </c>
      <c r="AB5" s="63">
        <v>5</v>
      </c>
    </row>
    <row r="6" spans="1:31" ht="15" customHeight="1" thickBot="1">
      <c r="A6" s="245"/>
      <c r="B6" s="85"/>
      <c r="C6" s="83" t="s">
        <v>71</v>
      </c>
      <c r="D6" s="84"/>
      <c r="E6" s="162">
        <f>Y6</f>
        <v>1216425</v>
      </c>
      <c r="F6" s="87"/>
      <c r="H6" s="358"/>
      <c r="I6" s="359"/>
      <c r="J6" s="359"/>
      <c r="K6" s="359"/>
      <c r="L6" s="361"/>
      <c r="M6" s="27" t="s">
        <v>72</v>
      </c>
      <c r="N6" s="28" t="s">
        <v>73</v>
      </c>
      <c r="O6" s="29" t="s">
        <v>74</v>
      </c>
      <c r="V6" s="63" t="s">
        <v>71</v>
      </c>
      <c r="W6" s="258" t="s">
        <v>125</v>
      </c>
      <c r="X6" s="259" t="s">
        <v>137</v>
      </c>
      <c r="Y6" s="63">
        <f aca="true" ca="1" t="shared" si="0" ref="Y6:Y58">IF(Y$2=0,INDIRECT(W6&amp;"!"&amp;X6&amp;$AB$2),0)</f>
        <v>1216425</v>
      </c>
      <c r="Z6" s="63"/>
      <c r="AA6" s="63">
        <f>'ごみ処理概要'!B6</f>
        <v>0</v>
      </c>
      <c r="AB6" s="63">
        <v>6</v>
      </c>
      <c r="AD6" s="63" t="s">
        <v>245</v>
      </c>
      <c r="AE6" s="63" t="s">
        <v>151</v>
      </c>
    </row>
    <row r="7" spans="2:31" ht="15" customHeight="1" thickBot="1">
      <c r="B7" s="86"/>
      <c r="C7" s="82" t="s">
        <v>75</v>
      </c>
      <c r="D7" s="40"/>
      <c r="E7" s="68">
        <f>Y7</f>
        <v>0</v>
      </c>
      <c r="F7" s="87"/>
      <c r="H7" s="365" t="s">
        <v>76</v>
      </c>
      <c r="I7" s="367" t="s">
        <v>77</v>
      </c>
      <c r="J7" s="30" t="s">
        <v>78</v>
      </c>
      <c r="K7" s="31"/>
      <c r="L7" s="167">
        <f aca="true" t="shared" si="1" ref="L7:L14">Y42</f>
        <v>321172</v>
      </c>
      <c r="M7" s="168" t="s">
        <v>79</v>
      </c>
      <c r="N7" s="169" t="s">
        <v>79</v>
      </c>
      <c r="O7" s="170" t="s">
        <v>79</v>
      </c>
      <c r="V7" s="63" t="s">
        <v>75</v>
      </c>
      <c r="W7" s="258" t="s">
        <v>125</v>
      </c>
      <c r="X7" s="259" t="s">
        <v>138</v>
      </c>
      <c r="Y7" s="63">
        <f ca="1" t="shared" si="0"/>
        <v>0</v>
      </c>
      <c r="Z7" s="63"/>
      <c r="AA7" s="63" t="str">
        <f>'ごみ処理概要'!B7</f>
        <v>44000</v>
      </c>
      <c r="AB7" s="63">
        <v>7</v>
      </c>
      <c r="AD7" s="63" t="s">
        <v>246</v>
      </c>
      <c r="AE7" s="63" t="s">
        <v>152</v>
      </c>
    </row>
    <row r="8" spans="2:31" ht="15" customHeight="1" thickBot="1">
      <c r="B8" s="369" t="s">
        <v>80</v>
      </c>
      <c r="C8" s="370"/>
      <c r="D8" s="370"/>
      <c r="E8" s="163">
        <f>SUM(E6:E7)</f>
        <v>1216425</v>
      </c>
      <c r="F8" s="87"/>
      <c r="H8" s="366"/>
      <c r="I8" s="368"/>
      <c r="J8" s="377" t="s">
        <v>81</v>
      </c>
      <c r="K8" s="69" t="s">
        <v>82</v>
      </c>
      <c r="L8" s="162">
        <f t="shared" si="1"/>
        <v>3771</v>
      </c>
      <c r="M8" s="171" t="s">
        <v>79</v>
      </c>
      <c r="N8" s="172" t="s">
        <v>79</v>
      </c>
      <c r="O8" s="173" t="s">
        <v>79</v>
      </c>
      <c r="V8" s="63" t="s">
        <v>244</v>
      </c>
      <c r="W8" s="258" t="s">
        <v>125</v>
      </c>
      <c r="X8" s="259" t="s">
        <v>247</v>
      </c>
      <c r="Y8" s="63">
        <f ca="1">IF(Y$2=0,INDIRECT(W8&amp;"!"&amp;X8&amp;$AB$2),0)</f>
        <v>10984</v>
      </c>
      <c r="Z8" s="63"/>
      <c r="AA8" s="63" t="str">
        <f>'ごみ処理概要'!B8</f>
        <v>44201</v>
      </c>
      <c r="AB8" s="63">
        <v>8</v>
      </c>
      <c r="AD8" s="63" t="s">
        <v>248</v>
      </c>
      <c r="AE8" s="63" t="s">
        <v>153</v>
      </c>
    </row>
    <row r="9" spans="2:31" ht="15" customHeight="1" thickBot="1">
      <c r="B9" s="380" t="s">
        <v>244</v>
      </c>
      <c r="C9" s="370"/>
      <c r="D9" s="370"/>
      <c r="E9" s="163">
        <f>Y8</f>
        <v>10984</v>
      </c>
      <c r="F9" s="87"/>
      <c r="H9" s="366"/>
      <c r="I9" s="368"/>
      <c r="J9" s="378"/>
      <c r="K9" s="70" t="s">
        <v>83</v>
      </c>
      <c r="L9" s="68">
        <f t="shared" si="1"/>
        <v>0</v>
      </c>
      <c r="M9" s="174" t="s">
        <v>79</v>
      </c>
      <c r="N9" s="175" t="s">
        <v>79</v>
      </c>
      <c r="O9" s="176" t="s">
        <v>79</v>
      </c>
      <c r="V9" s="63" t="s">
        <v>85</v>
      </c>
      <c r="W9" s="258" t="s">
        <v>126</v>
      </c>
      <c r="X9" s="259" t="s">
        <v>428</v>
      </c>
      <c r="Y9" s="63">
        <f ca="1" t="shared" si="0"/>
        <v>0</v>
      </c>
      <c r="Z9" s="63"/>
      <c r="AA9" s="63" t="str">
        <f>'ごみ処理概要'!B9</f>
        <v>44202</v>
      </c>
      <c r="AB9" s="63">
        <v>9</v>
      </c>
      <c r="AD9" s="63" t="s">
        <v>249</v>
      </c>
      <c r="AE9" s="63" t="s">
        <v>154</v>
      </c>
    </row>
    <row r="10" spans="2:31" ht="15" customHeight="1" thickBot="1">
      <c r="B10" s="61"/>
      <c r="C10" s="60"/>
      <c r="D10" s="60"/>
      <c r="E10" s="71"/>
      <c r="F10" s="71"/>
      <c r="H10" s="366"/>
      <c r="I10" s="368"/>
      <c r="J10" s="378"/>
      <c r="K10" s="72" t="s">
        <v>86</v>
      </c>
      <c r="L10" s="68">
        <f t="shared" si="1"/>
        <v>0</v>
      </c>
      <c r="M10" s="174" t="s">
        <v>79</v>
      </c>
      <c r="N10" s="175" t="s">
        <v>79</v>
      </c>
      <c r="O10" s="176" t="s">
        <v>79</v>
      </c>
      <c r="V10" s="63" t="s">
        <v>87</v>
      </c>
      <c r="W10" s="258" t="s">
        <v>126</v>
      </c>
      <c r="X10" s="259" t="s">
        <v>427</v>
      </c>
      <c r="Y10" s="63">
        <f ca="1" t="shared" si="0"/>
        <v>204292</v>
      </c>
      <c r="Z10" s="63"/>
      <c r="AA10" s="63" t="str">
        <f>'ごみ処理概要'!B10</f>
        <v>44203</v>
      </c>
      <c r="AB10" s="63">
        <v>10</v>
      </c>
      <c r="AD10" s="63" t="s">
        <v>250</v>
      </c>
      <c r="AE10" s="63" t="s">
        <v>155</v>
      </c>
    </row>
    <row r="11" spans="2:31" ht="15" customHeight="1" thickBot="1">
      <c r="B11" s="381"/>
      <c r="C11" s="381"/>
      <c r="D11" s="381"/>
      <c r="E11" s="62" t="s">
        <v>127</v>
      </c>
      <c r="F11" s="62" t="s">
        <v>128</v>
      </c>
      <c r="H11" s="366"/>
      <c r="I11" s="368"/>
      <c r="J11" s="378"/>
      <c r="K11" s="73" t="s">
        <v>88</v>
      </c>
      <c r="L11" s="68">
        <f t="shared" si="1"/>
        <v>1255</v>
      </c>
      <c r="M11" s="174" t="s">
        <v>79</v>
      </c>
      <c r="N11" s="175" t="s">
        <v>79</v>
      </c>
      <c r="O11" s="176" t="s">
        <v>79</v>
      </c>
      <c r="V11" s="63" t="s">
        <v>89</v>
      </c>
      <c r="W11" s="258" t="s">
        <v>126</v>
      </c>
      <c r="X11" s="259" t="s">
        <v>429</v>
      </c>
      <c r="Y11" s="63">
        <f ca="1" t="shared" si="0"/>
        <v>10938</v>
      </c>
      <c r="Z11" s="63"/>
      <c r="AA11" s="63" t="str">
        <f>'ごみ処理概要'!B11</f>
        <v>44204</v>
      </c>
      <c r="AB11" s="63">
        <v>11</v>
      </c>
      <c r="AD11" s="63" t="s">
        <v>251</v>
      </c>
      <c r="AE11" s="63" t="s">
        <v>156</v>
      </c>
    </row>
    <row r="12" spans="2:31" ht="15" customHeight="1">
      <c r="B12" s="385" t="s">
        <v>372</v>
      </c>
      <c r="C12" s="388" t="s">
        <v>84</v>
      </c>
      <c r="D12" s="35" t="s">
        <v>85</v>
      </c>
      <c r="E12" s="162">
        <f aca="true" t="shared" si="2" ref="E12:E17">Y17</f>
        <v>0</v>
      </c>
      <c r="F12" s="162">
        <f aca="true" t="shared" si="3" ref="F12:F17">Y29</f>
        <v>0</v>
      </c>
      <c r="H12" s="366"/>
      <c r="I12" s="368"/>
      <c r="J12" s="378"/>
      <c r="K12" s="73" t="s">
        <v>90</v>
      </c>
      <c r="L12" s="68">
        <f t="shared" si="1"/>
        <v>0</v>
      </c>
      <c r="M12" s="174" t="s">
        <v>79</v>
      </c>
      <c r="N12" s="175" t="s">
        <v>79</v>
      </c>
      <c r="O12" s="176" t="s">
        <v>79</v>
      </c>
      <c r="V12" s="63" t="s">
        <v>91</v>
      </c>
      <c r="W12" s="258" t="s">
        <v>126</v>
      </c>
      <c r="X12" s="259" t="s">
        <v>335</v>
      </c>
      <c r="Y12" s="63">
        <f ca="1" t="shared" si="0"/>
        <v>54324</v>
      </c>
      <c r="Z12" s="63"/>
      <c r="AA12" s="63" t="str">
        <f>'ごみ処理概要'!B12</f>
        <v>44205</v>
      </c>
      <c r="AB12" s="63">
        <v>12</v>
      </c>
      <c r="AD12" s="63" t="s">
        <v>252</v>
      </c>
      <c r="AE12" s="63" t="s">
        <v>157</v>
      </c>
    </row>
    <row r="13" spans="2:31" ht="15" customHeight="1">
      <c r="B13" s="386"/>
      <c r="C13" s="389"/>
      <c r="D13" s="36" t="s">
        <v>87</v>
      </c>
      <c r="E13" s="68">
        <f t="shared" si="2"/>
        <v>204292</v>
      </c>
      <c r="F13" s="68">
        <f t="shared" si="3"/>
        <v>76750</v>
      </c>
      <c r="H13" s="366"/>
      <c r="I13" s="368"/>
      <c r="J13" s="378"/>
      <c r="K13" s="73" t="s">
        <v>92</v>
      </c>
      <c r="L13" s="68">
        <f t="shared" si="1"/>
        <v>5951</v>
      </c>
      <c r="M13" s="174" t="s">
        <v>79</v>
      </c>
      <c r="N13" s="175" t="s">
        <v>79</v>
      </c>
      <c r="O13" s="176" t="s">
        <v>79</v>
      </c>
      <c r="V13" s="63" t="s">
        <v>93</v>
      </c>
      <c r="W13" s="258" t="s">
        <v>126</v>
      </c>
      <c r="X13" s="259" t="s">
        <v>294</v>
      </c>
      <c r="Y13" s="63">
        <f ca="1" t="shared" si="0"/>
        <v>217</v>
      </c>
      <c r="Z13" s="63"/>
      <c r="AA13" s="63" t="str">
        <f>'ごみ処理概要'!B13</f>
        <v>44206</v>
      </c>
      <c r="AB13" s="63">
        <v>13</v>
      </c>
      <c r="AD13" s="63" t="s">
        <v>253</v>
      </c>
      <c r="AE13" s="63" t="s">
        <v>158</v>
      </c>
    </row>
    <row r="14" spans="2:31" ht="15" customHeight="1" thickBot="1">
      <c r="B14" s="386"/>
      <c r="C14" s="389"/>
      <c r="D14" s="36" t="s">
        <v>89</v>
      </c>
      <c r="E14" s="68">
        <f t="shared" si="2"/>
        <v>10938</v>
      </c>
      <c r="F14" s="68">
        <f t="shared" si="3"/>
        <v>3799</v>
      </c>
      <c r="H14" s="366"/>
      <c r="I14" s="368"/>
      <c r="J14" s="379"/>
      <c r="K14" s="74" t="s">
        <v>94</v>
      </c>
      <c r="L14" s="163">
        <f t="shared" si="1"/>
        <v>4866</v>
      </c>
      <c r="M14" s="177" t="s">
        <v>79</v>
      </c>
      <c r="N14" s="178" t="s">
        <v>79</v>
      </c>
      <c r="O14" s="179" t="s">
        <v>79</v>
      </c>
      <c r="V14" s="63" t="s">
        <v>95</v>
      </c>
      <c r="W14" s="258" t="s">
        <v>126</v>
      </c>
      <c r="X14" s="259" t="s">
        <v>334</v>
      </c>
      <c r="Y14" s="63">
        <f ca="1" t="shared" si="0"/>
        <v>1868</v>
      </c>
      <c r="Z14" s="63"/>
      <c r="AA14" s="63" t="str">
        <f>'ごみ処理概要'!B14</f>
        <v>44207</v>
      </c>
      <c r="AB14" s="63">
        <v>14</v>
      </c>
      <c r="AD14" s="63" t="s">
        <v>254</v>
      </c>
      <c r="AE14" s="63" t="s">
        <v>159</v>
      </c>
    </row>
    <row r="15" spans="2:31" ht="15" customHeight="1" thickBot="1">
      <c r="B15" s="386"/>
      <c r="C15" s="389"/>
      <c r="D15" s="36" t="s">
        <v>91</v>
      </c>
      <c r="E15" s="68">
        <f t="shared" si="2"/>
        <v>54324</v>
      </c>
      <c r="F15" s="68">
        <f t="shared" si="3"/>
        <v>3103</v>
      </c>
      <c r="H15" s="366"/>
      <c r="I15" s="37"/>
      <c r="J15" s="38" t="s">
        <v>96</v>
      </c>
      <c r="K15" s="39"/>
      <c r="L15" s="180">
        <f>SUM(L7:L14)</f>
        <v>337015</v>
      </c>
      <c r="M15" s="181" t="s">
        <v>79</v>
      </c>
      <c r="N15" s="182">
        <f>Y59</f>
        <v>25219</v>
      </c>
      <c r="O15" s="183">
        <f>Y67</f>
        <v>18519</v>
      </c>
      <c r="V15" s="63" t="s">
        <v>98</v>
      </c>
      <c r="W15" s="258" t="s">
        <v>126</v>
      </c>
      <c r="X15" s="259" t="s">
        <v>452</v>
      </c>
      <c r="Y15" s="63">
        <f ca="1" t="shared" si="0"/>
        <v>57756</v>
      </c>
      <c r="Z15" s="63"/>
      <c r="AA15" s="63" t="str">
        <f>'ごみ処理概要'!B15</f>
        <v>44208</v>
      </c>
      <c r="AB15" s="63">
        <v>15</v>
      </c>
      <c r="AD15" s="63" t="s">
        <v>255</v>
      </c>
      <c r="AE15" s="63" t="s">
        <v>160</v>
      </c>
    </row>
    <row r="16" spans="2:31" ht="15" customHeight="1">
      <c r="B16" s="386"/>
      <c r="C16" s="389"/>
      <c r="D16" s="36" t="s">
        <v>93</v>
      </c>
      <c r="E16" s="68">
        <f t="shared" si="2"/>
        <v>217</v>
      </c>
      <c r="F16" s="68">
        <f t="shared" si="3"/>
        <v>0</v>
      </c>
      <c r="H16" s="366"/>
      <c r="I16" s="367" t="s">
        <v>97</v>
      </c>
      <c r="J16" s="41" t="s">
        <v>82</v>
      </c>
      <c r="K16" s="42"/>
      <c r="L16" s="184">
        <f aca="true" t="shared" si="4" ref="L16:L22">Y50</f>
        <v>9568</v>
      </c>
      <c r="M16" s="185">
        <f aca="true" t="shared" si="5" ref="M16:M22">L8</f>
        <v>3771</v>
      </c>
      <c r="N16" s="186">
        <f>Y60</f>
        <v>2532</v>
      </c>
      <c r="O16" s="187">
        <f aca="true" t="shared" si="6" ref="O16:O21">Y68</f>
        <v>2353</v>
      </c>
      <c r="V16" s="63" t="s">
        <v>104</v>
      </c>
      <c r="W16" s="258" t="s">
        <v>125</v>
      </c>
      <c r="X16" s="259" t="s">
        <v>453</v>
      </c>
      <c r="Y16" s="63">
        <f ca="1" t="shared" si="0"/>
        <v>8766</v>
      </c>
      <c r="Z16" s="63"/>
      <c r="AA16" s="63" t="str">
        <f>'ごみ処理概要'!B16</f>
        <v>44209</v>
      </c>
      <c r="AB16" s="63">
        <v>16</v>
      </c>
      <c r="AD16" s="63" t="s">
        <v>256</v>
      </c>
      <c r="AE16" s="63" t="s">
        <v>161</v>
      </c>
    </row>
    <row r="17" spans="2:31" ht="15" customHeight="1">
      <c r="B17" s="386"/>
      <c r="C17" s="389"/>
      <c r="D17" s="36" t="s">
        <v>95</v>
      </c>
      <c r="E17" s="68">
        <f t="shared" si="2"/>
        <v>1868</v>
      </c>
      <c r="F17" s="68">
        <f t="shared" si="3"/>
        <v>472</v>
      </c>
      <c r="H17" s="366"/>
      <c r="I17" s="368"/>
      <c r="J17" s="43" t="s">
        <v>83</v>
      </c>
      <c r="K17" s="44"/>
      <c r="L17" s="68">
        <f t="shared" si="4"/>
        <v>1110</v>
      </c>
      <c r="M17" s="188">
        <f t="shared" si="5"/>
        <v>0</v>
      </c>
      <c r="N17" s="189">
        <f aca="true" t="shared" si="7" ref="N17:N22">Y61</f>
        <v>0</v>
      </c>
      <c r="O17" s="190">
        <f t="shared" si="6"/>
        <v>962</v>
      </c>
      <c r="V17" s="63" t="s">
        <v>300</v>
      </c>
      <c r="W17" s="258" t="s">
        <v>126</v>
      </c>
      <c r="X17" s="259" t="s">
        <v>454</v>
      </c>
      <c r="Y17" s="63">
        <f ca="1" t="shared" si="0"/>
        <v>0</v>
      </c>
      <c r="Z17" s="63"/>
      <c r="AA17" s="63" t="str">
        <f>'ごみ処理概要'!B17</f>
        <v>44210</v>
      </c>
      <c r="AB17" s="63">
        <v>17</v>
      </c>
      <c r="AD17" s="63" t="s">
        <v>257</v>
      </c>
      <c r="AE17" s="63" t="s">
        <v>162</v>
      </c>
    </row>
    <row r="18" spans="2:31" ht="15" customHeight="1">
      <c r="B18" s="386"/>
      <c r="C18" s="390"/>
      <c r="D18" s="90" t="s">
        <v>96</v>
      </c>
      <c r="E18" s="164">
        <f>SUM(E12:E17)</f>
        <v>271639</v>
      </c>
      <c r="F18" s="164">
        <f>SUM(F12:F17)</f>
        <v>84124</v>
      </c>
      <c r="H18" s="366"/>
      <c r="I18" s="368"/>
      <c r="J18" s="45" t="s">
        <v>86</v>
      </c>
      <c r="K18" s="42"/>
      <c r="L18" s="68">
        <f t="shared" si="4"/>
        <v>0</v>
      </c>
      <c r="M18" s="188">
        <f t="shared" si="5"/>
        <v>0</v>
      </c>
      <c r="N18" s="189">
        <f t="shared" si="7"/>
        <v>0</v>
      </c>
      <c r="O18" s="190">
        <f t="shared" si="6"/>
        <v>0</v>
      </c>
      <c r="V18" s="63" t="s">
        <v>301</v>
      </c>
      <c r="W18" s="258" t="s">
        <v>126</v>
      </c>
      <c r="X18" s="259" t="s">
        <v>455</v>
      </c>
      <c r="Y18" s="63">
        <f ca="1" t="shared" si="0"/>
        <v>204292</v>
      </c>
      <c r="Z18" s="63"/>
      <c r="AA18" s="63" t="str">
        <f>'ごみ処理概要'!B18</f>
        <v>44211</v>
      </c>
      <c r="AB18" s="63">
        <v>18</v>
      </c>
      <c r="AD18" s="63" t="s">
        <v>258</v>
      </c>
      <c r="AE18" s="63" t="s">
        <v>163</v>
      </c>
    </row>
    <row r="19" spans="2:31" ht="15" customHeight="1">
      <c r="B19" s="386"/>
      <c r="C19" s="382" t="s">
        <v>98</v>
      </c>
      <c r="D19" s="36" t="s">
        <v>85</v>
      </c>
      <c r="E19" s="165">
        <f aca="true" t="shared" si="8" ref="E19:E24">Y23</f>
        <v>0</v>
      </c>
      <c r="F19" s="68">
        <f aca="true" t="shared" si="9" ref="F19:F24">Y35</f>
        <v>0</v>
      </c>
      <c r="H19" s="366"/>
      <c r="I19" s="368"/>
      <c r="J19" s="45" t="s">
        <v>88</v>
      </c>
      <c r="K19" s="42"/>
      <c r="L19" s="68">
        <f t="shared" si="4"/>
        <v>4644</v>
      </c>
      <c r="M19" s="188">
        <f t="shared" si="5"/>
        <v>1255</v>
      </c>
      <c r="N19" s="189">
        <f t="shared" si="7"/>
        <v>0</v>
      </c>
      <c r="O19" s="190">
        <f t="shared" si="6"/>
        <v>1286</v>
      </c>
      <c r="V19" s="63" t="s">
        <v>302</v>
      </c>
      <c r="W19" s="258" t="s">
        <v>126</v>
      </c>
      <c r="X19" s="259" t="s">
        <v>456</v>
      </c>
      <c r="Y19" s="63">
        <f ca="1" t="shared" si="0"/>
        <v>10938</v>
      </c>
      <c r="Z19" s="63"/>
      <c r="AA19" s="63" t="str">
        <f>'ごみ処理概要'!B19</f>
        <v>44212</v>
      </c>
      <c r="AB19" s="63">
        <v>19</v>
      </c>
      <c r="AD19" s="63" t="s">
        <v>259</v>
      </c>
      <c r="AE19" s="63" t="s">
        <v>164</v>
      </c>
    </row>
    <row r="20" spans="2:31" ht="15" customHeight="1">
      <c r="B20" s="386"/>
      <c r="C20" s="383"/>
      <c r="D20" s="36" t="s">
        <v>87</v>
      </c>
      <c r="E20" s="165">
        <f t="shared" si="8"/>
        <v>8685</v>
      </c>
      <c r="F20" s="68">
        <f t="shared" si="9"/>
        <v>39437</v>
      </c>
      <c r="H20" s="366"/>
      <c r="I20" s="368"/>
      <c r="J20" s="43" t="s">
        <v>90</v>
      </c>
      <c r="K20" s="44"/>
      <c r="L20" s="68">
        <f t="shared" si="4"/>
        <v>4835</v>
      </c>
      <c r="M20" s="188">
        <f t="shared" si="5"/>
        <v>0</v>
      </c>
      <c r="N20" s="189">
        <f t="shared" si="7"/>
        <v>15</v>
      </c>
      <c r="O20" s="190">
        <f t="shared" si="6"/>
        <v>3357</v>
      </c>
      <c r="V20" s="63" t="s">
        <v>303</v>
      </c>
      <c r="W20" s="258" t="s">
        <v>126</v>
      </c>
      <c r="X20" s="259" t="s">
        <v>457</v>
      </c>
      <c r="Y20" s="63">
        <f ca="1" t="shared" si="0"/>
        <v>54324</v>
      </c>
      <c r="Z20" s="63"/>
      <c r="AA20" s="63" t="str">
        <f>'ごみ処理概要'!B20</f>
        <v>44213</v>
      </c>
      <c r="AB20" s="63">
        <v>20</v>
      </c>
      <c r="AD20" s="63" t="s">
        <v>260</v>
      </c>
      <c r="AE20" s="63" t="s">
        <v>165</v>
      </c>
    </row>
    <row r="21" spans="2:31" ht="15" customHeight="1">
      <c r="B21" s="386"/>
      <c r="C21" s="383"/>
      <c r="D21" s="36" t="s">
        <v>89</v>
      </c>
      <c r="E21" s="165">
        <f t="shared" si="8"/>
        <v>1960</v>
      </c>
      <c r="F21" s="68">
        <f t="shared" si="9"/>
        <v>1238</v>
      </c>
      <c r="H21" s="366"/>
      <c r="I21" s="368"/>
      <c r="J21" s="43" t="s">
        <v>92</v>
      </c>
      <c r="K21" s="44"/>
      <c r="L21" s="68">
        <f t="shared" si="4"/>
        <v>30095</v>
      </c>
      <c r="M21" s="188">
        <f t="shared" si="5"/>
        <v>5951</v>
      </c>
      <c r="N21" s="189">
        <f t="shared" si="7"/>
        <v>4275</v>
      </c>
      <c r="O21" s="190">
        <f t="shared" si="6"/>
        <v>17862</v>
      </c>
      <c r="V21" s="63" t="s">
        <v>304</v>
      </c>
      <c r="W21" s="258" t="s">
        <v>126</v>
      </c>
      <c r="X21" s="259" t="s">
        <v>458</v>
      </c>
      <c r="Y21" s="63">
        <f ca="1" t="shared" si="0"/>
        <v>217</v>
      </c>
      <c r="Z21" s="63"/>
      <c r="AA21" s="63" t="str">
        <f>'ごみ処理概要'!B21</f>
        <v>44214</v>
      </c>
      <c r="AB21" s="63">
        <v>21</v>
      </c>
      <c r="AD21" s="63" t="s">
        <v>261</v>
      </c>
      <c r="AE21" s="63" t="s">
        <v>166</v>
      </c>
    </row>
    <row r="22" spans="2:31" ht="15" customHeight="1" thickBot="1">
      <c r="B22" s="386"/>
      <c r="C22" s="383"/>
      <c r="D22" s="36" t="s">
        <v>91</v>
      </c>
      <c r="E22" s="165">
        <f t="shared" si="8"/>
        <v>1023</v>
      </c>
      <c r="F22" s="68">
        <f t="shared" si="9"/>
        <v>1657</v>
      </c>
      <c r="H22" s="366"/>
      <c r="I22" s="368"/>
      <c r="J22" s="46" t="s">
        <v>94</v>
      </c>
      <c r="K22" s="47"/>
      <c r="L22" s="163">
        <f t="shared" si="4"/>
        <v>5306</v>
      </c>
      <c r="M22" s="191">
        <f t="shared" si="5"/>
        <v>4866</v>
      </c>
      <c r="N22" s="192">
        <f t="shared" si="7"/>
        <v>440</v>
      </c>
      <c r="O22" s="179" t="s">
        <v>79</v>
      </c>
      <c r="V22" s="63" t="s">
        <v>305</v>
      </c>
      <c r="W22" s="258" t="s">
        <v>126</v>
      </c>
      <c r="X22" s="259" t="s">
        <v>459</v>
      </c>
      <c r="Y22" s="63">
        <f ca="1" t="shared" si="0"/>
        <v>1868</v>
      </c>
      <c r="Z22" s="63"/>
      <c r="AA22" s="63" t="str">
        <f>'ごみ処理概要'!B22</f>
        <v>44322</v>
      </c>
      <c r="AB22" s="63">
        <v>22</v>
      </c>
      <c r="AD22" s="63" t="s">
        <v>262</v>
      </c>
      <c r="AE22" s="63" t="s">
        <v>167</v>
      </c>
    </row>
    <row r="23" spans="2:31" ht="15" customHeight="1" thickBot="1">
      <c r="B23" s="386"/>
      <c r="C23" s="383"/>
      <c r="D23" s="36" t="s">
        <v>93</v>
      </c>
      <c r="E23" s="165">
        <f t="shared" si="8"/>
        <v>100</v>
      </c>
      <c r="F23" s="68">
        <f t="shared" si="9"/>
        <v>47</v>
      </c>
      <c r="H23" s="366"/>
      <c r="I23" s="37"/>
      <c r="J23" s="48" t="s">
        <v>96</v>
      </c>
      <c r="K23" s="49"/>
      <c r="L23" s="193">
        <f>SUM(L16:L22)</f>
        <v>55558</v>
      </c>
      <c r="M23" s="194">
        <f>SUM(M16:M22)</f>
        <v>15843</v>
      </c>
      <c r="N23" s="195">
        <f>SUM(N16:N22)</f>
        <v>7262</v>
      </c>
      <c r="O23" s="196">
        <f>SUM(O16:O21)</f>
        <v>25820</v>
      </c>
      <c r="V23" s="63" t="s">
        <v>312</v>
      </c>
      <c r="W23" s="258" t="s">
        <v>126</v>
      </c>
      <c r="X23" s="259" t="s">
        <v>460</v>
      </c>
      <c r="Y23" s="63">
        <f aca="true" ca="1" t="shared" si="10" ref="Y23:Y28">IF(Y$2=0,INDIRECT(W23&amp;"!"&amp;X23&amp;$AB$2),0)</f>
        <v>0</v>
      </c>
      <c r="Z23" s="63"/>
      <c r="AA23" s="63" t="str">
        <f>'ごみ処理概要'!B23</f>
        <v>44341</v>
      </c>
      <c r="AB23" s="63">
        <v>23</v>
      </c>
      <c r="AD23" s="63" t="s">
        <v>263</v>
      </c>
      <c r="AE23" s="63" t="s">
        <v>168</v>
      </c>
    </row>
    <row r="24" spans="2:31" ht="15" customHeight="1" thickBot="1">
      <c r="B24" s="386"/>
      <c r="C24" s="383"/>
      <c r="D24" s="36" t="s">
        <v>95</v>
      </c>
      <c r="E24" s="165">
        <f t="shared" si="8"/>
        <v>2569</v>
      </c>
      <c r="F24" s="68">
        <f t="shared" si="9"/>
        <v>1040</v>
      </c>
      <c r="H24" s="50"/>
      <c r="I24" s="51" t="s">
        <v>264</v>
      </c>
      <c r="J24" s="48"/>
      <c r="K24" s="48"/>
      <c r="L24" s="167">
        <f>SUM(L7,L23)</f>
        <v>376730</v>
      </c>
      <c r="M24" s="197">
        <f>M23</f>
        <v>15843</v>
      </c>
      <c r="N24" s="198">
        <f>SUM(N15,N23)</f>
        <v>32481</v>
      </c>
      <c r="O24" s="199">
        <f>SUM(O15,O23)</f>
        <v>44339</v>
      </c>
      <c r="V24" s="63" t="s">
        <v>313</v>
      </c>
      <c r="W24" s="258" t="s">
        <v>126</v>
      </c>
      <c r="X24" s="259" t="s">
        <v>461</v>
      </c>
      <c r="Y24" s="63">
        <f ca="1" t="shared" si="10"/>
        <v>8685</v>
      </c>
      <c r="Z24" s="63"/>
      <c r="AA24" s="63" t="str">
        <f>'ごみ処理概要'!B24</f>
        <v>44461</v>
      </c>
      <c r="AB24" s="63">
        <v>24</v>
      </c>
      <c r="AD24" s="63" t="s">
        <v>265</v>
      </c>
      <c r="AE24" s="63" t="s">
        <v>169</v>
      </c>
    </row>
    <row r="25" spans="2:31" ht="15" customHeight="1">
      <c r="B25" s="386"/>
      <c r="C25" s="384"/>
      <c r="D25" s="40" t="s">
        <v>96</v>
      </c>
      <c r="E25" s="166">
        <f>SUM(E19:E24)</f>
        <v>14337</v>
      </c>
      <c r="F25" s="68">
        <f>SUM(F19:F24)</f>
        <v>43419</v>
      </c>
      <c r="H25" s="52" t="s">
        <v>101</v>
      </c>
      <c r="I25" s="53"/>
      <c r="J25" s="53"/>
      <c r="K25" s="54"/>
      <c r="L25" s="184">
        <f>Y57</f>
        <v>33615</v>
      </c>
      <c r="M25" s="200" t="s">
        <v>79</v>
      </c>
      <c r="N25" s="201" t="s">
        <v>79</v>
      </c>
      <c r="O25" s="187">
        <f>L25</f>
        <v>33615</v>
      </c>
      <c r="V25" s="63" t="s">
        <v>314</v>
      </c>
      <c r="W25" s="258" t="s">
        <v>126</v>
      </c>
      <c r="X25" s="259" t="s">
        <v>462</v>
      </c>
      <c r="Y25" s="63">
        <f ca="1" t="shared" si="10"/>
        <v>1960</v>
      </c>
      <c r="Z25" s="63"/>
      <c r="AA25" s="63" t="str">
        <f>'ごみ処理概要'!B25</f>
        <v>44462</v>
      </c>
      <c r="AB25" s="63">
        <v>25</v>
      </c>
      <c r="AD25" s="63" t="s">
        <v>266</v>
      </c>
      <c r="AE25" s="63" t="s">
        <v>170</v>
      </c>
    </row>
    <row r="26" spans="2:31" ht="15" customHeight="1" thickBot="1">
      <c r="B26" s="387"/>
      <c r="C26" s="88" t="s">
        <v>12</v>
      </c>
      <c r="D26" s="89"/>
      <c r="E26" s="163">
        <f>E18+E25</f>
        <v>285976</v>
      </c>
      <c r="F26" s="163">
        <f>F18+F25</f>
        <v>127543</v>
      </c>
      <c r="H26" s="55" t="s">
        <v>102</v>
      </c>
      <c r="I26" s="56"/>
      <c r="J26" s="56"/>
      <c r="K26" s="57"/>
      <c r="L26" s="164">
        <f>Y58</f>
        <v>2213</v>
      </c>
      <c r="M26" s="202" t="s">
        <v>79</v>
      </c>
      <c r="N26" s="203">
        <f>L26</f>
        <v>2213</v>
      </c>
      <c r="O26" s="204" t="s">
        <v>79</v>
      </c>
      <c r="V26" s="63" t="s">
        <v>315</v>
      </c>
      <c r="W26" s="258" t="s">
        <v>126</v>
      </c>
      <c r="X26" s="259" t="s">
        <v>463</v>
      </c>
      <c r="Y26" s="63">
        <f ca="1" t="shared" si="10"/>
        <v>1023</v>
      </c>
      <c r="Z26" s="63"/>
      <c r="AA26" s="63">
        <f>'ごみ処理概要'!B26</f>
        <v>0</v>
      </c>
      <c r="AB26" s="63">
        <v>26</v>
      </c>
      <c r="AD26" s="63" t="s">
        <v>267</v>
      </c>
      <c r="AE26" s="63" t="s">
        <v>171</v>
      </c>
    </row>
    <row r="27" spans="8:31" ht="15" customHeight="1" thickBot="1">
      <c r="H27" s="374" t="s">
        <v>12</v>
      </c>
      <c r="I27" s="375"/>
      <c r="J27" s="375"/>
      <c r="K27" s="376"/>
      <c r="L27" s="205">
        <f>SUM(L24:L26)</f>
        <v>412558</v>
      </c>
      <c r="M27" s="206">
        <f>SUM(M24:M26)</f>
        <v>15843</v>
      </c>
      <c r="N27" s="207">
        <f>SUM(N24:N26)</f>
        <v>34694</v>
      </c>
      <c r="O27" s="208">
        <f>SUM(O24:O26)</f>
        <v>77954</v>
      </c>
      <c r="V27" s="63" t="s">
        <v>316</v>
      </c>
      <c r="W27" s="258" t="s">
        <v>126</v>
      </c>
      <c r="X27" s="259" t="s">
        <v>464</v>
      </c>
      <c r="Y27" s="63">
        <f ca="1" t="shared" si="10"/>
        <v>100</v>
      </c>
      <c r="Z27" s="63"/>
      <c r="AA27" s="63">
        <f>'ごみ処理概要'!B27</f>
        <v>0</v>
      </c>
      <c r="AB27" s="63">
        <v>27</v>
      </c>
      <c r="AD27" s="63" t="s">
        <v>268</v>
      </c>
      <c r="AE27" s="63" t="s">
        <v>172</v>
      </c>
    </row>
    <row r="28" spans="6:31" ht="15" customHeight="1" thickBot="1">
      <c r="F28" s="31"/>
      <c r="H28" s="75" t="s">
        <v>103</v>
      </c>
      <c r="I28" s="58"/>
      <c r="J28" s="58"/>
      <c r="K28" s="58"/>
      <c r="V28" s="63" t="s">
        <v>317</v>
      </c>
      <c r="W28" s="258" t="s">
        <v>126</v>
      </c>
      <c r="X28" s="259" t="s">
        <v>465</v>
      </c>
      <c r="Y28" s="63">
        <f ca="1" t="shared" si="10"/>
        <v>2569</v>
      </c>
      <c r="Z28" s="63"/>
      <c r="AA28" s="63">
        <f>'ごみ処理概要'!B28</f>
        <v>0</v>
      </c>
      <c r="AB28" s="63">
        <v>28</v>
      </c>
      <c r="AD28" s="63" t="s">
        <v>269</v>
      </c>
      <c r="AE28" s="63" t="s">
        <v>173</v>
      </c>
    </row>
    <row r="29" spans="2:31" ht="15" customHeight="1">
      <c r="B29" s="94"/>
      <c r="C29" s="91" t="s">
        <v>99</v>
      </c>
      <c r="D29" s="33"/>
      <c r="E29" s="162">
        <f>E26</f>
        <v>285976</v>
      </c>
      <c r="F29" s="97"/>
      <c r="L29" s="98"/>
      <c r="M29" s="32" t="s">
        <v>0</v>
      </c>
      <c r="N29" s="32" t="s">
        <v>1</v>
      </c>
      <c r="O29" s="33" t="s">
        <v>104</v>
      </c>
      <c r="V29" s="63" t="s">
        <v>306</v>
      </c>
      <c r="W29" s="258" t="s">
        <v>126</v>
      </c>
      <c r="X29" s="259" t="s">
        <v>466</v>
      </c>
      <c r="Y29" s="63">
        <f aca="true" ca="1" t="shared" si="11" ref="Y29:Y34">IF(Y$2=0,INDIRECT(W29&amp;"!"&amp;X29&amp;$AB$2),0)</f>
        <v>0</v>
      </c>
      <c r="Z29" s="63"/>
      <c r="AA29" s="63">
        <f>'ごみ処理概要'!B29</f>
        <v>0</v>
      </c>
      <c r="AB29" s="63">
        <v>29</v>
      </c>
      <c r="AD29" s="63" t="s">
        <v>270</v>
      </c>
      <c r="AE29" s="63" t="s">
        <v>174</v>
      </c>
    </row>
    <row r="30" spans="2:31" ht="15" customHeight="1">
      <c r="B30" s="95"/>
      <c r="C30" s="92" t="s">
        <v>100</v>
      </c>
      <c r="D30" s="34"/>
      <c r="E30" s="68">
        <f>F26</f>
        <v>127543</v>
      </c>
      <c r="F30" s="97"/>
      <c r="L30" s="99" t="s">
        <v>327</v>
      </c>
      <c r="M30" s="189">
        <f aca="true" t="shared" si="12" ref="M30:M38">Y74</f>
        <v>27362</v>
      </c>
      <c r="N30" s="189">
        <f>Y92</f>
        <v>3263</v>
      </c>
      <c r="O30" s="190">
        <f aca="true" t="shared" si="13" ref="O30:O38">Y111</f>
        <v>6532</v>
      </c>
      <c r="V30" s="63" t="s">
        <v>307</v>
      </c>
      <c r="W30" s="258" t="s">
        <v>126</v>
      </c>
      <c r="X30" s="259" t="s">
        <v>467</v>
      </c>
      <c r="Y30" s="63">
        <f ca="1" t="shared" si="11"/>
        <v>76750</v>
      </c>
      <c r="Z30" s="63"/>
      <c r="AA30" s="63">
        <f>'ごみ処理概要'!B30</f>
        <v>0</v>
      </c>
      <c r="AB30" s="63">
        <v>30</v>
      </c>
      <c r="AD30" s="63" t="s">
        <v>271</v>
      </c>
      <c r="AE30" s="63" t="s">
        <v>175</v>
      </c>
    </row>
    <row r="31" spans="2:31" ht="15" customHeight="1">
      <c r="B31" s="96"/>
      <c r="C31" s="93" t="s">
        <v>148</v>
      </c>
      <c r="D31" s="34"/>
      <c r="E31" s="68">
        <f>O49</f>
        <v>8766</v>
      </c>
      <c r="F31" s="97"/>
      <c r="L31" s="99" t="s">
        <v>210</v>
      </c>
      <c r="M31" s="189">
        <f t="shared" si="12"/>
        <v>30</v>
      </c>
      <c r="N31" s="189">
        <f aca="true" t="shared" si="14" ref="N31:N44">Y93</f>
        <v>11</v>
      </c>
      <c r="O31" s="190">
        <f t="shared" si="13"/>
        <v>3</v>
      </c>
      <c r="V31" s="63" t="s">
        <v>308</v>
      </c>
      <c r="W31" s="258" t="s">
        <v>126</v>
      </c>
      <c r="X31" s="259" t="s">
        <v>468</v>
      </c>
      <c r="Y31" s="63">
        <f ca="1" t="shared" si="11"/>
        <v>3799</v>
      </c>
      <c r="Z31" s="63"/>
      <c r="AA31" s="63">
        <f>'ごみ処理概要'!B31</f>
        <v>0</v>
      </c>
      <c r="AB31" s="63">
        <v>31</v>
      </c>
      <c r="AD31" s="63" t="s">
        <v>272</v>
      </c>
      <c r="AE31" s="63" t="s">
        <v>176</v>
      </c>
    </row>
    <row r="32" spans="2:31" ht="15" customHeight="1" thickBot="1">
      <c r="B32" s="371" t="s">
        <v>324</v>
      </c>
      <c r="C32" s="372"/>
      <c r="D32" s="373"/>
      <c r="E32" s="163">
        <f>SUM(E29:E31)</f>
        <v>422285</v>
      </c>
      <c r="F32" s="97"/>
      <c r="L32" s="99" t="s">
        <v>211</v>
      </c>
      <c r="M32" s="189">
        <f t="shared" si="12"/>
        <v>407</v>
      </c>
      <c r="N32" s="189">
        <f t="shared" si="14"/>
        <v>50</v>
      </c>
      <c r="O32" s="190">
        <f t="shared" si="13"/>
        <v>2</v>
      </c>
      <c r="V32" s="63" t="s">
        <v>309</v>
      </c>
      <c r="W32" s="258" t="s">
        <v>126</v>
      </c>
      <c r="X32" s="259" t="s">
        <v>469</v>
      </c>
      <c r="Y32" s="63">
        <f ca="1" t="shared" si="11"/>
        <v>3103</v>
      </c>
      <c r="Z32" s="63"/>
      <c r="AA32" s="63">
        <f>'ごみ処理概要'!B32</f>
        <v>0</v>
      </c>
      <c r="AB32" s="63">
        <v>32</v>
      </c>
      <c r="AD32" s="63" t="s">
        <v>273</v>
      </c>
      <c r="AE32" s="63" t="s">
        <v>177</v>
      </c>
    </row>
    <row r="33" spans="12:31" ht="15" customHeight="1">
      <c r="L33" s="99" t="s">
        <v>212</v>
      </c>
      <c r="M33" s="189">
        <f t="shared" si="12"/>
        <v>544</v>
      </c>
      <c r="N33" s="189">
        <f t="shared" si="14"/>
        <v>8290</v>
      </c>
      <c r="O33" s="190">
        <f t="shared" si="13"/>
        <v>112</v>
      </c>
      <c r="V33" s="63" t="s">
        <v>310</v>
      </c>
      <c r="W33" s="258" t="s">
        <v>126</v>
      </c>
      <c r="X33" s="259" t="s">
        <v>470</v>
      </c>
      <c r="Y33" s="63">
        <f ca="1" t="shared" si="11"/>
        <v>0</v>
      </c>
      <c r="Z33" s="63"/>
      <c r="AA33" s="63">
        <f>'ごみ処理概要'!B33</f>
        <v>0</v>
      </c>
      <c r="AB33" s="63">
        <v>33</v>
      </c>
      <c r="AD33" s="63" t="s">
        <v>274</v>
      </c>
      <c r="AE33" s="63" t="s">
        <v>178</v>
      </c>
    </row>
    <row r="34" spans="12:31" ht="15" customHeight="1">
      <c r="L34" s="99" t="s">
        <v>213</v>
      </c>
      <c r="M34" s="189">
        <f t="shared" si="12"/>
        <v>1536</v>
      </c>
      <c r="N34" s="189">
        <f t="shared" si="14"/>
        <v>3097</v>
      </c>
      <c r="O34" s="190">
        <f t="shared" si="13"/>
        <v>449</v>
      </c>
      <c r="V34" s="63" t="s">
        <v>311</v>
      </c>
      <c r="W34" s="258" t="s">
        <v>126</v>
      </c>
      <c r="X34" s="259" t="s">
        <v>471</v>
      </c>
      <c r="Y34" s="63">
        <f ca="1" t="shared" si="11"/>
        <v>472</v>
      </c>
      <c r="Z34" s="63"/>
      <c r="AA34" s="63">
        <f>'ごみ処理概要'!B34</f>
        <v>0</v>
      </c>
      <c r="AB34" s="63">
        <v>34</v>
      </c>
      <c r="AD34" s="63" t="s">
        <v>275</v>
      </c>
      <c r="AE34" s="63" t="s">
        <v>179</v>
      </c>
    </row>
    <row r="35" spans="12:31" ht="15" customHeight="1">
      <c r="L35" s="99" t="s">
        <v>44</v>
      </c>
      <c r="M35" s="189">
        <f t="shared" si="12"/>
        <v>408</v>
      </c>
      <c r="N35" s="189">
        <f t="shared" si="14"/>
        <v>1762</v>
      </c>
      <c r="O35" s="190">
        <f t="shared" si="13"/>
        <v>0</v>
      </c>
      <c r="V35" s="63" t="s">
        <v>318</v>
      </c>
      <c r="W35" s="258" t="s">
        <v>126</v>
      </c>
      <c r="X35" s="259" t="s">
        <v>472</v>
      </c>
      <c r="Y35" s="63">
        <f aca="true" ca="1" t="shared" si="15" ref="Y35:Y40">IF(Y$2=0,INDIRECT(W35&amp;"!"&amp;X35&amp;$AB$2),0)</f>
        <v>0</v>
      </c>
      <c r="Z35" s="63"/>
      <c r="AA35" s="63">
        <f>'ごみ処理概要'!B35</f>
        <v>0</v>
      </c>
      <c r="AB35" s="63">
        <v>35</v>
      </c>
      <c r="AD35" s="63" t="s">
        <v>276</v>
      </c>
      <c r="AE35" s="63" t="s">
        <v>180</v>
      </c>
    </row>
    <row r="36" spans="2:31" ht="15" customHeight="1">
      <c r="B36" s="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収集ごみ（混合ごみ＋可燃ごみ＋不燃ごみ＋資源ごみ＋粗大ごみ＋その他）＝355,763t/年</v>
      </c>
      <c r="L36" s="99" t="s">
        <v>214</v>
      </c>
      <c r="M36" s="189">
        <f t="shared" si="12"/>
        <v>87</v>
      </c>
      <c r="N36" s="189">
        <f t="shared" si="14"/>
        <v>1</v>
      </c>
      <c r="O36" s="190">
        <f t="shared" si="13"/>
        <v>0</v>
      </c>
      <c r="V36" s="63" t="s">
        <v>319</v>
      </c>
      <c r="W36" s="258" t="s">
        <v>126</v>
      </c>
      <c r="X36" s="259" t="s">
        <v>473</v>
      </c>
      <c r="Y36" s="63">
        <f ca="1" t="shared" si="15"/>
        <v>39437</v>
      </c>
      <c r="Z36" s="63"/>
      <c r="AA36" s="63">
        <f>'ごみ処理概要'!B36</f>
        <v>0</v>
      </c>
      <c r="AB36" s="63">
        <v>36</v>
      </c>
      <c r="AD36" s="63" t="s">
        <v>277</v>
      </c>
      <c r="AE36" s="63" t="s">
        <v>181</v>
      </c>
    </row>
    <row r="37" spans="2:31" ht="15" customHeight="1">
      <c r="B37" s="77" t="str">
        <f>"計画収集量（収集ごみ＋直接搬入ごみ）＝"&amp;TEXT(E18+E25+F18+F25,"#,##0")&amp;"t/年"</f>
        <v>計画収集量（収集ごみ＋直接搬入ごみ）＝413,519t/年</v>
      </c>
      <c r="L37" s="99" t="s">
        <v>328</v>
      </c>
      <c r="M37" s="189">
        <f t="shared" si="12"/>
        <v>543</v>
      </c>
      <c r="N37" s="189">
        <f t="shared" si="14"/>
        <v>3895</v>
      </c>
      <c r="O37" s="190">
        <f t="shared" si="13"/>
        <v>5</v>
      </c>
      <c r="V37" s="63" t="s">
        <v>320</v>
      </c>
      <c r="W37" s="258" t="s">
        <v>126</v>
      </c>
      <c r="X37" s="259" t="s">
        <v>474</v>
      </c>
      <c r="Y37" s="63">
        <f ca="1" t="shared" si="15"/>
        <v>1238</v>
      </c>
      <c r="Z37" s="63"/>
      <c r="AA37" s="63">
        <f>'ごみ処理概要'!B37</f>
        <v>0</v>
      </c>
      <c r="AB37" s="63">
        <v>37</v>
      </c>
      <c r="AD37" s="63" t="s">
        <v>278</v>
      </c>
      <c r="AE37" s="63" t="s">
        <v>182</v>
      </c>
    </row>
    <row r="38" spans="2:31" ht="15" customHeight="1">
      <c r="B38" s="78" t="str">
        <f>"ごみ総排出量（計画収集量＋集団回収量）＝"&amp;TEXT(E32,"#,###0")&amp;"t/年"</f>
        <v>ごみ総排出量（計画収集量＋集団回収量）＝422,285t/年</v>
      </c>
      <c r="L38" s="99" t="s">
        <v>216</v>
      </c>
      <c r="M38" s="189">
        <f t="shared" si="12"/>
        <v>2104</v>
      </c>
      <c r="N38" s="189">
        <f t="shared" si="14"/>
        <v>2</v>
      </c>
      <c r="O38" s="190">
        <f t="shared" si="13"/>
        <v>167</v>
      </c>
      <c r="V38" s="63" t="s">
        <v>321</v>
      </c>
      <c r="W38" s="258" t="s">
        <v>126</v>
      </c>
      <c r="X38" s="259" t="s">
        <v>475</v>
      </c>
      <c r="Y38" s="63">
        <f ca="1" t="shared" si="15"/>
        <v>1657</v>
      </c>
      <c r="Z38" s="63"/>
      <c r="AA38" s="63">
        <f>'ごみ処理概要'!B38</f>
        <v>0</v>
      </c>
      <c r="AB38" s="63">
        <v>38</v>
      </c>
      <c r="AD38" s="63" t="s">
        <v>279</v>
      </c>
      <c r="AE38" s="63" t="s">
        <v>183</v>
      </c>
    </row>
    <row r="39" spans="2:31" ht="15" customHeight="1">
      <c r="B39" s="7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ごみ処理量（直接最終処分量＋直接焼却量＋焼却以外の中間処理量＋直接資源化量）＝412,558t/年</v>
      </c>
      <c r="L39" s="99" t="s">
        <v>217</v>
      </c>
      <c r="M39" s="189"/>
      <c r="N39" s="189">
        <f t="shared" si="14"/>
        <v>1578</v>
      </c>
      <c r="O39" s="190"/>
      <c r="V39" s="63" t="s">
        <v>322</v>
      </c>
      <c r="W39" s="258" t="s">
        <v>126</v>
      </c>
      <c r="X39" s="259" t="s">
        <v>476</v>
      </c>
      <c r="Y39" s="63">
        <f ca="1" t="shared" si="15"/>
        <v>47</v>
      </c>
      <c r="Z39" s="63"/>
      <c r="AA39" s="63">
        <f>'ごみ処理概要'!B39</f>
        <v>0</v>
      </c>
      <c r="AB39" s="63">
        <v>39</v>
      </c>
      <c r="AD39" s="63" t="s">
        <v>280</v>
      </c>
      <c r="AE39" s="63" t="s">
        <v>184</v>
      </c>
    </row>
    <row r="40" spans="2:31" ht="15" customHeight="1">
      <c r="B40" s="77" t="str">
        <f>"１人１日あたりごみ排出量（ごみ総排出量/総人口）＝"&amp;TEXT(E32/E8/365*1000000,"#,##0")&amp;"g/人日"</f>
        <v>１人１日あたりごみ排出量（ごみ総排出量/総人口）＝951g/人日</v>
      </c>
      <c r="L40" s="99" t="s">
        <v>218</v>
      </c>
      <c r="M40" s="189"/>
      <c r="N40" s="189">
        <f t="shared" si="14"/>
        <v>0</v>
      </c>
      <c r="O40" s="190"/>
      <c r="V40" s="63" t="s">
        <v>323</v>
      </c>
      <c r="W40" s="258" t="s">
        <v>126</v>
      </c>
      <c r="X40" s="259" t="s">
        <v>477</v>
      </c>
      <c r="Y40" s="63">
        <f ca="1" t="shared" si="15"/>
        <v>1040</v>
      </c>
      <c r="Z40" s="63"/>
      <c r="AA40" s="63">
        <f>'ごみ処理概要'!B40</f>
        <v>0</v>
      </c>
      <c r="AB40" s="63">
        <v>40</v>
      </c>
      <c r="AD40" s="63" t="s">
        <v>281</v>
      </c>
      <c r="AE40" s="63" t="s">
        <v>185</v>
      </c>
    </row>
    <row r="41" spans="2:31" ht="15" customHeight="1">
      <c r="B41" s="77" t="str">
        <f>"リサイクル率（[資源化量合計＋集団回収量]/[ごみ処理量＋集団回収量]）＝"&amp;TEXT((O27+O49)/(L27+O49)*100,"##.##")&amp;"％"</f>
        <v>リサイクル率（[資源化量合計＋集団回収量]/[ごみ処理量＋集団回収量]）＝20.58％</v>
      </c>
      <c r="L41" s="99" t="s">
        <v>219</v>
      </c>
      <c r="M41" s="189"/>
      <c r="N41" s="189">
        <f t="shared" si="14"/>
        <v>11504</v>
      </c>
      <c r="O41" s="190"/>
      <c r="W41" s="258"/>
      <c r="X41" s="259"/>
      <c r="Z41" s="63"/>
      <c r="AA41" s="63">
        <f>'ごみ処理概要'!B41</f>
        <v>0</v>
      </c>
      <c r="AB41" s="63">
        <v>41</v>
      </c>
      <c r="AD41" s="63" t="s">
        <v>282</v>
      </c>
      <c r="AE41" s="63" t="s">
        <v>186</v>
      </c>
    </row>
    <row r="42" spans="2:31" ht="15" customHeight="1">
      <c r="B42" s="7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中間処理による減量化量（施設処理量-施設処理後資源化量-施設処理後残渣処分量）＝299,910t/年</v>
      </c>
      <c r="L42" s="99" t="s">
        <v>378</v>
      </c>
      <c r="M42" s="189"/>
      <c r="N42" s="189">
        <f t="shared" si="14"/>
        <v>3357</v>
      </c>
      <c r="O42" s="190"/>
      <c r="V42" s="63" t="s">
        <v>78</v>
      </c>
      <c r="W42" s="258" t="s">
        <v>129</v>
      </c>
      <c r="X42" s="63" t="s">
        <v>478</v>
      </c>
      <c r="Y42" s="63">
        <f ca="1" t="shared" si="0"/>
        <v>321172</v>
      </c>
      <c r="Z42" s="63"/>
      <c r="AA42" s="63">
        <f>'ごみ処理概要'!B42</f>
        <v>0</v>
      </c>
      <c r="AB42" s="63">
        <v>42</v>
      </c>
      <c r="AD42" s="63" t="s">
        <v>283</v>
      </c>
      <c r="AE42" s="63" t="s">
        <v>187</v>
      </c>
    </row>
    <row r="43" spans="12:31" ht="15" customHeight="1">
      <c r="L43" s="99" t="s">
        <v>220</v>
      </c>
      <c r="M43" s="189"/>
      <c r="N43" s="189">
        <f t="shared" si="14"/>
        <v>670</v>
      </c>
      <c r="O43" s="190"/>
      <c r="U43" s="26" t="s">
        <v>2</v>
      </c>
      <c r="V43" s="63" t="s">
        <v>82</v>
      </c>
      <c r="W43" s="258" t="s">
        <v>129</v>
      </c>
      <c r="X43" s="63" t="s">
        <v>485</v>
      </c>
      <c r="Y43" s="63">
        <f ca="1" t="shared" si="0"/>
        <v>3771</v>
      </c>
      <c r="Z43" s="63"/>
      <c r="AA43" s="63">
        <f>'ごみ処理概要'!B43</f>
        <v>0</v>
      </c>
      <c r="AB43" s="63">
        <v>43</v>
      </c>
      <c r="AD43" s="63" t="s">
        <v>284</v>
      </c>
      <c r="AE43" s="63" t="s">
        <v>188</v>
      </c>
    </row>
    <row r="44" spans="12:31" ht="15" customHeight="1">
      <c r="L44" s="99" t="s">
        <v>331</v>
      </c>
      <c r="M44" s="189"/>
      <c r="N44" s="189">
        <f t="shared" si="14"/>
        <v>6449</v>
      </c>
      <c r="O44" s="190"/>
      <c r="U44" s="26" t="s">
        <v>2</v>
      </c>
      <c r="V44" s="63" t="s">
        <v>83</v>
      </c>
      <c r="W44" s="258" t="s">
        <v>129</v>
      </c>
      <c r="X44" s="63" t="s">
        <v>486</v>
      </c>
      <c r="Y44" s="63">
        <f ca="1" t="shared" si="0"/>
        <v>0</v>
      </c>
      <c r="Z44" s="63"/>
      <c r="AA44" s="63">
        <f>'ごみ処理概要'!B44</f>
        <v>0</v>
      </c>
      <c r="AB44" s="63">
        <v>44</v>
      </c>
      <c r="AD44" s="63" t="s">
        <v>285</v>
      </c>
      <c r="AE44" s="63" t="s">
        <v>189</v>
      </c>
    </row>
    <row r="45" spans="11:31" ht="15" customHeight="1">
      <c r="K45" s="79"/>
      <c r="L45" s="99" t="s">
        <v>482</v>
      </c>
      <c r="M45" s="189"/>
      <c r="N45" s="189">
        <f>Y107</f>
        <v>0</v>
      </c>
      <c r="O45" s="190"/>
      <c r="U45" s="26" t="s">
        <v>2</v>
      </c>
      <c r="V45" s="63" t="s">
        <v>86</v>
      </c>
      <c r="W45" s="258" t="s">
        <v>129</v>
      </c>
      <c r="X45" s="63" t="s">
        <v>487</v>
      </c>
      <c r="Y45" s="63">
        <f ca="1" t="shared" si="0"/>
        <v>0</v>
      </c>
      <c r="Z45" s="63"/>
      <c r="AA45" s="63">
        <f>'ごみ処理概要'!B45</f>
        <v>0</v>
      </c>
      <c r="AB45" s="63">
        <v>45</v>
      </c>
      <c r="AD45" s="63" t="s">
        <v>286</v>
      </c>
      <c r="AE45" s="63" t="s">
        <v>190</v>
      </c>
    </row>
    <row r="46" spans="11:31" ht="15" customHeight="1">
      <c r="K46" s="79"/>
      <c r="L46" s="99" t="s">
        <v>329</v>
      </c>
      <c r="M46" s="189"/>
      <c r="N46" s="189">
        <f>Y108</f>
        <v>0</v>
      </c>
      <c r="O46" s="190"/>
      <c r="U46" s="26" t="s">
        <v>2</v>
      </c>
      <c r="V46" s="63" t="s">
        <v>88</v>
      </c>
      <c r="W46" s="258" t="s">
        <v>129</v>
      </c>
      <c r="X46" s="63" t="s">
        <v>488</v>
      </c>
      <c r="Y46" s="63">
        <f ca="1" t="shared" si="0"/>
        <v>1255</v>
      </c>
      <c r="Z46" s="63"/>
      <c r="AA46" s="63">
        <f>'ごみ処理概要'!B46</f>
        <v>0</v>
      </c>
      <c r="AB46" s="63">
        <v>46</v>
      </c>
      <c r="AD46" s="63" t="s">
        <v>287</v>
      </c>
      <c r="AE46" s="63" t="s">
        <v>191</v>
      </c>
    </row>
    <row r="47" spans="11:31" ht="15" customHeight="1">
      <c r="K47" s="79"/>
      <c r="L47" s="100" t="s">
        <v>330</v>
      </c>
      <c r="M47" s="189">
        <f>Y90</f>
        <v>0</v>
      </c>
      <c r="N47" s="189">
        <f>Y109</f>
        <v>0</v>
      </c>
      <c r="O47" s="190">
        <f>Y127</f>
        <v>0</v>
      </c>
      <c r="U47" s="26" t="s">
        <v>2</v>
      </c>
      <c r="V47" s="63" t="s">
        <v>90</v>
      </c>
      <c r="W47" s="258" t="s">
        <v>129</v>
      </c>
      <c r="X47" s="63" t="s">
        <v>489</v>
      </c>
      <c r="Y47" s="63">
        <f ca="1" t="shared" si="0"/>
        <v>0</v>
      </c>
      <c r="Z47" s="63"/>
      <c r="AA47" s="63">
        <f>'ごみ処理概要'!B47</f>
        <v>0</v>
      </c>
      <c r="AB47" s="63">
        <v>47</v>
      </c>
      <c r="AD47" s="63" t="s">
        <v>288</v>
      </c>
      <c r="AE47" s="63" t="s">
        <v>192</v>
      </c>
    </row>
    <row r="48" spans="11:31" ht="15" customHeight="1" thickBot="1">
      <c r="K48" s="79"/>
      <c r="L48" s="101" t="s">
        <v>224</v>
      </c>
      <c r="M48" s="192">
        <f>Y91</f>
        <v>594</v>
      </c>
      <c r="N48" s="189">
        <f>Y110</f>
        <v>410</v>
      </c>
      <c r="O48" s="209">
        <f>Y128</f>
        <v>1496</v>
      </c>
      <c r="U48" s="26" t="s">
        <v>2</v>
      </c>
      <c r="V48" s="63" t="s">
        <v>92</v>
      </c>
      <c r="W48" s="258" t="s">
        <v>129</v>
      </c>
      <c r="X48" s="63" t="s">
        <v>490</v>
      </c>
      <c r="Y48" s="63">
        <f ca="1" t="shared" si="0"/>
        <v>5951</v>
      </c>
      <c r="Z48" s="63"/>
      <c r="AA48" s="63">
        <f>'ごみ処理概要'!B48</f>
        <v>0</v>
      </c>
      <c r="AB48" s="63">
        <v>48</v>
      </c>
      <c r="AD48" s="63" t="s">
        <v>289</v>
      </c>
      <c r="AE48" s="63" t="s">
        <v>193</v>
      </c>
    </row>
    <row r="49" spans="12:31" ht="15" customHeight="1" thickBot="1">
      <c r="L49" s="59" t="s">
        <v>326</v>
      </c>
      <c r="M49" s="198">
        <f>SUM(M30:M48)</f>
        <v>33615</v>
      </c>
      <c r="N49" s="198">
        <f>SUM(N30:N48)</f>
        <v>44339</v>
      </c>
      <c r="O49" s="199">
        <f>SUM(O30:O48)</f>
        <v>8766</v>
      </c>
      <c r="U49" s="26" t="s">
        <v>2</v>
      </c>
      <c r="V49" s="63" t="s">
        <v>94</v>
      </c>
      <c r="W49" s="258" t="s">
        <v>129</v>
      </c>
      <c r="X49" s="63" t="s">
        <v>491</v>
      </c>
      <c r="Y49" s="63">
        <f ca="1" t="shared" si="0"/>
        <v>4866</v>
      </c>
      <c r="Z49" s="63"/>
      <c r="AA49" s="63">
        <f>'ごみ処理概要'!B49</f>
        <v>0</v>
      </c>
      <c r="AB49" s="63">
        <v>49</v>
      </c>
      <c r="AD49" s="63" t="s">
        <v>290</v>
      </c>
      <c r="AE49" s="63" t="s">
        <v>194</v>
      </c>
    </row>
    <row r="50" spans="12:31" ht="15" customHeight="1">
      <c r="L50" s="80"/>
      <c r="M50" s="81"/>
      <c r="U50" s="26" t="s">
        <v>3</v>
      </c>
      <c r="V50" s="63" t="s">
        <v>82</v>
      </c>
      <c r="W50" s="258" t="s">
        <v>129</v>
      </c>
      <c r="X50" s="63" t="s">
        <v>141</v>
      </c>
      <c r="Y50" s="63">
        <f ca="1" t="shared" si="0"/>
        <v>9568</v>
      </c>
      <c r="Z50" s="63"/>
      <c r="AA50" s="63">
        <f>'ごみ処理概要'!B50</f>
        <v>0</v>
      </c>
      <c r="AB50" s="63">
        <v>50</v>
      </c>
      <c r="AD50" s="63" t="s">
        <v>291</v>
      </c>
      <c r="AE50" s="63" t="s">
        <v>195</v>
      </c>
    </row>
    <row r="51" spans="21:31" ht="15" customHeight="1">
      <c r="U51" s="26" t="s">
        <v>3</v>
      </c>
      <c r="V51" s="63" t="s">
        <v>83</v>
      </c>
      <c r="W51" s="258" t="s">
        <v>129</v>
      </c>
      <c r="X51" s="63" t="s">
        <v>142</v>
      </c>
      <c r="Y51" s="63">
        <f ca="1" t="shared" si="0"/>
        <v>1110</v>
      </c>
      <c r="Z51" s="63"/>
      <c r="AA51" s="63">
        <f>'ごみ処理概要'!B51</f>
        <v>0</v>
      </c>
      <c r="AB51" s="63">
        <v>51</v>
      </c>
      <c r="AD51" s="63" t="s">
        <v>292</v>
      </c>
      <c r="AE51" s="63" t="s">
        <v>196</v>
      </c>
    </row>
    <row r="52" spans="21:31" ht="15" customHeight="1">
      <c r="U52" s="26" t="s">
        <v>3</v>
      </c>
      <c r="V52" s="63" t="s">
        <v>86</v>
      </c>
      <c r="W52" s="258" t="s">
        <v>129</v>
      </c>
      <c r="X52" s="63" t="s">
        <v>139</v>
      </c>
      <c r="Y52" s="63">
        <f ca="1" t="shared" si="0"/>
        <v>0</v>
      </c>
      <c r="Z52" s="63"/>
      <c r="AA52" s="63">
        <f>'ごみ処理概要'!B52</f>
        <v>0</v>
      </c>
      <c r="AB52" s="63">
        <v>52</v>
      </c>
      <c r="AD52" s="63" t="s">
        <v>293</v>
      </c>
      <c r="AE52" s="63" t="s">
        <v>197</v>
      </c>
    </row>
    <row r="53" spans="21:28" ht="15" customHeight="1">
      <c r="U53" s="26" t="s">
        <v>3</v>
      </c>
      <c r="V53" s="63" t="s">
        <v>88</v>
      </c>
      <c r="W53" s="258" t="s">
        <v>129</v>
      </c>
      <c r="X53" s="63" t="s">
        <v>143</v>
      </c>
      <c r="Y53" s="63">
        <f ca="1" t="shared" si="0"/>
        <v>4644</v>
      </c>
      <c r="Z53" s="63"/>
      <c r="AA53" s="63">
        <f>'ごみ処理概要'!B53</f>
        <v>0</v>
      </c>
      <c r="AB53" s="63">
        <v>53</v>
      </c>
    </row>
    <row r="54" spans="21:28" ht="15" customHeight="1">
      <c r="U54" s="26" t="s">
        <v>3</v>
      </c>
      <c r="V54" s="63" t="s">
        <v>90</v>
      </c>
      <c r="W54" s="258" t="s">
        <v>129</v>
      </c>
      <c r="X54" s="63" t="s">
        <v>144</v>
      </c>
      <c r="Y54" s="63">
        <f ca="1" t="shared" si="0"/>
        <v>4835</v>
      </c>
      <c r="Z54" s="63"/>
      <c r="AA54" s="63">
        <f>'ごみ処理概要'!B54</f>
        <v>0</v>
      </c>
      <c r="AB54" s="63">
        <v>54</v>
      </c>
    </row>
    <row r="55" spans="21:28" ht="15" customHeight="1">
      <c r="U55" s="26" t="s">
        <v>3</v>
      </c>
      <c r="V55" s="63" t="s">
        <v>92</v>
      </c>
      <c r="W55" s="258" t="s">
        <v>129</v>
      </c>
      <c r="X55" s="63" t="s">
        <v>145</v>
      </c>
      <c r="Y55" s="63">
        <f ca="1" t="shared" si="0"/>
        <v>30095</v>
      </c>
      <c r="Z55" s="63"/>
      <c r="AA55" s="63">
        <f>'ごみ処理概要'!B55</f>
        <v>0</v>
      </c>
      <c r="AB55" s="63">
        <v>55</v>
      </c>
    </row>
    <row r="56" spans="21:28" ht="15" customHeight="1">
      <c r="U56" s="26" t="s">
        <v>3</v>
      </c>
      <c r="V56" s="63" t="s">
        <v>94</v>
      </c>
      <c r="W56" s="258" t="s">
        <v>129</v>
      </c>
      <c r="X56" s="63" t="s">
        <v>140</v>
      </c>
      <c r="Y56" s="63">
        <f ca="1" t="shared" si="0"/>
        <v>5306</v>
      </c>
      <c r="Z56" s="63"/>
      <c r="AA56" s="63">
        <f>'ごみ処理概要'!B56</f>
        <v>0</v>
      </c>
      <c r="AB56" s="63">
        <v>56</v>
      </c>
    </row>
    <row r="57" spans="22:28" ht="15" customHeight="1">
      <c r="V57" s="63" t="s">
        <v>101</v>
      </c>
      <c r="W57" s="258" t="s">
        <v>129</v>
      </c>
      <c r="X57" s="63" t="s">
        <v>146</v>
      </c>
      <c r="Y57" s="63">
        <f ca="1" t="shared" si="0"/>
        <v>33615</v>
      </c>
      <c r="Z57" s="63"/>
      <c r="AA57" s="63">
        <f>'ごみ処理概要'!B57</f>
        <v>0</v>
      </c>
      <c r="AB57" s="63">
        <v>57</v>
      </c>
    </row>
    <row r="58" spans="22:28" ht="15" customHeight="1">
      <c r="V58" s="63" t="s">
        <v>102</v>
      </c>
      <c r="W58" s="258" t="s">
        <v>129</v>
      </c>
      <c r="X58" s="63" t="s">
        <v>147</v>
      </c>
      <c r="Y58" s="63">
        <f ca="1" t="shared" si="0"/>
        <v>2213</v>
      </c>
      <c r="Z58" s="63"/>
      <c r="AA58" s="63">
        <f>'ごみ処理概要'!B58</f>
        <v>0</v>
      </c>
      <c r="AB58" s="63">
        <v>58</v>
      </c>
    </row>
    <row r="59" spans="21:28" ht="15" customHeight="1">
      <c r="U59" s="26" t="s">
        <v>4</v>
      </c>
      <c r="V59" s="63" t="s">
        <v>131</v>
      </c>
      <c r="W59" s="258" t="s">
        <v>129</v>
      </c>
      <c r="X59" s="63" t="s">
        <v>492</v>
      </c>
      <c r="Y59" s="63">
        <f aca="true" ca="1" t="shared" si="16" ref="Y59:Y66">IF(Y$2=0,INDIRECT(W59&amp;"!"&amp;X59&amp;$AB$2),0)</f>
        <v>25219</v>
      </c>
      <c r="Z59" s="63"/>
      <c r="AA59" s="63">
        <f>'ごみ処理概要'!B59</f>
        <v>0</v>
      </c>
      <c r="AB59" s="63">
        <v>59</v>
      </c>
    </row>
    <row r="60" spans="21:28" ht="13.5">
      <c r="U60" s="26" t="s">
        <v>4</v>
      </c>
      <c r="V60" s="63" t="s">
        <v>82</v>
      </c>
      <c r="W60" s="258" t="s">
        <v>129</v>
      </c>
      <c r="X60" s="63" t="s">
        <v>493</v>
      </c>
      <c r="Y60" s="63">
        <f ca="1" t="shared" si="16"/>
        <v>2532</v>
      </c>
      <c r="Z60" s="63"/>
      <c r="AA60" s="63">
        <f>'ごみ処理概要'!B60</f>
        <v>0</v>
      </c>
      <c r="AB60" s="63">
        <v>60</v>
      </c>
    </row>
    <row r="61" spans="21:28" ht="13.5">
      <c r="U61" s="26" t="s">
        <v>4</v>
      </c>
      <c r="V61" s="63" t="s">
        <v>83</v>
      </c>
      <c r="W61" s="258" t="s">
        <v>129</v>
      </c>
      <c r="X61" s="63" t="s">
        <v>494</v>
      </c>
      <c r="Y61" s="63">
        <f ca="1" t="shared" si="16"/>
        <v>0</v>
      </c>
      <c r="Z61" s="63"/>
      <c r="AA61" s="63">
        <f>'ごみ処理概要'!B61</f>
        <v>0</v>
      </c>
      <c r="AB61" s="63">
        <v>61</v>
      </c>
    </row>
    <row r="62" spans="21:28" ht="13.5">
      <c r="U62" s="26" t="s">
        <v>4</v>
      </c>
      <c r="V62" s="63" t="s">
        <v>86</v>
      </c>
      <c r="W62" s="258" t="s">
        <v>129</v>
      </c>
      <c r="X62" s="63" t="s">
        <v>495</v>
      </c>
      <c r="Y62" s="63">
        <f ca="1" t="shared" si="16"/>
        <v>0</v>
      </c>
      <c r="Z62" s="63"/>
      <c r="AA62" s="63">
        <f>'ごみ処理概要'!B62</f>
        <v>0</v>
      </c>
      <c r="AB62" s="63">
        <v>62</v>
      </c>
    </row>
    <row r="63" spans="21:28" ht="13.5">
      <c r="U63" s="26" t="s">
        <v>4</v>
      </c>
      <c r="V63" s="63" t="s">
        <v>88</v>
      </c>
      <c r="W63" s="258" t="s">
        <v>129</v>
      </c>
      <c r="X63" s="63" t="s">
        <v>496</v>
      </c>
      <c r="Y63" s="63">
        <f ca="1" t="shared" si="16"/>
        <v>0</v>
      </c>
      <c r="Z63" s="63"/>
      <c r="AA63" s="63">
        <f>'ごみ処理概要'!B63</f>
        <v>0</v>
      </c>
      <c r="AB63" s="63">
        <v>63</v>
      </c>
    </row>
    <row r="64" spans="21:28" ht="13.5">
      <c r="U64" s="26" t="s">
        <v>4</v>
      </c>
      <c r="V64" s="63" t="s">
        <v>90</v>
      </c>
      <c r="W64" s="258" t="s">
        <v>129</v>
      </c>
      <c r="X64" s="63" t="s">
        <v>497</v>
      </c>
      <c r="Y64" s="63">
        <f ca="1" t="shared" si="16"/>
        <v>15</v>
      </c>
      <c r="Z64" s="63"/>
      <c r="AA64" s="63">
        <f>'ごみ処理概要'!B64</f>
        <v>0</v>
      </c>
      <c r="AB64" s="63">
        <v>64</v>
      </c>
    </row>
    <row r="65" spans="21:28" ht="13.5">
      <c r="U65" s="26" t="s">
        <v>4</v>
      </c>
      <c r="V65" s="63" t="s">
        <v>92</v>
      </c>
      <c r="W65" s="258" t="s">
        <v>129</v>
      </c>
      <c r="X65" s="63" t="s">
        <v>498</v>
      </c>
      <c r="Y65" s="63">
        <f ca="1" t="shared" si="16"/>
        <v>4275</v>
      </c>
      <c r="Z65" s="63"/>
      <c r="AA65" s="63">
        <f>'ごみ処理概要'!B65</f>
        <v>0</v>
      </c>
      <c r="AB65" s="63">
        <v>65</v>
      </c>
    </row>
    <row r="66" spans="21:28" ht="13.5">
      <c r="U66" s="26" t="s">
        <v>4</v>
      </c>
      <c r="V66" s="63" t="s">
        <v>94</v>
      </c>
      <c r="W66" s="258" t="s">
        <v>129</v>
      </c>
      <c r="X66" s="63" t="s">
        <v>499</v>
      </c>
      <c r="Y66" s="63">
        <f ca="1" t="shared" si="16"/>
        <v>440</v>
      </c>
      <c r="Z66" s="63"/>
      <c r="AA66" s="63">
        <f>'ごみ処理概要'!B66</f>
        <v>0</v>
      </c>
      <c r="AB66" s="63">
        <v>66</v>
      </c>
    </row>
    <row r="67" spans="21:28" ht="13.5">
      <c r="U67" s="26" t="s">
        <v>5</v>
      </c>
      <c r="V67" s="63" t="s">
        <v>131</v>
      </c>
      <c r="W67" s="258" t="s">
        <v>6</v>
      </c>
      <c r="X67" s="260" t="s">
        <v>490</v>
      </c>
      <c r="Y67" s="63">
        <f aca="true" ca="1" t="shared" si="17" ref="Y67:Y73">IF(Y$2=0,INDIRECT(W67&amp;"!"&amp;X67&amp;$AB$2),0)</f>
        <v>18519</v>
      </c>
      <c r="Z67" s="63"/>
      <c r="AA67" s="63">
        <f>'ごみ処理概要'!B67</f>
        <v>0</v>
      </c>
      <c r="AB67" s="63">
        <v>67</v>
      </c>
    </row>
    <row r="68" spans="21:28" ht="13.5">
      <c r="U68" s="26" t="s">
        <v>5</v>
      </c>
      <c r="V68" s="63" t="s">
        <v>82</v>
      </c>
      <c r="W68" s="258" t="s">
        <v>6</v>
      </c>
      <c r="X68" s="260" t="s">
        <v>500</v>
      </c>
      <c r="Y68" s="63">
        <f ca="1" t="shared" si="17"/>
        <v>2353</v>
      </c>
      <c r="Z68" s="63"/>
      <c r="AA68" s="63">
        <f>'ごみ処理概要'!B68</f>
        <v>0</v>
      </c>
      <c r="AB68" s="63">
        <v>68</v>
      </c>
    </row>
    <row r="69" spans="21:28" ht="13.5">
      <c r="U69" s="26" t="s">
        <v>5</v>
      </c>
      <c r="V69" s="63" t="s">
        <v>83</v>
      </c>
      <c r="W69" s="258" t="s">
        <v>6</v>
      </c>
      <c r="X69" s="260" t="s">
        <v>501</v>
      </c>
      <c r="Y69" s="63">
        <f ca="1" t="shared" si="17"/>
        <v>962</v>
      </c>
      <c r="Z69" s="63"/>
      <c r="AA69" s="63">
        <f>'ごみ処理概要'!B69</f>
        <v>0</v>
      </c>
      <c r="AB69" s="63">
        <v>69</v>
      </c>
    </row>
    <row r="70" spans="21:28" ht="13.5">
      <c r="U70" s="26" t="s">
        <v>5</v>
      </c>
      <c r="V70" s="63" t="s">
        <v>86</v>
      </c>
      <c r="W70" s="258" t="s">
        <v>6</v>
      </c>
      <c r="X70" s="260" t="s">
        <v>502</v>
      </c>
      <c r="Y70" s="63">
        <f ca="1" t="shared" si="17"/>
        <v>0</v>
      </c>
      <c r="Z70" s="63"/>
      <c r="AA70" s="63">
        <f>'ごみ処理概要'!B70</f>
        <v>0</v>
      </c>
      <c r="AB70" s="63">
        <v>70</v>
      </c>
    </row>
    <row r="71" spans="21:28" ht="13.5">
      <c r="U71" s="26" t="s">
        <v>5</v>
      </c>
      <c r="V71" s="63" t="s">
        <v>88</v>
      </c>
      <c r="W71" s="258" t="s">
        <v>6</v>
      </c>
      <c r="X71" s="260" t="s">
        <v>503</v>
      </c>
      <c r="Y71" s="63">
        <f ca="1" t="shared" si="17"/>
        <v>1286</v>
      </c>
      <c r="Z71" s="63"/>
      <c r="AA71" s="63">
        <f>'ごみ処理概要'!B71</f>
        <v>0</v>
      </c>
      <c r="AB71" s="63">
        <v>71</v>
      </c>
    </row>
    <row r="72" spans="21:28" ht="13.5">
      <c r="U72" s="26" t="s">
        <v>5</v>
      </c>
      <c r="V72" s="63" t="s">
        <v>90</v>
      </c>
      <c r="W72" s="258" t="s">
        <v>6</v>
      </c>
      <c r="X72" s="260" t="s">
        <v>504</v>
      </c>
      <c r="Y72" s="63">
        <f ca="1" t="shared" si="17"/>
        <v>3357</v>
      </c>
      <c r="Z72" s="63"/>
      <c r="AA72" s="63">
        <f>'ごみ処理概要'!B72</f>
        <v>0</v>
      </c>
      <c r="AB72" s="63">
        <v>72</v>
      </c>
    </row>
    <row r="73" spans="21:28" ht="13.5">
      <c r="U73" s="26" t="s">
        <v>5</v>
      </c>
      <c r="V73" s="63" t="s">
        <v>92</v>
      </c>
      <c r="W73" s="258" t="s">
        <v>6</v>
      </c>
      <c r="X73" s="260" t="s">
        <v>505</v>
      </c>
      <c r="Y73" s="63">
        <f ca="1" t="shared" si="17"/>
        <v>17862</v>
      </c>
      <c r="Z73" s="63"/>
      <c r="AA73" s="63">
        <f>'ごみ処理概要'!B73</f>
        <v>0</v>
      </c>
      <c r="AB73" s="63">
        <v>73</v>
      </c>
    </row>
    <row r="74" spans="21:28" ht="13.5">
      <c r="U74" s="26" t="s">
        <v>332</v>
      </c>
      <c r="V74" s="63" t="s">
        <v>209</v>
      </c>
      <c r="W74" s="258" t="s">
        <v>130</v>
      </c>
      <c r="X74" s="260" t="s">
        <v>491</v>
      </c>
      <c r="Y74" s="63">
        <f aca="true" ca="1" t="shared" si="18" ref="Y74:Y108">IF(Y$2=0,INDIRECT(W74&amp;"!"&amp;X74&amp;$AB$2),0)</f>
        <v>27362</v>
      </c>
      <c r="Z74" s="63"/>
      <c r="AA74" s="63">
        <f>'ごみ処理概要'!B74</f>
        <v>0</v>
      </c>
      <c r="AB74" s="63">
        <v>74</v>
      </c>
    </row>
    <row r="75" spans="21:28" ht="13.5">
      <c r="U75" s="26" t="s">
        <v>332</v>
      </c>
      <c r="V75" s="63" t="s">
        <v>210</v>
      </c>
      <c r="W75" s="258" t="s">
        <v>130</v>
      </c>
      <c r="X75" s="260" t="s">
        <v>506</v>
      </c>
      <c r="Y75" s="63">
        <f ca="1" t="shared" si="18"/>
        <v>30</v>
      </c>
      <c r="Z75" s="63"/>
      <c r="AA75" s="63">
        <f>'ごみ処理概要'!B75</f>
        <v>0</v>
      </c>
      <c r="AB75" s="63">
        <v>75</v>
      </c>
    </row>
    <row r="76" spans="21:28" ht="13.5">
      <c r="U76" s="26" t="s">
        <v>332</v>
      </c>
      <c r="V76" s="63" t="s">
        <v>211</v>
      </c>
      <c r="W76" s="258" t="s">
        <v>130</v>
      </c>
      <c r="X76" s="260" t="s">
        <v>507</v>
      </c>
      <c r="Y76" s="63">
        <f ca="1" t="shared" si="18"/>
        <v>407</v>
      </c>
      <c r="Z76" s="63"/>
      <c r="AA76" s="63">
        <f>'ごみ処理概要'!B76</f>
        <v>0</v>
      </c>
      <c r="AB76" s="63">
        <v>76</v>
      </c>
    </row>
    <row r="77" spans="21:28" ht="13.5">
      <c r="U77" s="26" t="s">
        <v>332</v>
      </c>
      <c r="V77" s="63" t="s">
        <v>212</v>
      </c>
      <c r="W77" s="258" t="s">
        <v>130</v>
      </c>
      <c r="X77" s="260" t="s">
        <v>492</v>
      </c>
      <c r="Y77" s="63">
        <f ca="1" t="shared" si="18"/>
        <v>544</v>
      </c>
      <c r="Z77" s="63"/>
      <c r="AA77" s="63">
        <f>'ごみ処理概要'!B77</f>
        <v>0</v>
      </c>
      <c r="AB77" s="63">
        <v>77</v>
      </c>
    </row>
    <row r="78" spans="21:28" ht="13.5">
      <c r="U78" s="26" t="s">
        <v>332</v>
      </c>
      <c r="V78" s="63" t="s">
        <v>213</v>
      </c>
      <c r="W78" s="258" t="s">
        <v>130</v>
      </c>
      <c r="X78" s="260" t="s">
        <v>508</v>
      </c>
      <c r="Y78" s="63">
        <f ca="1" t="shared" si="18"/>
        <v>1536</v>
      </c>
      <c r="Z78" s="63"/>
      <c r="AA78" s="63">
        <f>'ごみ処理概要'!B78</f>
        <v>0</v>
      </c>
      <c r="AB78" s="63">
        <v>78</v>
      </c>
    </row>
    <row r="79" spans="21:28" ht="13.5">
      <c r="U79" s="26" t="s">
        <v>332</v>
      </c>
      <c r="V79" s="63" t="s">
        <v>44</v>
      </c>
      <c r="W79" s="258" t="s">
        <v>130</v>
      </c>
      <c r="X79" s="260" t="s">
        <v>509</v>
      </c>
      <c r="Y79" s="63">
        <f ca="1" t="shared" si="18"/>
        <v>408</v>
      </c>
      <c r="Z79" s="63"/>
      <c r="AA79" s="63">
        <f>'ごみ処理概要'!B79</f>
        <v>0</v>
      </c>
      <c r="AB79" s="63">
        <v>79</v>
      </c>
    </row>
    <row r="80" spans="21:28" ht="13.5">
      <c r="U80" s="26" t="s">
        <v>332</v>
      </c>
      <c r="V80" s="63" t="s">
        <v>214</v>
      </c>
      <c r="W80" s="258" t="s">
        <v>130</v>
      </c>
      <c r="X80" s="260" t="s">
        <v>494</v>
      </c>
      <c r="Y80" s="63">
        <f ca="1" t="shared" si="18"/>
        <v>87</v>
      </c>
      <c r="Z80" s="63"/>
      <c r="AA80" s="63">
        <f>'ごみ処理概要'!B80</f>
        <v>0</v>
      </c>
      <c r="AB80" s="63">
        <v>80</v>
      </c>
    </row>
    <row r="81" spans="21:28" ht="13.5">
      <c r="U81" s="26" t="s">
        <v>332</v>
      </c>
      <c r="V81" s="63" t="s">
        <v>215</v>
      </c>
      <c r="W81" s="258" t="s">
        <v>130</v>
      </c>
      <c r="X81" s="260" t="s">
        <v>495</v>
      </c>
      <c r="Y81" s="63">
        <f ca="1" t="shared" si="18"/>
        <v>543</v>
      </c>
      <c r="Z81" s="63"/>
      <c r="AA81" s="63">
        <f>'ごみ処理概要'!B81</f>
        <v>0</v>
      </c>
      <c r="AB81" s="63">
        <v>81</v>
      </c>
    </row>
    <row r="82" spans="21:28" ht="13.5">
      <c r="U82" s="26" t="s">
        <v>332</v>
      </c>
      <c r="V82" s="63" t="s">
        <v>216</v>
      </c>
      <c r="W82" s="258" t="s">
        <v>130</v>
      </c>
      <c r="X82" s="260" t="s">
        <v>496</v>
      </c>
      <c r="Y82" s="63">
        <f ca="1" t="shared" si="18"/>
        <v>2104</v>
      </c>
      <c r="Z82" s="63"/>
      <c r="AA82" s="63">
        <f>'ごみ処理概要'!B82</f>
        <v>0</v>
      </c>
      <c r="AB82" s="63">
        <v>82</v>
      </c>
    </row>
    <row r="83" spans="21:28" ht="13.5">
      <c r="U83" s="26" t="s">
        <v>332</v>
      </c>
      <c r="V83" s="63" t="s">
        <v>217</v>
      </c>
      <c r="W83" s="258" t="s">
        <v>130</v>
      </c>
      <c r="X83" s="260"/>
      <c r="Z83" s="63"/>
      <c r="AA83" s="63">
        <f>'ごみ処理概要'!B83</f>
        <v>0</v>
      </c>
      <c r="AB83" s="63">
        <v>83</v>
      </c>
    </row>
    <row r="84" spans="21:28" ht="13.5">
      <c r="U84" s="26" t="s">
        <v>332</v>
      </c>
      <c r="V84" s="63" t="s">
        <v>218</v>
      </c>
      <c r="W84" s="258" t="s">
        <v>130</v>
      </c>
      <c r="X84" s="260"/>
      <c r="Z84" s="63"/>
      <c r="AA84" s="63">
        <f>'ごみ処理概要'!B84</f>
        <v>0</v>
      </c>
      <c r="AB84" s="63">
        <v>84</v>
      </c>
    </row>
    <row r="85" spans="21:28" ht="13.5">
      <c r="U85" s="26" t="s">
        <v>332</v>
      </c>
      <c r="V85" s="63" t="s">
        <v>219</v>
      </c>
      <c r="W85" s="258" t="s">
        <v>130</v>
      </c>
      <c r="X85" s="260"/>
      <c r="Z85" s="63"/>
      <c r="AA85" s="63">
        <f>'ごみ処理概要'!B85</f>
        <v>0</v>
      </c>
      <c r="AB85" s="63">
        <v>85</v>
      </c>
    </row>
    <row r="86" spans="21:28" ht="13.5">
      <c r="U86" s="26" t="s">
        <v>332</v>
      </c>
      <c r="V86" s="63" t="s">
        <v>377</v>
      </c>
      <c r="W86" s="258" t="s">
        <v>130</v>
      </c>
      <c r="X86" s="260"/>
      <c r="Z86" s="63"/>
      <c r="AA86" s="63">
        <f>'ごみ処理概要'!B86</f>
        <v>0</v>
      </c>
      <c r="AB86" s="63">
        <v>86</v>
      </c>
    </row>
    <row r="87" spans="21:28" ht="13.5">
      <c r="U87" s="26" t="s">
        <v>332</v>
      </c>
      <c r="V87" s="63" t="s">
        <v>220</v>
      </c>
      <c r="W87" s="258" t="s">
        <v>130</v>
      </c>
      <c r="X87" s="260"/>
      <c r="Z87" s="63"/>
      <c r="AA87" s="63">
        <f>'ごみ処理概要'!B87</f>
        <v>0</v>
      </c>
      <c r="AB87" s="63">
        <v>87</v>
      </c>
    </row>
    <row r="88" spans="21:28" ht="13.5">
      <c r="U88" s="26" t="s">
        <v>332</v>
      </c>
      <c r="V88" s="63" t="s">
        <v>221</v>
      </c>
      <c r="W88" s="258" t="s">
        <v>130</v>
      </c>
      <c r="X88" s="260"/>
      <c r="Z88" s="63"/>
      <c r="AA88" s="63">
        <f>'ごみ処理概要'!B88</f>
        <v>0</v>
      </c>
      <c r="AB88" s="63">
        <v>88</v>
      </c>
    </row>
    <row r="89" spans="21:28" ht="13.5">
      <c r="U89" s="26" t="s">
        <v>332</v>
      </c>
      <c r="V89" s="63" t="s">
        <v>222</v>
      </c>
      <c r="W89" s="258" t="s">
        <v>130</v>
      </c>
      <c r="X89" s="260"/>
      <c r="Z89" s="63"/>
      <c r="AA89" s="63">
        <f>'ごみ処理概要'!B89</f>
        <v>0</v>
      </c>
      <c r="AB89" s="63">
        <v>89</v>
      </c>
    </row>
    <row r="90" spans="21:28" ht="13.5">
      <c r="U90" s="26" t="s">
        <v>332</v>
      </c>
      <c r="V90" s="63" t="s">
        <v>223</v>
      </c>
      <c r="W90" s="258" t="s">
        <v>130</v>
      </c>
      <c r="X90" s="260" t="s">
        <v>510</v>
      </c>
      <c r="Y90" s="63">
        <f ca="1" t="shared" si="18"/>
        <v>0</v>
      </c>
      <c r="Z90" s="63"/>
      <c r="AA90" s="63">
        <f>'ごみ処理概要'!B90</f>
        <v>0</v>
      </c>
      <c r="AB90" s="63">
        <v>90</v>
      </c>
    </row>
    <row r="91" spans="21:28" ht="13.5">
      <c r="U91" s="26" t="s">
        <v>332</v>
      </c>
      <c r="V91" s="63" t="s">
        <v>224</v>
      </c>
      <c r="W91" s="258" t="s">
        <v>130</v>
      </c>
      <c r="X91" s="260" t="s">
        <v>511</v>
      </c>
      <c r="Y91" s="63">
        <f ca="1" t="shared" si="18"/>
        <v>594</v>
      </c>
      <c r="Z91" s="63"/>
      <c r="AA91" s="63">
        <f>'ごみ処理概要'!B91</f>
        <v>0</v>
      </c>
      <c r="AB91" s="63">
        <v>91</v>
      </c>
    </row>
    <row r="92" spans="21:28" ht="13.5">
      <c r="U92" s="26" t="s">
        <v>333</v>
      </c>
      <c r="V92" s="63" t="s">
        <v>209</v>
      </c>
      <c r="W92" s="258" t="s">
        <v>130</v>
      </c>
      <c r="X92" s="260" t="s">
        <v>512</v>
      </c>
      <c r="Y92" s="63">
        <f ca="1" t="shared" si="18"/>
        <v>3263</v>
      </c>
      <c r="Z92" s="63"/>
      <c r="AA92" s="63">
        <f>'ごみ処理概要'!B92</f>
        <v>0</v>
      </c>
      <c r="AB92" s="63">
        <v>92</v>
      </c>
    </row>
    <row r="93" spans="21:28" ht="13.5">
      <c r="U93" s="26" t="s">
        <v>333</v>
      </c>
      <c r="V93" s="63" t="s">
        <v>210</v>
      </c>
      <c r="W93" s="258" t="s">
        <v>130</v>
      </c>
      <c r="X93" s="260" t="s">
        <v>513</v>
      </c>
      <c r="Y93" s="63">
        <f ca="1" t="shared" si="18"/>
        <v>11</v>
      </c>
      <c r="Z93" s="63"/>
      <c r="AA93" s="63">
        <f>'ごみ処理概要'!B93</f>
        <v>0</v>
      </c>
      <c r="AB93" s="63">
        <v>93</v>
      </c>
    </row>
    <row r="94" spans="21:28" ht="13.5">
      <c r="U94" s="26" t="s">
        <v>333</v>
      </c>
      <c r="V94" s="63" t="s">
        <v>211</v>
      </c>
      <c r="W94" s="258" t="s">
        <v>130</v>
      </c>
      <c r="X94" s="260" t="s">
        <v>514</v>
      </c>
      <c r="Y94" s="63">
        <f ca="1" t="shared" si="18"/>
        <v>50</v>
      </c>
      <c r="AA94" s="63">
        <f>'ごみ処理概要'!B94</f>
        <v>0</v>
      </c>
      <c r="AB94" s="63">
        <v>94</v>
      </c>
    </row>
    <row r="95" spans="21:28" ht="13.5">
      <c r="U95" s="26" t="s">
        <v>333</v>
      </c>
      <c r="V95" s="63" t="s">
        <v>212</v>
      </c>
      <c r="W95" s="258" t="s">
        <v>130</v>
      </c>
      <c r="X95" s="260" t="s">
        <v>515</v>
      </c>
      <c r="Y95" s="63">
        <f ca="1" t="shared" si="18"/>
        <v>8290</v>
      </c>
      <c r="AA95" s="63">
        <f>'ごみ処理概要'!B95</f>
        <v>0</v>
      </c>
      <c r="AB95" s="63">
        <v>95</v>
      </c>
    </row>
    <row r="96" spans="21:28" ht="13.5">
      <c r="U96" s="26" t="s">
        <v>333</v>
      </c>
      <c r="V96" s="63" t="s">
        <v>213</v>
      </c>
      <c r="W96" s="258" t="s">
        <v>130</v>
      </c>
      <c r="X96" s="260" t="s">
        <v>516</v>
      </c>
      <c r="Y96" s="63">
        <f ca="1" t="shared" si="18"/>
        <v>3097</v>
      </c>
      <c r="AA96" s="63">
        <f>'ごみ処理概要'!B96</f>
        <v>0</v>
      </c>
      <c r="AB96" s="63">
        <v>96</v>
      </c>
    </row>
    <row r="97" spans="21:28" ht="13.5">
      <c r="U97" s="26" t="s">
        <v>333</v>
      </c>
      <c r="V97" s="63" t="s">
        <v>44</v>
      </c>
      <c r="W97" s="258" t="s">
        <v>130</v>
      </c>
      <c r="X97" s="260" t="s">
        <v>517</v>
      </c>
      <c r="Y97" s="63">
        <f ca="1" t="shared" si="18"/>
        <v>1762</v>
      </c>
      <c r="AA97" s="63">
        <f>'ごみ処理概要'!B97</f>
        <v>0</v>
      </c>
      <c r="AB97" s="63">
        <v>97</v>
      </c>
    </row>
    <row r="98" spans="21:28" ht="13.5">
      <c r="U98" s="26" t="s">
        <v>333</v>
      </c>
      <c r="V98" s="63" t="s">
        <v>214</v>
      </c>
      <c r="W98" s="258" t="s">
        <v>130</v>
      </c>
      <c r="X98" s="260" t="s">
        <v>518</v>
      </c>
      <c r="Y98" s="63">
        <f ca="1" t="shared" si="18"/>
        <v>1</v>
      </c>
      <c r="AA98" s="63">
        <f>'ごみ処理概要'!B98</f>
        <v>0</v>
      </c>
      <c r="AB98" s="63">
        <v>98</v>
      </c>
    </row>
    <row r="99" spans="21:28" ht="13.5">
      <c r="U99" s="26" t="s">
        <v>333</v>
      </c>
      <c r="V99" s="63" t="s">
        <v>215</v>
      </c>
      <c r="W99" s="258" t="s">
        <v>130</v>
      </c>
      <c r="X99" s="260" t="s">
        <v>519</v>
      </c>
      <c r="Y99" s="63">
        <f ca="1" t="shared" si="18"/>
        <v>3895</v>
      </c>
      <c r="AA99" s="63">
        <f>'ごみ処理概要'!B99</f>
        <v>0</v>
      </c>
      <c r="AB99" s="63">
        <v>99</v>
      </c>
    </row>
    <row r="100" spans="21:28" ht="13.5">
      <c r="U100" s="26" t="s">
        <v>333</v>
      </c>
      <c r="V100" s="63" t="s">
        <v>216</v>
      </c>
      <c r="W100" s="258" t="s">
        <v>130</v>
      </c>
      <c r="X100" s="260" t="s">
        <v>520</v>
      </c>
      <c r="Y100" s="63">
        <f ca="1" t="shared" si="18"/>
        <v>2</v>
      </c>
      <c r="AA100" s="63">
        <f>'ごみ処理概要'!B100</f>
        <v>0</v>
      </c>
      <c r="AB100" s="63">
        <v>100</v>
      </c>
    </row>
    <row r="101" spans="21:28" ht="13.5">
      <c r="U101" s="26" t="s">
        <v>333</v>
      </c>
      <c r="V101" s="63" t="s">
        <v>217</v>
      </c>
      <c r="W101" s="258" t="s">
        <v>130</v>
      </c>
      <c r="X101" s="260" t="s">
        <v>521</v>
      </c>
      <c r="Y101" s="63">
        <f ca="1" t="shared" si="18"/>
        <v>1578</v>
      </c>
      <c r="AA101" s="63">
        <f>'ごみ処理概要'!B101</f>
        <v>0</v>
      </c>
      <c r="AB101" s="63">
        <v>101</v>
      </c>
    </row>
    <row r="102" spans="21:28" ht="13.5">
      <c r="U102" s="26" t="s">
        <v>333</v>
      </c>
      <c r="V102" s="63" t="s">
        <v>218</v>
      </c>
      <c r="W102" s="258" t="s">
        <v>130</v>
      </c>
      <c r="X102" s="260" t="s">
        <v>522</v>
      </c>
      <c r="Y102" s="63">
        <f ca="1" t="shared" si="18"/>
        <v>0</v>
      </c>
      <c r="AA102" s="63">
        <f>'ごみ処理概要'!B102</f>
        <v>0</v>
      </c>
      <c r="AB102" s="63">
        <v>102</v>
      </c>
    </row>
    <row r="103" spans="21:28" ht="13.5">
      <c r="U103" s="26" t="s">
        <v>333</v>
      </c>
      <c r="V103" s="63" t="s">
        <v>219</v>
      </c>
      <c r="W103" s="258" t="s">
        <v>130</v>
      </c>
      <c r="X103" s="260" t="s">
        <v>523</v>
      </c>
      <c r="Y103" s="63">
        <f ca="1" t="shared" si="18"/>
        <v>11504</v>
      </c>
      <c r="AA103" s="63">
        <f>'ごみ処理概要'!B103</f>
        <v>0</v>
      </c>
      <c r="AB103" s="63">
        <v>103</v>
      </c>
    </row>
    <row r="104" spans="21:28" ht="13.5">
      <c r="U104" s="26" t="s">
        <v>333</v>
      </c>
      <c r="V104" s="63" t="s">
        <v>377</v>
      </c>
      <c r="W104" s="258" t="s">
        <v>130</v>
      </c>
      <c r="X104" s="260" t="s">
        <v>524</v>
      </c>
      <c r="Y104" s="63">
        <f ca="1">IF(Y$2=0,INDIRECT(W104&amp;"!"&amp;X104&amp;$AB$2),0)</f>
        <v>3357</v>
      </c>
      <c r="AA104" s="63">
        <f>'ごみ処理概要'!B104</f>
        <v>0</v>
      </c>
      <c r="AB104" s="63">
        <v>104</v>
      </c>
    </row>
    <row r="105" spans="21:28" ht="13.5">
      <c r="U105" s="26" t="s">
        <v>333</v>
      </c>
      <c r="V105" s="63" t="s">
        <v>220</v>
      </c>
      <c r="W105" s="258" t="s">
        <v>130</v>
      </c>
      <c r="X105" s="260" t="s">
        <v>525</v>
      </c>
      <c r="Y105" s="63">
        <f ca="1" t="shared" si="18"/>
        <v>670</v>
      </c>
      <c r="AA105" s="63">
        <f>'ごみ処理概要'!B105</f>
        <v>0</v>
      </c>
      <c r="AB105" s="63">
        <v>105</v>
      </c>
    </row>
    <row r="106" spans="21:28" ht="13.5">
      <c r="U106" s="26" t="s">
        <v>333</v>
      </c>
      <c r="V106" s="63" t="s">
        <v>221</v>
      </c>
      <c r="W106" s="258" t="s">
        <v>130</v>
      </c>
      <c r="X106" s="260" t="s">
        <v>526</v>
      </c>
      <c r="Y106" s="63">
        <f ca="1" t="shared" si="18"/>
        <v>6449</v>
      </c>
      <c r="AA106" s="63">
        <f>'ごみ処理概要'!B106</f>
        <v>0</v>
      </c>
      <c r="AB106" s="63">
        <v>106</v>
      </c>
    </row>
    <row r="107" spans="21:28" ht="13.5">
      <c r="U107" s="26" t="s">
        <v>483</v>
      </c>
      <c r="V107" s="63" t="s">
        <v>480</v>
      </c>
      <c r="W107" s="258" t="s">
        <v>484</v>
      </c>
      <c r="X107" s="260" t="s">
        <v>527</v>
      </c>
      <c r="Y107" s="63">
        <f ca="1">IF(Y$2=0,INDIRECT(W107&amp;"!"&amp;X107&amp;$AB$2),0)</f>
        <v>0</v>
      </c>
      <c r="AA107" s="63">
        <f>'ごみ処理概要'!B107</f>
        <v>0</v>
      </c>
      <c r="AB107" s="63">
        <v>107</v>
      </c>
    </row>
    <row r="108" spans="21:28" ht="13.5">
      <c r="U108" s="26" t="s">
        <v>333</v>
      </c>
      <c r="V108" s="63" t="s">
        <v>222</v>
      </c>
      <c r="W108" s="258" t="s">
        <v>130</v>
      </c>
      <c r="X108" s="260" t="s">
        <v>528</v>
      </c>
      <c r="Y108" s="63">
        <f ca="1" t="shared" si="18"/>
        <v>0</v>
      </c>
      <c r="AA108" s="63">
        <f>'ごみ処理概要'!B108</f>
        <v>0</v>
      </c>
      <c r="AB108" s="63">
        <v>108</v>
      </c>
    </row>
    <row r="109" spans="21:28" ht="13.5">
      <c r="U109" s="26" t="s">
        <v>333</v>
      </c>
      <c r="V109" s="63" t="s">
        <v>223</v>
      </c>
      <c r="W109" s="258" t="s">
        <v>130</v>
      </c>
      <c r="X109" s="260" t="s">
        <v>529</v>
      </c>
      <c r="Y109" s="63">
        <f aca="true" ca="1" t="shared" si="19" ref="Y109:Y128">IF(Y$2=0,INDIRECT(W109&amp;"!"&amp;X109&amp;$AB$2),0)</f>
        <v>0</v>
      </c>
      <c r="AA109" s="63">
        <f>'ごみ処理概要'!B109</f>
        <v>0</v>
      </c>
      <c r="AB109" s="63">
        <v>109</v>
      </c>
    </row>
    <row r="110" spans="21:28" ht="13.5">
      <c r="U110" s="26" t="s">
        <v>333</v>
      </c>
      <c r="V110" s="63" t="s">
        <v>224</v>
      </c>
      <c r="W110" s="258" t="s">
        <v>130</v>
      </c>
      <c r="X110" s="260" t="s">
        <v>530</v>
      </c>
      <c r="Y110" s="63">
        <f ca="1" t="shared" si="19"/>
        <v>410</v>
      </c>
      <c r="AA110" s="63">
        <f>'ごみ処理概要'!B110</f>
        <v>0</v>
      </c>
      <c r="AB110" s="63">
        <v>110</v>
      </c>
    </row>
    <row r="111" spans="21:28" ht="13.5">
      <c r="U111" s="26" t="s">
        <v>325</v>
      </c>
      <c r="V111" s="63" t="s">
        <v>209</v>
      </c>
      <c r="W111" s="258" t="s">
        <v>130</v>
      </c>
      <c r="X111" s="260" t="s">
        <v>531</v>
      </c>
      <c r="Y111" s="63">
        <f ca="1" t="shared" si="19"/>
        <v>6532</v>
      </c>
      <c r="AA111" s="63">
        <f>'ごみ処理概要'!B111</f>
        <v>0</v>
      </c>
      <c r="AB111" s="63">
        <v>111</v>
      </c>
    </row>
    <row r="112" spans="21:28" ht="13.5">
      <c r="U112" s="26" t="s">
        <v>325</v>
      </c>
      <c r="V112" s="63" t="s">
        <v>210</v>
      </c>
      <c r="W112" s="258" t="s">
        <v>130</v>
      </c>
      <c r="X112" s="260" t="s">
        <v>532</v>
      </c>
      <c r="Y112" s="63">
        <f ca="1" t="shared" si="19"/>
        <v>3</v>
      </c>
      <c r="AA112" s="63">
        <f>'ごみ処理概要'!B112</f>
        <v>0</v>
      </c>
      <c r="AB112" s="63">
        <v>112</v>
      </c>
    </row>
    <row r="113" spans="21:28" ht="13.5">
      <c r="U113" s="26" t="s">
        <v>325</v>
      </c>
      <c r="V113" s="63" t="s">
        <v>211</v>
      </c>
      <c r="W113" s="258" t="s">
        <v>130</v>
      </c>
      <c r="X113" s="260" t="s">
        <v>533</v>
      </c>
      <c r="Y113" s="63">
        <f ca="1" t="shared" si="19"/>
        <v>2</v>
      </c>
      <c r="AA113" s="63">
        <f>'ごみ処理概要'!B113</f>
        <v>0</v>
      </c>
      <c r="AB113" s="63">
        <v>113</v>
      </c>
    </row>
    <row r="114" spans="21:28" ht="13.5">
      <c r="U114" s="26" t="s">
        <v>325</v>
      </c>
      <c r="V114" s="63" t="s">
        <v>212</v>
      </c>
      <c r="W114" s="258" t="s">
        <v>130</v>
      </c>
      <c r="X114" s="260" t="s">
        <v>534</v>
      </c>
      <c r="Y114" s="63">
        <f ca="1" t="shared" si="19"/>
        <v>112</v>
      </c>
      <c r="AA114" s="63">
        <f>'ごみ処理概要'!B114</f>
        <v>0</v>
      </c>
      <c r="AB114" s="63">
        <v>114</v>
      </c>
    </row>
    <row r="115" spans="21:28" ht="13.5">
      <c r="U115" s="26" t="s">
        <v>325</v>
      </c>
      <c r="V115" s="63" t="s">
        <v>213</v>
      </c>
      <c r="W115" s="258" t="s">
        <v>130</v>
      </c>
      <c r="X115" s="260" t="s">
        <v>535</v>
      </c>
      <c r="Y115" s="63">
        <f ca="1" t="shared" si="19"/>
        <v>449</v>
      </c>
      <c r="AA115" s="63">
        <f>'ごみ処理概要'!B115</f>
        <v>0</v>
      </c>
      <c r="AB115" s="63">
        <v>115</v>
      </c>
    </row>
    <row r="116" spans="21:28" ht="13.5">
      <c r="U116" s="26" t="s">
        <v>325</v>
      </c>
      <c r="V116" s="63" t="s">
        <v>44</v>
      </c>
      <c r="W116" s="258" t="s">
        <v>130</v>
      </c>
      <c r="X116" s="260" t="s">
        <v>536</v>
      </c>
      <c r="Y116" s="63">
        <f ca="1" t="shared" si="19"/>
        <v>0</v>
      </c>
      <c r="AA116" s="63">
        <f>'ごみ処理概要'!B116</f>
        <v>0</v>
      </c>
      <c r="AB116" s="63">
        <v>116</v>
      </c>
    </row>
    <row r="117" spans="21:28" ht="13.5">
      <c r="U117" s="26" t="s">
        <v>325</v>
      </c>
      <c r="V117" s="63" t="s">
        <v>214</v>
      </c>
      <c r="W117" s="258" t="s">
        <v>130</v>
      </c>
      <c r="X117" s="260" t="s">
        <v>537</v>
      </c>
      <c r="Y117" s="63">
        <f ca="1" t="shared" si="19"/>
        <v>0</v>
      </c>
      <c r="AA117" s="63">
        <f>'ごみ処理概要'!B117</f>
        <v>0</v>
      </c>
      <c r="AB117" s="63">
        <v>117</v>
      </c>
    </row>
    <row r="118" spans="21:28" ht="13.5">
      <c r="U118" s="26" t="s">
        <v>325</v>
      </c>
      <c r="V118" s="63" t="s">
        <v>215</v>
      </c>
      <c r="W118" s="258" t="s">
        <v>130</v>
      </c>
      <c r="X118" s="260" t="s">
        <v>538</v>
      </c>
      <c r="Y118" s="63">
        <f ca="1" t="shared" si="19"/>
        <v>5</v>
      </c>
      <c r="AA118" s="63">
        <f>'ごみ処理概要'!B118</f>
        <v>0</v>
      </c>
      <c r="AB118" s="63">
        <v>118</v>
      </c>
    </row>
    <row r="119" spans="21:28" ht="13.5">
      <c r="U119" s="26" t="s">
        <v>325</v>
      </c>
      <c r="V119" s="63" t="s">
        <v>216</v>
      </c>
      <c r="W119" s="258" t="s">
        <v>130</v>
      </c>
      <c r="X119" s="260" t="s">
        <v>539</v>
      </c>
      <c r="Y119" s="63">
        <f ca="1" t="shared" si="19"/>
        <v>167</v>
      </c>
      <c r="AA119" s="63">
        <f>'ごみ処理概要'!B119</f>
        <v>0</v>
      </c>
      <c r="AB119" s="63">
        <v>119</v>
      </c>
    </row>
    <row r="120" spans="21:28" ht="13.5">
      <c r="U120" s="26" t="s">
        <v>325</v>
      </c>
      <c r="V120" s="63" t="s">
        <v>217</v>
      </c>
      <c r="W120" s="258" t="s">
        <v>130</v>
      </c>
      <c r="X120" s="260" t="s">
        <v>540</v>
      </c>
      <c r="AA120" s="63">
        <f>'ごみ処理概要'!B120</f>
        <v>0</v>
      </c>
      <c r="AB120" s="63">
        <v>120</v>
      </c>
    </row>
    <row r="121" spans="21:28" ht="13.5">
      <c r="U121" s="26" t="s">
        <v>325</v>
      </c>
      <c r="V121" s="63" t="s">
        <v>218</v>
      </c>
      <c r="W121" s="258" t="s">
        <v>130</v>
      </c>
      <c r="X121" s="260" t="s">
        <v>541</v>
      </c>
      <c r="AA121" s="63">
        <f>'ごみ処理概要'!B121</f>
        <v>0</v>
      </c>
      <c r="AB121" s="63">
        <v>121</v>
      </c>
    </row>
    <row r="122" spans="21:28" ht="13.5">
      <c r="U122" s="26" t="s">
        <v>325</v>
      </c>
      <c r="V122" s="63" t="s">
        <v>219</v>
      </c>
      <c r="W122" s="258" t="s">
        <v>130</v>
      </c>
      <c r="X122" s="260" t="s">
        <v>542</v>
      </c>
      <c r="AA122" s="63">
        <f>'ごみ処理概要'!B122</f>
        <v>0</v>
      </c>
      <c r="AB122" s="63">
        <v>122</v>
      </c>
    </row>
    <row r="123" spans="21:28" ht="13.5">
      <c r="U123" s="26" t="s">
        <v>325</v>
      </c>
      <c r="V123" s="63" t="s">
        <v>377</v>
      </c>
      <c r="W123" s="258" t="s">
        <v>130</v>
      </c>
      <c r="X123" s="260" t="s">
        <v>543</v>
      </c>
      <c r="AA123" s="63">
        <f>'ごみ処理概要'!B123</f>
        <v>0</v>
      </c>
      <c r="AB123" s="63">
        <v>123</v>
      </c>
    </row>
    <row r="124" spans="21:28" ht="13.5">
      <c r="U124" s="26" t="s">
        <v>325</v>
      </c>
      <c r="V124" s="63" t="s">
        <v>220</v>
      </c>
      <c r="W124" s="258" t="s">
        <v>130</v>
      </c>
      <c r="X124" s="260" t="s">
        <v>544</v>
      </c>
      <c r="AA124" s="63">
        <f>'ごみ処理概要'!B124</f>
        <v>0</v>
      </c>
      <c r="AB124" s="63">
        <v>124</v>
      </c>
    </row>
    <row r="125" spans="21:28" ht="13.5">
      <c r="U125" s="26" t="s">
        <v>325</v>
      </c>
      <c r="V125" s="63" t="s">
        <v>221</v>
      </c>
      <c r="W125" s="258" t="s">
        <v>130</v>
      </c>
      <c r="X125" s="260" t="s">
        <v>545</v>
      </c>
      <c r="AA125" s="63">
        <f>'ごみ処理概要'!B125</f>
        <v>0</v>
      </c>
      <c r="AB125" s="63">
        <v>125</v>
      </c>
    </row>
    <row r="126" spans="21:28" ht="13.5">
      <c r="U126" s="26" t="s">
        <v>325</v>
      </c>
      <c r="V126" s="63" t="s">
        <v>222</v>
      </c>
      <c r="W126" s="258" t="s">
        <v>130</v>
      </c>
      <c r="X126" s="260" t="s">
        <v>546</v>
      </c>
      <c r="AA126" s="63">
        <f>'ごみ処理概要'!B126</f>
        <v>0</v>
      </c>
      <c r="AB126" s="63">
        <v>126</v>
      </c>
    </row>
    <row r="127" spans="21:28" ht="13.5">
      <c r="U127" s="26" t="s">
        <v>325</v>
      </c>
      <c r="V127" s="63" t="s">
        <v>223</v>
      </c>
      <c r="W127" s="258" t="s">
        <v>130</v>
      </c>
      <c r="X127" s="260" t="s">
        <v>547</v>
      </c>
      <c r="Y127" s="63">
        <f ca="1">IF(Y$2=0,INDIRECT(W127&amp;"!"&amp;X127&amp;$AB$2),0)</f>
        <v>0</v>
      </c>
      <c r="AA127" s="63">
        <f>'ごみ処理概要'!B127</f>
        <v>0</v>
      </c>
      <c r="AB127" s="63">
        <v>127</v>
      </c>
    </row>
    <row r="128" spans="21:28" ht="13.5">
      <c r="U128" s="26" t="s">
        <v>325</v>
      </c>
      <c r="V128" s="63" t="s">
        <v>224</v>
      </c>
      <c r="W128" s="258" t="s">
        <v>130</v>
      </c>
      <c r="X128" s="260" t="s">
        <v>548</v>
      </c>
      <c r="Y128" s="63">
        <f ca="1" t="shared" si="19"/>
        <v>1496</v>
      </c>
      <c r="AA128" s="63">
        <f>'ごみ処理概要'!B128</f>
        <v>0</v>
      </c>
      <c r="AB128" s="63">
        <v>128</v>
      </c>
    </row>
    <row r="129" spans="27:28" ht="13.5">
      <c r="AA129" s="63">
        <f>'ごみ処理概要'!B129</f>
        <v>0</v>
      </c>
      <c r="AB129" s="63">
        <v>129</v>
      </c>
    </row>
    <row r="130" spans="22:28" ht="13.5">
      <c r="V130" s="63" t="s">
        <v>150</v>
      </c>
      <c r="W130" s="258" t="s">
        <v>126</v>
      </c>
      <c r="X130" s="259" t="s">
        <v>479</v>
      </c>
      <c r="Y130" s="63">
        <f ca="1">IF(Y$2=0,INDIRECT(W130&amp;"!"&amp;X130&amp;$AB$2),0)</f>
        <v>1543</v>
      </c>
      <c r="AA130" s="63">
        <f>'ごみ処理概要'!B130</f>
        <v>0</v>
      </c>
      <c r="AB130" s="63">
        <v>130</v>
      </c>
    </row>
    <row r="131" spans="27:28" ht="13.5">
      <c r="AA131" s="63">
        <f>'ごみ処理概要'!B131</f>
        <v>0</v>
      </c>
      <c r="AB131" s="63">
        <v>131</v>
      </c>
    </row>
    <row r="132" spans="27:28" ht="13.5">
      <c r="AA132" s="63">
        <f>'ごみ処理概要'!B132</f>
        <v>0</v>
      </c>
      <c r="AB132" s="63">
        <v>132</v>
      </c>
    </row>
    <row r="133" spans="27:28" ht="13.5">
      <c r="AA133" s="63">
        <f>'ごみ処理概要'!B133</f>
        <v>0</v>
      </c>
      <c r="AB133" s="63">
        <v>133</v>
      </c>
    </row>
    <row r="134" spans="27:28" ht="13.5">
      <c r="AA134" s="63">
        <f>'ごみ処理概要'!B134</f>
        <v>0</v>
      </c>
      <c r="AB134" s="63">
        <v>134</v>
      </c>
    </row>
    <row r="135" spans="27:28" ht="13.5">
      <c r="AA135" s="63">
        <f>'ごみ処理概要'!B135</f>
        <v>0</v>
      </c>
      <c r="AB135" s="63">
        <v>135</v>
      </c>
    </row>
    <row r="136" spans="27:28" ht="13.5">
      <c r="AA136" s="63">
        <f>'ごみ処理概要'!B136</f>
        <v>0</v>
      </c>
      <c r="AB136" s="63">
        <v>136</v>
      </c>
    </row>
    <row r="137" spans="27:28" ht="13.5">
      <c r="AA137" s="63">
        <f>'ごみ処理概要'!B137</f>
        <v>0</v>
      </c>
      <c r="AB137" s="63">
        <v>137</v>
      </c>
    </row>
    <row r="138" spans="27:28" ht="13.5">
      <c r="AA138" s="63">
        <f>'ごみ処理概要'!B138</f>
        <v>0</v>
      </c>
      <c r="AB138" s="63">
        <v>138</v>
      </c>
    </row>
    <row r="139" spans="27:28" ht="13.5">
      <c r="AA139" s="63">
        <f>'ごみ処理概要'!B139</f>
        <v>0</v>
      </c>
      <c r="AB139" s="63">
        <v>139</v>
      </c>
    </row>
    <row r="140" spans="27:28" ht="13.5">
      <c r="AA140" s="63">
        <f>'ごみ処理概要'!B140</f>
        <v>0</v>
      </c>
      <c r="AB140" s="63">
        <v>140</v>
      </c>
    </row>
    <row r="141" spans="27:28" ht="13.5">
      <c r="AA141" s="63">
        <f>'ごみ処理概要'!B141</f>
        <v>0</v>
      </c>
      <c r="AB141" s="63">
        <v>141</v>
      </c>
    </row>
    <row r="142" spans="27:28" ht="13.5">
      <c r="AA142" s="63">
        <f>'ごみ処理概要'!B142</f>
        <v>0</v>
      </c>
      <c r="AB142" s="63">
        <v>142</v>
      </c>
    </row>
    <row r="143" spans="27:28" ht="13.5">
      <c r="AA143" s="63">
        <f>'ごみ処理概要'!B143</f>
        <v>0</v>
      </c>
      <c r="AB143" s="63">
        <v>143</v>
      </c>
    </row>
    <row r="144" spans="27:28" ht="13.5">
      <c r="AA144" s="63">
        <f>'ごみ処理概要'!B144</f>
        <v>0</v>
      </c>
      <c r="AB144" s="63">
        <v>144</v>
      </c>
    </row>
    <row r="145" spans="27:28" ht="13.5">
      <c r="AA145" s="63">
        <f>'ごみ処理概要'!B145</f>
        <v>0</v>
      </c>
      <c r="AB145" s="63">
        <v>145</v>
      </c>
    </row>
    <row r="146" spans="27:28" ht="13.5">
      <c r="AA146" s="63">
        <f>'ごみ処理概要'!B146</f>
        <v>0</v>
      </c>
      <c r="AB146" s="63">
        <v>146</v>
      </c>
    </row>
    <row r="147" spans="27:28" ht="13.5">
      <c r="AA147" s="63">
        <f>'ごみ処理概要'!B147</f>
        <v>0</v>
      </c>
      <c r="AB147" s="63">
        <v>147</v>
      </c>
    </row>
    <row r="148" spans="27:28" ht="13.5">
      <c r="AA148" s="63">
        <f>'ごみ処理概要'!B148</f>
        <v>0</v>
      </c>
      <c r="AB148" s="63">
        <v>148</v>
      </c>
    </row>
    <row r="149" spans="27:28" ht="13.5">
      <c r="AA149" s="63">
        <f>'ごみ処理概要'!B149</f>
        <v>0</v>
      </c>
      <c r="AB149" s="63">
        <v>149</v>
      </c>
    </row>
    <row r="150" spans="27:28" ht="13.5">
      <c r="AA150" s="63">
        <f>'ごみ処理概要'!B150</f>
        <v>0</v>
      </c>
      <c r="AB150" s="63">
        <v>150</v>
      </c>
    </row>
    <row r="151" spans="27:28" ht="13.5">
      <c r="AA151" s="63">
        <f>'ごみ処理概要'!B151</f>
        <v>0</v>
      </c>
      <c r="AB151" s="63">
        <v>151</v>
      </c>
    </row>
    <row r="152" spans="27:28" ht="13.5">
      <c r="AA152" s="63">
        <f>'ごみ処理概要'!B152</f>
        <v>0</v>
      </c>
      <c r="AB152" s="63">
        <v>152</v>
      </c>
    </row>
    <row r="153" spans="27:28" ht="13.5">
      <c r="AA153" s="63">
        <f>'ごみ処理概要'!B153</f>
        <v>0</v>
      </c>
      <c r="AB153" s="63">
        <v>153</v>
      </c>
    </row>
    <row r="154" spans="27:28" ht="13.5">
      <c r="AA154" s="63">
        <f>'ごみ処理概要'!B154</f>
        <v>0</v>
      </c>
      <c r="AB154" s="63">
        <v>154</v>
      </c>
    </row>
    <row r="155" spans="27:28" ht="13.5">
      <c r="AA155" s="63">
        <f>'ごみ処理概要'!B155</f>
        <v>0</v>
      </c>
      <c r="AB155" s="63">
        <v>155</v>
      </c>
    </row>
    <row r="156" spans="27:28" ht="13.5">
      <c r="AA156" s="63">
        <f>'ごみ処理概要'!B156</f>
        <v>0</v>
      </c>
      <c r="AB156" s="63">
        <v>156</v>
      </c>
    </row>
    <row r="157" spans="27:28" ht="13.5">
      <c r="AA157" s="63">
        <f>'ごみ処理概要'!B157</f>
        <v>0</v>
      </c>
      <c r="AB157" s="63">
        <v>157</v>
      </c>
    </row>
    <row r="158" spans="27:28" ht="13.5">
      <c r="AA158" s="63">
        <f>'ごみ処理概要'!B158</f>
        <v>0</v>
      </c>
      <c r="AB158" s="63">
        <v>158</v>
      </c>
    </row>
    <row r="159" spans="27:28" ht="13.5">
      <c r="AA159" s="63">
        <f>'ごみ処理概要'!B159</f>
        <v>0</v>
      </c>
      <c r="AB159" s="63">
        <v>159</v>
      </c>
    </row>
    <row r="160" spans="27:28" ht="13.5">
      <c r="AA160" s="63">
        <f>'ごみ処理概要'!B160</f>
        <v>0</v>
      </c>
      <c r="AB160" s="63">
        <v>160</v>
      </c>
    </row>
    <row r="161" spans="27:28" ht="13.5">
      <c r="AA161" s="63">
        <f>'ごみ処理概要'!B161</f>
        <v>0</v>
      </c>
      <c r="AB161" s="63">
        <v>161</v>
      </c>
    </row>
    <row r="162" spans="27:28" ht="13.5">
      <c r="AA162" s="63">
        <f>'ごみ処理概要'!B162</f>
        <v>0</v>
      </c>
      <c r="AB162" s="63">
        <v>162</v>
      </c>
    </row>
    <row r="163" spans="27:28" ht="13.5">
      <c r="AA163" s="63">
        <f>'ごみ処理概要'!B163</f>
        <v>0</v>
      </c>
      <c r="AB163" s="63">
        <v>163</v>
      </c>
    </row>
    <row r="164" spans="27:28" ht="13.5">
      <c r="AA164" s="63">
        <f>'ごみ処理概要'!B164</f>
        <v>0</v>
      </c>
      <c r="AB164" s="63">
        <v>164</v>
      </c>
    </row>
    <row r="165" spans="27:28" ht="13.5">
      <c r="AA165" s="63">
        <f>'ごみ処理概要'!B165</f>
        <v>0</v>
      </c>
      <c r="AB165" s="63">
        <v>165</v>
      </c>
    </row>
    <row r="166" spans="27:28" ht="13.5">
      <c r="AA166" s="63">
        <f>'ごみ処理概要'!B166</f>
        <v>0</v>
      </c>
      <c r="AB166" s="63">
        <v>166</v>
      </c>
    </row>
    <row r="167" spans="27:28" ht="13.5">
      <c r="AA167" s="63">
        <f>'ごみ処理概要'!B167</f>
        <v>0</v>
      </c>
      <c r="AB167" s="63">
        <v>167</v>
      </c>
    </row>
    <row r="168" spans="27:28" ht="13.5">
      <c r="AA168" s="63">
        <f>'ごみ処理概要'!B168</f>
        <v>0</v>
      </c>
      <c r="AB168" s="63">
        <v>168</v>
      </c>
    </row>
    <row r="169" spans="27:28" ht="13.5">
      <c r="AA169" s="63">
        <f>'ごみ処理概要'!B169</f>
        <v>0</v>
      </c>
      <c r="AB169" s="63">
        <v>169</v>
      </c>
    </row>
    <row r="170" spans="27:28" ht="13.5">
      <c r="AA170" s="63">
        <f>'ごみ処理概要'!B170</f>
        <v>0</v>
      </c>
      <c r="AB170" s="63">
        <v>170</v>
      </c>
    </row>
    <row r="171" spans="27:28" ht="13.5">
      <c r="AA171" s="63">
        <f>'ごみ処理概要'!B171</f>
        <v>0</v>
      </c>
      <c r="AB171" s="63">
        <v>171</v>
      </c>
    </row>
    <row r="172" spans="27:28" ht="13.5">
      <c r="AA172" s="63">
        <f>'ごみ処理概要'!B172</f>
        <v>0</v>
      </c>
      <c r="AB172" s="63">
        <v>172</v>
      </c>
    </row>
    <row r="173" spans="27:28" ht="13.5">
      <c r="AA173" s="63">
        <f>'ごみ処理概要'!B173</f>
        <v>0</v>
      </c>
      <c r="AB173" s="63">
        <v>173</v>
      </c>
    </row>
    <row r="174" spans="27:28" ht="13.5">
      <c r="AA174" s="63">
        <f>'ごみ処理概要'!B174</f>
        <v>0</v>
      </c>
      <c r="AB174" s="63">
        <v>174</v>
      </c>
    </row>
    <row r="175" spans="27:28" ht="13.5">
      <c r="AA175" s="63">
        <f>'ごみ処理概要'!B175</f>
        <v>0</v>
      </c>
      <c r="AB175" s="63">
        <v>175</v>
      </c>
    </row>
    <row r="176" spans="27:28" ht="13.5">
      <c r="AA176" s="63">
        <f>'ごみ処理概要'!B176</f>
        <v>0</v>
      </c>
      <c r="AB176" s="63">
        <v>176</v>
      </c>
    </row>
    <row r="177" spans="27:28" ht="13.5">
      <c r="AA177" s="63">
        <f>'ごみ処理概要'!B177</f>
        <v>0</v>
      </c>
      <c r="AB177" s="63">
        <v>177</v>
      </c>
    </row>
    <row r="178" spans="27:28" ht="13.5">
      <c r="AA178" s="63">
        <f>'ごみ処理概要'!B178</f>
        <v>0</v>
      </c>
      <c r="AB178" s="63">
        <v>178</v>
      </c>
    </row>
    <row r="179" spans="27:28" ht="13.5">
      <c r="AA179" s="63">
        <f>'ごみ処理概要'!B179</f>
        <v>0</v>
      </c>
      <c r="AB179" s="63">
        <v>179</v>
      </c>
    </row>
    <row r="180" spans="27:28" ht="13.5">
      <c r="AA180" s="63">
        <f>'ごみ処理概要'!B180</f>
        <v>0</v>
      </c>
      <c r="AB180" s="63">
        <v>180</v>
      </c>
    </row>
    <row r="181" spans="27:28" ht="13.5">
      <c r="AA181" s="63">
        <f>'ごみ処理概要'!B181</f>
        <v>0</v>
      </c>
      <c r="AB181" s="63">
        <v>181</v>
      </c>
    </row>
    <row r="182" spans="27:28" ht="13.5">
      <c r="AA182" s="63">
        <f>'ごみ処理概要'!B182</f>
        <v>0</v>
      </c>
      <c r="AB182" s="63">
        <v>182</v>
      </c>
    </row>
    <row r="183" spans="27:28" ht="13.5">
      <c r="AA183" s="63">
        <f>'ごみ処理概要'!B183</f>
        <v>0</v>
      </c>
      <c r="AB183" s="63">
        <v>183</v>
      </c>
    </row>
    <row r="184" spans="27:28" ht="13.5">
      <c r="AA184" s="63">
        <f>'ごみ処理概要'!B184</f>
        <v>0</v>
      </c>
      <c r="AB184" s="63">
        <v>184</v>
      </c>
    </row>
    <row r="185" spans="27:28" ht="13.5">
      <c r="AA185" s="63">
        <f>'ごみ処理概要'!B185</f>
        <v>0</v>
      </c>
      <c r="AB185" s="63">
        <v>185</v>
      </c>
    </row>
    <row r="186" spans="27:28" ht="13.5">
      <c r="AA186" s="63">
        <f>'ごみ処理概要'!B186</f>
        <v>0</v>
      </c>
      <c r="AB186" s="63">
        <v>186</v>
      </c>
    </row>
    <row r="187" spans="27:28" ht="13.5">
      <c r="AA187" s="63">
        <f>'ごみ処理概要'!B187</f>
        <v>0</v>
      </c>
      <c r="AB187" s="63">
        <v>187</v>
      </c>
    </row>
    <row r="188" spans="27:28" ht="13.5">
      <c r="AA188" s="63">
        <f>'ごみ処理概要'!B188</f>
        <v>0</v>
      </c>
      <c r="AB188" s="63">
        <v>188</v>
      </c>
    </row>
    <row r="189" spans="27:28" ht="13.5">
      <c r="AA189" s="63">
        <f>'ごみ処理概要'!B189</f>
        <v>0</v>
      </c>
      <c r="AB189" s="63">
        <v>189</v>
      </c>
    </row>
    <row r="190" spans="27:28" ht="13.5">
      <c r="AA190" s="63">
        <f>'ごみ処理概要'!B190</f>
        <v>0</v>
      </c>
      <c r="AB190" s="63">
        <v>190</v>
      </c>
    </row>
    <row r="191" spans="27:28" ht="13.5">
      <c r="AA191" s="63">
        <f>'ごみ処理概要'!B191</f>
        <v>0</v>
      </c>
      <c r="AB191" s="63">
        <v>191</v>
      </c>
    </row>
    <row r="192" spans="27:28" ht="13.5">
      <c r="AA192" s="63">
        <f>'ごみ処理概要'!B192</f>
        <v>0</v>
      </c>
      <c r="AB192" s="63">
        <v>192</v>
      </c>
    </row>
    <row r="193" spans="27:28" ht="13.5">
      <c r="AA193" s="63">
        <f>'ごみ処理概要'!B193</f>
        <v>0</v>
      </c>
      <c r="AB193" s="63">
        <v>193</v>
      </c>
    </row>
    <row r="194" spans="27:28" ht="13.5">
      <c r="AA194" s="63">
        <f>'ごみ処理概要'!B194</f>
        <v>0</v>
      </c>
      <c r="AB194" s="63">
        <v>194</v>
      </c>
    </row>
    <row r="195" spans="27:28" ht="13.5">
      <c r="AA195" s="63">
        <f>'ごみ処理概要'!B195</f>
        <v>0</v>
      </c>
      <c r="AB195" s="63">
        <v>195</v>
      </c>
    </row>
    <row r="196" spans="27:28" ht="13.5">
      <c r="AA196" s="63">
        <f>'ごみ処理概要'!B196</f>
        <v>0</v>
      </c>
      <c r="AB196" s="63">
        <v>196</v>
      </c>
    </row>
    <row r="197" spans="27:28" ht="13.5">
      <c r="AA197" s="63">
        <f>'ごみ処理概要'!B197</f>
        <v>0</v>
      </c>
      <c r="AB197" s="63">
        <v>197</v>
      </c>
    </row>
    <row r="198" spans="27:28" ht="13.5">
      <c r="AA198" s="63">
        <f>'ごみ処理概要'!B198</f>
        <v>0</v>
      </c>
      <c r="AB198" s="63">
        <v>198</v>
      </c>
    </row>
    <row r="199" spans="27:28" ht="13.5">
      <c r="AA199" s="63">
        <f>'ごみ処理概要'!B199</f>
        <v>0</v>
      </c>
      <c r="AB199" s="63">
        <v>199</v>
      </c>
    </row>
    <row r="200" spans="27:28" ht="13.5">
      <c r="AA200" s="63">
        <f>'ごみ処理概要'!B200</f>
        <v>0</v>
      </c>
      <c r="AB200" s="63">
        <v>200</v>
      </c>
    </row>
    <row r="201" spans="27:28" ht="13.5">
      <c r="AA201" s="63">
        <f>'ごみ処理概要'!B201</f>
        <v>0</v>
      </c>
      <c r="AB201" s="63">
        <v>201</v>
      </c>
    </row>
    <row r="202" spans="27:28" ht="13.5">
      <c r="AA202" s="63">
        <f>'ごみ処理概要'!B202</f>
        <v>0</v>
      </c>
      <c r="AB202" s="63">
        <v>202</v>
      </c>
    </row>
    <row r="203" spans="27:28" ht="13.5">
      <c r="AA203" s="63">
        <f>'ごみ処理概要'!B203</f>
        <v>0</v>
      </c>
      <c r="AB203" s="63">
        <v>203</v>
      </c>
    </row>
    <row r="204" spans="27:28" ht="13.5">
      <c r="AA204" s="63">
        <f>'ごみ処理概要'!B204</f>
        <v>0</v>
      </c>
      <c r="AB204" s="63">
        <v>204</v>
      </c>
    </row>
    <row r="205" spans="27:28" ht="13.5">
      <c r="AA205" s="63">
        <f>'ごみ処理概要'!B205</f>
        <v>0</v>
      </c>
      <c r="AB205" s="63">
        <v>205</v>
      </c>
    </row>
    <row r="206" spans="27:28" ht="13.5">
      <c r="AA206" s="63">
        <f>'ごみ処理概要'!B206</f>
        <v>0</v>
      </c>
      <c r="AB206" s="63">
        <v>206</v>
      </c>
    </row>
    <row r="207" spans="27:28" ht="13.5">
      <c r="AA207" s="63">
        <f>'ごみ処理概要'!B207</f>
        <v>0</v>
      </c>
      <c r="AB207" s="63">
        <v>207</v>
      </c>
    </row>
    <row r="208" spans="27:28" ht="13.5">
      <c r="AA208" s="63">
        <f>'ごみ処理概要'!B208</f>
        <v>0</v>
      </c>
      <c r="AB208" s="63">
        <v>208</v>
      </c>
    </row>
    <row r="209" spans="27:28" ht="13.5">
      <c r="AA209" s="63">
        <f>'ごみ処理概要'!B209</f>
        <v>0</v>
      </c>
      <c r="AB209" s="63">
        <v>209</v>
      </c>
    </row>
    <row r="210" spans="27:28" ht="13.5">
      <c r="AA210" s="63">
        <f>'ごみ処理概要'!B210</f>
        <v>0</v>
      </c>
      <c r="AB210" s="63">
        <v>210</v>
      </c>
    </row>
    <row r="211" spans="27:28" ht="13.5">
      <c r="AA211" s="63">
        <f>'ごみ処理概要'!B211</f>
        <v>0</v>
      </c>
      <c r="AB211" s="63">
        <v>211</v>
      </c>
    </row>
    <row r="212" spans="27:28" ht="13.5">
      <c r="AA212" s="63">
        <f>'ごみ処理概要'!B212</f>
        <v>0</v>
      </c>
      <c r="AB212" s="63">
        <v>212</v>
      </c>
    </row>
    <row r="213" spans="27:28" ht="13.5">
      <c r="AA213" s="63">
        <f>'ごみ処理概要'!B213</f>
        <v>0</v>
      </c>
      <c r="AB213" s="63">
        <v>213</v>
      </c>
    </row>
    <row r="214" spans="27:28" ht="13.5">
      <c r="AA214" s="63">
        <f>'ごみ処理概要'!B214</f>
        <v>0</v>
      </c>
      <c r="AB214" s="63">
        <v>214</v>
      </c>
    </row>
    <row r="215" spans="27:28" ht="13.5">
      <c r="AA215" s="63">
        <f>'ごみ処理概要'!B215</f>
        <v>0</v>
      </c>
      <c r="AB215" s="63">
        <v>215</v>
      </c>
    </row>
    <row r="216" spans="27:28" ht="13.5">
      <c r="AA216" s="63">
        <f>'ごみ処理概要'!B216</f>
        <v>0</v>
      </c>
      <c r="AB216" s="63">
        <v>216</v>
      </c>
    </row>
    <row r="217" spans="27:28" ht="13.5">
      <c r="AA217" s="63">
        <f>'ごみ処理概要'!B217</f>
        <v>0</v>
      </c>
      <c r="AB217" s="63">
        <v>217</v>
      </c>
    </row>
    <row r="218" spans="27:28" ht="13.5">
      <c r="AA218" s="63">
        <f>'ごみ処理概要'!B218</f>
        <v>0</v>
      </c>
      <c r="AB218" s="63">
        <v>218</v>
      </c>
    </row>
    <row r="219" spans="27:28" ht="13.5">
      <c r="AA219" s="63">
        <f>'ごみ処理概要'!B219</f>
        <v>0</v>
      </c>
      <c r="AB219" s="63">
        <v>219</v>
      </c>
    </row>
    <row r="220" spans="27:28" ht="13.5">
      <c r="AA220" s="63">
        <f>'ごみ処理概要'!B220</f>
        <v>0</v>
      </c>
      <c r="AB220" s="63">
        <v>220</v>
      </c>
    </row>
    <row r="221" spans="27:28" ht="13.5">
      <c r="AA221" s="63">
        <f>'ごみ処理概要'!B221</f>
        <v>0</v>
      </c>
      <c r="AB221" s="63">
        <v>221</v>
      </c>
    </row>
    <row r="222" spans="27:28" ht="13.5">
      <c r="AA222" s="63">
        <f>'ごみ処理概要'!B222</f>
        <v>0</v>
      </c>
      <c r="AB222" s="63">
        <v>222</v>
      </c>
    </row>
    <row r="223" spans="27:28" ht="13.5">
      <c r="AA223" s="63">
        <f>'ごみ処理概要'!B223</f>
        <v>0</v>
      </c>
      <c r="AB223" s="63">
        <v>223</v>
      </c>
    </row>
    <row r="224" spans="27:28" ht="13.5">
      <c r="AA224" s="63">
        <f>'ごみ処理概要'!B224</f>
        <v>0</v>
      </c>
      <c r="AB224" s="63">
        <v>224</v>
      </c>
    </row>
    <row r="225" spans="27:28" ht="13.5">
      <c r="AA225" s="63">
        <f>'ごみ処理概要'!B225</f>
        <v>0</v>
      </c>
      <c r="AB225" s="63">
        <v>225</v>
      </c>
    </row>
    <row r="226" spans="27:28" ht="13.5">
      <c r="AA226" s="63">
        <f>'ごみ処理概要'!B226</f>
        <v>0</v>
      </c>
      <c r="AB226" s="63">
        <v>226</v>
      </c>
    </row>
    <row r="227" spans="27:28" ht="13.5">
      <c r="AA227" s="63">
        <f>'ごみ処理概要'!B227</f>
        <v>0</v>
      </c>
      <c r="AB227" s="63">
        <v>227</v>
      </c>
    </row>
    <row r="228" spans="27:28" ht="13.5">
      <c r="AA228" s="63">
        <f>'ごみ処理概要'!B228</f>
        <v>0</v>
      </c>
      <c r="AB228" s="63">
        <v>228</v>
      </c>
    </row>
    <row r="229" spans="27:28" ht="13.5">
      <c r="AA229" s="63">
        <f>'ごみ処理概要'!B229</f>
        <v>0</v>
      </c>
      <c r="AB229" s="63">
        <v>229</v>
      </c>
    </row>
    <row r="230" spans="27:28" ht="13.5">
      <c r="AA230" s="63">
        <f>'ごみ処理概要'!B230</f>
        <v>0</v>
      </c>
      <c r="AB230" s="63">
        <v>230</v>
      </c>
    </row>
    <row r="231" spans="27:28" ht="13.5">
      <c r="AA231" s="63">
        <f>'ごみ処理概要'!B231</f>
        <v>0</v>
      </c>
      <c r="AB231" s="63">
        <v>231</v>
      </c>
    </row>
    <row r="232" spans="27:28" ht="13.5">
      <c r="AA232" s="63">
        <f>'ごみ処理概要'!B232</f>
        <v>0</v>
      </c>
      <c r="AB232" s="63">
        <v>232</v>
      </c>
    </row>
    <row r="233" spans="27:28" ht="13.5">
      <c r="AA233" s="63">
        <f>'ごみ処理概要'!B233</f>
        <v>0</v>
      </c>
      <c r="AB233" s="63">
        <v>233</v>
      </c>
    </row>
    <row r="234" spans="27:28" ht="13.5">
      <c r="AA234" s="63">
        <f>'ごみ処理概要'!B234</f>
        <v>0</v>
      </c>
      <c r="AB234" s="63">
        <v>234</v>
      </c>
    </row>
    <row r="235" spans="27:28" ht="13.5">
      <c r="AA235" s="63">
        <f>'ごみ処理概要'!B235</f>
        <v>0</v>
      </c>
      <c r="AB235" s="63">
        <v>235</v>
      </c>
    </row>
    <row r="236" spans="27:28" ht="13.5">
      <c r="AA236" s="63">
        <f>'ごみ処理概要'!B236</f>
        <v>0</v>
      </c>
      <c r="AB236" s="63">
        <v>236</v>
      </c>
    </row>
    <row r="237" spans="27:28" ht="13.5">
      <c r="AA237" s="63">
        <f>'ごみ処理概要'!B237</f>
        <v>0</v>
      </c>
      <c r="AB237" s="63">
        <v>237</v>
      </c>
    </row>
    <row r="238" spans="27:28" ht="13.5">
      <c r="AA238" s="63">
        <f>'ごみ処理概要'!B238</f>
        <v>0</v>
      </c>
      <c r="AB238" s="63">
        <v>238</v>
      </c>
    </row>
    <row r="239" spans="27:28" ht="13.5">
      <c r="AA239" s="63">
        <f>'ごみ処理概要'!B239</f>
        <v>0</v>
      </c>
      <c r="AB239" s="63">
        <v>239</v>
      </c>
    </row>
    <row r="240" spans="27:28" ht="13.5">
      <c r="AA240" s="63">
        <f>'ごみ処理概要'!B240</f>
        <v>0</v>
      </c>
      <c r="AB240" s="63">
        <v>240</v>
      </c>
    </row>
    <row r="241" spans="27:28" ht="13.5">
      <c r="AA241" s="63">
        <f>'ごみ処理概要'!B241</f>
        <v>0</v>
      </c>
      <c r="AB241" s="63">
        <v>241</v>
      </c>
    </row>
    <row r="242" spans="27:28" ht="13.5">
      <c r="AA242" s="63">
        <f>'ごみ処理概要'!B242</f>
        <v>0</v>
      </c>
      <c r="AB242" s="63">
        <v>242</v>
      </c>
    </row>
    <row r="243" spans="27:28" ht="13.5">
      <c r="AA243" s="63">
        <f>'ごみ処理概要'!B243</f>
        <v>0</v>
      </c>
      <c r="AB243" s="63">
        <v>243</v>
      </c>
    </row>
    <row r="244" spans="27:28" ht="13.5">
      <c r="AA244" s="63">
        <f>'ごみ処理概要'!B244</f>
        <v>0</v>
      </c>
      <c r="AB244" s="63">
        <v>244</v>
      </c>
    </row>
    <row r="245" spans="27:28" ht="13.5">
      <c r="AA245" s="63">
        <f>'ごみ処理概要'!B245</f>
        <v>0</v>
      </c>
      <c r="AB245" s="63">
        <v>245</v>
      </c>
    </row>
    <row r="246" spans="27:28" ht="13.5">
      <c r="AA246" s="63">
        <f>'ごみ処理概要'!B246</f>
        <v>0</v>
      </c>
      <c r="AB246" s="63">
        <v>246</v>
      </c>
    </row>
    <row r="247" spans="27:28" ht="13.5">
      <c r="AA247" s="63">
        <f>'ごみ処理概要'!B247</f>
        <v>0</v>
      </c>
      <c r="AB247" s="63">
        <v>247</v>
      </c>
    </row>
    <row r="248" spans="27:28" ht="13.5">
      <c r="AA248" s="63">
        <f>'ごみ処理概要'!B248</f>
        <v>0</v>
      </c>
      <c r="AB248" s="63">
        <v>248</v>
      </c>
    </row>
    <row r="249" spans="27:28" ht="13.5">
      <c r="AA249" s="63">
        <f>'ごみ処理概要'!B249</f>
        <v>0</v>
      </c>
      <c r="AB249" s="63">
        <v>249</v>
      </c>
    </row>
    <row r="250" spans="27:28" ht="13.5">
      <c r="AA250" s="63">
        <f>'ごみ処理概要'!B250</f>
        <v>0</v>
      </c>
      <c r="AB250" s="63">
        <v>250</v>
      </c>
    </row>
    <row r="251" spans="27:28" ht="13.5">
      <c r="AA251" s="63">
        <f>'ごみ処理概要'!B251</f>
        <v>0</v>
      </c>
      <c r="AB251" s="63">
        <v>251</v>
      </c>
    </row>
    <row r="252" spans="27:28" ht="13.5">
      <c r="AA252" s="63">
        <f>'ごみ処理概要'!B252</f>
        <v>0</v>
      </c>
      <c r="AB252" s="63">
        <v>252</v>
      </c>
    </row>
    <row r="253" spans="27:28" ht="13.5">
      <c r="AA253" s="63">
        <f>'ごみ処理概要'!B253</f>
        <v>0</v>
      </c>
      <c r="AB253" s="63">
        <v>253</v>
      </c>
    </row>
    <row r="254" spans="27:28" ht="13.5">
      <c r="AA254" s="63">
        <f>'ごみ処理概要'!B254</f>
        <v>0</v>
      </c>
      <c r="AB254" s="63">
        <v>254</v>
      </c>
    </row>
    <row r="255" spans="27:28" ht="13.5">
      <c r="AA255" s="63">
        <f>'ごみ処理概要'!B255</f>
        <v>0</v>
      </c>
      <c r="AB255" s="63">
        <v>255</v>
      </c>
    </row>
    <row r="256" spans="27:28" ht="13.5">
      <c r="AA256" s="63">
        <f>'ごみ処理概要'!B256</f>
        <v>0</v>
      </c>
      <c r="AB256" s="63">
        <v>256</v>
      </c>
    </row>
    <row r="257" spans="27:28" ht="13.5">
      <c r="AA257" s="63">
        <f>'ごみ処理概要'!B257</f>
        <v>0</v>
      </c>
      <c r="AB257" s="63">
        <v>257</v>
      </c>
    </row>
    <row r="258" spans="27:28" ht="13.5">
      <c r="AA258" s="63">
        <f>'ごみ処理概要'!B258</f>
        <v>0</v>
      </c>
      <c r="AB258" s="63">
        <v>258</v>
      </c>
    </row>
    <row r="259" spans="27:28" ht="13.5">
      <c r="AA259" s="63">
        <f>'ごみ処理概要'!B259</f>
        <v>0</v>
      </c>
      <c r="AB259" s="63">
        <v>259</v>
      </c>
    </row>
    <row r="260" spans="27:28" ht="13.5">
      <c r="AA260" s="63">
        <f>'ごみ処理概要'!B260</f>
        <v>0</v>
      </c>
      <c r="AB260" s="63">
        <v>260</v>
      </c>
    </row>
    <row r="261" spans="27:28" ht="13.5">
      <c r="AA261" s="63">
        <f>'ごみ処理概要'!B261</f>
        <v>0</v>
      </c>
      <c r="AB261" s="63">
        <v>261</v>
      </c>
    </row>
    <row r="262" spans="27:28" ht="13.5">
      <c r="AA262" s="63">
        <f>'ごみ処理概要'!B262</f>
        <v>0</v>
      </c>
      <c r="AB262" s="63">
        <v>262</v>
      </c>
    </row>
    <row r="263" spans="27:28" ht="13.5">
      <c r="AA263" s="63">
        <f>'ごみ処理概要'!B263</f>
        <v>0</v>
      </c>
      <c r="AB263" s="63">
        <v>263</v>
      </c>
    </row>
    <row r="264" spans="27:28" ht="13.5">
      <c r="AA264" s="63">
        <f>'ごみ処理概要'!B264</f>
        <v>0</v>
      </c>
      <c r="AB264" s="63">
        <v>264</v>
      </c>
    </row>
    <row r="265" spans="27:28" ht="13.5">
      <c r="AA265" s="63">
        <f>'ごみ処理概要'!B265</f>
        <v>0</v>
      </c>
      <c r="AB265" s="63">
        <v>265</v>
      </c>
    </row>
    <row r="266" spans="27:28" ht="13.5">
      <c r="AA266" s="63">
        <f>'ごみ処理概要'!B266</f>
        <v>0</v>
      </c>
      <c r="AB266" s="63">
        <v>266</v>
      </c>
    </row>
    <row r="267" spans="27:28" ht="13.5">
      <c r="AA267" s="63">
        <f>'ごみ処理概要'!B267</f>
        <v>0</v>
      </c>
      <c r="AB267" s="63">
        <v>267</v>
      </c>
    </row>
    <row r="268" spans="27:28" ht="13.5">
      <c r="AA268" s="63">
        <f>'ごみ処理概要'!B268</f>
        <v>0</v>
      </c>
      <c r="AB268" s="63">
        <v>268</v>
      </c>
    </row>
    <row r="269" spans="27:28" ht="13.5">
      <c r="AA269" s="63">
        <f>'ごみ処理概要'!B269</f>
        <v>0</v>
      </c>
      <c r="AB269" s="63">
        <v>269</v>
      </c>
    </row>
    <row r="270" spans="27:28" ht="13.5">
      <c r="AA270" s="63">
        <f>'ごみ処理概要'!B270</f>
        <v>0</v>
      </c>
      <c r="AB270" s="63">
        <v>270</v>
      </c>
    </row>
    <row r="271" spans="27:28" ht="13.5">
      <c r="AA271" s="63">
        <f>'ごみ処理概要'!B271</f>
        <v>0</v>
      </c>
      <c r="AB271" s="63">
        <v>271</v>
      </c>
    </row>
    <row r="272" spans="27:28" ht="13.5">
      <c r="AA272" s="63">
        <f>'ごみ処理概要'!B272</f>
        <v>0</v>
      </c>
      <c r="AB272" s="63">
        <v>272</v>
      </c>
    </row>
    <row r="273" spans="27:28" ht="13.5">
      <c r="AA273" s="63">
        <f>'ごみ処理概要'!B273</f>
        <v>0</v>
      </c>
      <c r="AB273" s="63">
        <v>273</v>
      </c>
    </row>
    <row r="274" spans="27:28" ht="13.5">
      <c r="AA274" s="63">
        <f>'ごみ処理概要'!B274</f>
        <v>0</v>
      </c>
      <c r="AB274" s="63">
        <v>274</v>
      </c>
    </row>
    <row r="275" spans="27:28" ht="13.5">
      <c r="AA275" s="63">
        <f>'ごみ処理概要'!B275</f>
        <v>0</v>
      </c>
      <c r="AB275" s="63">
        <v>275</v>
      </c>
    </row>
    <row r="276" spans="27:28" ht="13.5">
      <c r="AA276" s="63">
        <f>'ごみ処理概要'!B276</f>
        <v>0</v>
      </c>
      <c r="AB276" s="63">
        <v>276</v>
      </c>
    </row>
    <row r="277" spans="27:28" ht="13.5">
      <c r="AA277" s="63">
        <f>'ごみ処理概要'!B277</f>
        <v>0</v>
      </c>
      <c r="AB277" s="63">
        <v>277</v>
      </c>
    </row>
    <row r="278" spans="27:28" ht="13.5">
      <c r="AA278" s="63">
        <f>'ごみ処理概要'!B278</f>
        <v>0</v>
      </c>
      <c r="AB278" s="63">
        <v>278</v>
      </c>
    </row>
    <row r="279" spans="27:28" ht="13.5">
      <c r="AA279" s="63">
        <f>'ごみ処理概要'!B279</f>
        <v>0</v>
      </c>
      <c r="AB279" s="63">
        <v>279</v>
      </c>
    </row>
    <row r="280" spans="27:28" ht="13.5">
      <c r="AA280" s="63">
        <f>'ごみ処理概要'!B280</f>
        <v>0</v>
      </c>
      <c r="AB280" s="63">
        <v>280</v>
      </c>
    </row>
    <row r="281" spans="27:28" ht="13.5">
      <c r="AA281" s="63">
        <f>'ごみ処理概要'!B281</f>
        <v>0</v>
      </c>
      <c r="AB281" s="63">
        <v>281</v>
      </c>
    </row>
    <row r="282" spans="27:28" ht="13.5">
      <c r="AA282" s="63">
        <f>'ごみ処理概要'!B282</f>
        <v>0</v>
      </c>
      <c r="AB282" s="63">
        <v>282</v>
      </c>
    </row>
    <row r="283" spans="27:28" ht="13.5">
      <c r="AA283" s="63">
        <f>'ごみ処理概要'!B283</f>
        <v>0</v>
      </c>
      <c r="AB283" s="63">
        <v>283</v>
      </c>
    </row>
    <row r="284" spans="27:28" ht="13.5">
      <c r="AA284" s="63">
        <f>'ごみ処理概要'!B284</f>
        <v>0</v>
      </c>
      <c r="AB284" s="63">
        <v>284</v>
      </c>
    </row>
    <row r="285" spans="27:28" ht="13.5">
      <c r="AA285" s="63">
        <f>'ごみ処理概要'!B285</f>
        <v>0</v>
      </c>
      <c r="AB285" s="63">
        <v>285</v>
      </c>
    </row>
    <row r="286" spans="27:28" ht="13.5">
      <c r="AA286" s="63">
        <f>'ごみ処理概要'!B286</f>
        <v>0</v>
      </c>
      <c r="AB286" s="63">
        <v>286</v>
      </c>
    </row>
    <row r="287" spans="27:28" ht="13.5">
      <c r="AA287" s="63">
        <f>'ごみ処理概要'!B287</f>
        <v>0</v>
      </c>
      <c r="AB287" s="63">
        <v>287</v>
      </c>
    </row>
    <row r="288" spans="27:28" ht="13.5">
      <c r="AA288" s="63">
        <f>'ごみ処理概要'!B288</f>
        <v>0</v>
      </c>
      <c r="AB288" s="63">
        <v>288</v>
      </c>
    </row>
    <row r="289" spans="27:28" ht="13.5">
      <c r="AA289" s="63">
        <f>'ごみ処理概要'!B289</f>
        <v>0</v>
      </c>
      <c r="AB289" s="63">
        <v>289</v>
      </c>
    </row>
    <row r="290" spans="27:28" ht="13.5">
      <c r="AA290" s="63">
        <f>'ごみ処理概要'!B290</f>
        <v>0</v>
      </c>
      <c r="AB290" s="63">
        <v>290</v>
      </c>
    </row>
    <row r="291" spans="27:28" ht="13.5">
      <c r="AA291" s="63">
        <f>'ごみ処理概要'!B291</f>
        <v>0</v>
      </c>
      <c r="AB291" s="63">
        <v>291</v>
      </c>
    </row>
    <row r="292" spans="27:28" ht="13.5">
      <c r="AA292" s="63">
        <f>'ごみ処理概要'!B292</f>
        <v>0</v>
      </c>
      <c r="AB292" s="63">
        <v>292</v>
      </c>
    </row>
    <row r="293" spans="27:28" ht="13.5">
      <c r="AA293" s="63">
        <f>'ごみ処理概要'!B293</f>
        <v>0</v>
      </c>
      <c r="AB293" s="63">
        <v>293</v>
      </c>
    </row>
    <row r="294" spans="27:28" ht="13.5">
      <c r="AA294" s="63">
        <f>'ごみ処理概要'!B294</f>
        <v>0</v>
      </c>
      <c r="AB294" s="63">
        <v>294</v>
      </c>
    </row>
    <row r="295" spans="27:28" ht="13.5">
      <c r="AA295" s="63">
        <f>'ごみ処理概要'!B295</f>
        <v>0</v>
      </c>
      <c r="AB295" s="63">
        <v>295</v>
      </c>
    </row>
    <row r="296" spans="27:28" ht="13.5">
      <c r="AA296" s="63">
        <f>'ごみ処理概要'!B296</f>
        <v>0</v>
      </c>
      <c r="AB296" s="63">
        <v>296</v>
      </c>
    </row>
    <row r="297" spans="27:28" ht="13.5">
      <c r="AA297" s="63">
        <f>'ごみ処理概要'!B297</f>
        <v>0</v>
      </c>
      <c r="AB297" s="63">
        <v>297</v>
      </c>
    </row>
    <row r="298" spans="27:28" ht="13.5">
      <c r="AA298" s="63">
        <f>'ごみ処理概要'!B298</f>
        <v>0</v>
      </c>
      <c r="AB298" s="63">
        <v>298</v>
      </c>
    </row>
    <row r="299" spans="27:28" ht="13.5">
      <c r="AA299" s="63">
        <f>'ごみ処理概要'!B299</f>
        <v>0</v>
      </c>
      <c r="AB299" s="63">
        <v>299</v>
      </c>
    </row>
    <row r="300" spans="27:28" ht="13.5">
      <c r="AA300" s="63">
        <f>'ごみ処理概要'!B300</f>
        <v>0</v>
      </c>
      <c r="AB300" s="63">
        <v>300</v>
      </c>
    </row>
    <row r="301" spans="27:28" ht="13.5">
      <c r="AA301" s="63">
        <f>'ごみ処理概要'!B301</f>
        <v>0</v>
      </c>
      <c r="AB301" s="63">
        <v>301</v>
      </c>
    </row>
    <row r="302" spans="27:28" ht="13.5">
      <c r="AA302" s="63">
        <f>'ごみ処理概要'!B302</f>
        <v>0</v>
      </c>
      <c r="AB302" s="63">
        <v>302</v>
      </c>
    </row>
    <row r="303" spans="27:28" ht="13.5">
      <c r="AA303" s="63">
        <f>'ごみ処理概要'!B303</f>
        <v>0</v>
      </c>
      <c r="AB303" s="63">
        <v>303</v>
      </c>
    </row>
    <row r="304" spans="27:28" ht="13.5">
      <c r="AA304" s="63">
        <f>'ごみ処理概要'!B304</f>
        <v>0</v>
      </c>
      <c r="AB304" s="63">
        <v>304</v>
      </c>
    </row>
    <row r="305" spans="27:28" ht="13.5">
      <c r="AA305" s="63">
        <f>'ごみ処理概要'!B305</f>
        <v>0</v>
      </c>
      <c r="AB305" s="63">
        <v>305</v>
      </c>
    </row>
    <row r="306" spans="27:28" ht="13.5">
      <c r="AA306" s="63">
        <f>'ごみ処理概要'!B306</f>
        <v>0</v>
      </c>
      <c r="AB306" s="63">
        <v>306</v>
      </c>
    </row>
    <row r="307" spans="27:28" ht="13.5">
      <c r="AA307" s="63">
        <f>'ごみ処理概要'!B307</f>
        <v>0</v>
      </c>
      <c r="AB307" s="63">
        <v>307</v>
      </c>
    </row>
    <row r="308" spans="27:28" ht="13.5">
      <c r="AA308" s="63">
        <f>'ごみ処理概要'!B308</f>
        <v>0</v>
      </c>
      <c r="AB308" s="63">
        <v>308</v>
      </c>
    </row>
    <row r="309" spans="27:28" ht="13.5">
      <c r="AA309" s="63">
        <f>'ごみ処理概要'!B309</f>
        <v>0</v>
      </c>
      <c r="AB309" s="63">
        <v>309</v>
      </c>
    </row>
    <row r="310" spans="27:28" ht="13.5">
      <c r="AA310" s="63">
        <f>'ごみ処理概要'!B310</f>
        <v>0</v>
      </c>
      <c r="AB310" s="63">
        <v>310</v>
      </c>
    </row>
    <row r="311" spans="27:28" ht="13.5">
      <c r="AA311" s="63">
        <f>'ごみ処理概要'!B311</f>
        <v>0</v>
      </c>
      <c r="AB311" s="63">
        <v>311</v>
      </c>
    </row>
    <row r="312" spans="27:28" ht="13.5">
      <c r="AA312" s="63">
        <f>'ごみ処理概要'!B312</f>
        <v>0</v>
      </c>
      <c r="AB312" s="63">
        <v>312</v>
      </c>
    </row>
    <row r="313" spans="27:28" ht="13.5">
      <c r="AA313" s="63">
        <f>'ごみ処理概要'!B313</f>
        <v>0</v>
      </c>
      <c r="AB313" s="63">
        <v>313</v>
      </c>
    </row>
    <row r="314" spans="27:28" ht="13.5">
      <c r="AA314" s="63">
        <f>'ごみ処理概要'!B314</f>
        <v>0</v>
      </c>
      <c r="AB314" s="63">
        <v>314</v>
      </c>
    </row>
    <row r="315" spans="27:28" ht="13.5">
      <c r="AA315" s="63">
        <f>'ごみ処理概要'!B315</f>
        <v>0</v>
      </c>
      <c r="AB315" s="63">
        <v>315</v>
      </c>
    </row>
    <row r="316" spans="27:28" ht="13.5">
      <c r="AA316" s="63">
        <f>'ごみ処理概要'!B316</f>
        <v>0</v>
      </c>
      <c r="AB316" s="63">
        <v>316</v>
      </c>
    </row>
    <row r="317" spans="27:28" ht="13.5">
      <c r="AA317" s="63">
        <f>'ごみ処理概要'!B317</f>
        <v>0</v>
      </c>
      <c r="AB317" s="63">
        <v>317</v>
      </c>
    </row>
    <row r="318" spans="27:28" ht="13.5">
      <c r="AA318" s="63">
        <f>'ごみ処理概要'!B318</f>
        <v>0</v>
      </c>
      <c r="AB318" s="63">
        <v>318</v>
      </c>
    </row>
    <row r="319" spans="27:28" ht="13.5">
      <c r="AA319" s="63">
        <f>'ごみ処理概要'!B319</f>
        <v>0</v>
      </c>
      <c r="AB319" s="63">
        <v>319</v>
      </c>
    </row>
    <row r="320" spans="27:28" ht="13.5">
      <c r="AA320" s="63">
        <f>'ごみ処理概要'!B320</f>
        <v>0</v>
      </c>
      <c r="AB320" s="63">
        <v>320</v>
      </c>
    </row>
    <row r="321" spans="27:28" ht="13.5">
      <c r="AA321" s="63">
        <f>'ごみ処理概要'!B321</f>
        <v>0</v>
      </c>
      <c r="AB321" s="63">
        <v>321</v>
      </c>
    </row>
    <row r="322" spans="27:28" ht="13.5">
      <c r="AA322" s="63">
        <f>'ごみ処理概要'!B322</f>
        <v>0</v>
      </c>
      <c r="AB322" s="63">
        <v>322</v>
      </c>
    </row>
    <row r="323" spans="27:28" ht="13.5">
      <c r="AA323" s="63">
        <f>'ごみ処理概要'!B323</f>
        <v>0</v>
      </c>
      <c r="AB323" s="63">
        <v>323</v>
      </c>
    </row>
    <row r="324" spans="27:28" ht="13.5">
      <c r="AA324" s="63">
        <f>'ごみ処理概要'!B324</f>
        <v>0</v>
      </c>
      <c r="AB324" s="63">
        <v>324</v>
      </c>
    </row>
    <row r="325" spans="27:28" ht="13.5">
      <c r="AA325" s="63">
        <f>'ごみ処理概要'!B325</f>
        <v>0</v>
      </c>
      <c r="AB325" s="63">
        <v>325</v>
      </c>
    </row>
    <row r="326" spans="27:28" ht="13.5">
      <c r="AA326" s="63">
        <f>'ごみ処理概要'!B326</f>
        <v>0</v>
      </c>
      <c r="AB326" s="63">
        <v>326</v>
      </c>
    </row>
    <row r="327" spans="27:28" ht="13.5">
      <c r="AA327" s="63">
        <f>'ごみ処理概要'!B327</f>
        <v>0</v>
      </c>
      <c r="AB327" s="63">
        <v>327</v>
      </c>
    </row>
    <row r="328" spans="27:28" ht="13.5">
      <c r="AA328" s="63">
        <f>'ごみ処理概要'!B328</f>
        <v>0</v>
      </c>
      <c r="AB328" s="63">
        <v>328</v>
      </c>
    </row>
    <row r="329" spans="27:28" ht="13.5">
      <c r="AA329" s="63">
        <f>'ごみ処理概要'!B329</f>
        <v>0</v>
      </c>
      <c r="AB329" s="63">
        <v>329</v>
      </c>
    </row>
    <row r="330" spans="27:28" ht="13.5">
      <c r="AA330" s="63">
        <f>'ごみ処理概要'!B330</f>
        <v>0</v>
      </c>
      <c r="AB330" s="63">
        <v>330</v>
      </c>
    </row>
    <row r="331" spans="27:28" ht="13.5">
      <c r="AA331" s="63">
        <f>'ごみ処理概要'!B331</f>
        <v>0</v>
      </c>
      <c r="AB331" s="63">
        <v>331</v>
      </c>
    </row>
    <row r="332" spans="27:28" ht="13.5">
      <c r="AA332" s="63">
        <f>'ごみ処理概要'!B332</f>
        <v>0</v>
      </c>
      <c r="AB332" s="63">
        <v>332</v>
      </c>
    </row>
    <row r="333" spans="27:28" ht="13.5">
      <c r="AA333" s="63">
        <f>'ごみ処理概要'!B333</f>
        <v>0</v>
      </c>
      <c r="AB333" s="63">
        <v>333</v>
      </c>
    </row>
    <row r="334" spans="27:28" ht="13.5">
      <c r="AA334" s="63">
        <f>'ごみ処理概要'!B334</f>
        <v>0</v>
      </c>
      <c r="AB334" s="63">
        <v>334</v>
      </c>
    </row>
    <row r="335" spans="27:28" ht="13.5">
      <c r="AA335" s="63">
        <f>'ごみ処理概要'!B335</f>
        <v>0</v>
      </c>
      <c r="AB335" s="63">
        <v>335</v>
      </c>
    </row>
    <row r="336" spans="27:28" ht="13.5">
      <c r="AA336" s="63">
        <f>'ごみ処理概要'!B336</f>
        <v>0</v>
      </c>
      <c r="AB336" s="63">
        <v>336</v>
      </c>
    </row>
    <row r="337" spans="27:28" ht="13.5">
      <c r="AA337" s="63">
        <f>'ごみ処理概要'!B337</f>
        <v>0</v>
      </c>
      <c r="AB337" s="63">
        <v>337</v>
      </c>
    </row>
    <row r="338" spans="27:28" ht="13.5">
      <c r="AA338" s="63">
        <f>'ごみ処理概要'!B338</f>
        <v>0</v>
      </c>
      <c r="AB338" s="63">
        <v>338</v>
      </c>
    </row>
    <row r="339" spans="27:28" ht="13.5">
      <c r="AA339" s="63">
        <f>'ごみ処理概要'!B339</f>
        <v>0</v>
      </c>
      <c r="AB339" s="63">
        <v>339</v>
      </c>
    </row>
    <row r="340" spans="27:28" ht="13.5">
      <c r="AA340" s="63">
        <f>'ごみ処理概要'!B340</f>
        <v>0</v>
      </c>
      <c r="AB340" s="63">
        <v>340</v>
      </c>
    </row>
    <row r="341" spans="27:28" ht="13.5">
      <c r="AA341" s="63">
        <f>'ごみ処理概要'!B341</f>
        <v>0</v>
      </c>
      <c r="AB341" s="63">
        <v>341</v>
      </c>
    </row>
    <row r="342" spans="27:28" ht="13.5">
      <c r="AA342" s="63">
        <f>'ごみ処理概要'!B342</f>
        <v>0</v>
      </c>
      <c r="AB342" s="63">
        <v>342</v>
      </c>
    </row>
    <row r="343" spans="27:28" ht="13.5">
      <c r="AA343" s="63">
        <f>'ごみ処理概要'!B343</f>
        <v>0</v>
      </c>
      <c r="AB343" s="63">
        <v>343</v>
      </c>
    </row>
    <row r="344" spans="27:28" ht="13.5">
      <c r="AA344" s="63">
        <f>'ごみ処理概要'!B344</f>
        <v>0</v>
      </c>
      <c r="AB344" s="63">
        <v>344</v>
      </c>
    </row>
    <row r="345" spans="27:28" ht="13.5">
      <c r="AA345" s="63">
        <f>'ごみ処理概要'!B345</f>
        <v>0</v>
      </c>
      <c r="AB345" s="63">
        <v>345</v>
      </c>
    </row>
    <row r="346" spans="27:28" ht="13.5">
      <c r="AA346" s="63">
        <f>'ごみ処理概要'!B346</f>
        <v>0</v>
      </c>
      <c r="AB346" s="63">
        <v>346</v>
      </c>
    </row>
    <row r="347" spans="27:28" ht="13.5">
      <c r="AA347" s="63">
        <f>'ごみ処理概要'!B347</f>
        <v>0</v>
      </c>
      <c r="AB347" s="63">
        <v>347</v>
      </c>
    </row>
    <row r="348" spans="27:28" ht="13.5">
      <c r="AA348" s="63">
        <f>'ごみ処理概要'!B348</f>
        <v>0</v>
      </c>
      <c r="AB348" s="63">
        <v>348</v>
      </c>
    </row>
    <row r="349" spans="27:28" ht="13.5">
      <c r="AA349" s="63">
        <f>'ごみ処理概要'!B349</f>
        <v>0</v>
      </c>
      <c r="AB349" s="63">
        <v>349</v>
      </c>
    </row>
    <row r="350" spans="27:28" ht="13.5">
      <c r="AA350" s="63">
        <f>'ごみ処理概要'!B350</f>
        <v>0</v>
      </c>
      <c r="AB350" s="63">
        <v>350</v>
      </c>
    </row>
    <row r="351" spans="27:28" ht="13.5">
      <c r="AA351" s="63">
        <f>'ごみ処理概要'!B351</f>
        <v>0</v>
      </c>
      <c r="AB351" s="63">
        <v>351</v>
      </c>
    </row>
    <row r="352" spans="27:28" ht="13.5">
      <c r="AA352" s="63">
        <f>'ごみ処理概要'!B352</f>
        <v>0</v>
      </c>
      <c r="AB352" s="63">
        <v>352</v>
      </c>
    </row>
    <row r="353" spans="27:28" ht="13.5">
      <c r="AA353" s="63">
        <f>'ごみ処理概要'!B353</f>
        <v>0</v>
      </c>
      <c r="AB353" s="63">
        <v>353</v>
      </c>
    </row>
    <row r="354" spans="27:28" ht="13.5">
      <c r="AA354" s="63">
        <f>'ごみ処理概要'!B354</f>
        <v>0</v>
      </c>
      <c r="AB354" s="63">
        <v>354</v>
      </c>
    </row>
    <row r="355" spans="27:28" ht="13.5">
      <c r="AA355" s="63">
        <f>'ごみ処理概要'!B355</f>
        <v>0</v>
      </c>
      <c r="AB355" s="63">
        <v>355</v>
      </c>
    </row>
    <row r="356" spans="27:28" ht="13.5">
      <c r="AA356" s="63">
        <f>'ごみ処理概要'!B356</f>
        <v>0</v>
      </c>
      <c r="AB356" s="63">
        <v>356</v>
      </c>
    </row>
    <row r="357" spans="27:28" ht="13.5">
      <c r="AA357" s="63">
        <f>'ごみ処理概要'!B357</f>
        <v>0</v>
      </c>
      <c r="AB357" s="63">
        <v>357</v>
      </c>
    </row>
    <row r="358" spans="27:28" ht="13.5">
      <c r="AA358" s="63">
        <f>'ごみ処理概要'!B358</f>
        <v>0</v>
      </c>
      <c r="AB358" s="63">
        <v>358</v>
      </c>
    </row>
    <row r="359" spans="27:28" ht="13.5">
      <c r="AA359" s="63">
        <f>'ごみ処理概要'!B359</f>
        <v>0</v>
      </c>
      <c r="AB359" s="63">
        <v>359</v>
      </c>
    </row>
    <row r="360" spans="27:28" ht="13.5">
      <c r="AA360" s="63">
        <f>'ごみ処理概要'!B360</f>
        <v>0</v>
      </c>
      <c r="AB360" s="63">
        <v>360</v>
      </c>
    </row>
    <row r="361" spans="27:28" ht="13.5">
      <c r="AA361" s="63">
        <f>'ごみ処理概要'!B361</f>
        <v>0</v>
      </c>
      <c r="AB361" s="63">
        <v>361</v>
      </c>
    </row>
    <row r="362" spans="27:28" ht="13.5">
      <c r="AA362" s="63">
        <f>'ごみ処理概要'!B362</f>
        <v>0</v>
      </c>
      <c r="AB362" s="63">
        <v>362</v>
      </c>
    </row>
    <row r="363" spans="27:28" ht="13.5">
      <c r="AA363" s="63">
        <f>'ごみ処理概要'!B363</f>
        <v>0</v>
      </c>
      <c r="AB363" s="63">
        <v>363</v>
      </c>
    </row>
    <row r="364" spans="27:28" ht="13.5">
      <c r="AA364" s="63">
        <f>'ごみ処理概要'!B364</f>
        <v>0</v>
      </c>
      <c r="AB364" s="63">
        <v>364</v>
      </c>
    </row>
    <row r="365" spans="27:28" ht="13.5">
      <c r="AA365" s="63">
        <f>'ごみ処理概要'!B365</f>
        <v>0</v>
      </c>
      <c r="AB365" s="63">
        <v>365</v>
      </c>
    </row>
    <row r="366" spans="27:28" ht="13.5">
      <c r="AA366" s="63">
        <f>'ごみ処理概要'!B366</f>
        <v>0</v>
      </c>
      <c r="AB366" s="63">
        <v>366</v>
      </c>
    </row>
    <row r="367" spans="27:28" ht="13.5">
      <c r="AA367" s="63">
        <f>'ごみ処理概要'!B367</f>
        <v>0</v>
      </c>
      <c r="AB367" s="63">
        <v>367</v>
      </c>
    </row>
    <row r="368" spans="27:28" ht="13.5">
      <c r="AA368" s="63">
        <f>'ごみ処理概要'!B368</f>
        <v>0</v>
      </c>
      <c r="AB368" s="63">
        <v>368</v>
      </c>
    </row>
    <row r="369" spans="27:28" ht="13.5">
      <c r="AA369" s="63">
        <f>'ごみ処理概要'!B369</f>
        <v>0</v>
      </c>
      <c r="AB369" s="63">
        <v>369</v>
      </c>
    </row>
    <row r="370" spans="27:28" ht="13.5">
      <c r="AA370" s="63">
        <f>'ごみ処理概要'!B370</f>
        <v>0</v>
      </c>
      <c r="AB370" s="63">
        <v>370</v>
      </c>
    </row>
    <row r="371" spans="27:28" ht="13.5">
      <c r="AA371" s="63">
        <f>'ごみ処理概要'!B371</f>
        <v>0</v>
      </c>
      <c r="AB371" s="63">
        <v>371</v>
      </c>
    </row>
    <row r="372" spans="27:28" ht="13.5">
      <c r="AA372" s="63">
        <f>'ごみ処理概要'!B372</f>
        <v>0</v>
      </c>
      <c r="AB372" s="63">
        <v>372</v>
      </c>
    </row>
    <row r="373" spans="27:28" ht="13.5">
      <c r="AA373" s="63">
        <f>'ごみ処理概要'!B373</f>
        <v>0</v>
      </c>
      <c r="AB373" s="63">
        <v>373</v>
      </c>
    </row>
    <row r="374" spans="27:28" ht="13.5">
      <c r="AA374" s="63">
        <f>'ごみ処理概要'!B374</f>
        <v>0</v>
      </c>
      <c r="AB374" s="63">
        <v>374</v>
      </c>
    </row>
    <row r="375" spans="27:28" ht="13.5">
      <c r="AA375" s="63">
        <f>'ごみ処理概要'!B375</f>
        <v>0</v>
      </c>
      <c r="AB375" s="63">
        <v>375</v>
      </c>
    </row>
    <row r="376" spans="27:28" ht="13.5">
      <c r="AA376" s="63">
        <f>'ごみ処理概要'!B376</f>
        <v>0</v>
      </c>
      <c r="AB376" s="63">
        <v>376</v>
      </c>
    </row>
    <row r="377" spans="27:28" ht="13.5">
      <c r="AA377" s="63">
        <f>'ごみ処理概要'!B377</f>
        <v>0</v>
      </c>
      <c r="AB377" s="63">
        <v>377</v>
      </c>
    </row>
    <row r="378" spans="27:28" ht="13.5">
      <c r="AA378" s="63">
        <f>'ごみ処理概要'!B378</f>
        <v>0</v>
      </c>
      <c r="AB378" s="63">
        <v>378</v>
      </c>
    </row>
    <row r="379" spans="27:28" ht="13.5">
      <c r="AA379" s="63">
        <f>'ごみ処理概要'!B379</f>
        <v>0</v>
      </c>
      <c r="AB379" s="63">
        <v>379</v>
      </c>
    </row>
    <row r="380" spans="27:28" ht="13.5">
      <c r="AA380" s="63">
        <f>'ごみ処理概要'!B380</f>
        <v>0</v>
      </c>
      <c r="AB380" s="63">
        <v>380</v>
      </c>
    </row>
    <row r="381" spans="27:28" ht="13.5">
      <c r="AA381" s="63">
        <f>'ごみ処理概要'!B381</f>
        <v>0</v>
      </c>
      <c r="AB381" s="63">
        <v>381</v>
      </c>
    </row>
    <row r="382" spans="27:28" ht="13.5">
      <c r="AA382" s="63">
        <f>'ごみ処理概要'!B382</f>
        <v>0</v>
      </c>
      <c r="AB382" s="63">
        <v>382</v>
      </c>
    </row>
    <row r="383" spans="27:28" ht="13.5">
      <c r="AA383" s="63">
        <f>'ごみ処理概要'!B383</f>
        <v>0</v>
      </c>
      <c r="AB383" s="63">
        <v>383</v>
      </c>
    </row>
    <row r="384" spans="27:28" ht="13.5">
      <c r="AA384" s="63">
        <f>'ごみ処理概要'!B384</f>
        <v>0</v>
      </c>
      <c r="AB384" s="63">
        <v>384</v>
      </c>
    </row>
    <row r="385" spans="27:28" ht="13.5">
      <c r="AA385" s="63">
        <f>'ごみ処理概要'!B385</f>
        <v>0</v>
      </c>
      <c r="AB385" s="63">
        <v>385</v>
      </c>
    </row>
    <row r="386" spans="27:28" ht="13.5">
      <c r="AA386" s="63">
        <f>'ごみ処理概要'!B386</f>
        <v>0</v>
      </c>
      <c r="AB386" s="63">
        <v>386</v>
      </c>
    </row>
    <row r="387" spans="27:28" ht="13.5">
      <c r="AA387" s="63">
        <f>'ごみ処理概要'!B387</f>
        <v>0</v>
      </c>
      <c r="AB387" s="63">
        <v>387</v>
      </c>
    </row>
    <row r="388" spans="27:28" ht="13.5">
      <c r="AA388" s="63">
        <f>'ごみ処理概要'!B388</f>
        <v>0</v>
      </c>
      <c r="AB388" s="63">
        <v>388</v>
      </c>
    </row>
    <row r="389" spans="27:28" ht="13.5">
      <c r="AA389" s="63">
        <f>'ごみ処理概要'!B389</f>
        <v>0</v>
      </c>
      <c r="AB389" s="63">
        <v>389</v>
      </c>
    </row>
    <row r="390" spans="27:28" ht="13.5">
      <c r="AA390" s="63">
        <f>'ごみ処理概要'!B390</f>
        <v>0</v>
      </c>
      <c r="AB390" s="63">
        <v>390</v>
      </c>
    </row>
    <row r="391" spans="27:28" ht="13.5">
      <c r="AA391" s="63">
        <f>'ごみ処理概要'!B391</f>
        <v>0</v>
      </c>
      <c r="AB391" s="63">
        <v>391</v>
      </c>
    </row>
    <row r="392" spans="27:28" ht="13.5">
      <c r="AA392" s="63">
        <f>'ごみ処理概要'!B392</f>
        <v>0</v>
      </c>
      <c r="AB392" s="63">
        <v>392</v>
      </c>
    </row>
    <row r="393" spans="27:28" ht="13.5">
      <c r="AA393" s="63">
        <f>'ごみ処理概要'!B393</f>
        <v>0</v>
      </c>
      <c r="AB393" s="63">
        <v>393</v>
      </c>
    </row>
    <row r="394" spans="27:28" ht="13.5">
      <c r="AA394" s="63">
        <f>'ごみ処理概要'!B394</f>
        <v>0</v>
      </c>
      <c r="AB394" s="63">
        <v>394</v>
      </c>
    </row>
    <row r="395" spans="27:28" ht="13.5">
      <c r="AA395" s="63">
        <f>'ごみ処理概要'!B395</f>
        <v>0</v>
      </c>
      <c r="AB395" s="63">
        <v>395</v>
      </c>
    </row>
    <row r="396" spans="27:28" ht="13.5">
      <c r="AA396" s="63">
        <f>'ごみ処理概要'!B396</f>
        <v>0</v>
      </c>
      <c r="AB396" s="63">
        <v>396</v>
      </c>
    </row>
    <row r="397" spans="27:28" ht="13.5">
      <c r="AA397" s="63">
        <f>'ごみ処理概要'!B397</f>
        <v>0</v>
      </c>
      <c r="AB397" s="63">
        <v>397</v>
      </c>
    </row>
    <row r="398" spans="27:28" ht="13.5">
      <c r="AA398" s="63">
        <f>'ごみ処理概要'!B398</f>
        <v>0</v>
      </c>
      <c r="AB398" s="63">
        <v>398</v>
      </c>
    </row>
    <row r="399" spans="27:28" ht="13.5">
      <c r="AA399" s="63">
        <f>'ごみ処理概要'!B399</f>
        <v>0</v>
      </c>
      <c r="AB399" s="63">
        <v>399</v>
      </c>
    </row>
    <row r="400" spans="27:28" ht="13.5">
      <c r="AA400" s="63">
        <f>'ごみ処理概要'!B400</f>
        <v>0</v>
      </c>
      <c r="AB400" s="63">
        <v>400</v>
      </c>
    </row>
    <row r="401" spans="27:28" ht="13.5">
      <c r="AA401" s="63">
        <f>'ごみ処理概要'!B401</f>
        <v>0</v>
      </c>
      <c r="AB401" s="63">
        <v>401</v>
      </c>
    </row>
    <row r="402" spans="27:28" ht="13.5">
      <c r="AA402" s="63">
        <f>'ごみ処理概要'!B402</f>
        <v>0</v>
      </c>
      <c r="AB402" s="63">
        <v>402</v>
      </c>
    </row>
    <row r="403" spans="27:28" ht="13.5">
      <c r="AA403" s="63">
        <f>'ごみ処理概要'!B403</f>
        <v>0</v>
      </c>
      <c r="AB403" s="63">
        <v>403</v>
      </c>
    </row>
    <row r="404" spans="27:28" ht="13.5">
      <c r="AA404" s="63">
        <f>'ごみ処理概要'!B404</f>
        <v>0</v>
      </c>
      <c r="AB404" s="63">
        <v>404</v>
      </c>
    </row>
    <row r="405" spans="27:28" ht="13.5">
      <c r="AA405" s="63">
        <f>'ごみ処理概要'!B405</f>
        <v>0</v>
      </c>
      <c r="AB405" s="63">
        <v>405</v>
      </c>
    </row>
    <row r="406" spans="27:28" ht="13.5">
      <c r="AA406" s="63">
        <f>'ごみ処理概要'!B406</f>
        <v>0</v>
      </c>
      <c r="AB406" s="63">
        <v>406</v>
      </c>
    </row>
    <row r="407" spans="27:28" ht="13.5">
      <c r="AA407" s="63">
        <f>'ごみ処理概要'!B407</f>
        <v>0</v>
      </c>
      <c r="AB407" s="63">
        <v>407</v>
      </c>
    </row>
    <row r="408" spans="27:28" ht="13.5">
      <c r="AA408" s="63">
        <f>'ごみ処理概要'!B408</f>
        <v>0</v>
      </c>
      <c r="AB408" s="63">
        <v>408</v>
      </c>
    </row>
    <row r="409" spans="27:28" ht="13.5">
      <c r="AA409" s="63">
        <f>'ごみ処理概要'!B409</f>
        <v>0</v>
      </c>
      <c r="AB409" s="63">
        <v>409</v>
      </c>
    </row>
    <row r="410" spans="27:28" ht="13.5">
      <c r="AA410" s="63">
        <f>'ごみ処理概要'!B410</f>
        <v>0</v>
      </c>
      <c r="AB410" s="63">
        <v>410</v>
      </c>
    </row>
    <row r="411" spans="27:28" ht="13.5">
      <c r="AA411" s="63">
        <f>'ごみ処理概要'!B411</f>
        <v>0</v>
      </c>
      <c r="AB411" s="63">
        <v>411</v>
      </c>
    </row>
    <row r="412" spans="27:28" ht="13.5">
      <c r="AA412" s="63">
        <f>'ごみ処理概要'!B412</f>
        <v>0</v>
      </c>
      <c r="AB412" s="63">
        <v>412</v>
      </c>
    </row>
    <row r="413" spans="27:28" ht="13.5">
      <c r="AA413" s="63">
        <f>'ごみ処理概要'!B413</f>
        <v>0</v>
      </c>
      <c r="AB413" s="63">
        <v>413</v>
      </c>
    </row>
    <row r="414" spans="27:28" ht="13.5">
      <c r="AA414" s="63">
        <f>'ごみ処理概要'!B414</f>
        <v>0</v>
      </c>
      <c r="AB414" s="63">
        <v>414</v>
      </c>
    </row>
    <row r="415" spans="27:28" ht="13.5">
      <c r="AA415" s="63">
        <f>'ごみ処理概要'!B415</f>
        <v>0</v>
      </c>
      <c r="AB415" s="63">
        <v>415</v>
      </c>
    </row>
    <row r="416" spans="27:28" ht="13.5">
      <c r="AA416" s="63">
        <f>'ごみ処理概要'!B416</f>
        <v>0</v>
      </c>
      <c r="AB416" s="63">
        <v>416</v>
      </c>
    </row>
    <row r="417" spans="27:28" ht="13.5">
      <c r="AA417" s="63">
        <f>'ごみ処理概要'!B417</f>
        <v>0</v>
      </c>
      <c r="AB417" s="63">
        <v>417</v>
      </c>
    </row>
    <row r="418" spans="27:28" ht="13.5">
      <c r="AA418" s="63">
        <f>'ごみ処理概要'!B418</f>
        <v>0</v>
      </c>
      <c r="AB418" s="63">
        <v>418</v>
      </c>
    </row>
    <row r="419" spans="27:28" ht="13.5">
      <c r="AA419" s="63">
        <f>'ごみ処理概要'!B419</f>
        <v>0</v>
      </c>
      <c r="AB419" s="63">
        <v>419</v>
      </c>
    </row>
    <row r="420" spans="27:28" ht="13.5">
      <c r="AA420" s="63">
        <f>'ごみ処理概要'!B420</f>
        <v>0</v>
      </c>
      <c r="AB420" s="63">
        <v>420</v>
      </c>
    </row>
    <row r="421" spans="27:28" ht="13.5">
      <c r="AA421" s="63">
        <f>'ごみ処理概要'!B421</f>
        <v>0</v>
      </c>
      <c r="AB421" s="63">
        <v>421</v>
      </c>
    </row>
    <row r="422" spans="27:28" ht="13.5">
      <c r="AA422" s="63">
        <f>'ごみ処理概要'!B422</f>
        <v>0</v>
      </c>
      <c r="AB422" s="63">
        <v>422</v>
      </c>
    </row>
    <row r="423" spans="27:28" ht="13.5">
      <c r="AA423" s="63">
        <f>'ごみ処理概要'!B423</f>
        <v>0</v>
      </c>
      <c r="AB423" s="63">
        <v>423</v>
      </c>
    </row>
    <row r="424" spans="27:28" ht="13.5">
      <c r="AA424" s="63">
        <f>'ごみ処理概要'!B424</f>
        <v>0</v>
      </c>
      <c r="AB424" s="63">
        <v>424</v>
      </c>
    </row>
    <row r="425" spans="27:28" ht="13.5">
      <c r="AA425" s="63">
        <f>'ごみ処理概要'!B425</f>
        <v>0</v>
      </c>
      <c r="AB425" s="63">
        <v>425</v>
      </c>
    </row>
    <row r="426" spans="27:28" ht="13.5">
      <c r="AA426" s="63">
        <f>'ごみ処理概要'!B426</f>
        <v>0</v>
      </c>
      <c r="AB426" s="63">
        <v>426</v>
      </c>
    </row>
    <row r="427" spans="27:28" ht="13.5">
      <c r="AA427" s="63">
        <f>'ごみ処理概要'!B427</f>
        <v>0</v>
      </c>
      <c r="AB427" s="63">
        <v>427</v>
      </c>
    </row>
    <row r="428" spans="27:28" ht="13.5">
      <c r="AA428" s="63">
        <f>'ごみ処理概要'!B428</f>
        <v>0</v>
      </c>
      <c r="AB428" s="63">
        <v>428</v>
      </c>
    </row>
    <row r="429" spans="27:28" ht="13.5">
      <c r="AA429" s="63">
        <f>'ごみ処理概要'!B429</f>
        <v>0</v>
      </c>
      <c r="AB429" s="63">
        <v>429</v>
      </c>
    </row>
    <row r="430" spans="27:28" ht="13.5">
      <c r="AA430" s="63">
        <f>'ごみ処理概要'!B430</f>
        <v>0</v>
      </c>
      <c r="AB430" s="63">
        <v>430</v>
      </c>
    </row>
    <row r="431" spans="27:28" ht="13.5">
      <c r="AA431" s="63">
        <f>'ごみ処理概要'!B431</f>
        <v>0</v>
      </c>
      <c r="AB431" s="63">
        <v>431</v>
      </c>
    </row>
    <row r="432" spans="27:28" ht="13.5">
      <c r="AA432" s="63">
        <f>'ごみ処理概要'!B432</f>
        <v>0</v>
      </c>
      <c r="AB432" s="63">
        <v>432</v>
      </c>
    </row>
    <row r="433" spans="27:28" ht="13.5">
      <c r="AA433" s="63">
        <f>'ごみ処理概要'!B433</f>
        <v>0</v>
      </c>
      <c r="AB433" s="63">
        <v>433</v>
      </c>
    </row>
    <row r="434" spans="27:28" ht="13.5">
      <c r="AA434" s="63">
        <f>'ごみ処理概要'!B434</f>
        <v>0</v>
      </c>
      <c r="AB434" s="63">
        <v>434</v>
      </c>
    </row>
    <row r="435" spans="27:28" ht="13.5">
      <c r="AA435" s="63">
        <f>'ごみ処理概要'!B435</f>
        <v>0</v>
      </c>
      <c r="AB435" s="63">
        <v>435</v>
      </c>
    </row>
    <row r="436" spans="27:28" ht="13.5">
      <c r="AA436" s="63">
        <f>'ごみ処理概要'!B436</f>
        <v>0</v>
      </c>
      <c r="AB436" s="63">
        <v>436</v>
      </c>
    </row>
    <row r="437" spans="27:28" ht="13.5">
      <c r="AA437" s="63">
        <f>'ごみ処理概要'!B437</f>
        <v>0</v>
      </c>
      <c r="AB437" s="63">
        <v>437</v>
      </c>
    </row>
    <row r="438" spans="27:28" ht="13.5">
      <c r="AA438" s="63">
        <f>'ごみ処理概要'!B438</f>
        <v>0</v>
      </c>
      <c r="AB438" s="63">
        <v>438</v>
      </c>
    </row>
    <row r="439" spans="27:28" ht="13.5">
      <c r="AA439" s="63">
        <f>'ごみ処理概要'!B439</f>
        <v>0</v>
      </c>
      <c r="AB439" s="63">
        <v>439</v>
      </c>
    </row>
    <row r="440" spans="27:28" ht="13.5">
      <c r="AA440" s="63">
        <f>'ごみ処理概要'!B440</f>
        <v>0</v>
      </c>
      <c r="AB440" s="63">
        <v>440</v>
      </c>
    </row>
    <row r="441" spans="27:28" ht="13.5">
      <c r="AA441" s="63">
        <f>'ごみ処理概要'!B441</f>
        <v>0</v>
      </c>
      <c r="AB441" s="63">
        <v>441</v>
      </c>
    </row>
    <row r="442" spans="27:28" ht="13.5">
      <c r="AA442" s="63">
        <f>'ごみ処理概要'!B442</f>
        <v>0</v>
      </c>
      <c r="AB442" s="63">
        <v>442</v>
      </c>
    </row>
    <row r="443" spans="27:28" ht="13.5">
      <c r="AA443" s="63">
        <f>'ごみ処理概要'!B443</f>
        <v>0</v>
      </c>
      <c r="AB443" s="63">
        <v>443</v>
      </c>
    </row>
    <row r="444" spans="27:28" ht="13.5">
      <c r="AA444" s="63">
        <f>'ごみ処理概要'!B444</f>
        <v>0</v>
      </c>
      <c r="AB444" s="63">
        <v>444</v>
      </c>
    </row>
    <row r="445" spans="27:28" ht="13.5">
      <c r="AA445" s="63">
        <f>'ごみ処理概要'!B445</f>
        <v>0</v>
      </c>
      <c r="AB445" s="63">
        <v>445</v>
      </c>
    </row>
    <row r="446" spans="27:28" ht="13.5">
      <c r="AA446" s="63">
        <f>'ごみ処理概要'!B446</f>
        <v>0</v>
      </c>
      <c r="AB446" s="63">
        <v>446</v>
      </c>
    </row>
    <row r="447" spans="27:28" ht="13.5">
      <c r="AA447" s="63">
        <f>'ごみ処理概要'!B447</f>
        <v>0</v>
      </c>
      <c r="AB447" s="63">
        <v>447</v>
      </c>
    </row>
    <row r="448" spans="27:28" ht="13.5">
      <c r="AA448" s="63">
        <f>'ごみ処理概要'!B448</f>
        <v>0</v>
      </c>
      <c r="AB448" s="63">
        <v>448</v>
      </c>
    </row>
    <row r="449" spans="27:28" ht="13.5">
      <c r="AA449" s="63">
        <f>'ごみ処理概要'!B449</f>
        <v>0</v>
      </c>
      <c r="AB449" s="63">
        <v>449</v>
      </c>
    </row>
    <row r="450" spans="27:28" ht="13.5">
      <c r="AA450" s="63">
        <f>'ごみ処理概要'!B450</f>
        <v>0</v>
      </c>
      <c r="AB450" s="63">
        <v>450</v>
      </c>
    </row>
    <row r="451" spans="27:28" ht="13.5">
      <c r="AA451" s="63">
        <f>'ごみ処理概要'!B451</f>
        <v>0</v>
      </c>
      <c r="AB451" s="63">
        <v>451</v>
      </c>
    </row>
    <row r="452" spans="27:28" ht="13.5">
      <c r="AA452" s="63">
        <f>'ごみ処理概要'!B452</f>
        <v>0</v>
      </c>
      <c r="AB452" s="63">
        <v>452</v>
      </c>
    </row>
    <row r="453" spans="27:28" ht="13.5">
      <c r="AA453" s="63">
        <f>'ごみ処理概要'!B453</f>
        <v>0</v>
      </c>
      <c r="AB453" s="63">
        <v>453</v>
      </c>
    </row>
    <row r="454" spans="27:28" ht="13.5">
      <c r="AA454" s="63">
        <f>'ごみ処理概要'!B454</f>
        <v>0</v>
      </c>
      <c r="AB454" s="63">
        <v>454</v>
      </c>
    </row>
    <row r="455" spans="27:28" ht="13.5">
      <c r="AA455" s="63">
        <f>'ごみ処理概要'!B455</f>
        <v>0</v>
      </c>
      <c r="AB455" s="63">
        <v>455</v>
      </c>
    </row>
    <row r="456" spans="27:28" ht="13.5">
      <c r="AA456" s="63">
        <f>'ごみ処理概要'!B456</f>
        <v>0</v>
      </c>
      <c r="AB456" s="63">
        <v>456</v>
      </c>
    </row>
    <row r="457" spans="27:28" ht="13.5">
      <c r="AA457" s="63">
        <f>'ごみ処理概要'!B457</f>
        <v>0</v>
      </c>
      <c r="AB457" s="63">
        <v>457</v>
      </c>
    </row>
    <row r="458" spans="27:28" ht="13.5">
      <c r="AA458" s="63">
        <f>'ごみ処理概要'!B458</f>
        <v>0</v>
      </c>
      <c r="AB458" s="63">
        <v>458</v>
      </c>
    </row>
    <row r="459" spans="27:28" ht="13.5">
      <c r="AA459" s="63">
        <f>'ごみ処理概要'!B459</f>
        <v>0</v>
      </c>
      <c r="AB459" s="63">
        <v>459</v>
      </c>
    </row>
    <row r="460" spans="27:28" ht="13.5">
      <c r="AA460" s="63">
        <f>'ごみ処理概要'!B460</f>
        <v>0</v>
      </c>
      <c r="AB460" s="63">
        <v>460</v>
      </c>
    </row>
    <row r="461" spans="27:28" ht="13.5">
      <c r="AA461" s="63">
        <f>'ごみ処理概要'!B461</f>
        <v>0</v>
      </c>
      <c r="AB461" s="63">
        <v>461</v>
      </c>
    </row>
    <row r="462" spans="27:28" ht="13.5">
      <c r="AA462" s="63">
        <f>'ごみ処理概要'!B462</f>
        <v>0</v>
      </c>
      <c r="AB462" s="63">
        <v>462</v>
      </c>
    </row>
    <row r="463" spans="27:28" ht="13.5">
      <c r="AA463" s="63">
        <f>'ごみ処理概要'!B463</f>
        <v>0</v>
      </c>
      <c r="AB463" s="63">
        <v>463</v>
      </c>
    </row>
    <row r="464" spans="27:28" ht="13.5">
      <c r="AA464" s="63">
        <f>'ごみ処理概要'!B464</f>
        <v>0</v>
      </c>
      <c r="AB464" s="63">
        <v>464</v>
      </c>
    </row>
    <row r="465" spans="27:28" ht="13.5">
      <c r="AA465" s="63">
        <f>'ごみ処理概要'!B465</f>
        <v>0</v>
      </c>
      <c r="AB465" s="63">
        <v>465</v>
      </c>
    </row>
    <row r="466" spans="27:28" ht="13.5">
      <c r="AA466" s="63">
        <f>'ごみ処理概要'!B466</f>
        <v>0</v>
      </c>
      <c r="AB466" s="63">
        <v>466</v>
      </c>
    </row>
    <row r="467" spans="27:28" ht="13.5">
      <c r="AA467" s="63">
        <f>'ごみ処理概要'!B467</f>
        <v>0</v>
      </c>
      <c r="AB467" s="63">
        <v>467</v>
      </c>
    </row>
    <row r="468" spans="27:28" ht="13.5">
      <c r="AA468" s="63">
        <f>'ごみ処理概要'!B468</f>
        <v>0</v>
      </c>
      <c r="AB468" s="63">
        <v>468</v>
      </c>
    </row>
    <row r="469" spans="27:28" ht="13.5">
      <c r="AA469" s="63">
        <f>'ごみ処理概要'!B469</f>
        <v>0</v>
      </c>
      <c r="AB469" s="63">
        <v>469</v>
      </c>
    </row>
    <row r="470" spans="27:28" ht="13.5">
      <c r="AA470" s="63">
        <f>'ごみ処理概要'!B470</f>
        <v>0</v>
      </c>
      <c r="AB470" s="63">
        <v>470</v>
      </c>
    </row>
    <row r="471" spans="27:28" ht="13.5">
      <c r="AA471" s="63">
        <f>'ごみ処理概要'!B471</f>
        <v>0</v>
      </c>
      <c r="AB471" s="63">
        <v>471</v>
      </c>
    </row>
    <row r="472" spans="27:28" ht="13.5">
      <c r="AA472" s="63">
        <f>'ごみ処理概要'!B472</f>
        <v>0</v>
      </c>
      <c r="AB472" s="63">
        <v>472</v>
      </c>
    </row>
    <row r="473" spans="27:28" ht="13.5">
      <c r="AA473" s="63">
        <f>'ごみ処理概要'!B473</f>
        <v>0</v>
      </c>
      <c r="AB473" s="63">
        <v>473</v>
      </c>
    </row>
    <row r="474" spans="27:28" ht="13.5">
      <c r="AA474" s="63">
        <f>'ごみ処理概要'!B474</f>
        <v>0</v>
      </c>
      <c r="AB474" s="63">
        <v>474</v>
      </c>
    </row>
    <row r="475" spans="27:28" ht="13.5">
      <c r="AA475" s="63">
        <f>'ごみ処理概要'!B475</f>
        <v>0</v>
      </c>
      <c r="AB475" s="63">
        <v>475</v>
      </c>
    </row>
    <row r="476" spans="27:28" ht="13.5">
      <c r="AA476" s="63">
        <f>'ごみ処理概要'!B476</f>
        <v>0</v>
      </c>
      <c r="AB476" s="63">
        <v>476</v>
      </c>
    </row>
    <row r="477" spans="27:28" ht="13.5">
      <c r="AA477" s="63">
        <f>'ごみ処理概要'!B477</f>
        <v>0</v>
      </c>
      <c r="AB477" s="63">
        <v>477</v>
      </c>
    </row>
    <row r="478" spans="27:28" ht="13.5">
      <c r="AA478" s="63">
        <f>'ごみ処理概要'!B478</f>
        <v>0</v>
      </c>
      <c r="AB478" s="63">
        <v>478</v>
      </c>
    </row>
    <row r="479" spans="27:28" ht="13.5">
      <c r="AA479" s="63">
        <f>'ごみ処理概要'!B479</f>
        <v>0</v>
      </c>
      <c r="AB479" s="63">
        <v>479</v>
      </c>
    </row>
    <row r="480" spans="27:28" ht="13.5">
      <c r="AA480" s="63">
        <f>'ごみ処理概要'!B480</f>
        <v>0</v>
      </c>
      <c r="AB480" s="63">
        <v>480</v>
      </c>
    </row>
    <row r="481" spans="27:28" ht="13.5">
      <c r="AA481" s="63">
        <f>'ごみ処理概要'!B481</f>
        <v>0</v>
      </c>
      <c r="AB481" s="63">
        <v>481</v>
      </c>
    </row>
    <row r="482" spans="27:28" ht="13.5">
      <c r="AA482" s="63">
        <f>'ごみ処理概要'!B482</f>
        <v>0</v>
      </c>
      <c r="AB482" s="63">
        <v>482</v>
      </c>
    </row>
    <row r="483" spans="27:28" ht="13.5">
      <c r="AA483" s="63">
        <f>'ごみ処理概要'!B483</f>
        <v>0</v>
      </c>
      <c r="AB483" s="63">
        <v>483</v>
      </c>
    </row>
    <row r="484" spans="27:28" ht="13.5">
      <c r="AA484" s="63">
        <f>'ごみ処理概要'!B484</f>
        <v>0</v>
      </c>
      <c r="AB484" s="63">
        <v>484</v>
      </c>
    </row>
    <row r="485" spans="27:28" ht="13.5">
      <c r="AA485" s="63">
        <f>'ごみ処理概要'!B485</f>
        <v>0</v>
      </c>
      <c r="AB485" s="63">
        <v>485</v>
      </c>
    </row>
    <row r="486" spans="27:28" ht="13.5">
      <c r="AA486" s="63">
        <f>'ごみ処理概要'!B486</f>
        <v>0</v>
      </c>
      <c r="AB486" s="63">
        <v>486</v>
      </c>
    </row>
    <row r="487" spans="27:28" ht="13.5">
      <c r="AA487" s="63">
        <f>'ごみ処理概要'!B487</f>
        <v>0</v>
      </c>
      <c r="AB487" s="63">
        <v>487</v>
      </c>
    </row>
    <row r="488" spans="27:28" ht="13.5">
      <c r="AA488" s="63">
        <f>'ごみ処理概要'!B488</f>
        <v>0</v>
      </c>
      <c r="AB488" s="63">
        <v>488</v>
      </c>
    </row>
    <row r="489" spans="27:28" ht="13.5">
      <c r="AA489" s="63">
        <f>'ごみ処理概要'!B489</f>
        <v>0</v>
      </c>
      <c r="AB489" s="63">
        <v>489</v>
      </c>
    </row>
    <row r="490" spans="27:28" ht="13.5">
      <c r="AA490" s="63">
        <f>'ごみ処理概要'!B490</f>
        <v>0</v>
      </c>
      <c r="AB490" s="63">
        <v>490</v>
      </c>
    </row>
    <row r="491" spans="27:28" ht="13.5">
      <c r="AA491" s="63">
        <f>'ごみ処理概要'!B491</f>
        <v>0</v>
      </c>
      <c r="AB491" s="63">
        <v>491</v>
      </c>
    </row>
    <row r="492" spans="27:28" ht="13.5">
      <c r="AA492" s="63">
        <f>'ごみ処理概要'!B492</f>
        <v>0</v>
      </c>
      <c r="AB492" s="63">
        <v>492</v>
      </c>
    </row>
    <row r="493" spans="27:28" ht="13.5">
      <c r="AA493" s="63">
        <f>'ごみ処理概要'!B493</f>
        <v>0</v>
      </c>
      <c r="AB493" s="63">
        <v>493</v>
      </c>
    </row>
    <row r="494" spans="27:28" ht="13.5">
      <c r="AA494" s="63">
        <f>'ごみ処理概要'!B494</f>
        <v>0</v>
      </c>
      <c r="AB494" s="63">
        <v>494</v>
      </c>
    </row>
    <row r="495" spans="27:28" ht="13.5">
      <c r="AA495" s="63">
        <f>'ごみ処理概要'!B495</f>
        <v>0</v>
      </c>
      <c r="AB495" s="63">
        <v>495</v>
      </c>
    </row>
    <row r="496" spans="27:28" ht="13.5">
      <c r="AA496" s="63">
        <f>'ごみ処理概要'!B496</f>
        <v>0</v>
      </c>
      <c r="AB496" s="63">
        <v>496</v>
      </c>
    </row>
    <row r="497" spans="27:28" ht="13.5">
      <c r="AA497" s="63">
        <f>'ごみ処理概要'!B497</f>
        <v>0</v>
      </c>
      <c r="AB497" s="63">
        <v>497</v>
      </c>
    </row>
    <row r="498" spans="27:28" ht="13.5">
      <c r="AA498" s="63">
        <f>'ごみ処理概要'!B498</f>
        <v>0</v>
      </c>
      <c r="AB498" s="63">
        <v>498</v>
      </c>
    </row>
    <row r="499" spans="27:28" ht="13.5">
      <c r="AA499" s="63">
        <f>'ごみ処理概要'!B499</f>
        <v>0</v>
      </c>
      <c r="AB499" s="63">
        <v>499</v>
      </c>
    </row>
    <row r="500" spans="27:28" ht="13.5">
      <c r="AA500" s="63">
        <f>'ごみ処理概要'!B500</f>
        <v>0</v>
      </c>
      <c r="AB500" s="63">
        <v>500</v>
      </c>
    </row>
    <row r="501" spans="27:28" ht="13.5">
      <c r="AA501" s="63">
        <f>'ごみ処理概要'!B501</f>
        <v>0</v>
      </c>
      <c r="AB501" s="63">
        <v>501</v>
      </c>
    </row>
    <row r="502" spans="27:28" ht="13.5">
      <c r="AA502" s="63">
        <f>'ごみ処理概要'!B502</f>
        <v>0</v>
      </c>
      <c r="AB502" s="63">
        <v>502</v>
      </c>
    </row>
    <row r="503" spans="27:28" ht="13.5">
      <c r="AA503" s="63">
        <f>'ごみ処理概要'!B503</f>
        <v>0</v>
      </c>
      <c r="AB503" s="63">
        <v>503</v>
      </c>
    </row>
    <row r="504" spans="27:28" ht="13.5">
      <c r="AA504" s="63">
        <f>'ごみ処理概要'!B504</f>
        <v>0</v>
      </c>
      <c r="AB504" s="63">
        <v>504</v>
      </c>
    </row>
    <row r="505" spans="27:28" ht="13.5">
      <c r="AA505" s="63">
        <f>'ごみ処理概要'!B505</f>
        <v>0</v>
      </c>
      <c r="AB505" s="63">
        <v>505</v>
      </c>
    </row>
    <row r="506" spans="27:28" ht="13.5">
      <c r="AA506" s="63">
        <f>'ごみ処理概要'!B506</f>
        <v>0</v>
      </c>
      <c r="AB506" s="63">
        <v>506</v>
      </c>
    </row>
    <row r="507" spans="27:28" ht="13.5">
      <c r="AA507" s="63">
        <f>'ごみ処理概要'!B507</f>
        <v>0</v>
      </c>
      <c r="AB507" s="63">
        <v>507</v>
      </c>
    </row>
    <row r="508" spans="27:28" ht="13.5">
      <c r="AA508" s="63">
        <f>'ごみ処理概要'!B508</f>
        <v>0</v>
      </c>
      <c r="AB508" s="63">
        <v>508</v>
      </c>
    </row>
    <row r="509" spans="27:28" ht="13.5">
      <c r="AA509" s="63">
        <f>'ごみ処理概要'!B509</f>
        <v>0</v>
      </c>
      <c r="AB509" s="63">
        <v>509</v>
      </c>
    </row>
    <row r="510" spans="27:28" ht="13.5">
      <c r="AA510" s="63">
        <f>'ごみ処理概要'!B510</f>
        <v>0</v>
      </c>
      <c r="AB510" s="63">
        <v>510</v>
      </c>
    </row>
    <row r="511" spans="27:28" ht="13.5">
      <c r="AA511" s="63">
        <f>'ごみ処理概要'!B511</f>
        <v>0</v>
      </c>
      <c r="AB511" s="63">
        <v>511</v>
      </c>
    </row>
    <row r="512" spans="27:28" ht="13.5">
      <c r="AA512" s="63">
        <f>'ごみ処理概要'!B512</f>
        <v>0</v>
      </c>
      <c r="AB512" s="63">
        <v>512</v>
      </c>
    </row>
    <row r="513" spans="27:28" ht="13.5">
      <c r="AA513" s="63">
        <f>'ごみ処理概要'!B513</f>
        <v>0</v>
      </c>
      <c r="AB513" s="63">
        <v>513</v>
      </c>
    </row>
    <row r="514" spans="27:28" ht="13.5">
      <c r="AA514" s="63">
        <f>'ごみ処理概要'!B514</f>
        <v>0</v>
      </c>
      <c r="AB514" s="63">
        <v>514</v>
      </c>
    </row>
    <row r="515" spans="27:28" ht="13.5">
      <c r="AA515" s="63">
        <f>'ごみ処理概要'!B515</f>
        <v>0</v>
      </c>
      <c r="AB515" s="63">
        <v>515</v>
      </c>
    </row>
    <row r="516" spans="27:28" ht="13.5">
      <c r="AA516" s="63">
        <f>'ごみ処理概要'!B516</f>
        <v>0</v>
      </c>
      <c r="AB516" s="63">
        <v>516</v>
      </c>
    </row>
    <row r="517" spans="27:28" ht="13.5">
      <c r="AA517" s="63">
        <f>'ごみ処理概要'!B517</f>
        <v>0</v>
      </c>
      <c r="AB517" s="63">
        <v>517</v>
      </c>
    </row>
    <row r="518" spans="27:28" ht="13.5">
      <c r="AA518" s="63">
        <f>'ごみ処理概要'!B518</f>
        <v>0</v>
      </c>
      <c r="AB518" s="63">
        <v>518</v>
      </c>
    </row>
    <row r="519" spans="27:28" ht="13.5">
      <c r="AA519" s="63">
        <f>'ごみ処理概要'!B519</f>
        <v>0</v>
      </c>
      <c r="AB519" s="63">
        <v>519</v>
      </c>
    </row>
    <row r="520" spans="27:28" ht="13.5">
      <c r="AA520" s="63">
        <f>'ごみ処理概要'!B520</f>
        <v>0</v>
      </c>
      <c r="AB520" s="63">
        <v>520</v>
      </c>
    </row>
    <row r="521" spans="27:28" ht="13.5">
      <c r="AA521" s="63">
        <f>'ごみ処理概要'!B521</f>
        <v>0</v>
      </c>
      <c r="AB521" s="63">
        <v>521</v>
      </c>
    </row>
    <row r="522" spans="27:28" ht="13.5">
      <c r="AA522" s="63">
        <f>'ごみ処理概要'!B522</f>
        <v>0</v>
      </c>
      <c r="AB522" s="63">
        <v>522</v>
      </c>
    </row>
    <row r="523" spans="27:28" ht="13.5">
      <c r="AA523" s="63">
        <f>'ごみ処理概要'!B523</f>
        <v>0</v>
      </c>
      <c r="AB523" s="63">
        <v>523</v>
      </c>
    </row>
    <row r="524" spans="27:28" ht="13.5">
      <c r="AA524" s="63">
        <f>'ごみ処理概要'!B524</f>
        <v>0</v>
      </c>
      <c r="AB524" s="63">
        <v>524</v>
      </c>
    </row>
    <row r="525" spans="27:28" ht="13.5">
      <c r="AA525" s="63">
        <f>'ごみ処理概要'!B525</f>
        <v>0</v>
      </c>
      <c r="AB525" s="63">
        <v>525</v>
      </c>
    </row>
    <row r="526" spans="27:28" ht="13.5">
      <c r="AA526" s="63">
        <f>'ごみ処理概要'!B526</f>
        <v>0</v>
      </c>
      <c r="AB526" s="63">
        <v>526</v>
      </c>
    </row>
    <row r="527" spans="27:28" ht="13.5">
      <c r="AA527" s="63">
        <f>'ごみ処理概要'!B527</f>
        <v>0</v>
      </c>
      <c r="AB527" s="63">
        <v>527</v>
      </c>
    </row>
    <row r="528" spans="27:28" ht="13.5">
      <c r="AA528" s="63">
        <f>'ごみ処理概要'!B528</f>
        <v>0</v>
      </c>
      <c r="AB528" s="63">
        <v>528</v>
      </c>
    </row>
    <row r="529" spans="27:28" ht="13.5">
      <c r="AA529" s="63">
        <f>'ごみ処理概要'!B529</f>
        <v>0</v>
      </c>
      <c r="AB529" s="63">
        <v>529</v>
      </c>
    </row>
    <row r="530" spans="27:28" ht="13.5">
      <c r="AA530" s="63">
        <f>'ごみ処理概要'!B530</f>
        <v>0</v>
      </c>
      <c r="AB530" s="63">
        <v>530</v>
      </c>
    </row>
    <row r="531" spans="27:28" ht="13.5">
      <c r="AA531" s="63">
        <f>'ごみ処理概要'!B531</f>
        <v>0</v>
      </c>
      <c r="AB531" s="63">
        <v>531</v>
      </c>
    </row>
    <row r="532" spans="27:28" ht="13.5">
      <c r="AA532" s="63">
        <f>'ごみ処理概要'!B532</f>
        <v>0</v>
      </c>
      <c r="AB532" s="63">
        <v>532</v>
      </c>
    </row>
    <row r="533" spans="27:28" ht="13.5">
      <c r="AA533" s="63">
        <f>'ごみ処理概要'!B533</f>
        <v>0</v>
      </c>
      <c r="AB533" s="63">
        <v>533</v>
      </c>
    </row>
    <row r="534" spans="27:28" ht="13.5">
      <c r="AA534" s="63">
        <f>'ごみ処理概要'!B534</f>
        <v>0</v>
      </c>
      <c r="AB534" s="63">
        <v>534</v>
      </c>
    </row>
    <row r="535" spans="27:28" ht="13.5">
      <c r="AA535" s="63">
        <f>'ごみ処理概要'!B535</f>
        <v>0</v>
      </c>
      <c r="AB535" s="63">
        <v>535</v>
      </c>
    </row>
    <row r="536" spans="27:28" ht="13.5">
      <c r="AA536" s="63">
        <f>'ごみ処理概要'!B536</f>
        <v>0</v>
      </c>
      <c r="AB536" s="63">
        <v>536</v>
      </c>
    </row>
    <row r="537" spans="27:28" ht="13.5">
      <c r="AA537" s="63">
        <f>'ごみ処理概要'!B537</f>
        <v>0</v>
      </c>
      <c r="AB537" s="63">
        <v>537</v>
      </c>
    </row>
    <row r="538" spans="27:28" ht="13.5">
      <c r="AA538" s="63">
        <f>'ごみ処理概要'!B538</f>
        <v>0</v>
      </c>
      <c r="AB538" s="63">
        <v>538</v>
      </c>
    </row>
    <row r="539" spans="27:28" ht="13.5">
      <c r="AA539" s="63">
        <f>'ごみ処理概要'!B539</f>
        <v>0</v>
      </c>
      <c r="AB539" s="63">
        <v>539</v>
      </c>
    </row>
    <row r="540" spans="27:28" ht="13.5">
      <c r="AA540" s="63">
        <f>'ごみ処理概要'!B540</f>
        <v>0</v>
      </c>
      <c r="AB540" s="63">
        <v>540</v>
      </c>
    </row>
    <row r="541" spans="27:28" ht="13.5">
      <c r="AA541" s="63">
        <f>'ごみ処理概要'!B541</f>
        <v>0</v>
      </c>
      <c r="AB541" s="63">
        <v>541</v>
      </c>
    </row>
    <row r="542" spans="27:28" ht="13.5">
      <c r="AA542" s="63">
        <f>'ごみ処理概要'!B542</f>
        <v>0</v>
      </c>
      <c r="AB542" s="63">
        <v>542</v>
      </c>
    </row>
    <row r="543" spans="27:28" ht="13.5">
      <c r="AA543" s="63">
        <f>'ごみ処理概要'!B543</f>
        <v>0</v>
      </c>
      <c r="AB543" s="63">
        <v>543</v>
      </c>
    </row>
    <row r="544" spans="27:28" ht="13.5">
      <c r="AA544" s="63">
        <f>'ごみ処理概要'!B544</f>
        <v>0</v>
      </c>
      <c r="AB544" s="63">
        <v>544</v>
      </c>
    </row>
    <row r="545" spans="27:28" ht="13.5">
      <c r="AA545" s="63">
        <f>'ごみ処理概要'!B545</f>
        <v>0</v>
      </c>
      <c r="AB545" s="63">
        <v>545</v>
      </c>
    </row>
    <row r="546" spans="27:28" ht="13.5">
      <c r="AA546" s="63">
        <f>'ごみ処理概要'!B546</f>
        <v>0</v>
      </c>
      <c r="AB546" s="63">
        <v>546</v>
      </c>
    </row>
    <row r="547" spans="27:28" ht="13.5">
      <c r="AA547" s="63">
        <f>'ごみ処理概要'!B547</f>
        <v>0</v>
      </c>
      <c r="AB547" s="63">
        <v>547</v>
      </c>
    </row>
    <row r="548" spans="27:28" ht="13.5">
      <c r="AA548" s="63">
        <f>'ごみ処理概要'!B548</f>
        <v>0</v>
      </c>
      <c r="AB548" s="63">
        <v>548</v>
      </c>
    </row>
    <row r="549" spans="27:28" ht="13.5">
      <c r="AA549" s="63">
        <f>'ごみ処理概要'!B549</f>
        <v>0</v>
      </c>
      <c r="AB549" s="63">
        <v>549</v>
      </c>
    </row>
    <row r="550" spans="27:28" ht="13.5">
      <c r="AA550" s="63">
        <f>'ごみ処理概要'!B550</f>
        <v>0</v>
      </c>
      <c r="AB550" s="63">
        <v>550</v>
      </c>
    </row>
    <row r="551" spans="27:28" ht="13.5">
      <c r="AA551" s="63">
        <f>'ごみ処理概要'!B551</f>
        <v>0</v>
      </c>
      <c r="AB551" s="63">
        <v>551</v>
      </c>
    </row>
    <row r="552" spans="27:28" ht="13.5">
      <c r="AA552" s="63">
        <f>'ごみ処理概要'!B552</f>
        <v>0</v>
      </c>
      <c r="AB552" s="63">
        <v>552</v>
      </c>
    </row>
    <row r="553" spans="27:28" ht="13.5">
      <c r="AA553" s="63">
        <f>'ごみ処理概要'!B553</f>
        <v>0</v>
      </c>
      <c r="AB553" s="63">
        <v>553</v>
      </c>
    </row>
    <row r="554" spans="27:28" ht="13.5">
      <c r="AA554" s="63">
        <f>'ごみ処理概要'!B554</f>
        <v>0</v>
      </c>
      <c r="AB554" s="63">
        <v>554</v>
      </c>
    </row>
    <row r="555" spans="27:28" ht="13.5">
      <c r="AA555" s="63">
        <f>'ごみ処理概要'!B555</f>
        <v>0</v>
      </c>
      <c r="AB555" s="63">
        <v>555</v>
      </c>
    </row>
    <row r="556" spans="27:28" ht="13.5">
      <c r="AA556" s="63">
        <f>'ごみ処理概要'!B556</f>
        <v>0</v>
      </c>
      <c r="AB556" s="63">
        <v>556</v>
      </c>
    </row>
    <row r="557" spans="27:28" ht="13.5">
      <c r="AA557" s="63">
        <f>'ごみ処理概要'!B557</f>
        <v>0</v>
      </c>
      <c r="AB557" s="63">
        <v>557</v>
      </c>
    </row>
    <row r="558" spans="27:28" ht="13.5">
      <c r="AA558" s="63">
        <f>'ごみ処理概要'!B558</f>
        <v>0</v>
      </c>
      <c r="AB558" s="63">
        <v>558</v>
      </c>
    </row>
    <row r="559" spans="27:28" ht="13.5">
      <c r="AA559" s="63">
        <f>'ごみ処理概要'!B559</f>
        <v>0</v>
      </c>
      <c r="AB559" s="63">
        <v>559</v>
      </c>
    </row>
    <row r="560" spans="27:28" ht="13.5">
      <c r="AA560" s="63">
        <f>'ごみ処理概要'!B560</f>
        <v>0</v>
      </c>
      <c r="AB560" s="63">
        <v>560</v>
      </c>
    </row>
    <row r="561" spans="27:28" ht="13.5">
      <c r="AA561" s="63">
        <f>'ごみ処理概要'!B561</f>
        <v>0</v>
      </c>
      <c r="AB561" s="63">
        <v>561</v>
      </c>
    </row>
    <row r="562" spans="27:28" ht="13.5">
      <c r="AA562" s="63">
        <f>'ごみ処理概要'!B562</f>
        <v>0</v>
      </c>
      <c r="AB562" s="63">
        <v>562</v>
      </c>
    </row>
    <row r="563" spans="27:28" ht="13.5">
      <c r="AA563" s="63">
        <f>'ごみ処理概要'!B563</f>
        <v>0</v>
      </c>
      <c r="AB563" s="63">
        <v>563</v>
      </c>
    </row>
    <row r="564" spans="27:28" ht="13.5">
      <c r="AA564" s="63">
        <f>'ごみ処理概要'!B564</f>
        <v>0</v>
      </c>
      <c r="AB564" s="63">
        <v>564</v>
      </c>
    </row>
    <row r="565" spans="27:28" ht="13.5">
      <c r="AA565" s="63">
        <f>'ごみ処理概要'!B565</f>
        <v>0</v>
      </c>
      <c r="AB565" s="63">
        <v>565</v>
      </c>
    </row>
    <row r="566" spans="27:28" ht="13.5">
      <c r="AA566" s="63">
        <f>'ごみ処理概要'!B566</f>
        <v>0</v>
      </c>
      <c r="AB566" s="63">
        <v>566</v>
      </c>
    </row>
    <row r="567" spans="27:28" ht="13.5">
      <c r="AA567" s="63">
        <f>'ごみ処理概要'!B567</f>
        <v>0</v>
      </c>
      <c r="AB567" s="63">
        <v>567</v>
      </c>
    </row>
    <row r="568" spans="27:28" ht="13.5">
      <c r="AA568" s="63">
        <f>'ごみ処理概要'!B568</f>
        <v>0</v>
      </c>
      <c r="AB568" s="63">
        <v>568</v>
      </c>
    </row>
    <row r="569" spans="27:28" ht="13.5">
      <c r="AA569" s="63">
        <f>'ごみ処理概要'!B569</f>
        <v>0</v>
      </c>
      <c r="AB569" s="63">
        <v>569</v>
      </c>
    </row>
    <row r="570" spans="27:28" ht="13.5">
      <c r="AA570" s="63">
        <f>'ごみ処理概要'!B570</f>
        <v>0</v>
      </c>
      <c r="AB570" s="63">
        <v>570</v>
      </c>
    </row>
    <row r="571" spans="27:28" ht="13.5">
      <c r="AA571" s="63">
        <f>'ごみ処理概要'!B571</f>
        <v>0</v>
      </c>
      <c r="AB571" s="63">
        <v>571</v>
      </c>
    </row>
    <row r="572" spans="27:28" ht="13.5">
      <c r="AA572" s="63">
        <f>'ごみ処理概要'!B572</f>
        <v>0</v>
      </c>
      <c r="AB572" s="63">
        <v>572</v>
      </c>
    </row>
    <row r="573" spans="27:28" ht="13.5">
      <c r="AA573" s="63">
        <f>'ごみ処理概要'!B573</f>
        <v>0</v>
      </c>
      <c r="AB573" s="63">
        <v>573</v>
      </c>
    </row>
    <row r="574" spans="27:28" ht="13.5">
      <c r="AA574" s="63">
        <f>'ごみ処理概要'!B574</f>
        <v>0</v>
      </c>
      <c r="AB574" s="63">
        <v>574</v>
      </c>
    </row>
    <row r="575" spans="27:28" ht="13.5">
      <c r="AA575" s="63">
        <f>'ごみ処理概要'!B575</f>
        <v>0</v>
      </c>
      <c r="AB575" s="63">
        <v>575</v>
      </c>
    </row>
    <row r="576" spans="27:28" ht="13.5">
      <c r="AA576" s="63">
        <f>'ごみ処理概要'!B576</f>
        <v>0</v>
      </c>
      <c r="AB576" s="63">
        <v>576</v>
      </c>
    </row>
    <row r="577" spans="27:28" ht="13.5">
      <c r="AA577" s="63">
        <f>'ごみ処理概要'!B577</f>
        <v>0</v>
      </c>
      <c r="AB577" s="63">
        <v>577</v>
      </c>
    </row>
    <row r="578" spans="27:28" ht="13.5">
      <c r="AA578" s="63">
        <f>'ごみ処理概要'!B578</f>
        <v>0</v>
      </c>
      <c r="AB578" s="63">
        <v>578</v>
      </c>
    </row>
    <row r="579" spans="27:28" ht="13.5">
      <c r="AA579" s="63">
        <f>'ごみ処理概要'!B579</f>
        <v>0</v>
      </c>
      <c r="AB579" s="63">
        <v>579</v>
      </c>
    </row>
    <row r="580" spans="27:28" ht="13.5">
      <c r="AA580" s="63">
        <f>'ごみ処理概要'!B580</f>
        <v>0</v>
      </c>
      <c r="AB580" s="63">
        <v>580</v>
      </c>
    </row>
    <row r="581" spans="27:28" ht="13.5">
      <c r="AA581" s="63">
        <f>'ごみ処理概要'!B581</f>
        <v>0</v>
      </c>
      <c r="AB581" s="63">
        <v>581</v>
      </c>
    </row>
    <row r="582" spans="27:28" ht="13.5">
      <c r="AA582" s="63">
        <f>'ごみ処理概要'!B582</f>
        <v>0</v>
      </c>
      <c r="AB582" s="63">
        <v>582</v>
      </c>
    </row>
    <row r="583" spans="27:28" ht="13.5">
      <c r="AA583" s="63">
        <f>'ごみ処理概要'!B583</f>
        <v>0</v>
      </c>
      <c r="AB583" s="63">
        <v>583</v>
      </c>
    </row>
    <row r="584" spans="27:28" ht="13.5">
      <c r="AA584" s="63">
        <f>'ごみ処理概要'!B584</f>
        <v>0</v>
      </c>
      <c r="AB584" s="63">
        <v>584</v>
      </c>
    </row>
    <row r="585" spans="27:28" ht="13.5">
      <c r="AA585" s="63">
        <f>'ごみ処理概要'!B585</f>
        <v>0</v>
      </c>
      <c r="AB585" s="63">
        <v>585</v>
      </c>
    </row>
    <row r="586" spans="27:28" ht="13.5">
      <c r="AA586" s="63">
        <f>'ごみ処理概要'!B586</f>
        <v>0</v>
      </c>
      <c r="AB586" s="63">
        <v>586</v>
      </c>
    </row>
    <row r="587" spans="27:28" ht="13.5">
      <c r="AA587" s="63">
        <f>'ごみ処理概要'!B587</f>
        <v>0</v>
      </c>
      <c r="AB587" s="63">
        <v>587</v>
      </c>
    </row>
    <row r="588" spans="27:28" ht="13.5">
      <c r="AA588" s="63">
        <f>'ごみ処理概要'!B588</f>
        <v>0</v>
      </c>
      <c r="AB588" s="63">
        <v>588</v>
      </c>
    </row>
    <row r="589" spans="27:28" ht="13.5">
      <c r="AA589" s="63">
        <f>'ごみ処理概要'!B589</f>
        <v>0</v>
      </c>
      <c r="AB589" s="63">
        <v>589</v>
      </c>
    </row>
    <row r="590" spans="27:28" ht="13.5">
      <c r="AA590" s="63">
        <f>'ごみ処理概要'!B590</f>
        <v>0</v>
      </c>
      <c r="AB590" s="63">
        <v>590</v>
      </c>
    </row>
    <row r="591" spans="27:28" ht="13.5">
      <c r="AA591" s="63">
        <f>'ごみ処理概要'!B591</f>
        <v>0</v>
      </c>
      <c r="AB591" s="63">
        <v>591</v>
      </c>
    </row>
    <row r="592" spans="27:28" ht="13.5">
      <c r="AA592" s="63">
        <f>'ごみ処理概要'!B592</f>
        <v>0</v>
      </c>
      <c r="AB592" s="63">
        <v>592</v>
      </c>
    </row>
    <row r="593" spans="27:28" ht="13.5">
      <c r="AA593" s="63">
        <f>'ごみ処理概要'!B593</f>
        <v>0</v>
      </c>
      <c r="AB593" s="63">
        <v>593</v>
      </c>
    </row>
    <row r="594" spans="27:28" ht="13.5">
      <c r="AA594" s="63">
        <f>'ごみ処理概要'!B594</f>
        <v>0</v>
      </c>
      <c r="AB594" s="63">
        <v>594</v>
      </c>
    </row>
    <row r="595" spans="27:28" ht="13.5">
      <c r="AA595" s="63">
        <f>'ごみ処理概要'!B595</f>
        <v>0</v>
      </c>
      <c r="AB595" s="63">
        <v>595</v>
      </c>
    </row>
    <row r="596" spans="27:28" ht="13.5">
      <c r="AA596" s="63">
        <f>'ごみ処理概要'!B596</f>
        <v>0</v>
      </c>
      <c r="AB596" s="63">
        <v>596</v>
      </c>
    </row>
    <row r="597" spans="27:28" ht="13.5">
      <c r="AA597" s="63">
        <f>'ごみ処理概要'!B597</f>
        <v>0</v>
      </c>
      <c r="AB597" s="63">
        <v>597</v>
      </c>
    </row>
    <row r="598" spans="27:28" ht="13.5">
      <c r="AA598" s="63">
        <f>'ごみ処理概要'!B598</f>
        <v>0</v>
      </c>
      <c r="AB598" s="63">
        <v>598</v>
      </c>
    </row>
    <row r="599" spans="27:28" ht="13.5">
      <c r="AA599" s="63">
        <f>'ごみ処理概要'!B599</f>
        <v>0</v>
      </c>
      <c r="AB599" s="63">
        <v>599</v>
      </c>
    </row>
    <row r="600" spans="27:28" ht="13.5">
      <c r="AA600" s="63">
        <f>'ごみ処理概要'!B600</f>
        <v>0</v>
      </c>
      <c r="AB600" s="63">
        <v>600</v>
      </c>
    </row>
    <row r="601" spans="27:28" ht="13.5">
      <c r="AA601" s="63">
        <f>'ごみ処理概要'!B601</f>
        <v>0</v>
      </c>
      <c r="AB601" s="63">
        <v>601</v>
      </c>
    </row>
    <row r="602" spans="27:28" ht="13.5">
      <c r="AA602" s="63">
        <f>'ごみ処理概要'!B602</f>
        <v>0</v>
      </c>
      <c r="AB602" s="63">
        <v>602</v>
      </c>
    </row>
    <row r="603" spans="27:28" ht="13.5">
      <c r="AA603" s="63">
        <f>'ごみ処理概要'!B603</f>
        <v>0</v>
      </c>
      <c r="AB603" s="63">
        <v>603</v>
      </c>
    </row>
    <row r="604" spans="27:28" ht="13.5">
      <c r="AA604" s="63">
        <f>'ごみ処理概要'!B604</f>
        <v>0</v>
      </c>
      <c r="AB604" s="63">
        <v>604</v>
      </c>
    </row>
    <row r="605" spans="27:28" ht="13.5">
      <c r="AA605" s="63">
        <f>'ごみ処理概要'!B605</f>
        <v>0</v>
      </c>
      <c r="AB605" s="63">
        <v>605</v>
      </c>
    </row>
    <row r="606" spans="27:28" ht="13.5">
      <c r="AA606" s="63">
        <f>'ごみ処理概要'!B606</f>
        <v>0</v>
      </c>
      <c r="AB606" s="63">
        <v>606</v>
      </c>
    </row>
    <row r="607" spans="27:28" ht="13.5">
      <c r="AA607" s="63">
        <f>'ごみ処理概要'!B607</f>
        <v>0</v>
      </c>
      <c r="AB607" s="63">
        <v>607</v>
      </c>
    </row>
    <row r="608" spans="27:28" ht="13.5">
      <c r="AA608" s="63">
        <f>'ごみ処理概要'!B608</f>
        <v>0</v>
      </c>
      <c r="AB608" s="63">
        <v>608</v>
      </c>
    </row>
    <row r="609" spans="27:28" ht="13.5">
      <c r="AA609" s="63">
        <f>'ごみ処理概要'!B609</f>
        <v>0</v>
      </c>
      <c r="AB609" s="63">
        <v>609</v>
      </c>
    </row>
    <row r="610" spans="27:28" ht="13.5">
      <c r="AA610" s="63">
        <f>'ごみ処理概要'!B610</f>
        <v>0</v>
      </c>
      <c r="AB610" s="63">
        <v>610</v>
      </c>
    </row>
    <row r="611" spans="27:28" ht="13.5">
      <c r="AA611" s="63">
        <f>'ごみ処理概要'!B611</f>
        <v>0</v>
      </c>
      <c r="AB611" s="63">
        <v>611</v>
      </c>
    </row>
    <row r="612" spans="27:28" ht="13.5">
      <c r="AA612" s="63">
        <f>'ごみ処理概要'!B612</f>
        <v>0</v>
      </c>
      <c r="AB612" s="63">
        <v>612</v>
      </c>
    </row>
    <row r="613" spans="27:28" ht="13.5">
      <c r="AA613" s="63">
        <f>'ごみ処理概要'!B613</f>
        <v>0</v>
      </c>
      <c r="AB613" s="63">
        <v>613</v>
      </c>
    </row>
    <row r="614" spans="27:28" ht="13.5">
      <c r="AA614" s="63">
        <f>'ごみ処理概要'!B614</f>
        <v>0</v>
      </c>
      <c r="AB614" s="63">
        <v>614</v>
      </c>
    </row>
    <row r="615" spans="27:28" ht="13.5">
      <c r="AA615" s="63">
        <f>'ごみ処理概要'!B615</f>
        <v>0</v>
      </c>
      <c r="AB615" s="63">
        <v>615</v>
      </c>
    </row>
    <row r="616" spans="27:28" ht="13.5">
      <c r="AA616" s="63">
        <f>'ごみ処理概要'!B616</f>
        <v>0</v>
      </c>
      <c r="AB616" s="63">
        <v>616</v>
      </c>
    </row>
    <row r="617" spans="27:28" ht="13.5">
      <c r="AA617" s="63">
        <f>'ごみ処理概要'!B617</f>
        <v>0</v>
      </c>
      <c r="AB617" s="63">
        <v>617</v>
      </c>
    </row>
    <row r="618" spans="27:28" ht="13.5">
      <c r="AA618" s="63">
        <f>'ごみ処理概要'!B618</f>
        <v>0</v>
      </c>
      <c r="AB618" s="63">
        <v>618</v>
      </c>
    </row>
    <row r="619" spans="27:28" ht="13.5">
      <c r="AA619" s="63">
        <f>'ごみ処理概要'!B619</f>
        <v>0</v>
      </c>
      <c r="AB619" s="63">
        <v>619</v>
      </c>
    </row>
    <row r="620" spans="27:28" ht="13.5">
      <c r="AA620" s="63">
        <f>'ごみ処理概要'!B620</f>
        <v>0</v>
      </c>
      <c r="AB620" s="63">
        <v>620</v>
      </c>
    </row>
    <row r="621" spans="27:28" ht="13.5">
      <c r="AA621" s="63">
        <f>'ごみ処理概要'!B621</f>
        <v>0</v>
      </c>
      <c r="AB621" s="63">
        <v>621</v>
      </c>
    </row>
    <row r="622" spans="27:28" ht="13.5">
      <c r="AA622" s="63">
        <f>'ごみ処理概要'!B622</f>
        <v>0</v>
      </c>
      <c r="AB622" s="63">
        <v>622</v>
      </c>
    </row>
    <row r="623" spans="27:28" ht="13.5">
      <c r="AA623" s="63">
        <f>'ごみ処理概要'!B623</f>
        <v>0</v>
      </c>
      <c r="AB623" s="63">
        <v>623</v>
      </c>
    </row>
    <row r="624" spans="27:28" ht="13.5">
      <c r="AA624" s="63">
        <f>'ごみ処理概要'!B624</f>
        <v>0</v>
      </c>
      <c r="AB624" s="63">
        <v>624</v>
      </c>
    </row>
    <row r="625" spans="27:28" ht="13.5">
      <c r="AA625" s="63">
        <f>'ごみ処理概要'!B625</f>
        <v>0</v>
      </c>
      <c r="AB625" s="63">
        <v>625</v>
      </c>
    </row>
    <row r="626" spans="27:28" ht="13.5">
      <c r="AA626" s="63">
        <f>'ごみ処理概要'!B626</f>
        <v>0</v>
      </c>
      <c r="AB626" s="63">
        <v>626</v>
      </c>
    </row>
    <row r="627" spans="27:28" ht="13.5">
      <c r="AA627" s="63">
        <f>'ごみ処理概要'!B627</f>
        <v>0</v>
      </c>
      <c r="AB627" s="63">
        <v>627</v>
      </c>
    </row>
    <row r="628" spans="27:28" ht="13.5">
      <c r="AA628" s="63">
        <f>'ごみ処理概要'!B628</f>
        <v>0</v>
      </c>
      <c r="AB628" s="63">
        <v>628</v>
      </c>
    </row>
    <row r="629" spans="27:28" ht="13.5">
      <c r="AA629" s="63">
        <f>'ごみ処理概要'!B629</f>
        <v>0</v>
      </c>
      <c r="AB629" s="63">
        <v>629</v>
      </c>
    </row>
    <row r="630" spans="27:28" ht="13.5">
      <c r="AA630" s="63">
        <f>'ごみ処理概要'!B630</f>
        <v>0</v>
      </c>
      <c r="AB630" s="63">
        <v>630</v>
      </c>
    </row>
    <row r="631" spans="27:28" ht="13.5">
      <c r="AA631" s="63">
        <f>'ごみ処理概要'!B631</f>
        <v>0</v>
      </c>
      <c r="AB631" s="63">
        <v>631</v>
      </c>
    </row>
    <row r="632" spans="27:28" ht="13.5">
      <c r="AA632" s="63">
        <f>'ごみ処理概要'!B632</f>
        <v>0</v>
      </c>
      <c r="AB632" s="63">
        <v>632</v>
      </c>
    </row>
    <row r="633" spans="27:28" ht="13.5">
      <c r="AA633" s="63">
        <f>'ごみ処理概要'!B633</f>
        <v>0</v>
      </c>
      <c r="AB633" s="63">
        <v>633</v>
      </c>
    </row>
    <row r="634" spans="27:28" ht="13.5">
      <c r="AA634" s="63">
        <f>'ごみ処理概要'!B634</f>
        <v>0</v>
      </c>
      <c r="AB634" s="63">
        <v>634</v>
      </c>
    </row>
    <row r="635" spans="27:28" ht="13.5">
      <c r="AA635" s="63">
        <f>'ごみ処理概要'!B635</f>
        <v>0</v>
      </c>
      <c r="AB635" s="63">
        <v>635</v>
      </c>
    </row>
    <row r="636" spans="27:28" ht="13.5">
      <c r="AA636" s="63">
        <f>'ごみ処理概要'!B636</f>
        <v>0</v>
      </c>
      <c r="AB636" s="63">
        <v>636</v>
      </c>
    </row>
    <row r="637" spans="27:28" ht="13.5">
      <c r="AA637" s="63">
        <f>'ごみ処理概要'!B637</f>
        <v>0</v>
      </c>
      <c r="AB637" s="63">
        <v>637</v>
      </c>
    </row>
    <row r="638" spans="27:28" ht="13.5">
      <c r="AA638" s="63">
        <f>'ごみ処理概要'!B638</f>
        <v>0</v>
      </c>
      <c r="AB638" s="63">
        <v>638</v>
      </c>
    </row>
    <row r="639" spans="27:28" ht="13.5">
      <c r="AA639" s="63">
        <f>'ごみ処理概要'!B639</f>
        <v>0</v>
      </c>
      <c r="AB639" s="63">
        <v>639</v>
      </c>
    </row>
    <row r="640" spans="27:28" ht="13.5">
      <c r="AA640" s="63">
        <f>'ごみ処理概要'!B640</f>
        <v>0</v>
      </c>
      <c r="AB640" s="63">
        <v>640</v>
      </c>
    </row>
    <row r="641" spans="27:28" ht="13.5">
      <c r="AA641" s="63">
        <f>'ごみ処理概要'!B641</f>
        <v>0</v>
      </c>
      <c r="AB641" s="63">
        <v>641</v>
      </c>
    </row>
    <row r="642" spans="27:28" ht="13.5">
      <c r="AA642" s="63">
        <f>'ごみ処理概要'!B642</f>
        <v>0</v>
      </c>
      <c r="AB642" s="63">
        <v>642</v>
      </c>
    </row>
    <row r="643" spans="27:28" ht="13.5">
      <c r="AA643" s="63">
        <f>'ごみ処理概要'!B643</f>
        <v>0</v>
      </c>
      <c r="AB643" s="63">
        <v>643</v>
      </c>
    </row>
    <row r="644" spans="27:28" ht="13.5">
      <c r="AA644" s="63">
        <f>'ごみ処理概要'!B644</f>
        <v>0</v>
      </c>
      <c r="AB644" s="63">
        <v>644</v>
      </c>
    </row>
    <row r="645" spans="27:28" ht="13.5">
      <c r="AA645" s="63">
        <f>'ごみ処理概要'!B645</f>
        <v>0</v>
      </c>
      <c r="AB645" s="63">
        <v>645</v>
      </c>
    </row>
    <row r="646" spans="27:28" ht="13.5">
      <c r="AA646" s="63">
        <f>'ごみ処理概要'!B646</f>
        <v>0</v>
      </c>
      <c r="AB646" s="63">
        <v>646</v>
      </c>
    </row>
    <row r="647" spans="27:28" ht="13.5">
      <c r="AA647" s="63">
        <f>'ごみ処理概要'!B647</f>
        <v>0</v>
      </c>
      <c r="AB647" s="63">
        <v>647</v>
      </c>
    </row>
    <row r="648" spans="27:28" ht="13.5">
      <c r="AA648" s="63">
        <f>'ごみ処理概要'!B648</f>
        <v>0</v>
      </c>
      <c r="AB648" s="63">
        <v>648</v>
      </c>
    </row>
    <row r="649" spans="27:28" ht="13.5">
      <c r="AA649" s="63">
        <f>'ごみ処理概要'!B649</f>
        <v>0</v>
      </c>
      <c r="AB649" s="63">
        <v>649</v>
      </c>
    </row>
    <row r="650" spans="27:28" ht="13.5">
      <c r="AA650" s="63">
        <f>'ごみ処理概要'!B650</f>
        <v>0</v>
      </c>
      <c r="AB650" s="63">
        <v>650</v>
      </c>
    </row>
    <row r="651" spans="27:28" ht="13.5">
      <c r="AA651" s="63">
        <f>'ごみ処理概要'!B651</f>
        <v>0</v>
      </c>
      <c r="AB651" s="63">
        <v>651</v>
      </c>
    </row>
    <row r="652" spans="27:28" ht="13.5">
      <c r="AA652" s="63">
        <f>'ごみ処理概要'!B652</f>
        <v>0</v>
      </c>
      <c r="AB652" s="63">
        <v>652</v>
      </c>
    </row>
    <row r="653" spans="27:28" ht="13.5">
      <c r="AA653" s="63">
        <f>'ごみ処理概要'!B653</f>
        <v>0</v>
      </c>
      <c r="AB653" s="63">
        <v>653</v>
      </c>
    </row>
    <row r="654" spans="27:28" ht="13.5">
      <c r="AA654" s="63">
        <f>'ごみ処理概要'!B654</f>
        <v>0</v>
      </c>
      <c r="AB654" s="63">
        <v>654</v>
      </c>
    </row>
    <row r="655" spans="27:28" ht="13.5">
      <c r="AA655" s="63">
        <f>'ごみ処理概要'!B655</f>
        <v>0</v>
      </c>
      <c r="AB655" s="63">
        <v>655</v>
      </c>
    </row>
    <row r="656" spans="27:28" ht="13.5">
      <c r="AA656" s="63">
        <f>'ごみ処理概要'!B656</f>
        <v>0</v>
      </c>
      <c r="AB656" s="63">
        <v>656</v>
      </c>
    </row>
    <row r="657" spans="27:28" ht="13.5">
      <c r="AA657" s="63">
        <f>'ごみ処理概要'!B657</f>
        <v>0</v>
      </c>
      <c r="AB657" s="63">
        <v>657</v>
      </c>
    </row>
    <row r="658" spans="27:28" ht="13.5">
      <c r="AA658" s="63">
        <f>'ごみ処理概要'!B658</f>
        <v>0</v>
      </c>
      <c r="AB658" s="63">
        <v>658</v>
      </c>
    </row>
    <row r="659" spans="27:28" ht="13.5">
      <c r="AA659" s="63">
        <f>'ごみ処理概要'!B659</f>
        <v>0</v>
      </c>
      <c r="AB659" s="63">
        <v>659</v>
      </c>
    </row>
    <row r="660" spans="27:28" ht="13.5">
      <c r="AA660" s="63">
        <f>'ごみ処理概要'!B660</f>
        <v>0</v>
      </c>
      <c r="AB660" s="63">
        <v>660</v>
      </c>
    </row>
    <row r="661" spans="27:28" ht="13.5">
      <c r="AA661" s="63">
        <f>'ごみ処理概要'!B661</f>
        <v>0</v>
      </c>
      <c r="AB661" s="63">
        <v>661</v>
      </c>
    </row>
    <row r="662" spans="27:28" ht="13.5">
      <c r="AA662" s="63">
        <f>'ごみ処理概要'!B662</f>
        <v>0</v>
      </c>
      <c r="AB662" s="63">
        <v>662</v>
      </c>
    </row>
    <row r="663" spans="27:28" ht="13.5">
      <c r="AA663" s="63">
        <f>'ごみ処理概要'!B663</f>
        <v>0</v>
      </c>
      <c r="AB663" s="63">
        <v>663</v>
      </c>
    </row>
    <row r="664" spans="27:28" ht="13.5">
      <c r="AA664" s="63">
        <f>'ごみ処理概要'!B664</f>
        <v>0</v>
      </c>
      <c r="AB664" s="63">
        <v>664</v>
      </c>
    </row>
    <row r="665" spans="27:28" ht="13.5">
      <c r="AA665" s="63">
        <f>'ごみ処理概要'!B665</f>
        <v>0</v>
      </c>
      <c r="AB665" s="63">
        <v>665</v>
      </c>
    </row>
    <row r="666" spans="27:28" ht="13.5">
      <c r="AA666" s="63">
        <f>'ごみ処理概要'!B666</f>
        <v>0</v>
      </c>
      <c r="AB666" s="63">
        <v>666</v>
      </c>
    </row>
    <row r="667" spans="27:28" ht="13.5">
      <c r="AA667" s="63">
        <f>'ごみ処理概要'!B667</f>
        <v>0</v>
      </c>
      <c r="AB667" s="63">
        <v>667</v>
      </c>
    </row>
    <row r="668" spans="27:28" ht="13.5">
      <c r="AA668" s="63">
        <f>'ごみ処理概要'!B668</f>
        <v>0</v>
      </c>
      <c r="AB668" s="63">
        <v>668</v>
      </c>
    </row>
    <row r="669" spans="27:28" ht="13.5">
      <c r="AA669" s="63">
        <f>'ごみ処理概要'!B669</f>
        <v>0</v>
      </c>
      <c r="AB669" s="63">
        <v>669</v>
      </c>
    </row>
    <row r="670" spans="27:28" ht="13.5">
      <c r="AA670" s="63">
        <f>'ごみ処理概要'!B670</f>
        <v>0</v>
      </c>
      <c r="AB670" s="63">
        <v>670</v>
      </c>
    </row>
    <row r="671" spans="27:28" ht="13.5">
      <c r="AA671" s="63">
        <f>'ごみ処理概要'!B671</f>
        <v>0</v>
      </c>
      <c r="AB671" s="63">
        <v>671</v>
      </c>
    </row>
    <row r="672" spans="27:28" ht="13.5">
      <c r="AA672" s="63">
        <f>'ごみ処理概要'!B672</f>
        <v>0</v>
      </c>
      <c r="AB672" s="63">
        <v>672</v>
      </c>
    </row>
    <row r="673" spans="27:28" ht="13.5">
      <c r="AA673" s="63">
        <f>'ごみ処理概要'!B673</f>
        <v>0</v>
      </c>
      <c r="AB673" s="63">
        <v>673</v>
      </c>
    </row>
    <row r="674" spans="27:28" ht="13.5">
      <c r="AA674" s="63">
        <f>'ごみ処理概要'!B674</f>
        <v>0</v>
      </c>
      <c r="AB674" s="63">
        <v>674</v>
      </c>
    </row>
    <row r="675" spans="27:28" ht="13.5">
      <c r="AA675" s="63">
        <f>'ごみ処理概要'!B675</f>
        <v>0</v>
      </c>
      <c r="AB675" s="63">
        <v>675</v>
      </c>
    </row>
    <row r="676" spans="27:28" ht="13.5">
      <c r="AA676" s="63">
        <f>'ごみ処理概要'!B676</f>
        <v>0</v>
      </c>
      <c r="AB676" s="63">
        <v>676</v>
      </c>
    </row>
    <row r="677" spans="27:28" ht="13.5">
      <c r="AA677" s="63">
        <f>'ごみ処理概要'!B677</f>
        <v>0</v>
      </c>
      <c r="AB677" s="63">
        <v>677</v>
      </c>
    </row>
    <row r="678" spans="27:28" ht="13.5">
      <c r="AA678" s="63">
        <f>'ごみ処理概要'!B678</f>
        <v>0</v>
      </c>
      <c r="AB678" s="63">
        <v>678</v>
      </c>
    </row>
    <row r="679" spans="27:28" ht="13.5">
      <c r="AA679" s="63">
        <f>'ごみ処理概要'!B679</f>
        <v>0</v>
      </c>
      <c r="AB679" s="63">
        <v>679</v>
      </c>
    </row>
    <row r="680" spans="27:28" ht="13.5">
      <c r="AA680" s="63">
        <f>'ごみ処理概要'!B680</f>
        <v>0</v>
      </c>
      <c r="AB680" s="63">
        <v>680</v>
      </c>
    </row>
    <row r="681" spans="27:28" ht="13.5">
      <c r="AA681" s="63">
        <f>'ごみ処理概要'!B681</f>
        <v>0</v>
      </c>
      <c r="AB681" s="63">
        <v>681</v>
      </c>
    </row>
    <row r="682" spans="27:28" ht="13.5">
      <c r="AA682" s="63">
        <f>'ごみ処理概要'!B682</f>
        <v>0</v>
      </c>
      <c r="AB682" s="63">
        <v>682</v>
      </c>
    </row>
    <row r="683" spans="27:28" ht="13.5">
      <c r="AA683" s="63">
        <f>'ごみ処理概要'!B683</f>
        <v>0</v>
      </c>
      <c r="AB683" s="63">
        <v>683</v>
      </c>
    </row>
    <row r="684" spans="27:28" ht="13.5">
      <c r="AA684" s="63">
        <f>'ごみ処理概要'!B684</f>
        <v>0</v>
      </c>
      <c r="AB684" s="63">
        <v>684</v>
      </c>
    </row>
    <row r="685" spans="27:28" ht="13.5">
      <c r="AA685" s="63">
        <f>'ごみ処理概要'!B685</f>
        <v>0</v>
      </c>
      <c r="AB685" s="63">
        <v>685</v>
      </c>
    </row>
    <row r="686" spans="27:28" ht="13.5">
      <c r="AA686" s="63">
        <f>'ごみ処理概要'!B686</f>
        <v>0</v>
      </c>
      <c r="AB686" s="63">
        <v>686</v>
      </c>
    </row>
    <row r="687" spans="27:28" ht="13.5">
      <c r="AA687" s="63">
        <f>'ごみ処理概要'!B687</f>
        <v>0</v>
      </c>
      <c r="AB687" s="63">
        <v>687</v>
      </c>
    </row>
    <row r="688" spans="27:28" ht="13.5">
      <c r="AA688" s="63">
        <f>'ごみ処理概要'!B688</f>
        <v>0</v>
      </c>
      <c r="AB688" s="63">
        <v>688</v>
      </c>
    </row>
    <row r="689" spans="27:28" ht="13.5">
      <c r="AA689" s="63">
        <f>'ごみ処理概要'!B689</f>
        <v>0</v>
      </c>
      <c r="AB689" s="63">
        <v>689</v>
      </c>
    </row>
    <row r="690" spans="27:28" ht="13.5">
      <c r="AA690" s="63">
        <f>'ごみ処理概要'!B690</f>
        <v>0</v>
      </c>
      <c r="AB690" s="63">
        <v>690</v>
      </c>
    </row>
    <row r="691" spans="27:28" ht="13.5">
      <c r="AA691" s="63">
        <f>'ごみ処理概要'!B691</f>
        <v>0</v>
      </c>
      <c r="AB691" s="63">
        <v>691</v>
      </c>
    </row>
    <row r="692" spans="27:28" ht="13.5">
      <c r="AA692" s="63">
        <f>'ごみ処理概要'!B692</f>
        <v>0</v>
      </c>
      <c r="AB692" s="63">
        <v>692</v>
      </c>
    </row>
    <row r="693" spans="27:28" ht="13.5">
      <c r="AA693" s="63">
        <f>'ごみ処理概要'!B693</f>
        <v>0</v>
      </c>
      <c r="AB693" s="63">
        <v>693</v>
      </c>
    </row>
    <row r="694" spans="27:28" ht="13.5">
      <c r="AA694" s="63">
        <f>'ごみ処理概要'!B694</f>
        <v>0</v>
      </c>
      <c r="AB694" s="63">
        <v>694</v>
      </c>
    </row>
    <row r="695" spans="27:28" ht="13.5">
      <c r="AA695" s="63">
        <f>'ごみ処理概要'!B695</f>
        <v>0</v>
      </c>
      <c r="AB695" s="63">
        <v>695</v>
      </c>
    </row>
    <row r="696" spans="27:28" ht="13.5">
      <c r="AA696" s="63">
        <f>'ごみ処理概要'!B696</f>
        <v>0</v>
      </c>
      <c r="AB696" s="63">
        <v>696</v>
      </c>
    </row>
    <row r="697" spans="27:28" ht="13.5">
      <c r="AA697" s="63">
        <f>'ごみ処理概要'!B697</f>
        <v>0</v>
      </c>
      <c r="AB697" s="63">
        <v>697</v>
      </c>
    </row>
    <row r="698" spans="27:28" ht="13.5">
      <c r="AA698" s="63">
        <f>'ごみ処理概要'!B698</f>
        <v>0</v>
      </c>
      <c r="AB698" s="63">
        <v>698</v>
      </c>
    </row>
    <row r="699" spans="27:28" ht="13.5">
      <c r="AA699" s="63">
        <f>'ごみ処理概要'!B699</f>
        <v>0</v>
      </c>
      <c r="AB699" s="63">
        <v>699</v>
      </c>
    </row>
    <row r="700" spans="27:28" ht="13.5">
      <c r="AA700" s="63">
        <f>'ごみ処理概要'!B700</f>
        <v>0</v>
      </c>
      <c r="AB700" s="63">
        <v>700</v>
      </c>
    </row>
    <row r="701" spans="27:28" ht="13.5">
      <c r="AA701" s="63">
        <f>'ごみ処理概要'!B701</f>
        <v>0</v>
      </c>
      <c r="AB701" s="63">
        <v>701</v>
      </c>
    </row>
    <row r="702" spans="27:28" ht="13.5">
      <c r="AA702" s="63">
        <f>'ごみ処理概要'!B702</f>
        <v>0</v>
      </c>
      <c r="AB702" s="63">
        <v>702</v>
      </c>
    </row>
    <row r="703" spans="27:28" ht="13.5">
      <c r="AA703" s="63">
        <f>'ごみ処理概要'!B703</f>
        <v>0</v>
      </c>
      <c r="AB703" s="63">
        <v>703</v>
      </c>
    </row>
    <row r="704" spans="27:28" ht="13.5">
      <c r="AA704" s="63">
        <f>'ごみ処理概要'!B704</f>
        <v>0</v>
      </c>
      <c r="AB704" s="63">
        <v>704</v>
      </c>
    </row>
    <row r="705" spans="27:28" ht="13.5">
      <c r="AA705" s="63">
        <f>'ごみ処理概要'!B705</f>
        <v>0</v>
      </c>
      <c r="AB705" s="63">
        <v>705</v>
      </c>
    </row>
    <row r="706" spans="27:28" ht="13.5">
      <c r="AA706" s="63">
        <f>'ごみ処理概要'!B706</f>
        <v>0</v>
      </c>
      <c r="AB706" s="63">
        <v>706</v>
      </c>
    </row>
    <row r="707" spans="27:28" ht="13.5">
      <c r="AA707" s="63">
        <f>'ごみ処理概要'!B707</f>
        <v>0</v>
      </c>
      <c r="AB707" s="63">
        <v>707</v>
      </c>
    </row>
    <row r="708" spans="27:28" ht="13.5">
      <c r="AA708" s="63">
        <f>'ごみ処理概要'!B708</f>
        <v>0</v>
      </c>
      <c r="AB708" s="63">
        <v>708</v>
      </c>
    </row>
    <row r="709" spans="27:28" ht="13.5">
      <c r="AA709" s="63">
        <f>'ごみ処理概要'!B709</f>
        <v>0</v>
      </c>
      <c r="AB709" s="63">
        <v>709</v>
      </c>
    </row>
    <row r="710" spans="27:28" ht="13.5">
      <c r="AA710" s="63">
        <f>'ごみ処理概要'!B710</f>
        <v>0</v>
      </c>
      <c r="AB710" s="63">
        <v>710</v>
      </c>
    </row>
    <row r="711" spans="27:28" ht="13.5">
      <c r="AA711" s="63">
        <f>'ごみ処理概要'!B711</f>
        <v>0</v>
      </c>
      <c r="AB711" s="63">
        <v>711</v>
      </c>
    </row>
    <row r="712" spans="27:28" ht="13.5">
      <c r="AA712" s="63">
        <f>'ごみ処理概要'!B712</f>
        <v>0</v>
      </c>
      <c r="AB712" s="63">
        <v>712</v>
      </c>
    </row>
    <row r="713" spans="27:28" ht="13.5">
      <c r="AA713" s="63">
        <f>'ごみ処理概要'!B713</f>
        <v>0</v>
      </c>
      <c r="AB713" s="63">
        <v>713</v>
      </c>
    </row>
    <row r="714" spans="27:28" ht="13.5">
      <c r="AA714" s="63">
        <f>'ごみ処理概要'!B714</f>
        <v>0</v>
      </c>
      <c r="AB714" s="63">
        <v>714</v>
      </c>
    </row>
    <row r="715" spans="27:28" ht="13.5">
      <c r="AA715" s="63">
        <f>'ごみ処理概要'!B715</f>
        <v>0</v>
      </c>
      <c r="AB715" s="63">
        <v>715</v>
      </c>
    </row>
    <row r="716" spans="27:28" ht="13.5">
      <c r="AA716" s="63">
        <f>'ごみ処理概要'!B716</f>
        <v>0</v>
      </c>
      <c r="AB716" s="63">
        <v>716</v>
      </c>
    </row>
    <row r="717" spans="27:28" ht="13.5">
      <c r="AA717" s="63">
        <f>'ごみ処理概要'!B717</f>
        <v>0</v>
      </c>
      <c r="AB717" s="63">
        <v>717</v>
      </c>
    </row>
    <row r="718" spans="27:28" ht="13.5">
      <c r="AA718" s="63">
        <f>'ごみ処理概要'!B718</f>
        <v>0</v>
      </c>
      <c r="AB718" s="63">
        <v>718</v>
      </c>
    </row>
    <row r="719" spans="27:28" ht="13.5">
      <c r="AA719" s="63">
        <f>'ごみ処理概要'!B719</f>
        <v>0</v>
      </c>
      <c r="AB719" s="63">
        <v>719</v>
      </c>
    </row>
    <row r="720" spans="27:28" ht="13.5">
      <c r="AA720" s="63">
        <f>'ごみ処理概要'!B720</f>
        <v>0</v>
      </c>
      <c r="AB720" s="63">
        <v>720</v>
      </c>
    </row>
    <row r="721" spans="27:28" ht="13.5">
      <c r="AA721" s="63">
        <f>'ごみ処理概要'!B721</f>
        <v>0</v>
      </c>
      <c r="AB721" s="63">
        <v>721</v>
      </c>
    </row>
    <row r="722" spans="27:28" ht="13.5">
      <c r="AA722" s="63">
        <f>'ごみ処理概要'!B722</f>
        <v>0</v>
      </c>
      <c r="AB722" s="63">
        <v>722</v>
      </c>
    </row>
    <row r="723" spans="27:28" ht="13.5">
      <c r="AA723" s="63">
        <f>'ごみ処理概要'!B723</f>
        <v>0</v>
      </c>
      <c r="AB723" s="63">
        <v>723</v>
      </c>
    </row>
    <row r="724" spans="27:28" ht="13.5">
      <c r="AA724" s="63">
        <f>'ごみ処理概要'!B724</f>
        <v>0</v>
      </c>
      <c r="AB724" s="63">
        <v>724</v>
      </c>
    </row>
    <row r="725" spans="27:28" ht="13.5">
      <c r="AA725" s="63">
        <f>'ごみ処理概要'!B725</f>
        <v>0</v>
      </c>
      <c r="AB725" s="63">
        <v>725</v>
      </c>
    </row>
    <row r="726" spans="27:28" ht="13.5">
      <c r="AA726" s="63">
        <f>'ごみ処理概要'!B726</f>
        <v>0</v>
      </c>
      <c r="AB726" s="63">
        <v>726</v>
      </c>
    </row>
    <row r="727" spans="27:28" ht="13.5">
      <c r="AA727" s="63">
        <f>'ごみ処理概要'!B727</f>
        <v>0</v>
      </c>
      <c r="AB727" s="63">
        <v>727</v>
      </c>
    </row>
    <row r="728" spans="27:28" ht="13.5">
      <c r="AA728" s="63">
        <f>'ごみ処理概要'!B728</f>
        <v>0</v>
      </c>
      <c r="AB728" s="63">
        <v>728</v>
      </c>
    </row>
    <row r="729" spans="27:28" ht="13.5">
      <c r="AA729" s="63">
        <f>'ごみ処理概要'!B729</f>
        <v>0</v>
      </c>
      <c r="AB729" s="63">
        <v>729</v>
      </c>
    </row>
    <row r="730" spans="27:28" ht="13.5">
      <c r="AA730" s="63">
        <f>'ごみ処理概要'!B730</f>
        <v>0</v>
      </c>
      <c r="AB730" s="63">
        <v>730</v>
      </c>
    </row>
    <row r="731" spans="27:28" ht="13.5">
      <c r="AA731" s="63">
        <f>'ごみ処理概要'!B731</f>
        <v>0</v>
      </c>
      <c r="AB731" s="63">
        <v>731</v>
      </c>
    </row>
    <row r="732" spans="27:28" ht="13.5">
      <c r="AA732" s="63">
        <f>'ごみ処理概要'!B732</f>
        <v>0</v>
      </c>
      <c r="AB732" s="63">
        <v>732</v>
      </c>
    </row>
    <row r="733" spans="27:28" ht="13.5">
      <c r="AA733" s="63">
        <f>'ごみ処理概要'!B733</f>
        <v>0</v>
      </c>
      <c r="AB733" s="63">
        <v>733</v>
      </c>
    </row>
    <row r="734" spans="27:28" ht="13.5">
      <c r="AA734" s="63">
        <f>'ごみ処理概要'!B734</f>
        <v>0</v>
      </c>
      <c r="AB734" s="63">
        <v>734</v>
      </c>
    </row>
    <row r="735" spans="27:28" ht="13.5">
      <c r="AA735" s="63">
        <f>'ごみ処理概要'!B735</f>
        <v>0</v>
      </c>
      <c r="AB735" s="63">
        <v>735</v>
      </c>
    </row>
    <row r="736" spans="27:28" ht="13.5">
      <c r="AA736" s="63">
        <f>'ごみ処理概要'!B736</f>
        <v>0</v>
      </c>
      <c r="AB736" s="63">
        <v>736</v>
      </c>
    </row>
    <row r="737" spans="27:28" ht="13.5">
      <c r="AA737" s="63">
        <f>'ごみ処理概要'!B737</f>
        <v>0</v>
      </c>
      <c r="AB737" s="63">
        <v>737</v>
      </c>
    </row>
    <row r="738" spans="27:28" ht="13.5">
      <c r="AA738" s="63">
        <f>'ごみ処理概要'!B738</f>
        <v>0</v>
      </c>
      <c r="AB738" s="63">
        <v>738</v>
      </c>
    </row>
    <row r="739" spans="27:28" ht="13.5">
      <c r="AA739" s="63">
        <f>'ごみ処理概要'!B739</f>
        <v>0</v>
      </c>
      <c r="AB739" s="63">
        <v>739</v>
      </c>
    </row>
    <row r="740" spans="27:28" ht="13.5">
      <c r="AA740" s="63">
        <f>'ごみ処理概要'!B740</f>
        <v>0</v>
      </c>
      <c r="AB740" s="63">
        <v>740</v>
      </c>
    </row>
    <row r="741" spans="27:28" ht="13.5">
      <c r="AA741" s="63">
        <f>'ごみ処理概要'!B741</f>
        <v>0</v>
      </c>
      <c r="AB741" s="63">
        <v>741</v>
      </c>
    </row>
    <row r="742" spans="27:28" ht="13.5">
      <c r="AA742" s="63">
        <f>'ごみ処理概要'!B742</f>
        <v>0</v>
      </c>
      <c r="AB742" s="63">
        <v>742</v>
      </c>
    </row>
    <row r="743" spans="27:28" ht="13.5">
      <c r="AA743" s="63">
        <f>'ごみ処理概要'!B743</f>
        <v>0</v>
      </c>
      <c r="AB743" s="63">
        <v>743</v>
      </c>
    </row>
    <row r="744" spans="27:28" ht="13.5">
      <c r="AA744" s="63">
        <f>'ごみ処理概要'!B744</f>
        <v>0</v>
      </c>
      <c r="AB744" s="63">
        <v>744</v>
      </c>
    </row>
    <row r="745" spans="27:28" ht="13.5">
      <c r="AA745" s="63">
        <f>'ごみ処理概要'!B745</f>
        <v>0</v>
      </c>
      <c r="AB745" s="63">
        <v>745</v>
      </c>
    </row>
    <row r="746" spans="27:28" ht="13.5">
      <c r="AA746" s="63">
        <f>'ごみ処理概要'!B746</f>
        <v>0</v>
      </c>
      <c r="AB746" s="63">
        <v>746</v>
      </c>
    </row>
    <row r="747" spans="27:28" ht="13.5">
      <c r="AA747" s="63">
        <f>'ごみ処理概要'!B747</f>
        <v>0</v>
      </c>
      <c r="AB747" s="63">
        <v>747</v>
      </c>
    </row>
    <row r="748" spans="27:28" ht="13.5">
      <c r="AA748" s="63">
        <f>'ごみ処理概要'!B748</f>
        <v>0</v>
      </c>
      <c r="AB748" s="63">
        <v>748</v>
      </c>
    </row>
    <row r="749" spans="27:28" ht="13.5">
      <c r="AA749" s="63">
        <f>'ごみ処理概要'!B749</f>
        <v>0</v>
      </c>
      <c r="AB749" s="63">
        <v>749</v>
      </c>
    </row>
    <row r="750" spans="27:28" ht="13.5">
      <c r="AA750" s="63">
        <f>'ごみ処理概要'!B750</f>
        <v>0</v>
      </c>
      <c r="AB750" s="63">
        <v>750</v>
      </c>
    </row>
    <row r="751" spans="27:28" ht="13.5">
      <c r="AA751" s="63">
        <f>'ごみ処理概要'!B751</f>
        <v>0</v>
      </c>
      <c r="AB751" s="63">
        <v>751</v>
      </c>
    </row>
    <row r="752" spans="27:28" ht="13.5">
      <c r="AA752" s="63">
        <f>'ごみ処理概要'!B752</f>
        <v>0</v>
      </c>
      <c r="AB752" s="63">
        <v>752</v>
      </c>
    </row>
    <row r="753" spans="27:28" ht="13.5">
      <c r="AA753" s="63">
        <f>'ごみ処理概要'!B753</f>
        <v>0</v>
      </c>
      <c r="AB753" s="63">
        <v>753</v>
      </c>
    </row>
    <row r="754" spans="27:28" ht="13.5">
      <c r="AA754" s="63">
        <f>'ごみ処理概要'!B754</f>
        <v>0</v>
      </c>
      <c r="AB754" s="63">
        <v>754</v>
      </c>
    </row>
    <row r="755" spans="27:28" ht="13.5">
      <c r="AA755" s="63">
        <f>'ごみ処理概要'!B755</f>
        <v>0</v>
      </c>
      <c r="AB755" s="63">
        <v>755</v>
      </c>
    </row>
    <row r="756" spans="27:28" ht="13.5">
      <c r="AA756" s="63">
        <f>'ごみ処理概要'!B756</f>
        <v>0</v>
      </c>
      <c r="AB756" s="63">
        <v>756</v>
      </c>
    </row>
    <row r="757" spans="27:28" ht="13.5">
      <c r="AA757" s="63">
        <f>'ごみ処理概要'!B757</f>
        <v>0</v>
      </c>
      <c r="AB757" s="63">
        <v>757</v>
      </c>
    </row>
    <row r="758" spans="27:28" ht="13.5">
      <c r="AA758" s="63">
        <f>'ごみ処理概要'!B758</f>
        <v>0</v>
      </c>
      <c r="AB758" s="63">
        <v>758</v>
      </c>
    </row>
    <row r="759" spans="27:28" ht="13.5">
      <c r="AA759" s="63">
        <f>'ごみ処理概要'!B759</f>
        <v>0</v>
      </c>
      <c r="AB759" s="63">
        <v>759</v>
      </c>
    </row>
    <row r="760" spans="27:28" ht="13.5">
      <c r="AA760" s="63">
        <f>'ごみ処理概要'!B760</f>
        <v>0</v>
      </c>
      <c r="AB760" s="63">
        <v>760</v>
      </c>
    </row>
    <row r="761" spans="27:28" ht="13.5">
      <c r="AA761" s="63">
        <f>'ごみ処理概要'!B761</f>
        <v>0</v>
      </c>
      <c r="AB761" s="63">
        <v>761</v>
      </c>
    </row>
    <row r="762" spans="27:28" ht="13.5">
      <c r="AA762" s="63">
        <f>'ごみ処理概要'!B762</f>
        <v>0</v>
      </c>
      <c r="AB762" s="63">
        <v>762</v>
      </c>
    </row>
    <row r="763" spans="27:28" ht="13.5">
      <c r="AA763" s="63">
        <f>'ごみ処理概要'!B763</f>
        <v>0</v>
      </c>
      <c r="AB763" s="63">
        <v>763</v>
      </c>
    </row>
    <row r="764" spans="27:28" ht="13.5">
      <c r="AA764" s="63">
        <f>'ごみ処理概要'!B764</f>
        <v>0</v>
      </c>
      <c r="AB764" s="63">
        <v>764</v>
      </c>
    </row>
    <row r="765" spans="27:28" ht="13.5">
      <c r="AA765" s="63">
        <f>'ごみ処理概要'!B765</f>
        <v>0</v>
      </c>
      <c r="AB765" s="63">
        <v>765</v>
      </c>
    </row>
    <row r="766" spans="27:28" ht="13.5">
      <c r="AA766" s="63">
        <f>'ごみ処理概要'!B766</f>
        <v>0</v>
      </c>
      <c r="AB766" s="63">
        <v>766</v>
      </c>
    </row>
    <row r="767" spans="27:28" ht="13.5">
      <c r="AA767" s="63">
        <f>'ごみ処理概要'!B767</f>
        <v>0</v>
      </c>
      <c r="AB767" s="63">
        <v>767</v>
      </c>
    </row>
    <row r="768" spans="27:28" ht="13.5">
      <c r="AA768" s="63">
        <f>'ごみ処理概要'!B768</f>
        <v>0</v>
      </c>
      <c r="AB768" s="63">
        <v>768</v>
      </c>
    </row>
    <row r="769" spans="27:28" ht="13.5">
      <c r="AA769" s="63">
        <f>'ごみ処理概要'!B769</f>
        <v>0</v>
      </c>
      <c r="AB769" s="63">
        <v>769</v>
      </c>
    </row>
    <row r="770" spans="27:28" ht="13.5">
      <c r="AA770" s="63">
        <f>'ごみ処理概要'!B770</f>
        <v>0</v>
      </c>
      <c r="AB770" s="63">
        <v>770</v>
      </c>
    </row>
    <row r="771" spans="27:28" ht="13.5">
      <c r="AA771" s="63">
        <f>'ごみ処理概要'!B771</f>
        <v>0</v>
      </c>
      <c r="AB771" s="63">
        <v>771</v>
      </c>
    </row>
    <row r="772" spans="27:28" ht="13.5">
      <c r="AA772" s="63">
        <f>'ごみ処理概要'!B772</f>
        <v>0</v>
      </c>
      <c r="AB772" s="63">
        <v>772</v>
      </c>
    </row>
    <row r="773" spans="27:28" ht="13.5">
      <c r="AA773" s="63">
        <f>'ごみ処理概要'!B773</f>
        <v>0</v>
      </c>
      <c r="AB773" s="63">
        <v>773</v>
      </c>
    </row>
    <row r="774" spans="27:28" ht="13.5">
      <c r="AA774" s="63">
        <f>'ごみ処理概要'!B774</f>
        <v>0</v>
      </c>
      <c r="AB774" s="63">
        <v>774</v>
      </c>
    </row>
    <row r="775" spans="27:28" ht="13.5">
      <c r="AA775" s="63">
        <f>'ごみ処理概要'!B775</f>
        <v>0</v>
      </c>
      <c r="AB775" s="63">
        <v>775</v>
      </c>
    </row>
    <row r="776" spans="27:28" ht="13.5">
      <c r="AA776" s="63">
        <f>'ごみ処理概要'!B776</f>
        <v>0</v>
      </c>
      <c r="AB776" s="63">
        <v>776</v>
      </c>
    </row>
    <row r="777" spans="27:28" ht="13.5">
      <c r="AA777" s="63">
        <f>'ごみ処理概要'!B777</f>
        <v>0</v>
      </c>
      <c r="AB777" s="63">
        <v>777</v>
      </c>
    </row>
    <row r="778" spans="27:28" ht="13.5">
      <c r="AA778" s="63">
        <f>'ごみ処理概要'!B778</f>
        <v>0</v>
      </c>
      <c r="AB778" s="63">
        <v>778</v>
      </c>
    </row>
    <row r="779" spans="27:28" ht="13.5">
      <c r="AA779" s="63">
        <f>'ごみ処理概要'!B779</f>
        <v>0</v>
      </c>
      <c r="AB779" s="63">
        <v>779</v>
      </c>
    </row>
    <row r="780" spans="27:28" ht="13.5">
      <c r="AA780" s="63">
        <f>'ごみ処理概要'!B780</f>
        <v>0</v>
      </c>
      <c r="AB780" s="63">
        <v>780</v>
      </c>
    </row>
    <row r="781" spans="27:28" ht="13.5">
      <c r="AA781" s="63">
        <f>'ごみ処理概要'!B781</f>
        <v>0</v>
      </c>
      <c r="AB781" s="63">
        <v>781</v>
      </c>
    </row>
    <row r="782" spans="27:28" ht="13.5">
      <c r="AA782" s="63">
        <f>'ごみ処理概要'!B782</f>
        <v>0</v>
      </c>
      <c r="AB782" s="63">
        <v>782</v>
      </c>
    </row>
    <row r="783" spans="27:28" ht="13.5">
      <c r="AA783" s="63">
        <f>'ごみ処理概要'!B783</f>
        <v>0</v>
      </c>
      <c r="AB783" s="63">
        <v>783</v>
      </c>
    </row>
    <row r="784" spans="27:28" ht="13.5">
      <c r="AA784" s="63">
        <f>'ごみ処理概要'!B784</f>
        <v>0</v>
      </c>
      <c r="AB784" s="63">
        <v>784</v>
      </c>
    </row>
    <row r="785" spans="27:28" ht="13.5">
      <c r="AA785" s="63">
        <f>'ごみ処理概要'!B785</f>
        <v>0</v>
      </c>
      <c r="AB785" s="63">
        <v>785</v>
      </c>
    </row>
    <row r="786" spans="27:28" ht="13.5">
      <c r="AA786" s="63">
        <f>'ごみ処理概要'!B786</f>
        <v>0</v>
      </c>
      <c r="AB786" s="63">
        <v>786</v>
      </c>
    </row>
    <row r="787" spans="27:28" ht="13.5">
      <c r="AA787" s="63">
        <f>'ごみ処理概要'!B787</f>
        <v>0</v>
      </c>
      <c r="AB787" s="63">
        <v>787</v>
      </c>
    </row>
    <row r="788" spans="27:28" ht="13.5">
      <c r="AA788" s="63">
        <f>'ごみ処理概要'!B788</f>
        <v>0</v>
      </c>
      <c r="AB788" s="63">
        <v>788</v>
      </c>
    </row>
    <row r="789" spans="27:28" ht="13.5">
      <c r="AA789" s="63">
        <f>'ごみ処理概要'!B789</f>
        <v>0</v>
      </c>
      <c r="AB789" s="63">
        <v>789</v>
      </c>
    </row>
    <row r="790" spans="27:28" ht="13.5">
      <c r="AA790" s="63">
        <f>'ごみ処理概要'!B790</f>
        <v>0</v>
      </c>
      <c r="AB790" s="63">
        <v>790</v>
      </c>
    </row>
    <row r="791" spans="27:28" ht="13.5">
      <c r="AA791" s="63">
        <f>'ごみ処理概要'!B791</f>
        <v>0</v>
      </c>
      <c r="AB791" s="63">
        <v>791</v>
      </c>
    </row>
    <row r="792" spans="27:28" ht="13.5">
      <c r="AA792" s="63">
        <f>'ごみ処理概要'!B792</f>
        <v>0</v>
      </c>
      <c r="AB792" s="63">
        <v>792</v>
      </c>
    </row>
    <row r="793" spans="27:28" ht="13.5">
      <c r="AA793" s="63">
        <f>'ごみ処理概要'!B793</f>
        <v>0</v>
      </c>
      <c r="AB793" s="63">
        <v>793</v>
      </c>
    </row>
    <row r="794" spans="27:28" ht="13.5">
      <c r="AA794" s="63">
        <f>'ごみ処理概要'!B794</f>
        <v>0</v>
      </c>
      <c r="AB794" s="63">
        <v>794</v>
      </c>
    </row>
    <row r="795" spans="27:28" ht="13.5">
      <c r="AA795" s="63">
        <f>'ごみ処理概要'!B795</f>
        <v>0</v>
      </c>
      <c r="AB795" s="63">
        <v>795</v>
      </c>
    </row>
    <row r="796" spans="27:28" ht="13.5">
      <c r="AA796" s="63">
        <f>'ごみ処理概要'!B796</f>
        <v>0</v>
      </c>
      <c r="AB796" s="63">
        <v>796</v>
      </c>
    </row>
    <row r="797" spans="27:28" ht="13.5">
      <c r="AA797" s="63">
        <f>'ごみ処理概要'!B797</f>
        <v>0</v>
      </c>
      <c r="AB797" s="63">
        <v>797</v>
      </c>
    </row>
    <row r="798" spans="27:28" ht="13.5">
      <c r="AA798" s="63">
        <f>'ごみ処理概要'!B798</f>
        <v>0</v>
      </c>
      <c r="AB798" s="63">
        <v>798</v>
      </c>
    </row>
    <row r="799" spans="27:28" ht="13.5">
      <c r="AA799" s="63">
        <f>'ごみ処理概要'!B799</f>
        <v>0</v>
      </c>
      <c r="AB799" s="63">
        <v>799</v>
      </c>
    </row>
    <row r="800" spans="27:28" ht="13.5">
      <c r="AA800" s="63">
        <f>'ごみ処理概要'!B800</f>
        <v>0</v>
      </c>
      <c r="AB800" s="63">
        <v>800</v>
      </c>
    </row>
    <row r="801" spans="27:28" ht="13.5">
      <c r="AA801" s="63">
        <f>'ごみ処理概要'!B801</f>
        <v>0</v>
      </c>
      <c r="AB801" s="63">
        <v>801</v>
      </c>
    </row>
    <row r="802" spans="27:28" ht="13.5">
      <c r="AA802" s="63">
        <f>'ごみ処理概要'!B802</f>
        <v>0</v>
      </c>
      <c r="AB802" s="63">
        <v>802</v>
      </c>
    </row>
    <row r="803" spans="27:28" ht="13.5">
      <c r="AA803" s="63">
        <f>'ごみ処理概要'!B803</f>
        <v>0</v>
      </c>
      <c r="AB803" s="63">
        <v>803</v>
      </c>
    </row>
    <row r="804" spans="27:28" ht="13.5">
      <c r="AA804" s="63">
        <f>'ごみ処理概要'!B804</f>
        <v>0</v>
      </c>
      <c r="AB804" s="63">
        <v>804</v>
      </c>
    </row>
    <row r="805" spans="27:28" ht="13.5">
      <c r="AA805" s="63">
        <f>'ごみ処理概要'!B805</f>
        <v>0</v>
      </c>
      <c r="AB805" s="63">
        <v>805</v>
      </c>
    </row>
    <row r="806" spans="27:28" ht="13.5">
      <c r="AA806" s="63">
        <f>'ごみ処理概要'!B806</f>
        <v>0</v>
      </c>
      <c r="AB806" s="63">
        <v>806</v>
      </c>
    </row>
    <row r="807" spans="27:28" ht="13.5">
      <c r="AA807" s="63">
        <f>'ごみ処理概要'!B807</f>
        <v>0</v>
      </c>
      <c r="AB807" s="63">
        <v>807</v>
      </c>
    </row>
    <row r="808" spans="27:28" ht="13.5">
      <c r="AA808" s="63">
        <f>'ごみ処理概要'!B808</f>
        <v>0</v>
      </c>
      <c r="AB808" s="63">
        <v>808</v>
      </c>
    </row>
    <row r="809" spans="27:28" ht="13.5">
      <c r="AA809" s="63">
        <f>'ごみ処理概要'!B809</f>
        <v>0</v>
      </c>
      <c r="AB809" s="63">
        <v>809</v>
      </c>
    </row>
    <row r="810" spans="27:28" ht="13.5">
      <c r="AA810" s="63">
        <f>'ごみ処理概要'!B810</f>
        <v>0</v>
      </c>
      <c r="AB810" s="63">
        <v>810</v>
      </c>
    </row>
    <row r="811" spans="27:28" ht="13.5">
      <c r="AA811" s="63">
        <f>'ごみ処理概要'!B811</f>
        <v>0</v>
      </c>
      <c r="AB811" s="63">
        <v>811</v>
      </c>
    </row>
    <row r="812" spans="27:28" ht="13.5">
      <c r="AA812" s="63">
        <f>'ごみ処理概要'!B812</f>
        <v>0</v>
      </c>
      <c r="AB812" s="63">
        <v>812</v>
      </c>
    </row>
    <row r="813" spans="27:28" ht="13.5">
      <c r="AA813" s="63">
        <f>'ごみ処理概要'!B813</f>
        <v>0</v>
      </c>
      <c r="AB813" s="63">
        <v>813</v>
      </c>
    </row>
    <row r="814" spans="27:28" ht="13.5">
      <c r="AA814" s="63">
        <f>'ごみ処理概要'!B814</f>
        <v>0</v>
      </c>
      <c r="AB814" s="63">
        <v>814</v>
      </c>
    </row>
    <row r="815" spans="27:28" ht="13.5">
      <c r="AA815" s="63">
        <f>'ごみ処理概要'!B815</f>
        <v>0</v>
      </c>
      <c r="AB815" s="63">
        <v>815</v>
      </c>
    </row>
    <row r="816" spans="27:28" ht="13.5">
      <c r="AA816" s="63">
        <f>'ごみ処理概要'!B816</f>
        <v>0</v>
      </c>
      <c r="AB816" s="63">
        <v>816</v>
      </c>
    </row>
    <row r="817" spans="27:28" ht="13.5">
      <c r="AA817" s="63">
        <f>'ごみ処理概要'!B817</f>
        <v>0</v>
      </c>
      <c r="AB817" s="63">
        <v>817</v>
      </c>
    </row>
    <row r="818" spans="27:28" ht="13.5">
      <c r="AA818" s="63">
        <f>'ごみ処理概要'!B818</f>
        <v>0</v>
      </c>
      <c r="AB818" s="63">
        <v>818</v>
      </c>
    </row>
    <row r="819" spans="27:28" ht="13.5">
      <c r="AA819" s="63">
        <f>'ごみ処理概要'!B819</f>
        <v>0</v>
      </c>
      <c r="AB819" s="63">
        <v>819</v>
      </c>
    </row>
    <row r="820" spans="27:28" ht="13.5">
      <c r="AA820" s="63">
        <f>'ごみ処理概要'!B820</f>
        <v>0</v>
      </c>
      <c r="AB820" s="63">
        <v>820</v>
      </c>
    </row>
    <row r="821" spans="27:28" ht="13.5">
      <c r="AA821" s="63">
        <f>'ごみ処理概要'!B821</f>
        <v>0</v>
      </c>
      <c r="AB821" s="63">
        <v>821</v>
      </c>
    </row>
    <row r="822" spans="27:28" ht="13.5">
      <c r="AA822" s="63">
        <f>'ごみ処理概要'!B822</f>
        <v>0</v>
      </c>
      <c r="AB822" s="63">
        <v>822</v>
      </c>
    </row>
    <row r="823" spans="27:28" ht="13.5">
      <c r="AA823" s="63">
        <f>'ごみ処理概要'!B823</f>
        <v>0</v>
      </c>
      <c r="AB823" s="63">
        <v>823</v>
      </c>
    </row>
    <row r="824" spans="27:28" ht="13.5">
      <c r="AA824" s="63">
        <f>'ごみ処理概要'!B824</f>
        <v>0</v>
      </c>
      <c r="AB824" s="63">
        <v>824</v>
      </c>
    </row>
    <row r="825" spans="27:28" ht="13.5">
      <c r="AA825" s="63">
        <f>'ごみ処理概要'!B825</f>
        <v>0</v>
      </c>
      <c r="AB825" s="63">
        <v>825</v>
      </c>
    </row>
    <row r="826" spans="27:28" ht="13.5">
      <c r="AA826" s="63">
        <f>'ごみ処理概要'!B826</f>
        <v>0</v>
      </c>
      <c r="AB826" s="63">
        <v>826</v>
      </c>
    </row>
    <row r="827" spans="27:28" ht="13.5">
      <c r="AA827" s="63">
        <f>'ごみ処理概要'!B827</f>
        <v>0</v>
      </c>
      <c r="AB827" s="63">
        <v>827</v>
      </c>
    </row>
    <row r="828" spans="27:28" ht="13.5">
      <c r="AA828" s="63">
        <f>'ごみ処理概要'!B828</f>
        <v>0</v>
      </c>
      <c r="AB828" s="63">
        <v>828</v>
      </c>
    </row>
    <row r="829" spans="27:28" ht="13.5">
      <c r="AA829" s="63">
        <f>'ごみ処理概要'!B829</f>
        <v>0</v>
      </c>
      <c r="AB829" s="63">
        <v>829</v>
      </c>
    </row>
    <row r="830" spans="27:28" ht="13.5">
      <c r="AA830" s="63">
        <f>'ごみ処理概要'!B830</f>
        <v>0</v>
      </c>
      <c r="AB830" s="63">
        <v>830</v>
      </c>
    </row>
    <row r="831" spans="27:28" ht="13.5">
      <c r="AA831" s="63">
        <f>'ごみ処理概要'!B831</f>
        <v>0</v>
      </c>
      <c r="AB831" s="63">
        <v>831</v>
      </c>
    </row>
    <row r="832" spans="27:28" ht="13.5">
      <c r="AA832" s="63">
        <f>'ごみ処理概要'!B832</f>
        <v>0</v>
      </c>
      <c r="AB832" s="63">
        <v>832</v>
      </c>
    </row>
    <row r="833" spans="27:28" ht="13.5">
      <c r="AA833" s="63">
        <f>'ごみ処理概要'!B833</f>
        <v>0</v>
      </c>
      <c r="AB833" s="63">
        <v>833</v>
      </c>
    </row>
    <row r="834" spans="27:28" ht="13.5">
      <c r="AA834" s="63">
        <f>'ごみ処理概要'!B834</f>
        <v>0</v>
      </c>
      <c r="AB834" s="63">
        <v>834</v>
      </c>
    </row>
    <row r="835" spans="27:28" ht="13.5">
      <c r="AA835" s="63">
        <f>'ごみ処理概要'!B835</f>
        <v>0</v>
      </c>
      <c r="AB835" s="63">
        <v>835</v>
      </c>
    </row>
    <row r="836" spans="27:28" ht="13.5">
      <c r="AA836" s="63">
        <f>'ごみ処理概要'!B836</f>
        <v>0</v>
      </c>
      <c r="AB836" s="63">
        <v>836</v>
      </c>
    </row>
    <row r="837" spans="27:28" ht="13.5">
      <c r="AA837" s="63">
        <f>'ごみ処理概要'!B837</f>
        <v>0</v>
      </c>
      <c r="AB837" s="63">
        <v>837</v>
      </c>
    </row>
    <row r="838" spans="27:28" ht="13.5">
      <c r="AA838" s="63">
        <f>'ごみ処理概要'!B838</f>
        <v>0</v>
      </c>
      <c r="AB838" s="63">
        <v>838</v>
      </c>
    </row>
    <row r="839" spans="27:28" ht="13.5">
      <c r="AA839" s="63">
        <f>'ごみ処理概要'!B839</f>
        <v>0</v>
      </c>
      <c r="AB839" s="63">
        <v>839</v>
      </c>
    </row>
    <row r="840" spans="27:28" ht="13.5">
      <c r="AA840" s="63">
        <f>'ごみ処理概要'!B840</f>
        <v>0</v>
      </c>
      <c r="AB840" s="63">
        <v>840</v>
      </c>
    </row>
    <row r="841" spans="27:28" ht="13.5">
      <c r="AA841" s="63">
        <f>'ごみ処理概要'!B841</f>
        <v>0</v>
      </c>
      <c r="AB841" s="63">
        <v>841</v>
      </c>
    </row>
    <row r="842" spans="27:28" ht="13.5">
      <c r="AA842" s="63">
        <f>'ごみ処理概要'!B842</f>
        <v>0</v>
      </c>
      <c r="AB842" s="63">
        <v>842</v>
      </c>
    </row>
    <row r="843" spans="27:28" ht="13.5">
      <c r="AA843" s="63">
        <f>'ごみ処理概要'!B843</f>
        <v>0</v>
      </c>
      <c r="AB843" s="63">
        <v>843</v>
      </c>
    </row>
    <row r="844" spans="27:28" ht="13.5">
      <c r="AA844" s="63">
        <f>'ごみ処理概要'!B844</f>
        <v>0</v>
      </c>
      <c r="AB844" s="63">
        <v>844</v>
      </c>
    </row>
    <row r="845" spans="27:28" ht="13.5">
      <c r="AA845" s="63">
        <f>'ごみ処理概要'!B845</f>
        <v>0</v>
      </c>
      <c r="AB845" s="63">
        <v>845</v>
      </c>
    </row>
    <row r="846" spans="27:28" ht="13.5">
      <c r="AA846" s="63">
        <f>'ごみ処理概要'!B846</f>
        <v>0</v>
      </c>
      <c r="AB846" s="63">
        <v>846</v>
      </c>
    </row>
    <row r="847" spans="27:28" ht="13.5">
      <c r="AA847" s="63">
        <f>'ごみ処理概要'!B847</f>
        <v>0</v>
      </c>
      <c r="AB847" s="63">
        <v>847</v>
      </c>
    </row>
    <row r="848" spans="27:28" ht="13.5">
      <c r="AA848" s="63">
        <f>'ごみ処理概要'!B848</f>
        <v>0</v>
      </c>
      <c r="AB848" s="63">
        <v>848</v>
      </c>
    </row>
    <row r="849" spans="27:28" ht="13.5">
      <c r="AA849" s="63">
        <f>'ごみ処理概要'!B849</f>
        <v>0</v>
      </c>
      <c r="AB849" s="63">
        <v>849</v>
      </c>
    </row>
    <row r="850" spans="27:28" ht="13.5">
      <c r="AA850" s="63">
        <f>'ごみ処理概要'!B850</f>
        <v>0</v>
      </c>
      <c r="AB850" s="63">
        <v>850</v>
      </c>
    </row>
    <row r="851" spans="27:28" ht="13.5">
      <c r="AA851" s="63">
        <f>'ごみ処理概要'!B851</f>
        <v>0</v>
      </c>
      <c r="AB851" s="63">
        <v>851</v>
      </c>
    </row>
    <row r="852" spans="27:28" ht="13.5">
      <c r="AA852" s="63">
        <f>'ごみ処理概要'!B852</f>
        <v>0</v>
      </c>
      <c r="AB852" s="63">
        <v>852</v>
      </c>
    </row>
    <row r="853" spans="27:28" ht="13.5">
      <c r="AA853" s="63">
        <f>'ごみ処理概要'!B853</f>
        <v>0</v>
      </c>
      <c r="AB853" s="63">
        <v>853</v>
      </c>
    </row>
    <row r="854" spans="27:28" ht="13.5">
      <c r="AA854" s="63">
        <f>'ごみ処理概要'!B854</f>
        <v>0</v>
      </c>
      <c r="AB854" s="63">
        <v>854</v>
      </c>
    </row>
    <row r="855" spans="27:28" ht="13.5">
      <c r="AA855" s="63">
        <f>'ごみ処理概要'!B855</f>
        <v>0</v>
      </c>
      <c r="AB855" s="63">
        <v>855</v>
      </c>
    </row>
    <row r="856" spans="27:28" ht="13.5">
      <c r="AA856" s="63">
        <f>'ごみ処理概要'!B856</f>
        <v>0</v>
      </c>
      <c r="AB856" s="63">
        <v>856</v>
      </c>
    </row>
    <row r="857" spans="27:28" ht="13.5">
      <c r="AA857" s="63">
        <f>'ごみ処理概要'!B857</f>
        <v>0</v>
      </c>
      <c r="AB857" s="63">
        <v>857</v>
      </c>
    </row>
    <row r="858" spans="27:28" ht="13.5">
      <c r="AA858" s="63">
        <f>'ごみ処理概要'!B858</f>
        <v>0</v>
      </c>
      <c r="AB858" s="63">
        <v>858</v>
      </c>
    </row>
    <row r="859" spans="27:28" ht="13.5">
      <c r="AA859" s="63">
        <f>'ごみ処理概要'!B859</f>
        <v>0</v>
      </c>
      <c r="AB859" s="63">
        <v>859</v>
      </c>
    </row>
    <row r="860" spans="27:28" ht="13.5">
      <c r="AA860" s="63">
        <f>'ごみ処理概要'!B860</f>
        <v>0</v>
      </c>
      <c r="AB860" s="63">
        <v>860</v>
      </c>
    </row>
    <row r="861" spans="27:28" ht="13.5">
      <c r="AA861" s="63">
        <f>'ごみ処理概要'!B861</f>
        <v>0</v>
      </c>
      <c r="AB861" s="63">
        <v>861</v>
      </c>
    </row>
    <row r="862" spans="27:28" ht="13.5">
      <c r="AA862" s="63">
        <f>'ごみ処理概要'!B862</f>
        <v>0</v>
      </c>
      <c r="AB862" s="63">
        <v>862</v>
      </c>
    </row>
    <row r="863" spans="27:28" ht="13.5">
      <c r="AA863" s="63">
        <f>'ごみ処理概要'!B863</f>
        <v>0</v>
      </c>
      <c r="AB863" s="63">
        <v>863</v>
      </c>
    </row>
    <row r="864" spans="27:28" ht="13.5">
      <c r="AA864" s="63">
        <f>'ごみ処理概要'!B864</f>
        <v>0</v>
      </c>
      <c r="AB864" s="63">
        <v>864</v>
      </c>
    </row>
    <row r="865" spans="27:28" ht="13.5">
      <c r="AA865" s="63">
        <f>'ごみ処理概要'!B865</f>
        <v>0</v>
      </c>
      <c r="AB865" s="63">
        <v>865</v>
      </c>
    </row>
    <row r="866" spans="27:28" ht="13.5">
      <c r="AA866" s="63">
        <f>'ごみ処理概要'!B866</f>
        <v>0</v>
      </c>
      <c r="AB866" s="63">
        <v>866</v>
      </c>
    </row>
    <row r="867" spans="27:28" ht="13.5">
      <c r="AA867" s="63">
        <f>'ごみ処理概要'!B867</f>
        <v>0</v>
      </c>
      <c r="AB867" s="63">
        <v>867</v>
      </c>
    </row>
    <row r="868" spans="27:28" ht="13.5">
      <c r="AA868" s="63">
        <f>'ごみ処理概要'!B868</f>
        <v>0</v>
      </c>
      <c r="AB868" s="63">
        <v>868</v>
      </c>
    </row>
    <row r="869" spans="27:28" ht="13.5">
      <c r="AA869" s="63">
        <f>'ごみ処理概要'!B869</f>
        <v>0</v>
      </c>
      <c r="AB869" s="63">
        <v>869</v>
      </c>
    </row>
    <row r="870" spans="27:28" ht="13.5">
      <c r="AA870" s="63">
        <f>'ごみ処理概要'!B870</f>
        <v>0</v>
      </c>
      <c r="AB870" s="63">
        <v>870</v>
      </c>
    </row>
    <row r="871" spans="27:28" ht="13.5">
      <c r="AA871" s="63">
        <f>'ごみ処理概要'!B871</f>
        <v>0</v>
      </c>
      <c r="AB871" s="63">
        <v>871</v>
      </c>
    </row>
    <row r="872" spans="27:28" ht="13.5">
      <c r="AA872" s="63">
        <f>'ごみ処理概要'!B872</f>
        <v>0</v>
      </c>
      <c r="AB872" s="63">
        <v>872</v>
      </c>
    </row>
    <row r="873" spans="27:28" ht="13.5">
      <c r="AA873" s="63">
        <f>'ごみ処理概要'!B873</f>
        <v>0</v>
      </c>
      <c r="AB873" s="63">
        <v>873</v>
      </c>
    </row>
    <row r="874" spans="27:28" ht="13.5">
      <c r="AA874" s="63">
        <f>'ごみ処理概要'!B874</f>
        <v>0</v>
      </c>
      <c r="AB874" s="63">
        <v>874</v>
      </c>
    </row>
    <row r="875" spans="27:28" ht="13.5">
      <c r="AA875" s="63">
        <f>'ごみ処理概要'!B875</f>
        <v>0</v>
      </c>
      <c r="AB875" s="63">
        <v>875</v>
      </c>
    </row>
    <row r="876" spans="27:28" ht="13.5">
      <c r="AA876" s="63">
        <f>'ごみ処理概要'!B876</f>
        <v>0</v>
      </c>
      <c r="AB876" s="63">
        <v>876</v>
      </c>
    </row>
    <row r="877" spans="27:28" ht="13.5">
      <c r="AA877" s="63">
        <f>'ごみ処理概要'!B877</f>
        <v>0</v>
      </c>
      <c r="AB877" s="63">
        <v>877</v>
      </c>
    </row>
    <row r="878" spans="27:28" ht="13.5">
      <c r="AA878" s="63">
        <f>'ごみ処理概要'!B878</f>
        <v>0</v>
      </c>
      <c r="AB878" s="63">
        <v>878</v>
      </c>
    </row>
    <row r="879" spans="27:28" ht="13.5">
      <c r="AA879" s="63">
        <f>'ごみ処理概要'!B879</f>
        <v>0</v>
      </c>
      <c r="AB879" s="63">
        <v>879</v>
      </c>
    </row>
    <row r="880" spans="27:28" ht="13.5">
      <c r="AA880" s="63">
        <f>'ごみ処理概要'!B880</f>
        <v>0</v>
      </c>
      <c r="AB880" s="63">
        <v>880</v>
      </c>
    </row>
    <row r="881" spans="27:28" ht="13.5">
      <c r="AA881" s="63">
        <f>'ごみ処理概要'!B881</f>
        <v>0</v>
      </c>
      <c r="AB881" s="63">
        <v>881</v>
      </c>
    </row>
    <row r="882" spans="27:28" ht="13.5">
      <c r="AA882" s="63">
        <f>'ごみ処理概要'!B882</f>
        <v>0</v>
      </c>
      <c r="AB882" s="63">
        <v>882</v>
      </c>
    </row>
    <row r="883" spans="27:28" ht="13.5">
      <c r="AA883" s="63">
        <f>'ごみ処理概要'!B883</f>
        <v>0</v>
      </c>
      <c r="AB883" s="63">
        <v>883</v>
      </c>
    </row>
    <row r="884" spans="27:28" ht="13.5">
      <c r="AA884" s="63">
        <f>'ごみ処理概要'!B884</f>
        <v>0</v>
      </c>
      <c r="AB884" s="63">
        <v>884</v>
      </c>
    </row>
    <row r="885" spans="27:28" ht="13.5">
      <c r="AA885" s="63">
        <f>'ごみ処理概要'!B885</f>
        <v>0</v>
      </c>
      <c r="AB885" s="63">
        <v>885</v>
      </c>
    </row>
    <row r="886" spans="27:28" ht="13.5">
      <c r="AA886" s="63">
        <f>'ごみ処理概要'!B886</f>
        <v>0</v>
      </c>
      <c r="AB886" s="63">
        <v>886</v>
      </c>
    </row>
    <row r="887" spans="27:28" ht="13.5">
      <c r="AA887" s="63">
        <f>'ごみ処理概要'!B887</f>
        <v>0</v>
      </c>
      <c r="AB887" s="63">
        <v>887</v>
      </c>
    </row>
    <row r="888" spans="27:28" ht="13.5">
      <c r="AA888" s="63">
        <f>'ごみ処理概要'!B888</f>
        <v>0</v>
      </c>
      <c r="AB888" s="63">
        <v>888</v>
      </c>
    </row>
    <row r="889" spans="27:28" ht="13.5">
      <c r="AA889" s="63">
        <f>'ごみ処理概要'!B889</f>
        <v>0</v>
      </c>
      <c r="AB889" s="63">
        <v>889</v>
      </c>
    </row>
    <row r="890" spans="27:28" ht="13.5">
      <c r="AA890" s="63">
        <f>'ごみ処理概要'!B890</f>
        <v>0</v>
      </c>
      <c r="AB890" s="63">
        <v>890</v>
      </c>
    </row>
    <row r="891" spans="27:28" ht="13.5">
      <c r="AA891" s="63">
        <f>'ごみ処理概要'!B891</f>
        <v>0</v>
      </c>
      <c r="AB891" s="63">
        <v>891</v>
      </c>
    </row>
    <row r="892" spans="27:28" ht="13.5">
      <c r="AA892" s="63">
        <f>'ごみ処理概要'!B892</f>
        <v>0</v>
      </c>
      <c r="AB892" s="63">
        <v>892</v>
      </c>
    </row>
    <row r="893" spans="27:28" ht="13.5">
      <c r="AA893" s="63">
        <f>'ごみ処理概要'!B893</f>
        <v>0</v>
      </c>
      <c r="AB893" s="63">
        <v>893</v>
      </c>
    </row>
    <row r="894" spans="27:28" ht="13.5">
      <c r="AA894" s="63">
        <f>'ごみ処理概要'!B894</f>
        <v>0</v>
      </c>
      <c r="AB894" s="63">
        <v>894</v>
      </c>
    </row>
    <row r="895" spans="27:28" ht="13.5">
      <c r="AA895" s="63">
        <f>'ごみ処理概要'!B895</f>
        <v>0</v>
      </c>
      <c r="AB895" s="63">
        <v>895</v>
      </c>
    </row>
    <row r="896" spans="27:28" ht="13.5">
      <c r="AA896" s="63">
        <f>'ごみ処理概要'!B896</f>
        <v>0</v>
      </c>
      <c r="AB896" s="63">
        <v>896</v>
      </c>
    </row>
    <row r="897" spans="27:28" ht="13.5">
      <c r="AA897" s="63">
        <f>'ごみ処理概要'!B897</f>
        <v>0</v>
      </c>
      <c r="AB897" s="63">
        <v>897</v>
      </c>
    </row>
    <row r="898" spans="27:28" ht="13.5">
      <c r="AA898" s="63">
        <f>'ごみ処理概要'!B898</f>
        <v>0</v>
      </c>
      <c r="AB898" s="63">
        <v>898</v>
      </c>
    </row>
    <row r="899" spans="27:28" ht="13.5">
      <c r="AA899" s="63">
        <f>'ごみ処理概要'!B899</f>
        <v>0</v>
      </c>
      <c r="AB899" s="63">
        <v>899</v>
      </c>
    </row>
    <row r="900" spans="27:28" ht="13.5">
      <c r="AA900" s="63">
        <f>'ごみ処理概要'!B900</f>
        <v>0</v>
      </c>
      <c r="AB900" s="63">
        <v>900</v>
      </c>
    </row>
    <row r="901" spans="27:28" ht="13.5">
      <c r="AA901" s="63">
        <f>'ごみ処理概要'!B901</f>
        <v>0</v>
      </c>
      <c r="AB901" s="63">
        <v>901</v>
      </c>
    </row>
    <row r="902" spans="27:28" ht="13.5">
      <c r="AA902" s="63">
        <f>'ごみ処理概要'!B902</f>
        <v>0</v>
      </c>
      <c r="AB902" s="63">
        <v>902</v>
      </c>
    </row>
    <row r="903" spans="27:28" ht="13.5">
      <c r="AA903" s="63">
        <f>'ごみ処理概要'!B903</f>
        <v>0</v>
      </c>
      <c r="AB903" s="63">
        <v>903</v>
      </c>
    </row>
    <row r="904" spans="27:28" ht="13.5">
      <c r="AA904" s="63">
        <f>'ごみ処理概要'!B904</f>
        <v>0</v>
      </c>
      <c r="AB904" s="63">
        <v>904</v>
      </c>
    </row>
    <row r="905" spans="27:28" ht="13.5">
      <c r="AA905" s="63">
        <f>'ごみ処理概要'!B905</f>
        <v>0</v>
      </c>
      <c r="AB905" s="63">
        <v>905</v>
      </c>
    </row>
    <row r="906" spans="27:28" ht="13.5">
      <c r="AA906" s="63">
        <f>'ごみ処理概要'!B906</f>
        <v>0</v>
      </c>
      <c r="AB906" s="63">
        <v>906</v>
      </c>
    </row>
    <row r="907" spans="27:28" ht="13.5">
      <c r="AA907" s="63">
        <f>'ごみ処理概要'!B907</f>
        <v>0</v>
      </c>
      <c r="AB907" s="63">
        <v>907</v>
      </c>
    </row>
    <row r="908" spans="27:28" ht="13.5">
      <c r="AA908" s="63">
        <f>'ごみ処理概要'!B908</f>
        <v>0</v>
      </c>
      <c r="AB908" s="63">
        <v>908</v>
      </c>
    </row>
    <row r="909" spans="27:28" ht="13.5">
      <c r="AA909" s="63">
        <f>'ごみ処理概要'!B909</f>
        <v>0</v>
      </c>
      <c r="AB909" s="63">
        <v>909</v>
      </c>
    </row>
    <row r="910" spans="27:28" ht="13.5">
      <c r="AA910" s="63">
        <f>'ごみ処理概要'!B910</f>
        <v>0</v>
      </c>
      <c r="AB910" s="63">
        <v>910</v>
      </c>
    </row>
    <row r="911" spans="27:28" ht="13.5">
      <c r="AA911" s="63">
        <f>'ごみ処理概要'!B911</f>
        <v>0</v>
      </c>
      <c r="AB911" s="63">
        <v>911</v>
      </c>
    </row>
    <row r="912" spans="27:28" ht="13.5">
      <c r="AA912" s="63">
        <f>'ごみ処理概要'!B912</f>
        <v>0</v>
      </c>
      <c r="AB912" s="63">
        <v>912</v>
      </c>
    </row>
    <row r="913" spans="27:28" ht="13.5">
      <c r="AA913" s="63">
        <f>'ごみ処理概要'!B913</f>
        <v>0</v>
      </c>
      <c r="AB913" s="63">
        <v>913</v>
      </c>
    </row>
    <row r="914" spans="27:28" ht="13.5">
      <c r="AA914" s="63">
        <f>'ごみ処理概要'!B914</f>
        <v>0</v>
      </c>
      <c r="AB914" s="63">
        <v>914</v>
      </c>
    </row>
    <row r="915" spans="27:28" ht="13.5">
      <c r="AA915" s="63">
        <f>'ごみ処理概要'!B915</f>
        <v>0</v>
      </c>
      <c r="AB915" s="63">
        <v>915</v>
      </c>
    </row>
    <row r="916" spans="27:28" ht="13.5">
      <c r="AA916" s="63">
        <f>'ごみ処理概要'!B916</f>
        <v>0</v>
      </c>
      <c r="AB916" s="63">
        <v>916</v>
      </c>
    </row>
    <row r="917" spans="27:28" ht="13.5">
      <c r="AA917" s="63">
        <f>'ごみ処理概要'!B917</f>
        <v>0</v>
      </c>
      <c r="AB917" s="63">
        <v>917</v>
      </c>
    </row>
    <row r="918" spans="27:28" ht="13.5">
      <c r="AA918" s="63">
        <f>'ごみ処理概要'!B918</f>
        <v>0</v>
      </c>
      <c r="AB918" s="63">
        <v>918</v>
      </c>
    </row>
    <row r="919" spans="27:28" ht="13.5">
      <c r="AA919" s="63">
        <f>'ごみ処理概要'!B919</f>
        <v>0</v>
      </c>
      <c r="AB919" s="63">
        <v>919</v>
      </c>
    </row>
    <row r="920" spans="27:28" ht="13.5">
      <c r="AA920" s="63">
        <f>'ごみ処理概要'!B920</f>
        <v>0</v>
      </c>
      <c r="AB920" s="63">
        <v>920</v>
      </c>
    </row>
    <row r="921" spans="27:28" ht="13.5">
      <c r="AA921" s="63">
        <f>'ごみ処理概要'!B921</f>
        <v>0</v>
      </c>
      <c r="AB921" s="63">
        <v>921</v>
      </c>
    </row>
    <row r="922" spans="27:28" ht="13.5">
      <c r="AA922" s="63">
        <f>'ごみ処理概要'!B922</f>
        <v>0</v>
      </c>
      <c r="AB922" s="63">
        <v>922</v>
      </c>
    </row>
    <row r="923" spans="27:28" ht="13.5">
      <c r="AA923" s="63">
        <f>'ごみ処理概要'!B923</f>
        <v>0</v>
      </c>
      <c r="AB923" s="63">
        <v>923</v>
      </c>
    </row>
    <row r="924" spans="27:28" ht="13.5">
      <c r="AA924" s="63">
        <f>'ごみ処理概要'!B924</f>
        <v>0</v>
      </c>
      <c r="AB924" s="63">
        <v>924</v>
      </c>
    </row>
    <row r="925" spans="27:28" ht="13.5">
      <c r="AA925" s="63">
        <f>'ごみ処理概要'!B925</f>
        <v>0</v>
      </c>
      <c r="AB925" s="63">
        <v>925</v>
      </c>
    </row>
    <row r="926" spans="27:28" ht="13.5">
      <c r="AA926" s="63">
        <f>'ごみ処理概要'!B926</f>
        <v>0</v>
      </c>
      <c r="AB926" s="63">
        <v>926</v>
      </c>
    </row>
    <row r="927" spans="27:28" ht="13.5">
      <c r="AA927" s="63">
        <f>'ごみ処理概要'!B927</f>
        <v>0</v>
      </c>
      <c r="AB927" s="63">
        <v>927</v>
      </c>
    </row>
    <row r="928" spans="27:28" ht="13.5">
      <c r="AA928" s="63">
        <f>'ごみ処理概要'!B928</f>
        <v>0</v>
      </c>
      <c r="AB928" s="63">
        <v>928</v>
      </c>
    </row>
    <row r="929" spans="27:28" ht="13.5">
      <c r="AA929" s="63">
        <f>'ごみ処理概要'!B929</f>
        <v>0</v>
      </c>
      <c r="AB929" s="63">
        <v>929</v>
      </c>
    </row>
    <row r="930" spans="27:28" ht="13.5">
      <c r="AA930" s="63">
        <f>'ごみ処理概要'!B930</f>
        <v>0</v>
      </c>
      <c r="AB930" s="63">
        <v>930</v>
      </c>
    </row>
    <row r="931" spans="27:28" ht="13.5">
      <c r="AA931" s="63">
        <f>'ごみ処理概要'!B931</f>
        <v>0</v>
      </c>
      <c r="AB931" s="63">
        <v>931</v>
      </c>
    </row>
    <row r="932" spans="27:28" ht="13.5">
      <c r="AA932" s="63">
        <f>'ごみ処理概要'!B932</f>
        <v>0</v>
      </c>
      <c r="AB932" s="63">
        <v>932</v>
      </c>
    </row>
    <row r="933" spans="27:28" ht="13.5">
      <c r="AA933" s="63">
        <f>'ごみ処理概要'!B933</f>
        <v>0</v>
      </c>
      <c r="AB933" s="63">
        <v>933</v>
      </c>
    </row>
    <row r="934" spans="27:28" ht="13.5">
      <c r="AA934" s="63">
        <f>'ごみ処理概要'!B934</f>
        <v>0</v>
      </c>
      <c r="AB934" s="63">
        <v>934</v>
      </c>
    </row>
    <row r="935" spans="27:28" ht="13.5">
      <c r="AA935" s="63">
        <f>'ごみ処理概要'!B935</f>
        <v>0</v>
      </c>
      <c r="AB935" s="63">
        <v>935</v>
      </c>
    </row>
    <row r="936" spans="27:28" ht="13.5">
      <c r="AA936" s="63">
        <f>'ごみ処理概要'!B936</f>
        <v>0</v>
      </c>
      <c r="AB936" s="63">
        <v>936</v>
      </c>
    </row>
    <row r="937" spans="27:28" ht="13.5">
      <c r="AA937" s="63">
        <f>'ごみ処理概要'!B937</f>
        <v>0</v>
      </c>
      <c r="AB937" s="63">
        <v>937</v>
      </c>
    </row>
    <row r="938" spans="27:28" ht="13.5">
      <c r="AA938" s="63">
        <f>'ごみ処理概要'!B938</f>
        <v>0</v>
      </c>
      <c r="AB938" s="63">
        <v>938</v>
      </c>
    </row>
    <row r="939" spans="27:28" ht="13.5">
      <c r="AA939" s="63">
        <f>'ごみ処理概要'!B939</f>
        <v>0</v>
      </c>
      <c r="AB939" s="63">
        <v>939</v>
      </c>
    </row>
    <row r="940" spans="27:28" ht="13.5">
      <c r="AA940" s="63">
        <f>'ごみ処理概要'!B940</f>
        <v>0</v>
      </c>
      <c r="AB940" s="63">
        <v>940</v>
      </c>
    </row>
    <row r="941" spans="27:28" ht="13.5">
      <c r="AA941" s="63">
        <f>'ごみ処理概要'!B941</f>
        <v>0</v>
      </c>
      <c r="AB941" s="63">
        <v>941</v>
      </c>
    </row>
    <row r="942" spans="27:28" ht="13.5">
      <c r="AA942" s="63">
        <f>'ごみ処理概要'!B942</f>
        <v>0</v>
      </c>
      <c r="AB942" s="63">
        <v>942</v>
      </c>
    </row>
    <row r="943" spans="27:28" ht="13.5">
      <c r="AA943" s="63">
        <f>'ごみ処理概要'!B943</f>
        <v>0</v>
      </c>
      <c r="AB943" s="63">
        <v>943</v>
      </c>
    </row>
    <row r="944" spans="27:28" ht="13.5">
      <c r="AA944" s="63">
        <f>'ごみ処理概要'!B944</f>
        <v>0</v>
      </c>
      <c r="AB944" s="63">
        <v>944</v>
      </c>
    </row>
    <row r="945" spans="27:28" ht="13.5">
      <c r="AA945" s="63">
        <f>'ごみ処理概要'!B945</f>
        <v>0</v>
      </c>
      <c r="AB945" s="63">
        <v>945</v>
      </c>
    </row>
    <row r="946" spans="27:28" ht="13.5">
      <c r="AA946" s="63">
        <f>'ごみ処理概要'!B946</f>
        <v>0</v>
      </c>
      <c r="AB946" s="63">
        <v>946</v>
      </c>
    </row>
    <row r="947" spans="27:28" ht="13.5">
      <c r="AA947" s="63">
        <f>'ごみ処理概要'!B947</f>
        <v>0</v>
      </c>
      <c r="AB947" s="63">
        <v>947</v>
      </c>
    </row>
    <row r="948" spans="27:28" ht="13.5">
      <c r="AA948" s="63">
        <f>'ごみ処理概要'!B948</f>
        <v>0</v>
      </c>
      <c r="AB948" s="63">
        <v>948</v>
      </c>
    </row>
    <row r="949" spans="27:28" ht="13.5">
      <c r="AA949" s="63">
        <f>'ごみ処理概要'!B949</f>
        <v>0</v>
      </c>
      <c r="AB949" s="63">
        <v>949</v>
      </c>
    </row>
    <row r="950" spans="27:28" ht="13.5">
      <c r="AA950" s="63">
        <f>'ごみ処理概要'!B950</f>
        <v>0</v>
      </c>
      <c r="AB950" s="63">
        <v>950</v>
      </c>
    </row>
    <row r="951" spans="27:28" ht="13.5">
      <c r="AA951" s="63">
        <f>'ごみ処理概要'!B951</f>
        <v>0</v>
      </c>
      <c r="AB951" s="63">
        <v>951</v>
      </c>
    </row>
    <row r="952" spans="27:28" ht="13.5">
      <c r="AA952" s="63">
        <f>'ごみ処理概要'!B952</f>
        <v>0</v>
      </c>
      <c r="AB952" s="63">
        <v>952</v>
      </c>
    </row>
    <row r="953" spans="27:28" ht="13.5">
      <c r="AA953" s="63">
        <f>'ごみ処理概要'!B953</f>
        <v>0</v>
      </c>
      <c r="AB953" s="63">
        <v>953</v>
      </c>
    </row>
    <row r="954" spans="27:28" ht="13.5">
      <c r="AA954" s="63">
        <f>'ごみ処理概要'!B954</f>
        <v>0</v>
      </c>
      <c r="AB954" s="63">
        <v>954</v>
      </c>
    </row>
    <row r="955" spans="27:28" ht="13.5">
      <c r="AA955" s="63">
        <f>'ごみ処理概要'!B955</f>
        <v>0</v>
      </c>
      <c r="AB955" s="63">
        <v>955</v>
      </c>
    </row>
    <row r="956" spans="27:28" ht="13.5">
      <c r="AA956" s="63">
        <f>'ごみ処理概要'!B956</f>
        <v>0</v>
      </c>
      <c r="AB956" s="63">
        <v>956</v>
      </c>
    </row>
    <row r="957" spans="27:28" ht="13.5">
      <c r="AA957" s="63">
        <f>'ごみ処理概要'!B957</f>
        <v>0</v>
      </c>
      <c r="AB957" s="63">
        <v>957</v>
      </c>
    </row>
    <row r="958" spans="27:28" ht="13.5">
      <c r="AA958" s="63">
        <f>'ごみ処理概要'!B958</f>
        <v>0</v>
      </c>
      <c r="AB958" s="63">
        <v>958</v>
      </c>
    </row>
    <row r="959" spans="27:28" ht="13.5">
      <c r="AA959" s="63">
        <f>'ごみ処理概要'!B959</f>
        <v>0</v>
      </c>
      <c r="AB959" s="63">
        <v>959</v>
      </c>
    </row>
    <row r="960" spans="27:28" ht="13.5">
      <c r="AA960" s="63">
        <f>'ごみ処理概要'!B960</f>
        <v>0</v>
      </c>
      <c r="AB960" s="63">
        <v>960</v>
      </c>
    </row>
    <row r="961" spans="27:28" ht="13.5">
      <c r="AA961" s="63">
        <f>'ごみ処理概要'!B961</f>
        <v>0</v>
      </c>
      <c r="AB961" s="63">
        <v>961</v>
      </c>
    </row>
    <row r="962" spans="27:28" ht="13.5">
      <c r="AA962" s="63">
        <f>'ごみ処理概要'!B962</f>
        <v>0</v>
      </c>
      <c r="AB962" s="63">
        <v>962</v>
      </c>
    </row>
    <row r="963" spans="27:28" ht="13.5">
      <c r="AA963" s="63">
        <f>'ごみ処理概要'!B963</f>
        <v>0</v>
      </c>
      <c r="AB963" s="63">
        <v>963</v>
      </c>
    </row>
    <row r="964" spans="27:28" ht="13.5">
      <c r="AA964" s="63">
        <f>'ごみ処理概要'!B964</f>
        <v>0</v>
      </c>
      <c r="AB964" s="63">
        <v>964</v>
      </c>
    </row>
    <row r="965" spans="27:28" ht="13.5">
      <c r="AA965" s="63">
        <f>'ごみ処理概要'!B965</f>
        <v>0</v>
      </c>
      <c r="AB965" s="63">
        <v>965</v>
      </c>
    </row>
    <row r="966" spans="27:28" ht="13.5">
      <c r="AA966" s="63">
        <f>'ごみ処理概要'!B966</f>
        <v>0</v>
      </c>
      <c r="AB966" s="63">
        <v>966</v>
      </c>
    </row>
    <row r="967" spans="27:28" ht="13.5">
      <c r="AA967" s="63">
        <f>'ごみ処理概要'!B967</f>
        <v>0</v>
      </c>
      <c r="AB967" s="63">
        <v>967</v>
      </c>
    </row>
    <row r="968" spans="27:28" ht="13.5">
      <c r="AA968" s="63">
        <f>'ごみ処理概要'!B968</f>
        <v>0</v>
      </c>
      <c r="AB968" s="63">
        <v>968</v>
      </c>
    </row>
    <row r="969" spans="27:28" ht="13.5">
      <c r="AA969" s="63">
        <f>'ごみ処理概要'!B969</f>
        <v>0</v>
      </c>
      <c r="AB969" s="63">
        <v>969</v>
      </c>
    </row>
    <row r="970" spans="27:28" ht="13.5">
      <c r="AA970" s="63">
        <f>'ごみ処理概要'!B970</f>
        <v>0</v>
      </c>
      <c r="AB970" s="63">
        <v>970</v>
      </c>
    </row>
    <row r="971" spans="27:28" ht="13.5">
      <c r="AA971" s="63">
        <f>'ごみ処理概要'!B971</f>
        <v>0</v>
      </c>
      <c r="AB971" s="63">
        <v>971</v>
      </c>
    </row>
    <row r="972" spans="27:28" ht="13.5">
      <c r="AA972" s="63">
        <f>'ごみ処理概要'!B972</f>
        <v>0</v>
      </c>
      <c r="AB972" s="63">
        <v>972</v>
      </c>
    </row>
    <row r="973" spans="27:28" ht="13.5">
      <c r="AA973" s="63">
        <f>'ごみ処理概要'!B973</f>
        <v>0</v>
      </c>
      <c r="AB973" s="63">
        <v>973</v>
      </c>
    </row>
    <row r="974" spans="27:28" ht="13.5">
      <c r="AA974" s="63">
        <f>'ごみ処理概要'!B974</f>
        <v>0</v>
      </c>
      <c r="AB974" s="63">
        <v>974</v>
      </c>
    </row>
    <row r="975" spans="27:28" ht="13.5">
      <c r="AA975" s="63">
        <f>'ごみ処理概要'!B975</f>
        <v>0</v>
      </c>
      <c r="AB975" s="63">
        <v>975</v>
      </c>
    </row>
    <row r="976" spans="27:28" ht="13.5">
      <c r="AA976" s="63">
        <f>'ごみ処理概要'!B976</f>
        <v>0</v>
      </c>
      <c r="AB976" s="63">
        <v>976</v>
      </c>
    </row>
    <row r="977" spans="27:28" ht="13.5">
      <c r="AA977" s="63">
        <f>'ごみ処理概要'!B977</f>
        <v>0</v>
      </c>
      <c r="AB977" s="63">
        <v>977</v>
      </c>
    </row>
    <row r="978" spans="27:28" ht="13.5">
      <c r="AA978" s="63">
        <f>'ごみ処理概要'!B978</f>
        <v>0</v>
      </c>
      <c r="AB978" s="63">
        <v>978</v>
      </c>
    </row>
    <row r="979" spans="27:28" ht="13.5">
      <c r="AA979" s="63">
        <f>'ごみ処理概要'!B979</f>
        <v>0</v>
      </c>
      <c r="AB979" s="63">
        <v>979</v>
      </c>
    </row>
    <row r="980" spans="27:28" ht="13.5">
      <c r="AA980" s="63">
        <f>'ごみ処理概要'!B980</f>
        <v>0</v>
      </c>
      <c r="AB980" s="63">
        <v>980</v>
      </c>
    </row>
    <row r="981" spans="27:28" ht="13.5">
      <c r="AA981" s="63">
        <f>'ごみ処理概要'!B981</f>
        <v>0</v>
      </c>
      <c r="AB981" s="63">
        <v>981</v>
      </c>
    </row>
    <row r="982" spans="27:28" ht="13.5">
      <c r="AA982" s="63">
        <f>'ごみ処理概要'!B982</f>
        <v>0</v>
      </c>
      <c r="AB982" s="63">
        <v>982</v>
      </c>
    </row>
    <row r="983" spans="27:28" ht="13.5">
      <c r="AA983" s="63">
        <f>'ごみ処理概要'!B983</f>
        <v>0</v>
      </c>
      <c r="AB983" s="63">
        <v>983</v>
      </c>
    </row>
    <row r="984" spans="27:28" ht="13.5">
      <c r="AA984" s="63">
        <f>'ごみ処理概要'!B984</f>
        <v>0</v>
      </c>
      <c r="AB984" s="63">
        <v>984</v>
      </c>
    </row>
    <row r="985" spans="27:28" ht="13.5">
      <c r="AA985" s="63">
        <f>'ごみ処理概要'!B985</f>
        <v>0</v>
      </c>
      <c r="AB985" s="63">
        <v>985</v>
      </c>
    </row>
    <row r="986" spans="27:28" ht="13.5">
      <c r="AA986" s="63">
        <f>'ごみ処理概要'!B986</f>
        <v>0</v>
      </c>
      <c r="AB986" s="63">
        <v>986</v>
      </c>
    </row>
    <row r="987" spans="27:28" ht="13.5">
      <c r="AA987" s="63">
        <f>'ごみ処理概要'!B987</f>
        <v>0</v>
      </c>
      <c r="AB987" s="63">
        <v>987</v>
      </c>
    </row>
    <row r="988" spans="27:28" ht="13.5">
      <c r="AA988" s="63">
        <f>'ごみ処理概要'!B988</f>
        <v>0</v>
      </c>
      <c r="AB988" s="63">
        <v>988</v>
      </c>
    </row>
    <row r="989" spans="27:28" ht="13.5">
      <c r="AA989" s="63">
        <f>'ごみ処理概要'!B989</f>
        <v>0</v>
      </c>
      <c r="AB989" s="63">
        <v>989</v>
      </c>
    </row>
    <row r="990" spans="27:28" ht="13.5">
      <c r="AA990" s="63">
        <f>'ごみ処理概要'!B990</f>
        <v>0</v>
      </c>
      <c r="AB990" s="63">
        <v>990</v>
      </c>
    </row>
    <row r="991" spans="27:28" ht="13.5">
      <c r="AA991" s="63">
        <f>'ごみ処理概要'!B991</f>
        <v>0</v>
      </c>
      <c r="AB991" s="63">
        <v>991</v>
      </c>
    </row>
    <row r="992" spans="27:28" ht="13.5">
      <c r="AA992" s="63">
        <f>'ごみ処理概要'!B992</f>
        <v>0</v>
      </c>
      <c r="AB992" s="63">
        <v>992</v>
      </c>
    </row>
    <row r="993" spans="27:28" ht="13.5">
      <c r="AA993" s="63">
        <f>'ごみ処理概要'!B993</f>
        <v>0</v>
      </c>
      <c r="AB993" s="63">
        <v>993</v>
      </c>
    </row>
    <row r="994" spans="27:28" ht="13.5">
      <c r="AA994" s="63">
        <f>'ごみ処理概要'!B994</f>
        <v>0</v>
      </c>
      <c r="AB994" s="63">
        <v>994</v>
      </c>
    </row>
    <row r="995" spans="27:28" ht="13.5">
      <c r="AA995" s="63">
        <f>'ごみ処理概要'!B995</f>
        <v>0</v>
      </c>
      <c r="AB995" s="63">
        <v>995</v>
      </c>
    </row>
    <row r="996" spans="27:28" ht="13.5">
      <c r="AA996" s="63">
        <f>'ごみ処理概要'!B996</f>
        <v>0</v>
      </c>
      <c r="AB996" s="63">
        <v>996</v>
      </c>
    </row>
    <row r="997" spans="27:28" ht="13.5">
      <c r="AA997" s="63">
        <f>'ごみ処理概要'!B997</f>
        <v>0</v>
      </c>
      <c r="AB997" s="63">
        <v>997</v>
      </c>
    </row>
    <row r="998" spans="27:28" ht="13.5">
      <c r="AA998" s="63">
        <f>'ごみ処理概要'!B998</f>
        <v>0</v>
      </c>
      <c r="AB998" s="63">
        <v>998</v>
      </c>
    </row>
    <row r="999" spans="27:28" ht="13.5">
      <c r="AA999" s="63">
        <f>'ごみ処理概要'!B999</f>
        <v>0</v>
      </c>
      <c r="AB999" s="63">
        <v>999</v>
      </c>
    </row>
    <row r="1000" spans="27:28" ht="13.5">
      <c r="AA1000" s="63">
        <f>'ごみ処理概要'!B1000</f>
        <v>0</v>
      </c>
      <c r="AB1000" s="63">
        <v>1000</v>
      </c>
    </row>
    <row r="1001" spans="27:28" ht="13.5">
      <c r="AA1001" s="63">
        <f>'ごみ処理概要'!B1001</f>
        <v>0</v>
      </c>
      <c r="AB1001" s="63">
        <v>1001</v>
      </c>
    </row>
    <row r="1002" spans="27:28" ht="13.5">
      <c r="AA1002" s="63">
        <f>'ごみ処理概要'!B1002</f>
        <v>0</v>
      </c>
      <c r="AB1002" s="63">
        <v>1002</v>
      </c>
    </row>
    <row r="1003" spans="27:28" ht="13.5">
      <c r="AA1003" s="63">
        <f>'ごみ処理概要'!B1003</f>
        <v>0</v>
      </c>
      <c r="AB1003" s="63">
        <v>1003</v>
      </c>
    </row>
    <row r="1004" spans="27:28" ht="13.5">
      <c r="AA1004" s="63">
        <f>'ごみ処理概要'!B1004</f>
        <v>0</v>
      </c>
      <c r="AB1004" s="63">
        <v>1004</v>
      </c>
    </row>
    <row r="1005" spans="27:28" ht="13.5">
      <c r="AA1005" s="63">
        <f>'ごみ処理概要'!B1005</f>
        <v>0</v>
      </c>
      <c r="AB1005" s="63">
        <v>1005</v>
      </c>
    </row>
    <row r="1006" spans="27:28" ht="13.5">
      <c r="AA1006" s="63">
        <f>'ごみ処理概要'!B1006</f>
        <v>0</v>
      </c>
      <c r="AB1006" s="63">
        <v>1006</v>
      </c>
    </row>
    <row r="1007" spans="27:28" ht="13.5">
      <c r="AA1007" s="63">
        <f>'ごみ処理概要'!B1007</f>
        <v>0</v>
      </c>
      <c r="AB1007" s="63">
        <v>1007</v>
      </c>
    </row>
    <row r="1008" spans="27:28" ht="13.5">
      <c r="AA1008" s="63">
        <f>'ごみ処理概要'!B1008</f>
        <v>0</v>
      </c>
      <c r="AB1008" s="63">
        <v>1008</v>
      </c>
    </row>
    <row r="1009" spans="27:28" ht="13.5">
      <c r="AA1009" s="63">
        <f>'ごみ処理概要'!B1009</f>
        <v>0</v>
      </c>
      <c r="AB1009" s="63">
        <v>1009</v>
      </c>
    </row>
    <row r="1010" spans="27:28" ht="13.5">
      <c r="AA1010" s="63">
        <f>'ごみ処理概要'!B1010</f>
        <v>0</v>
      </c>
      <c r="AB1010" s="63">
        <v>1010</v>
      </c>
    </row>
    <row r="1011" spans="27:28" ht="13.5">
      <c r="AA1011" s="63">
        <f>'ごみ処理概要'!B1011</f>
        <v>0</v>
      </c>
      <c r="AB1011" s="63">
        <v>1011</v>
      </c>
    </row>
    <row r="1012" spans="27:28" ht="13.5">
      <c r="AA1012" s="63">
        <f>'ごみ処理概要'!B1012</f>
        <v>0</v>
      </c>
      <c r="AB1012" s="63">
        <v>1012</v>
      </c>
    </row>
    <row r="1013" spans="27:28" ht="13.5">
      <c r="AA1013" s="63">
        <f>'ごみ処理概要'!B1013</f>
        <v>0</v>
      </c>
      <c r="AB1013" s="63">
        <v>1013</v>
      </c>
    </row>
    <row r="1014" spans="27:28" ht="13.5">
      <c r="AA1014" s="63">
        <f>'ごみ処理概要'!B1014</f>
        <v>0</v>
      </c>
      <c r="AB1014" s="63">
        <v>1014</v>
      </c>
    </row>
    <row r="1015" spans="27:28" ht="13.5">
      <c r="AA1015" s="63">
        <f>'ごみ処理概要'!B1015</f>
        <v>0</v>
      </c>
      <c r="AB1015" s="63">
        <v>1015</v>
      </c>
    </row>
    <row r="1016" spans="27:28" ht="13.5">
      <c r="AA1016" s="63">
        <f>'ごみ処理概要'!B1016</f>
        <v>0</v>
      </c>
      <c r="AB1016" s="63">
        <v>1016</v>
      </c>
    </row>
    <row r="1017" spans="27:28" ht="13.5">
      <c r="AA1017" s="63">
        <f>'ごみ処理概要'!B1017</f>
        <v>0</v>
      </c>
      <c r="AB1017" s="63">
        <v>1017</v>
      </c>
    </row>
    <row r="1018" spans="27:28" ht="13.5">
      <c r="AA1018" s="63">
        <f>'ごみ処理概要'!B1018</f>
        <v>0</v>
      </c>
      <c r="AB1018" s="63">
        <v>1018</v>
      </c>
    </row>
    <row r="1019" spans="27:28" ht="13.5">
      <c r="AA1019" s="63">
        <f>'ごみ処理概要'!B1019</f>
        <v>0</v>
      </c>
      <c r="AB1019" s="63">
        <v>1019</v>
      </c>
    </row>
    <row r="1020" spans="27:28" ht="13.5">
      <c r="AA1020" s="63">
        <f>'ごみ処理概要'!B1020</f>
        <v>0</v>
      </c>
      <c r="AB1020" s="63">
        <v>1020</v>
      </c>
    </row>
    <row r="1021" spans="27:28" ht="13.5">
      <c r="AA1021" s="63">
        <f>'ごみ処理概要'!B1021</f>
        <v>0</v>
      </c>
      <c r="AB1021" s="63">
        <v>1021</v>
      </c>
    </row>
    <row r="1022" spans="27:28" ht="13.5">
      <c r="AA1022" s="63">
        <f>'ごみ処理概要'!B1022</f>
        <v>0</v>
      </c>
      <c r="AB1022" s="63">
        <v>1022</v>
      </c>
    </row>
    <row r="1023" spans="27:28" ht="13.5">
      <c r="AA1023" s="63">
        <f>'ごみ処理概要'!B1023</f>
        <v>0</v>
      </c>
      <c r="AB1023" s="63">
        <v>1023</v>
      </c>
    </row>
    <row r="1024" spans="27:28" ht="13.5">
      <c r="AA1024" s="63">
        <f>'ごみ処理概要'!B1024</f>
        <v>0</v>
      </c>
      <c r="AB1024" s="63">
        <v>1024</v>
      </c>
    </row>
    <row r="1025" spans="27:28" ht="13.5">
      <c r="AA1025" s="63">
        <f>'ごみ処理概要'!B1025</f>
        <v>0</v>
      </c>
      <c r="AB1025" s="63">
        <v>1025</v>
      </c>
    </row>
    <row r="1026" spans="27:28" ht="13.5">
      <c r="AA1026" s="63">
        <f>'ごみ処理概要'!B1026</f>
        <v>0</v>
      </c>
      <c r="AB1026" s="63">
        <v>1026</v>
      </c>
    </row>
    <row r="1027" spans="27:28" ht="13.5">
      <c r="AA1027" s="63">
        <f>'ごみ処理概要'!B1027</f>
        <v>0</v>
      </c>
      <c r="AB1027" s="63">
        <v>1027</v>
      </c>
    </row>
    <row r="1028" spans="27:28" ht="13.5">
      <c r="AA1028" s="63">
        <f>'ごみ処理概要'!B1028</f>
        <v>0</v>
      </c>
      <c r="AB1028" s="63">
        <v>1028</v>
      </c>
    </row>
    <row r="1029" spans="27:28" ht="13.5">
      <c r="AA1029" s="63">
        <f>'ごみ処理概要'!B1029</f>
        <v>0</v>
      </c>
      <c r="AB1029" s="63">
        <v>1029</v>
      </c>
    </row>
    <row r="1030" spans="27:28" ht="13.5">
      <c r="AA1030" s="63">
        <f>'ごみ処理概要'!B1030</f>
        <v>0</v>
      </c>
      <c r="AB1030" s="63">
        <v>1030</v>
      </c>
    </row>
    <row r="1031" spans="27:28" ht="13.5">
      <c r="AA1031" s="63">
        <f>'ごみ処理概要'!B1031</f>
        <v>0</v>
      </c>
      <c r="AB1031" s="63">
        <v>1031</v>
      </c>
    </row>
    <row r="1032" spans="27:28" ht="13.5">
      <c r="AA1032" s="63">
        <f>'ごみ処理概要'!B1032</f>
        <v>0</v>
      </c>
      <c r="AB1032" s="63">
        <v>1032</v>
      </c>
    </row>
    <row r="1033" spans="27:28" ht="13.5">
      <c r="AA1033" s="63">
        <f>'ごみ処理概要'!B1033</f>
        <v>0</v>
      </c>
      <c r="AB1033" s="63">
        <v>1033</v>
      </c>
    </row>
    <row r="1034" spans="27:28" ht="13.5">
      <c r="AA1034" s="63">
        <f>'ごみ処理概要'!B1034</f>
        <v>0</v>
      </c>
      <c r="AB1034" s="63">
        <v>1034</v>
      </c>
    </row>
    <row r="1035" spans="27:28" ht="13.5">
      <c r="AA1035" s="63">
        <f>'ごみ処理概要'!B1035</f>
        <v>0</v>
      </c>
      <c r="AB1035" s="63">
        <v>1035</v>
      </c>
    </row>
    <row r="1036" spans="27:28" ht="13.5">
      <c r="AA1036" s="63">
        <f>'ごみ処理概要'!B1036</f>
        <v>0</v>
      </c>
      <c r="AB1036" s="63">
        <v>1036</v>
      </c>
    </row>
    <row r="1037" spans="27:28" ht="13.5">
      <c r="AA1037" s="63">
        <f>'ごみ処理概要'!B1037</f>
        <v>0</v>
      </c>
      <c r="AB1037" s="63">
        <v>1037</v>
      </c>
    </row>
    <row r="1038" spans="27:28" ht="13.5">
      <c r="AA1038" s="63">
        <f>'ごみ処理概要'!B1038</f>
        <v>0</v>
      </c>
      <c r="AB1038" s="63">
        <v>1038</v>
      </c>
    </row>
    <row r="1039" spans="27:28" ht="13.5">
      <c r="AA1039" s="63">
        <f>'ごみ処理概要'!B1039</f>
        <v>0</v>
      </c>
      <c r="AB1039" s="63">
        <v>1039</v>
      </c>
    </row>
    <row r="1040" spans="27:28" ht="13.5">
      <c r="AA1040" s="63">
        <f>'ごみ処理概要'!B1040</f>
        <v>0</v>
      </c>
      <c r="AB1040" s="63">
        <v>1040</v>
      </c>
    </row>
    <row r="1041" spans="27:28" ht="13.5">
      <c r="AA1041" s="63">
        <f>'ごみ処理概要'!B1041</f>
        <v>0</v>
      </c>
      <c r="AB1041" s="63">
        <v>1041</v>
      </c>
    </row>
    <row r="1042" spans="27:28" ht="13.5">
      <c r="AA1042" s="63">
        <f>'ごみ処理概要'!B1042</f>
        <v>0</v>
      </c>
      <c r="AB1042" s="63">
        <v>1042</v>
      </c>
    </row>
    <row r="1043" spans="27:28" ht="13.5">
      <c r="AA1043" s="63">
        <f>'ごみ処理概要'!B1043</f>
        <v>0</v>
      </c>
      <c r="AB1043" s="63">
        <v>1043</v>
      </c>
    </row>
    <row r="1044" spans="27:28" ht="13.5">
      <c r="AA1044" s="63">
        <f>'ごみ処理概要'!B1044</f>
        <v>0</v>
      </c>
      <c r="AB1044" s="63">
        <v>1044</v>
      </c>
    </row>
    <row r="1045" spans="27:28" ht="13.5">
      <c r="AA1045" s="63">
        <f>'ごみ処理概要'!B1045</f>
        <v>0</v>
      </c>
      <c r="AB1045" s="63">
        <v>1045</v>
      </c>
    </row>
    <row r="1046" spans="27:28" ht="13.5">
      <c r="AA1046" s="63">
        <f>'ごみ処理概要'!B1046</f>
        <v>0</v>
      </c>
      <c r="AB1046" s="63">
        <v>1046</v>
      </c>
    </row>
    <row r="1047" spans="27:28" ht="13.5">
      <c r="AA1047" s="63">
        <f>'ごみ処理概要'!B1047</f>
        <v>0</v>
      </c>
      <c r="AB1047" s="63">
        <v>1047</v>
      </c>
    </row>
    <row r="1048" spans="27:28" ht="13.5">
      <c r="AA1048" s="63">
        <f>'ごみ処理概要'!B1048</f>
        <v>0</v>
      </c>
      <c r="AB1048" s="63">
        <v>1048</v>
      </c>
    </row>
    <row r="1049" spans="27:28" ht="13.5">
      <c r="AA1049" s="63">
        <f>'ごみ処理概要'!B1049</f>
        <v>0</v>
      </c>
      <c r="AB1049" s="63">
        <v>1049</v>
      </c>
    </row>
    <row r="1050" spans="27:28" ht="13.5">
      <c r="AA1050" s="63">
        <f>'ごみ処理概要'!B1050</f>
        <v>0</v>
      </c>
      <c r="AB1050" s="63">
        <v>1050</v>
      </c>
    </row>
    <row r="1051" spans="27:28" ht="13.5">
      <c r="AA1051" s="63">
        <f>'ごみ処理概要'!B1051</f>
        <v>0</v>
      </c>
      <c r="AB1051" s="63">
        <v>1051</v>
      </c>
    </row>
    <row r="1052" spans="27:28" ht="13.5">
      <c r="AA1052" s="63">
        <f>'ごみ処理概要'!B1052</f>
        <v>0</v>
      </c>
      <c r="AB1052" s="63">
        <v>1052</v>
      </c>
    </row>
    <row r="1053" spans="27:28" ht="13.5">
      <c r="AA1053" s="63">
        <f>'ごみ処理概要'!B1053</f>
        <v>0</v>
      </c>
      <c r="AB1053" s="63">
        <v>1053</v>
      </c>
    </row>
    <row r="1054" spans="27:28" ht="13.5">
      <c r="AA1054" s="63">
        <f>'ごみ処理概要'!B1054</f>
        <v>0</v>
      </c>
      <c r="AB1054" s="63">
        <v>1054</v>
      </c>
    </row>
    <row r="1055" spans="27:28" ht="13.5">
      <c r="AA1055" s="63">
        <f>'ごみ処理概要'!B1055</f>
        <v>0</v>
      </c>
      <c r="AB1055" s="63">
        <v>1055</v>
      </c>
    </row>
    <row r="1056" spans="27:28" ht="13.5">
      <c r="AA1056" s="63">
        <f>'ごみ処理概要'!B1056</f>
        <v>0</v>
      </c>
      <c r="AB1056" s="63">
        <v>1056</v>
      </c>
    </row>
    <row r="1057" spans="27:28" ht="13.5">
      <c r="AA1057" s="63">
        <f>'ごみ処理概要'!B1057</f>
        <v>0</v>
      </c>
      <c r="AB1057" s="63">
        <v>1057</v>
      </c>
    </row>
    <row r="1058" spans="27:28" ht="13.5">
      <c r="AA1058" s="63">
        <f>'ごみ処理概要'!B1058</f>
        <v>0</v>
      </c>
      <c r="AB1058" s="63">
        <v>1058</v>
      </c>
    </row>
    <row r="1059" spans="27:28" ht="13.5">
      <c r="AA1059" s="63">
        <f>'ごみ処理概要'!B1059</f>
        <v>0</v>
      </c>
      <c r="AB1059" s="63">
        <v>1059</v>
      </c>
    </row>
    <row r="1060" spans="27:28" ht="13.5">
      <c r="AA1060" s="63">
        <f>'ごみ処理概要'!B1060</f>
        <v>0</v>
      </c>
      <c r="AB1060" s="63">
        <v>1060</v>
      </c>
    </row>
    <row r="1061" spans="27:28" ht="13.5">
      <c r="AA1061" s="63">
        <f>'ごみ処理概要'!B1061</f>
        <v>0</v>
      </c>
      <c r="AB1061" s="63">
        <v>1061</v>
      </c>
    </row>
    <row r="1062" spans="27:28" ht="13.5">
      <c r="AA1062" s="63">
        <f>'ごみ処理概要'!B1062</f>
        <v>0</v>
      </c>
      <c r="AB1062" s="63">
        <v>1062</v>
      </c>
    </row>
    <row r="1063" spans="27:28" ht="13.5">
      <c r="AA1063" s="63">
        <f>'ごみ処理概要'!B1063</f>
        <v>0</v>
      </c>
      <c r="AB1063" s="63">
        <v>1063</v>
      </c>
    </row>
    <row r="1064" spans="27:28" ht="13.5">
      <c r="AA1064" s="63">
        <f>'ごみ処理概要'!B1064</f>
        <v>0</v>
      </c>
      <c r="AB1064" s="63">
        <v>1064</v>
      </c>
    </row>
    <row r="1065" spans="27:28" ht="13.5">
      <c r="AA1065" s="63">
        <f>'ごみ処理概要'!B1065</f>
        <v>0</v>
      </c>
      <c r="AB1065" s="63">
        <v>1065</v>
      </c>
    </row>
    <row r="1066" spans="27:28" ht="13.5">
      <c r="AA1066" s="63">
        <f>'ごみ処理概要'!B1066</f>
        <v>0</v>
      </c>
      <c r="AB1066" s="63">
        <v>1066</v>
      </c>
    </row>
    <row r="1067" spans="27:28" ht="13.5">
      <c r="AA1067" s="63">
        <f>'ごみ処理概要'!B1067</f>
        <v>0</v>
      </c>
      <c r="AB1067" s="63">
        <v>1067</v>
      </c>
    </row>
    <row r="1068" spans="27:28" ht="13.5">
      <c r="AA1068" s="63">
        <f>'ごみ処理概要'!B1068</f>
        <v>0</v>
      </c>
      <c r="AB1068" s="63">
        <v>1068</v>
      </c>
    </row>
    <row r="1069" spans="27:28" ht="13.5">
      <c r="AA1069" s="63">
        <f>'ごみ処理概要'!B1069</f>
        <v>0</v>
      </c>
      <c r="AB1069" s="63">
        <v>1069</v>
      </c>
    </row>
    <row r="1070" spans="27:28" ht="13.5">
      <c r="AA1070" s="63">
        <f>'ごみ処理概要'!B1070</f>
        <v>0</v>
      </c>
      <c r="AB1070" s="63">
        <v>1070</v>
      </c>
    </row>
    <row r="1071" spans="27:28" ht="13.5">
      <c r="AA1071" s="63">
        <f>'ごみ処理概要'!B1071</f>
        <v>0</v>
      </c>
      <c r="AB1071" s="63">
        <v>1071</v>
      </c>
    </row>
    <row r="1072" spans="27:28" ht="13.5">
      <c r="AA1072" s="63">
        <f>'ごみ処理概要'!B1072</f>
        <v>0</v>
      </c>
      <c r="AB1072" s="63">
        <v>1072</v>
      </c>
    </row>
    <row r="1073" spans="27:28" ht="13.5">
      <c r="AA1073" s="63">
        <f>'ごみ処理概要'!B1073</f>
        <v>0</v>
      </c>
      <c r="AB1073" s="63">
        <v>1073</v>
      </c>
    </row>
    <row r="1074" spans="27:28" ht="13.5">
      <c r="AA1074" s="63">
        <f>'ごみ処理概要'!B1074</f>
        <v>0</v>
      </c>
      <c r="AB1074" s="63">
        <v>1074</v>
      </c>
    </row>
    <row r="1075" spans="27:28" ht="13.5">
      <c r="AA1075" s="63">
        <f>'ごみ処理概要'!B1075</f>
        <v>0</v>
      </c>
      <c r="AB1075" s="63">
        <v>1075</v>
      </c>
    </row>
    <row r="1076" spans="27:28" ht="13.5">
      <c r="AA1076" s="63">
        <f>'ごみ処理概要'!B1076</f>
        <v>0</v>
      </c>
      <c r="AB1076" s="63">
        <v>1076</v>
      </c>
    </row>
    <row r="1077" spans="27:28" ht="13.5">
      <c r="AA1077" s="63">
        <f>'ごみ処理概要'!B1077</f>
        <v>0</v>
      </c>
      <c r="AB1077" s="63">
        <v>1077</v>
      </c>
    </row>
    <row r="1078" spans="27:28" ht="13.5">
      <c r="AA1078" s="63">
        <f>'ごみ処理概要'!B1078</f>
        <v>0</v>
      </c>
      <c r="AB1078" s="63">
        <v>1078</v>
      </c>
    </row>
    <row r="1079" spans="27:28" ht="13.5">
      <c r="AA1079" s="63">
        <f>'ごみ処理概要'!B1079</f>
        <v>0</v>
      </c>
      <c r="AB1079" s="63">
        <v>1079</v>
      </c>
    </row>
    <row r="1080" spans="27:28" ht="13.5">
      <c r="AA1080" s="63">
        <f>'ごみ処理概要'!B1080</f>
        <v>0</v>
      </c>
      <c r="AB1080" s="63">
        <v>1080</v>
      </c>
    </row>
    <row r="1081" spans="27:28" ht="13.5">
      <c r="AA1081" s="63">
        <f>'ごみ処理概要'!B1081</f>
        <v>0</v>
      </c>
      <c r="AB1081" s="63">
        <v>1081</v>
      </c>
    </row>
    <row r="1082" spans="27:28" ht="13.5">
      <c r="AA1082" s="63">
        <f>'ごみ処理概要'!B1082</f>
        <v>0</v>
      </c>
      <c r="AB1082" s="63">
        <v>1082</v>
      </c>
    </row>
    <row r="1083" spans="27:28" ht="13.5">
      <c r="AA1083" s="63">
        <f>'ごみ処理概要'!B1083</f>
        <v>0</v>
      </c>
      <c r="AB1083" s="63">
        <v>1083</v>
      </c>
    </row>
    <row r="1084" spans="27:28" ht="13.5">
      <c r="AA1084" s="63">
        <f>'ごみ処理概要'!B1084</f>
        <v>0</v>
      </c>
      <c r="AB1084" s="63">
        <v>1084</v>
      </c>
    </row>
    <row r="1085" spans="27:28" ht="13.5">
      <c r="AA1085" s="63">
        <f>'ごみ処理概要'!B1085</f>
        <v>0</v>
      </c>
      <c r="AB1085" s="63">
        <v>1085</v>
      </c>
    </row>
    <row r="1086" spans="27:28" ht="13.5">
      <c r="AA1086" s="63">
        <f>'ごみ処理概要'!B1086</f>
        <v>0</v>
      </c>
      <c r="AB1086" s="63">
        <v>1086</v>
      </c>
    </row>
    <row r="1087" spans="27:28" ht="13.5">
      <c r="AA1087" s="63">
        <f>'ごみ処理概要'!B1087</f>
        <v>0</v>
      </c>
      <c r="AB1087" s="63">
        <v>1087</v>
      </c>
    </row>
    <row r="1088" spans="27:28" ht="13.5">
      <c r="AA1088" s="63">
        <f>'ごみ処理概要'!B1088</f>
        <v>0</v>
      </c>
      <c r="AB1088" s="63">
        <v>1088</v>
      </c>
    </row>
    <row r="1089" spans="27:28" ht="13.5">
      <c r="AA1089" s="63">
        <f>'ごみ処理概要'!B1089</f>
        <v>0</v>
      </c>
      <c r="AB1089" s="63">
        <v>1089</v>
      </c>
    </row>
    <row r="1090" spans="27:28" ht="13.5">
      <c r="AA1090" s="63">
        <f>'ごみ処理概要'!B1090</f>
        <v>0</v>
      </c>
      <c r="AB1090" s="63">
        <v>1090</v>
      </c>
    </row>
    <row r="1091" spans="27:28" ht="13.5">
      <c r="AA1091" s="63">
        <f>'ごみ処理概要'!B1091</f>
        <v>0</v>
      </c>
      <c r="AB1091" s="63">
        <v>1091</v>
      </c>
    </row>
    <row r="1092" spans="27:28" ht="13.5">
      <c r="AA1092" s="63">
        <f>'ごみ処理概要'!B1092</f>
        <v>0</v>
      </c>
      <c r="AB1092" s="63">
        <v>1092</v>
      </c>
    </row>
    <row r="1093" spans="27:28" ht="13.5">
      <c r="AA1093" s="63">
        <f>'ごみ処理概要'!B1093</f>
        <v>0</v>
      </c>
      <c r="AB1093" s="63">
        <v>1093</v>
      </c>
    </row>
    <row r="1094" spans="27:28" ht="13.5">
      <c r="AA1094" s="63">
        <f>'ごみ処理概要'!B1094</f>
        <v>0</v>
      </c>
      <c r="AB1094" s="63">
        <v>1094</v>
      </c>
    </row>
    <row r="1095" spans="27:28" ht="13.5">
      <c r="AA1095" s="63">
        <f>'ごみ処理概要'!B1095</f>
        <v>0</v>
      </c>
      <c r="AB1095" s="63">
        <v>1095</v>
      </c>
    </row>
    <row r="1096" spans="27:28" ht="13.5">
      <c r="AA1096" s="63">
        <f>'ごみ処理概要'!B1096</f>
        <v>0</v>
      </c>
      <c r="AB1096" s="63">
        <v>1096</v>
      </c>
    </row>
    <row r="1097" spans="27:28" ht="13.5">
      <c r="AA1097" s="63">
        <f>'ごみ処理概要'!B1097</f>
        <v>0</v>
      </c>
      <c r="AB1097" s="63">
        <v>1097</v>
      </c>
    </row>
    <row r="1098" spans="27:28" ht="13.5">
      <c r="AA1098" s="63">
        <f>'ごみ処理概要'!B1098</f>
        <v>0</v>
      </c>
      <c r="AB1098" s="63">
        <v>1098</v>
      </c>
    </row>
    <row r="1099" spans="27:28" ht="13.5">
      <c r="AA1099" s="63">
        <f>'ごみ処理概要'!B1099</f>
        <v>0</v>
      </c>
      <c r="AB1099" s="63">
        <v>1099</v>
      </c>
    </row>
    <row r="1100" spans="27:28" ht="13.5">
      <c r="AA1100" s="63">
        <f>'ごみ処理概要'!B1100</f>
        <v>0</v>
      </c>
      <c r="AB1100" s="63">
        <v>1100</v>
      </c>
    </row>
    <row r="1101" spans="27:28" ht="13.5">
      <c r="AA1101" s="63">
        <f>'ごみ処理概要'!B1101</f>
        <v>0</v>
      </c>
      <c r="AB1101" s="63">
        <v>1101</v>
      </c>
    </row>
    <row r="1102" spans="27:28" ht="13.5">
      <c r="AA1102" s="63">
        <f>'ごみ処理概要'!B1102</f>
        <v>0</v>
      </c>
      <c r="AB1102" s="63">
        <v>1102</v>
      </c>
    </row>
    <row r="1103" spans="27:28" ht="13.5">
      <c r="AA1103" s="63">
        <f>'ごみ処理概要'!B1103</f>
        <v>0</v>
      </c>
      <c r="AB1103" s="63">
        <v>1103</v>
      </c>
    </row>
    <row r="1104" spans="27:28" ht="13.5">
      <c r="AA1104" s="63">
        <f>'ごみ処理概要'!B1104</f>
        <v>0</v>
      </c>
      <c r="AB1104" s="63">
        <v>1104</v>
      </c>
    </row>
    <row r="1105" spans="27:28" ht="13.5">
      <c r="AA1105" s="63">
        <f>'ごみ処理概要'!B1105</f>
        <v>0</v>
      </c>
      <c r="AB1105" s="63">
        <v>1105</v>
      </c>
    </row>
    <row r="1106" spans="27:28" ht="13.5">
      <c r="AA1106" s="63">
        <f>'ごみ処理概要'!B1106</f>
        <v>0</v>
      </c>
      <c r="AB1106" s="63">
        <v>1106</v>
      </c>
    </row>
    <row r="1107" spans="27:28" ht="13.5">
      <c r="AA1107" s="63">
        <f>'ごみ処理概要'!B1107</f>
        <v>0</v>
      </c>
      <c r="AB1107" s="63">
        <v>1107</v>
      </c>
    </row>
    <row r="1108" spans="27:28" ht="13.5">
      <c r="AA1108" s="63">
        <f>'ごみ処理概要'!B1108</f>
        <v>0</v>
      </c>
      <c r="AB1108" s="63">
        <v>1108</v>
      </c>
    </row>
    <row r="1109" spans="27:28" ht="13.5">
      <c r="AA1109" s="63">
        <f>'ごみ処理概要'!B1109</f>
        <v>0</v>
      </c>
      <c r="AB1109" s="63">
        <v>1109</v>
      </c>
    </row>
    <row r="1110" spans="27:28" ht="13.5">
      <c r="AA1110" s="63">
        <f>'ごみ処理概要'!B1110</f>
        <v>0</v>
      </c>
      <c r="AB1110" s="63">
        <v>1110</v>
      </c>
    </row>
    <row r="1111" spans="27:28" ht="13.5">
      <c r="AA1111" s="63">
        <f>'ごみ処理概要'!B1111</f>
        <v>0</v>
      </c>
      <c r="AB1111" s="63">
        <v>1111</v>
      </c>
    </row>
    <row r="1112" spans="27:28" ht="13.5">
      <c r="AA1112" s="63">
        <f>'ごみ処理概要'!B1112</f>
        <v>0</v>
      </c>
      <c r="AB1112" s="63">
        <v>1112</v>
      </c>
    </row>
    <row r="1113" spans="27:28" ht="13.5">
      <c r="AA1113" s="63">
        <f>'ごみ処理概要'!B1113</f>
        <v>0</v>
      </c>
      <c r="AB1113" s="63">
        <v>1113</v>
      </c>
    </row>
    <row r="1114" spans="27:28" ht="13.5">
      <c r="AA1114" s="63">
        <f>'ごみ処理概要'!B1114</f>
        <v>0</v>
      </c>
      <c r="AB1114" s="63">
        <v>1114</v>
      </c>
    </row>
    <row r="1115" spans="27:28" ht="13.5">
      <c r="AA1115" s="63">
        <f>'ごみ処理概要'!B1115</f>
        <v>0</v>
      </c>
      <c r="AB1115" s="63">
        <v>1115</v>
      </c>
    </row>
    <row r="1116" spans="27:28" ht="13.5">
      <c r="AA1116" s="63">
        <f>'ごみ処理概要'!B1116</f>
        <v>0</v>
      </c>
      <c r="AB1116" s="63">
        <v>1116</v>
      </c>
    </row>
    <row r="1117" spans="27:28" ht="13.5">
      <c r="AA1117" s="63">
        <f>'ごみ処理概要'!B1117</f>
        <v>0</v>
      </c>
      <c r="AB1117" s="63">
        <v>1117</v>
      </c>
    </row>
    <row r="1118" spans="27:28" ht="13.5">
      <c r="AA1118" s="63">
        <f>'ごみ処理概要'!B1118</f>
        <v>0</v>
      </c>
      <c r="AB1118" s="63">
        <v>1118</v>
      </c>
    </row>
    <row r="1119" spans="27:28" ht="13.5">
      <c r="AA1119" s="63">
        <f>'ごみ処理概要'!B1119</f>
        <v>0</v>
      </c>
      <c r="AB1119" s="63">
        <v>1119</v>
      </c>
    </row>
    <row r="1120" spans="27:28" ht="13.5">
      <c r="AA1120" s="63">
        <f>'ごみ処理概要'!B1120</f>
        <v>0</v>
      </c>
      <c r="AB1120" s="63">
        <v>1120</v>
      </c>
    </row>
    <row r="1121" spans="27:28" ht="13.5">
      <c r="AA1121" s="63">
        <f>'ごみ処理概要'!B1121</f>
        <v>0</v>
      </c>
      <c r="AB1121" s="63">
        <v>1121</v>
      </c>
    </row>
    <row r="1122" spans="27:28" ht="13.5">
      <c r="AA1122" s="63">
        <f>'ごみ処理概要'!B1122</f>
        <v>0</v>
      </c>
      <c r="AB1122" s="63">
        <v>1122</v>
      </c>
    </row>
    <row r="1123" spans="27:28" ht="13.5">
      <c r="AA1123" s="63">
        <f>'ごみ処理概要'!B1123</f>
        <v>0</v>
      </c>
      <c r="AB1123" s="63">
        <v>1123</v>
      </c>
    </row>
    <row r="1124" spans="27:28" ht="13.5">
      <c r="AA1124" s="63">
        <f>'ごみ処理概要'!B1124</f>
        <v>0</v>
      </c>
      <c r="AB1124" s="63">
        <v>1124</v>
      </c>
    </row>
    <row r="1125" spans="27:28" ht="13.5">
      <c r="AA1125" s="63">
        <f>'ごみ処理概要'!B1125</f>
        <v>0</v>
      </c>
      <c r="AB1125" s="63">
        <v>1125</v>
      </c>
    </row>
    <row r="1126" spans="27:28" ht="13.5">
      <c r="AA1126" s="63">
        <f>'ごみ処理概要'!B1126</f>
        <v>0</v>
      </c>
      <c r="AB1126" s="63">
        <v>1126</v>
      </c>
    </row>
    <row r="1127" spans="27:28" ht="13.5">
      <c r="AA1127" s="63">
        <f>'ごみ処理概要'!B1127</f>
        <v>0</v>
      </c>
      <c r="AB1127" s="63">
        <v>1127</v>
      </c>
    </row>
    <row r="1128" spans="27:28" ht="13.5">
      <c r="AA1128" s="63">
        <f>'ごみ処理概要'!B1128</f>
        <v>0</v>
      </c>
      <c r="AB1128" s="63">
        <v>1128</v>
      </c>
    </row>
    <row r="1129" spans="27:28" ht="13.5">
      <c r="AA1129" s="63">
        <f>'ごみ処理概要'!B1129</f>
        <v>0</v>
      </c>
      <c r="AB1129" s="63">
        <v>1129</v>
      </c>
    </row>
    <row r="1130" spans="27:28" ht="13.5">
      <c r="AA1130" s="63">
        <f>'ごみ処理概要'!B1130</f>
        <v>0</v>
      </c>
      <c r="AB1130" s="63">
        <v>1130</v>
      </c>
    </row>
    <row r="1131" spans="27:28" ht="13.5">
      <c r="AA1131" s="63">
        <f>'ごみ処理概要'!B1131</f>
        <v>0</v>
      </c>
      <c r="AB1131" s="63">
        <v>1131</v>
      </c>
    </row>
    <row r="1132" spans="27:28" ht="13.5">
      <c r="AA1132" s="63">
        <f>'ごみ処理概要'!B1132</f>
        <v>0</v>
      </c>
      <c r="AB1132" s="63">
        <v>1132</v>
      </c>
    </row>
    <row r="1133" spans="27:28" ht="13.5">
      <c r="AA1133" s="63">
        <f>'ごみ処理概要'!B1133</f>
        <v>0</v>
      </c>
      <c r="AB1133" s="63">
        <v>1133</v>
      </c>
    </row>
    <row r="1134" spans="27:28" ht="13.5">
      <c r="AA1134" s="63">
        <f>'ごみ処理概要'!B1134</f>
        <v>0</v>
      </c>
      <c r="AB1134" s="63">
        <v>1134</v>
      </c>
    </row>
    <row r="1135" spans="27:28" ht="13.5">
      <c r="AA1135" s="63">
        <f>'ごみ処理概要'!B1135</f>
        <v>0</v>
      </c>
      <c r="AB1135" s="63">
        <v>1135</v>
      </c>
    </row>
    <row r="1136" spans="27:28" ht="13.5">
      <c r="AA1136" s="63">
        <f>'ごみ処理概要'!B1136</f>
        <v>0</v>
      </c>
      <c r="AB1136" s="63">
        <v>1136</v>
      </c>
    </row>
    <row r="1137" spans="27:28" ht="13.5">
      <c r="AA1137" s="63">
        <f>'ごみ処理概要'!B1137</f>
        <v>0</v>
      </c>
      <c r="AB1137" s="63">
        <v>1137</v>
      </c>
    </row>
    <row r="1138" spans="27:28" ht="13.5">
      <c r="AA1138" s="63">
        <f>'ごみ処理概要'!B1138</f>
        <v>0</v>
      </c>
      <c r="AB1138" s="63">
        <v>1138</v>
      </c>
    </row>
    <row r="1139" spans="27:28" ht="13.5">
      <c r="AA1139" s="63">
        <f>'ごみ処理概要'!B1139</f>
        <v>0</v>
      </c>
      <c r="AB1139" s="63">
        <v>1139</v>
      </c>
    </row>
    <row r="1140" spans="27:28" ht="13.5">
      <c r="AA1140" s="63">
        <f>'ごみ処理概要'!B1140</f>
        <v>0</v>
      </c>
      <c r="AB1140" s="63">
        <v>1140</v>
      </c>
    </row>
    <row r="1141" spans="27:28" ht="13.5">
      <c r="AA1141" s="63">
        <f>'ごみ処理概要'!B1141</f>
        <v>0</v>
      </c>
      <c r="AB1141" s="63">
        <v>1141</v>
      </c>
    </row>
    <row r="1142" spans="27:28" ht="13.5">
      <c r="AA1142" s="63">
        <f>'ごみ処理概要'!B1142</f>
        <v>0</v>
      </c>
      <c r="AB1142" s="63">
        <v>1142</v>
      </c>
    </row>
    <row r="1143" spans="27:28" ht="13.5">
      <c r="AA1143" s="63">
        <f>'ごみ処理概要'!B1143</f>
        <v>0</v>
      </c>
      <c r="AB1143" s="63">
        <v>1143</v>
      </c>
    </row>
    <row r="1144" spans="27:28" ht="13.5">
      <c r="AA1144" s="63">
        <f>'ごみ処理概要'!B1144</f>
        <v>0</v>
      </c>
      <c r="AB1144" s="63">
        <v>1144</v>
      </c>
    </row>
    <row r="1145" spans="27:28" ht="13.5">
      <c r="AA1145" s="63">
        <f>'ごみ処理概要'!B1145</f>
        <v>0</v>
      </c>
      <c r="AB1145" s="63">
        <v>1145</v>
      </c>
    </row>
    <row r="1146" spans="27:28" ht="13.5">
      <c r="AA1146" s="63">
        <f>'ごみ処理概要'!B1146</f>
        <v>0</v>
      </c>
      <c r="AB1146" s="63">
        <v>1146</v>
      </c>
    </row>
    <row r="1147" spans="27:28" ht="13.5">
      <c r="AA1147" s="63">
        <f>'ごみ処理概要'!B1147</f>
        <v>0</v>
      </c>
      <c r="AB1147" s="63">
        <v>1147</v>
      </c>
    </row>
    <row r="1148" spans="27:28" ht="13.5">
      <c r="AA1148" s="63">
        <f>'ごみ処理概要'!B1148</f>
        <v>0</v>
      </c>
      <c r="AB1148" s="63">
        <v>1148</v>
      </c>
    </row>
    <row r="1149" spans="27:28" ht="13.5">
      <c r="AA1149" s="63">
        <f>'ごみ処理概要'!B1149</f>
        <v>0</v>
      </c>
      <c r="AB1149" s="63">
        <v>1149</v>
      </c>
    </row>
    <row r="1150" spans="27:28" ht="13.5">
      <c r="AA1150" s="63">
        <f>'ごみ処理概要'!B1150</f>
        <v>0</v>
      </c>
      <c r="AB1150" s="63">
        <v>1150</v>
      </c>
    </row>
    <row r="1151" spans="27:28" ht="13.5">
      <c r="AA1151" s="63">
        <f>'ごみ処理概要'!B1151</f>
        <v>0</v>
      </c>
      <c r="AB1151" s="63">
        <v>1151</v>
      </c>
    </row>
    <row r="1152" spans="27:28" ht="13.5">
      <c r="AA1152" s="63">
        <f>'ごみ処理概要'!B1152</f>
        <v>0</v>
      </c>
      <c r="AB1152" s="63">
        <v>1152</v>
      </c>
    </row>
    <row r="1153" spans="27:28" ht="13.5">
      <c r="AA1153" s="63">
        <f>'ごみ処理概要'!B1153</f>
        <v>0</v>
      </c>
      <c r="AB1153" s="63">
        <v>1153</v>
      </c>
    </row>
    <row r="1154" spans="27:28" ht="13.5">
      <c r="AA1154" s="63">
        <f>'ごみ処理概要'!B1154</f>
        <v>0</v>
      </c>
      <c r="AB1154" s="63">
        <v>1154</v>
      </c>
    </row>
    <row r="1155" spans="27:28" ht="13.5">
      <c r="AA1155" s="63">
        <f>'ごみ処理概要'!B1155</f>
        <v>0</v>
      </c>
      <c r="AB1155" s="63">
        <v>1155</v>
      </c>
    </row>
    <row r="1156" spans="27:28" ht="13.5">
      <c r="AA1156" s="63">
        <f>'ごみ処理概要'!B1156</f>
        <v>0</v>
      </c>
      <c r="AB1156" s="63">
        <v>1156</v>
      </c>
    </row>
    <row r="1157" spans="27:28" ht="13.5">
      <c r="AA1157" s="63">
        <f>'ごみ処理概要'!B1157</f>
        <v>0</v>
      </c>
      <c r="AB1157" s="63">
        <v>1157</v>
      </c>
    </row>
    <row r="1158" spans="27:28" ht="13.5">
      <c r="AA1158" s="63">
        <f>'ごみ処理概要'!B1158</f>
        <v>0</v>
      </c>
      <c r="AB1158" s="63">
        <v>1158</v>
      </c>
    </row>
    <row r="1159" spans="27:28" ht="13.5">
      <c r="AA1159" s="63">
        <f>'ごみ処理概要'!B1159</f>
        <v>0</v>
      </c>
      <c r="AB1159" s="63">
        <v>1159</v>
      </c>
    </row>
    <row r="1160" spans="27:28" ht="13.5">
      <c r="AA1160" s="63">
        <f>'ごみ処理概要'!B1160</f>
        <v>0</v>
      </c>
      <c r="AB1160" s="63">
        <v>1160</v>
      </c>
    </row>
    <row r="1161" spans="27:28" ht="13.5">
      <c r="AA1161" s="63">
        <f>'ごみ処理概要'!B1161</f>
        <v>0</v>
      </c>
      <c r="AB1161" s="63">
        <v>1161</v>
      </c>
    </row>
    <row r="1162" spans="27:28" ht="13.5">
      <c r="AA1162" s="63">
        <f>'ごみ処理概要'!B1162</f>
        <v>0</v>
      </c>
      <c r="AB1162" s="63">
        <v>1162</v>
      </c>
    </row>
    <row r="1163" spans="27:28" ht="13.5">
      <c r="AA1163" s="63">
        <f>'ごみ処理概要'!B1163</f>
        <v>0</v>
      </c>
      <c r="AB1163" s="63">
        <v>1163</v>
      </c>
    </row>
    <row r="1164" spans="27:28" ht="13.5">
      <c r="AA1164" s="63">
        <f>'ごみ処理概要'!B1164</f>
        <v>0</v>
      </c>
      <c r="AB1164" s="63">
        <v>1164</v>
      </c>
    </row>
    <row r="1165" spans="27:28" ht="13.5">
      <c r="AA1165" s="63">
        <f>'ごみ処理概要'!B1165</f>
        <v>0</v>
      </c>
      <c r="AB1165" s="63">
        <v>1165</v>
      </c>
    </row>
    <row r="1166" spans="27:28" ht="13.5">
      <c r="AA1166" s="63">
        <f>'ごみ処理概要'!B1166</f>
        <v>0</v>
      </c>
      <c r="AB1166" s="63">
        <v>1166</v>
      </c>
    </row>
    <row r="1167" spans="27:28" ht="13.5">
      <c r="AA1167" s="63">
        <f>'ごみ処理概要'!B1167</f>
        <v>0</v>
      </c>
      <c r="AB1167" s="63">
        <v>1167</v>
      </c>
    </row>
    <row r="1168" spans="27:28" ht="13.5">
      <c r="AA1168" s="63">
        <f>'ごみ処理概要'!B1168</f>
        <v>0</v>
      </c>
      <c r="AB1168" s="63">
        <v>1168</v>
      </c>
    </row>
    <row r="1169" spans="27:28" ht="13.5">
      <c r="AA1169" s="63">
        <f>'ごみ処理概要'!B1169</f>
        <v>0</v>
      </c>
      <c r="AB1169" s="63">
        <v>1169</v>
      </c>
    </row>
    <row r="1170" spans="27:28" ht="13.5">
      <c r="AA1170" s="63">
        <f>'ごみ処理概要'!B1170</f>
        <v>0</v>
      </c>
      <c r="AB1170" s="63">
        <v>1170</v>
      </c>
    </row>
    <row r="1171" spans="27:28" ht="13.5">
      <c r="AA1171" s="63">
        <f>'ごみ処理概要'!B1171</f>
        <v>0</v>
      </c>
      <c r="AB1171" s="63">
        <v>1171</v>
      </c>
    </row>
    <row r="1172" spans="27:28" ht="13.5">
      <c r="AA1172" s="63">
        <f>'ごみ処理概要'!B1172</f>
        <v>0</v>
      </c>
      <c r="AB1172" s="63">
        <v>1172</v>
      </c>
    </row>
    <row r="1173" spans="27:28" ht="13.5">
      <c r="AA1173" s="63">
        <f>'ごみ処理概要'!B1173</f>
        <v>0</v>
      </c>
      <c r="AB1173" s="63">
        <v>1173</v>
      </c>
    </row>
    <row r="1174" spans="27:28" ht="13.5">
      <c r="AA1174" s="63">
        <f>'ごみ処理概要'!B1174</f>
        <v>0</v>
      </c>
      <c r="AB1174" s="63">
        <v>1174</v>
      </c>
    </row>
    <row r="1175" spans="27:28" ht="13.5">
      <c r="AA1175" s="63">
        <f>'ごみ処理概要'!B1175</f>
        <v>0</v>
      </c>
      <c r="AB1175" s="63">
        <v>1175</v>
      </c>
    </row>
    <row r="1176" spans="27:28" ht="13.5">
      <c r="AA1176" s="63">
        <f>'ごみ処理概要'!B1176</f>
        <v>0</v>
      </c>
      <c r="AB1176" s="63">
        <v>1176</v>
      </c>
    </row>
    <row r="1177" spans="27:28" ht="13.5">
      <c r="AA1177" s="63">
        <f>'ごみ処理概要'!B1177</f>
        <v>0</v>
      </c>
      <c r="AB1177" s="63">
        <v>1177</v>
      </c>
    </row>
    <row r="1178" spans="27:28" ht="13.5">
      <c r="AA1178" s="63">
        <f>'ごみ処理概要'!B1178</f>
        <v>0</v>
      </c>
      <c r="AB1178" s="63">
        <v>1178</v>
      </c>
    </row>
    <row r="1179" spans="27:28" ht="13.5">
      <c r="AA1179" s="63">
        <f>'ごみ処理概要'!B1179</f>
        <v>0</v>
      </c>
      <c r="AB1179" s="63">
        <v>1179</v>
      </c>
    </row>
    <row r="1180" spans="27:28" ht="13.5">
      <c r="AA1180" s="63">
        <f>'ごみ処理概要'!B1180</f>
        <v>0</v>
      </c>
      <c r="AB1180" s="63">
        <v>1180</v>
      </c>
    </row>
    <row r="1181" spans="27:28" ht="13.5">
      <c r="AA1181" s="63">
        <f>'ごみ処理概要'!B1181</f>
        <v>0</v>
      </c>
      <c r="AB1181" s="63">
        <v>1181</v>
      </c>
    </row>
    <row r="1182" spans="27:28" ht="13.5">
      <c r="AA1182" s="63">
        <f>'ごみ処理概要'!B1182</f>
        <v>0</v>
      </c>
      <c r="AB1182" s="63">
        <v>1182</v>
      </c>
    </row>
    <row r="1183" spans="27:28" ht="13.5">
      <c r="AA1183" s="63">
        <f>'ごみ処理概要'!B1183</f>
        <v>0</v>
      </c>
      <c r="AB1183" s="63">
        <v>1183</v>
      </c>
    </row>
    <row r="1184" spans="27:28" ht="13.5">
      <c r="AA1184" s="63">
        <f>'ごみ処理概要'!B1184</f>
        <v>0</v>
      </c>
      <c r="AB1184" s="63">
        <v>1184</v>
      </c>
    </row>
    <row r="1185" spans="27:28" ht="13.5">
      <c r="AA1185" s="63">
        <f>'ごみ処理概要'!B1185</f>
        <v>0</v>
      </c>
      <c r="AB1185" s="63">
        <v>1185</v>
      </c>
    </row>
    <row r="1186" spans="27:28" ht="13.5">
      <c r="AA1186" s="63">
        <f>'ごみ処理概要'!B1186</f>
        <v>0</v>
      </c>
      <c r="AB1186" s="63">
        <v>1186</v>
      </c>
    </row>
    <row r="1187" spans="27:28" ht="13.5">
      <c r="AA1187" s="63">
        <f>'ごみ処理概要'!B1187</f>
        <v>0</v>
      </c>
      <c r="AB1187" s="63">
        <v>1187</v>
      </c>
    </row>
    <row r="1188" spans="27:28" ht="13.5">
      <c r="AA1188" s="63">
        <f>'ごみ処理概要'!B1188</f>
        <v>0</v>
      </c>
      <c r="AB1188" s="63">
        <v>1188</v>
      </c>
    </row>
    <row r="1189" spans="27:28" ht="13.5">
      <c r="AA1189" s="63">
        <f>'ごみ処理概要'!B1189</f>
        <v>0</v>
      </c>
      <c r="AB1189" s="63">
        <v>1189</v>
      </c>
    </row>
    <row r="1190" spans="27:28" ht="13.5">
      <c r="AA1190" s="63">
        <f>'ごみ処理概要'!B1190</f>
        <v>0</v>
      </c>
      <c r="AB1190" s="63">
        <v>1190</v>
      </c>
    </row>
    <row r="1191" spans="27:28" ht="13.5">
      <c r="AA1191" s="63">
        <f>'ごみ処理概要'!B1191</f>
        <v>0</v>
      </c>
      <c r="AB1191" s="63">
        <v>1191</v>
      </c>
    </row>
    <row r="1192" spans="27:28" ht="13.5">
      <c r="AA1192" s="63">
        <f>'ごみ処理概要'!B1192</f>
        <v>0</v>
      </c>
      <c r="AB1192" s="63">
        <v>1192</v>
      </c>
    </row>
    <row r="1193" spans="27:28" ht="13.5">
      <c r="AA1193" s="63">
        <f>'ごみ処理概要'!B1193</f>
        <v>0</v>
      </c>
      <c r="AB1193" s="63">
        <v>1193</v>
      </c>
    </row>
    <row r="1194" spans="27:28" ht="13.5">
      <c r="AA1194" s="63">
        <f>'ごみ処理概要'!B1194</f>
        <v>0</v>
      </c>
      <c r="AB1194" s="63">
        <v>1194</v>
      </c>
    </row>
    <row r="1195" spans="27:28" ht="13.5">
      <c r="AA1195" s="63">
        <f>'ごみ処理概要'!B1195</f>
        <v>0</v>
      </c>
      <c r="AB1195" s="63">
        <v>1195</v>
      </c>
    </row>
    <row r="1196" spans="27:28" ht="13.5">
      <c r="AA1196" s="63">
        <f>'ごみ処理概要'!B1196</f>
        <v>0</v>
      </c>
      <c r="AB1196" s="63">
        <v>1196</v>
      </c>
    </row>
    <row r="1197" spans="27:28" ht="13.5">
      <c r="AA1197" s="63">
        <f>'ごみ処理概要'!B1197</f>
        <v>0</v>
      </c>
      <c r="AB1197" s="63">
        <v>1197</v>
      </c>
    </row>
    <row r="1198" spans="27:28" ht="13.5">
      <c r="AA1198" s="63">
        <f>'ごみ処理概要'!B1198</f>
        <v>0</v>
      </c>
      <c r="AB1198" s="63">
        <v>1198</v>
      </c>
    </row>
    <row r="1199" spans="27:28" ht="13.5">
      <c r="AA1199" s="63">
        <f>'ごみ処理概要'!B1199</f>
        <v>0</v>
      </c>
      <c r="AB1199" s="63">
        <v>1199</v>
      </c>
    </row>
    <row r="1200" spans="27:28" ht="13.5">
      <c r="AA1200" s="63">
        <f>'ごみ処理概要'!B1200</f>
        <v>0</v>
      </c>
      <c r="AB1200" s="63">
        <v>1200</v>
      </c>
    </row>
    <row r="1201" spans="27:28" ht="13.5">
      <c r="AA1201" s="63">
        <f>'ごみ処理概要'!B1201</f>
        <v>0</v>
      </c>
      <c r="AB1201" s="63">
        <v>1201</v>
      </c>
    </row>
    <row r="1202" spans="27:28" ht="13.5">
      <c r="AA1202" s="63">
        <f>'ごみ処理概要'!B1202</f>
        <v>0</v>
      </c>
      <c r="AB1202" s="63">
        <v>1202</v>
      </c>
    </row>
    <row r="1203" spans="27:28" ht="13.5">
      <c r="AA1203" s="63">
        <f>'ごみ処理概要'!B1203</f>
        <v>0</v>
      </c>
      <c r="AB1203" s="63">
        <v>1203</v>
      </c>
    </row>
    <row r="1204" spans="27:28" ht="13.5">
      <c r="AA1204" s="63">
        <f>'ごみ処理概要'!B1204</f>
        <v>0</v>
      </c>
      <c r="AB1204" s="63">
        <v>1204</v>
      </c>
    </row>
    <row r="1205" spans="27:28" ht="13.5">
      <c r="AA1205" s="63">
        <f>'ごみ処理概要'!B1205</f>
        <v>0</v>
      </c>
      <c r="AB1205" s="63">
        <v>1205</v>
      </c>
    </row>
    <row r="1206" spans="27:28" ht="13.5">
      <c r="AA1206" s="63">
        <f>'ごみ処理概要'!B1206</f>
        <v>0</v>
      </c>
      <c r="AB1206" s="63">
        <v>1206</v>
      </c>
    </row>
    <row r="1207" spans="27:28" ht="13.5">
      <c r="AA1207" s="63">
        <f>'ごみ処理概要'!B1207</f>
        <v>0</v>
      </c>
      <c r="AB1207" s="63">
        <v>1207</v>
      </c>
    </row>
    <row r="1208" spans="27:28" ht="13.5">
      <c r="AA1208" s="63">
        <f>'ごみ処理概要'!B1208</f>
        <v>0</v>
      </c>
      <c r="AB1208" s="63">
        <v>1208</v>
      </c>
    </row>
    <row r="1209" spans="27:28" ht="13.5">
      <c r="AA1209" s="63">
        <f>'ごみ処理概要'!B1209</f>
        <v>0</v>
      </c>
      <c r="AB1209" s="63">
        <v>1209</v>
      </c>
    </row>
    <row r="1210" spans="27:28" ht="13.5">
      <c r="AA1210" s="63">
        <f>'ごみ処理概要'!B1210</f>
        <v>0</v>
      </c>
      <c r="AB1210" s="63">
        <v>1210</v>
      </c>
    </row>
    <row r="1211" spans="27:28" ht="13.5">
      <c r="AA1211" s="63">
        <f>'ごみ処理概要'!B1211</f>
        <v>0</v>
      </c>
      <c r="AB1211" s="63">
        <v>1211</v>
      </c>
    </row>
    <row r="1212" spans="27:28" ht="13.5">
      <c r="AA1212" s="63">
        <f>'ごみ処理概要'!B1212</f>
        <v>0</v>
      </c>
      <c r="AB1212" s="63">
        <v>1212</v>
      </c>
    </row>
    <row r="1213" spans="27:28" ht="13.5">
      <c r="AA1213" s="63">
        <f>'ごみ処理概要'!B1213</f>
        <v>0</v>
      </c>
      <c r="AB1213" s="63">
        <v>1213</v>
      </c>
    </row>
    <row r="1214" spans="27:28" ht="13.5">
      <c r="AA1214" s="63">
        <f>'ごみ処理概要'!B1214</f>
        <v>0</v>
      </c>
      <c r="AB1214" s="63">
        <v>1214</v>
      </c>
    </row>
    <row r="1215" spans="27:28" ht="13.5">
      <c r="AA1215" s="63">
        <f>'ごみ処理概要'!B1215</f>
        <v>0</v>
      </c>
      <c r="AB1215" s="63">
        <v>1215</v>
      </c>
    </row>
    <row r="1216" spans="27:28" ht="13.5">
      <c r="AA1216" s="63">
        <f>'ごみ処理概要'!B1216</f>
        <v>0</v>
      </c>
      <c r="AB1216" s="63">
        <v>1216</v>
      </c>
    </row>
    <row r="1217" spans="27:28" ht="13.5">
      <c r="AA1217" s="63">
        <f>'ごみ処理概要'!B1217</f>
        <v>0</v>
      </c>
      <c r="AB1217" s="63">
        <v>1217</v>
      </c>
    </row>
    <row r="1218" spans="27:28" ht="13.5">
      <c r="AA1218" s="63">
        <f>'ごみ処理概要'!B1218</f>
        <v>0</v>
      </c>
      <c r="AB1218" s="63">
        <v>1218</v>
      </c>
    </row>
    <row r="1219" spans="27:28" ht="13.5">
      <c r="AA1219" s="63">
        <f>'ごみ処理概要'!B1219</f>
        <v>0</v>
      </c>
      <c r="AB1219" s="63">
        <v>1219</v>
      </c>
    </row>
    <row r="1220" spans="27:28" ht="13.5">
      <c r="AA1220" s="63">
        <f>'ごみ処理概要'!B1220</f>
        <v>0</v>
      </c>
      <c r="AB1220" s="63">
        <v>1220</v>
      </c>
    </row>
    <row r="1221" spans="27:28" ht="13.5">
      <c r="AA1221" s="63">
        <f>'ごみ処理概要'!B1221</f>
        <v>0</v>
      </c>
      <c r="AB1221" s="63">
        <v>1221</v>
      </c>
    </row>
    <row r="1222" spans="27:28" ht="13.5">
      <c r="AA1222" s="63">
        <f>'ごみ処理概要'!B1222</f>
        <v>0</v>
      </c>
      <c r="AB1222" s="63">
        <v>1222</v>
      </c>
    </row>
    <row r="1223" spans="27:28" ht="13.5">
      <c r="AA1223" s="63">
        <f>'ごみ処理概要'!B1223</f>
        <v>0</v>
      </c>
      <c r="AB1223" s="63">
        <v>1223</v>
      </c>
    </row>
    <row r="1224" spans="27:28" ht="13.5">
      <c r="AA1224" s="63">
        <f>'ごみ処理概要'!B1224</f>
        <v>0</v>
      </c>
      <c r="AB1224" s="63">
        <v>1224</v>
      </c>
    </row>
    <row r="1225" spans="27:28" ht="13.5">
      <c r="AA1225" s="63">
        <f>'ごみ処理概要'!B1225</f>
        <v>0</v>
      </c>
      <c r="AB1225" s="63">
        <v>1225</v>
      </c>
    </row>
    <row r="1226" spans="27:28" ht="13.5">
      <c r="AA1226" s="63">
        <f>'ごみ処理概要'!B1226</f>
        <v>0</v>
      </c>
      <c r="AB1226" s="63">
        <v>1226</v>
      </c>
    </row>
    <row r="1227" spans="27:28" ht="13.5">
      <c r="AA1227" s="63">
        <f>'ごみ処理概要'!B1227</f>
        <v>0</v>
      </c>
      <c r="AB1227" s="63">
        <v>1227</v>
      </c>
    </row>
    <row r="1228" spans="27:28" ht="13.5">
      <c r="AA1228" s="63">
        <f>'ごみ処理概要'!B1228</f>
        <v>0</v>
      </c>
      <c r="AB1228" s="63">
        <v>1228</v>
      </c>
    </row>
    <row r="1229" spans="27:28" ht="13.5">
      <c r="AA1229" s="63">
        <f>'ごみ処理概要'!B1229</f>
        <v>0</v>
      </c>
      <c r="AB1229" s="63">
        <v>1229</v>
      </c>
    </row>
    <row r="1230" spans="27:28" ht="13.5">
      <c r="AA1230" s="63">
        <f>'ごみ処理概要'!B1230</f>
        <v>0</v>
      </c>
      <c r="AB1230" s="63">
        <v>1230</v>
      </c>
    </row>
    <row r="1231" spans="27:28" ht="13.5">
      <c r="AA1231" s="63">
        <f>'ごみ処理概要'!B1231</f>
        <v>0</v>
      </c>
      <c r="AB1231" s="63">
        <v>1231</v>
      </c>
    </row>
    <row r="1232" spans="27:28" ht="13.5">
      <c r="AA1232" s="63">
        <f>'ごみ処理概要'!B1232</f>
        <v>0</v>
      </c>
      <c r="AB1232" s="63">
        <v>1232</v>
      </c>
    </row>
    <row r="1233" spans="27:28" ht="13.5">
      <c r="AA1233" s="63">
        <f>'ごみ処理概要'!B1233</f>
        <v>0</v>
      </c>
      <c r="AB1233" s="63">
        <v>1233</v>
      </c>
    </row>
    <row r="1234" spans="27:28" ht="13.5">
      <c r="AA1234" s="63">
        <f>'ごみ処理概要'!B1234</f>
        <v>0</v>
      </c>
      <c r="AB1234" s="63">
        <v>1234</v>
      </c>
    </row>
    <row r="1235" spans="27:28" ht="13.5">
      <c r="AA1235" s="63">
        <f>'ごみ処理概要'!B1235</f>
        <v>0</v>
      </c>
      <c r="AB1235" s="63">
        <v>1235</v>
      </c>
    </row>
    <row r="1236" spans="27:28" ht="13.5">
      <c r="AA1236" s="63">
        <f>'ごみ処理概要'!B1236</f>
        <v>0</v>
      </c>
      <c r="AB1236" s="63">
        <v>1236</v>
      </c>
    </row>
    <row r="1237" spans="27:28" ht="13.5">
      <c r="AA1237" s="63">
        <f>'ごみ処理概要'!B1237</f>
        <v>0</v>
      </c>
      <c r="AB1237" s="63">
        <v>1237</v>
      </c>
    </row>
    <row r="1238" spans="27:28" ht="13.5">
      <c r="AA1238" s="63">
        <f>'ごみ処理概要'!B1238</f>
        <v>0</v>
      </c>
      <c r="AB1238" s="63">
        <v>1238</v>
      </c>
    </row>
    <row r="1239" spans="27:28" ht="13.5">
      <c r="AA1239" s="63">
        <f>'ごみ処理概要'!B1239</f>
        <v>0</v>
      </c>
      <c r="AB1239" s="63">
        <v>1239</v>
      </c>
    </row>
    <row r="1240" spans="27:28" ht="13.5">
      <c r="AA1240" s="63">
        <f>'ごみ処理概要'!B1240</f>
        <v>0</v>
      </c>
      <c r="AB1240" s="63">
        <v>1240</v>
      </c>
    </row>
    <row r="1241" spans="27:28" ht="13.5">
      <c r="AA1241" s="63">
        <f>'ごみ処理概要'!B1241</f>
        <v>0</v>
      </c>
      <c r="AB1241" s="63">
        <v>1241</v>
      </c>
    </row>
    <row r="1242" spans="27:28" ht="13.5">
      <c r="AA1242" s="63">
        <f>'ごみ処理概要'!B1242</f>
        <v>0</v>
      </c>
      <c r="AB1242" s="63">
        <v>1242</v>
      </c>
    </row>
    <row r="1243" spans="27:28" ht="13.5">
      <c r="AA1243" s="63">
        <f>'ごみ処理概要'!B1243</f>
        <v>0</v>
      </c>
      <c r="AB1243" s="63">
        <v>1243</v>
      </c>
    </row>
    <row r="1244" spans="27:28" ht="13.5">
      <c r="AA1244" s="63">
        <f>'ごみ処理概要'!B1244</f>
        <v>0</v>
      </c>
      <c r="AB1244" s="63">
        <v>1244</v>
      </c>
    </row>
    <row r="1245" spans="27:28" ht="13.5">
      <c r="AA1245" s="63">
        <f>'ごみ処理概要'!B1245</f>
        <v>0</v>
      </c>
      <c r="AB1245" s="63">
        <v>1245</v>
      </c>
    </row>
    <row r="1246" spans="27:28" ht="13.5">
      <c r="AA1246" s="63">
        <f>'ごみ処理概要'!B1246</f>
        <v>0</v>
      </c>
      <c r="AB1246" s="63">
        <v>1246</v>
      </c>
    </row>
    <row r="1247" spans="27:28" ht="13.5">
      <c r="AA1247" s="63">
        <f>'ごみ処理概要'!B1247</f>
        <v>0</v>
      </c>
      <c r="AB1247" s="63">
        <v>1247</v>
      </c>
    </row>
    <row r="1248" spans="27:28" ht="13.5">
      <c r="AA1248" s="63">
        <f>'ごみ処理概要'!B1248</f>
        <v>0</v>
      </c>
      <c r="AB1248" s="63">
        <v>1248</v>
      </c>
    </row>
    <row r="1249" spans="27:28" ht="13.5">
      <c r="AA1249" s="63">
        <f>'ごみ処理概要'!B1249</f>
        <v>0</v>
      </c>
      <c r="AB1249" s="63">
        <v>1249</v>
      </c>
    </row>
    <row r="1250" spans="27:28" ht="13.5">
      <c r="AA1250" s="63">
        <f>'ごみ処理概要'!B1250</f>
        <v>0</v>
      </c>
      <c r="AB1250" s="63">
        <v>1250</v>
      </c>
    </row>
    <row r="1251" spans="27:28" ht="13.5">
      <c r="AA1251" s="63">
        <f>'ごみ処理概要'!B1251</f>
        <v>0</v>
      </c>
      <c r="AB1251" s="63">
        <v>1251</v>
      </c>
    </row>
    <row r="1252" spans="27:28" ht="13.5">
      <c r="AA1252" s="63">
        <f>'ごみ処理概要'!B1252</f>
        <v>0</v>
      </c>
      <c r="AB1252" s="63">
        <v>1252</v>
      </c>
    </row>
    <row r="1253" spans="27:28" ht="13.5">
      <c r="AA1253" s="63">
        <f>'ごみ処理概要'!B1253</f>
        <v>0</v>
      </c>
      <c r="AB1253" s="63">
        <v>1253</v>
      </c>
    </row>
    <row r="1254" spans="27:28" ht="13.5">
      <c r="AA1254" s="63">
        <f>'ごみ処理概要'!B1254</f>
        <v>0</v>
      </c>
      <c r="AB1254" s="63">
        <v>1254</v>
      </c>
    </row>
    <row r="1255" spans="27:28" ht="13.5">
      <c r="AA1255" s="63">
        <f>'ごみ処理概要'!B1255</f>
        <v>0</v>
      </c>
      <c r="AB1255" s="63">
        <v>1255</v>
      </c>
    </row>
    <row r="1256" spans="27:28" ht="13.5">
      <c r="AA1256" s="63">
        <f>'ごみ処理概要'!B1256</f>
        <v>0</v>
      </c>
      <c r="AB1256" s="63">
        <v>1256</v>
      </c>
    </row>
    <row r="1257" spans="27:28" ht="13.5">
      <c r="AA1257" s="63">
        <f>'ごみ処理概要'!B1257</f>
        <v>0</v>
      </c>
      <c r="AB1257" s="63">
        <v>1257</v>
      </c>
    </row>
    <row r="1258" spans="27:28" ht="13.5">
      <c r="AA1258" s="63">
        <f>'ごみ処理概要'!B1258</f>
        <v>0</v>
      </c>
      <c r="AB1258" s="63">
        <v>1258</v>
      </c>
    </row>
    <row r="1259" spans="27:28" ht="13.5">
      <c r="AA1259" s="63">
        <f>'ごみ処理概要'!B1259</f>
        <v>0</v>
      </c>
      <c r="AB1259" s="63">
        <v>1259</v>
      </c>
    </row>
    <row r="1260" spans="27:28" ht="13.5">
      <c r="AA1260" s="63">
        <f>'ごみ処理概要'!B1260</f>
        <v>0</v>
      </c>
      <c r="AB1260" s="63">
        <v>1260</v>
      </c>
    </row>
    <row r="1261" spans="27:28" ht="13.5">
      <c r="AA1261" s="63">
        <f>'ごみ処理概要'!B1261</f>
        <v>0</v>
      </c>
      <c r="AB1261" s="63">
        <v>1261</v>
      </c>
    </row>
    <row r="1262" spans="27:28" ht="13.5">
      <c r="AA1262" s="63">
        <f>'ごみ処理概要'!B1262</f>
        <v>0</v>
      </c>
      <c r="AB1262" s="63">
        <v>1262</v>
      </c>
    </row>
    <row r="1263" spans="27:28" ht="13.5">
      <c r="AA1263" s="63">
        <f>'ごみ処理概要'!B1263</f>
        <v>0</v>
      </c>
      <c r="AB1263" s="63">
        <v>1263</v>
      </c>
    </row>
    <row r="1264" spans="27:28" ht="13.5">
      <c r="AA1264" s="63">
        <f>'ごみ処理概要'!B1264</f>
        <v>0</v>
      </c>
      <c r="AB1264" s="63">
        <v>1264</v>
      </c>
    </row>
    <row r="1265" spans="27:28" ht="13.5">
      <c r="AA1265" s="63">
        <f>'ごみ処理概要'!B1265</f>
        <v>0</v>
      </c>
      <c r="AB1265" s="63">
        <v>1265</v>
      </c>
    </row>
    <row r="1266" spans="27:28" ht="13.5">
      <c r="AA1266" s="63">
        <f>'ごみ処理概要'!B1266</f>
        <v>0</v>
      </c>
      <c r="AB1266" s="63">
        <v>1266</v>
      </c>
    </row>
    <row r="1267" spans="27:28" ht="13.5">
      <c r="AA1267" s="63">
        <f>'ごみ処理概要'!B1267</f>
        <v>0</v>
      </c>
      <c r="AB1267" s="63">
        <v>1267</v>
      </c>
    </row>
    <row r="1268" spans="27:28" ht="13.5">
      <c r="AA1268" s="63">
        <f>'ごみ処理概要'!B1268</f>
        <v>0</v>
      </c>
      <c r="AB1268" s="63">
        <v>1268</v>
      </c>
    </row>
    <row r="1269" spans="27:28" ht="13.5">
      <c r="AA1269" s="63">
        <f>'ごみ処理概要'!B1269</f>
        <v>0</v>
      </c>
      <c r="AB1269" s="63">
        <v>1269</v>
      </c>
    </row>
    <row r="1270" spans="27:28" ht="13.5">
      <c r="AA1270" s="63">
        <f>'ごみ処理概要'!B1270</f>
        <v>0</v>
      </c>
      <c r="AB1270" s="63">
        <v>1270</v>
      </c>
    </row>
    <row r="1271" spans="27:28" ht="13.5">
      <c r="AA1271" s="63">
        <f>'ごみ処理概要'!B1271</f>
        <v>0</v>
      </c>
      <c r="AB1271" s="63">
        <v>1271</v>
      </c>
    </row>
    <row r="1272" spans="27:28" ht="13.5">
      <c r="AA1272" s="63">
        <f>'ごみ処理概要'!B1272</f>
        <v>0</v>
      </c>
      <c r="AB1272" s="63">
        <v>1272</v>
      </c>
    </row>
    <row r="1273" spans="27:28" ht="13.5">
      <c r="AA1273" s="63">
        <f>'ごみ処理概要'!B1273</f>
        <v>0</v>
      </c>
      <c r="AB1273" s="63">
        <v>1273</v>
      </c>
    </row>
    <row r="1274" spans="27:28" ht="13.5">
      <c r="AA1274" s="63">
        <f>'ごみ処理概要'!B1274</f>
        <v>0</v>
      </c>
      <c r="AB1274" s="63">
        <v>1274</v>
      </c>
    </row>
    <row r="1275" spans="27:28" ht="13.5">
      <c r="AA1275" s="63">
        <f>'ごみ処理概要'!B1275</f>
        <v>0</v>
      </c>
      <c r="AB1275" s="63">
        <v>1275</v>
      </c>
    </row>
    <row r="1276" spans="27:28" ht="13.5">
      <c r="AA1276" s="63">
        <f>'ごみ処理概要'!B1276</f>
        <v>0</v>
      </c>
      <c r="AB1276" s="63">
        <v>1276</v>
      </c>
    </row>
    <row r="1277" spans="27:28" ht="13.5">
      <c r="AA1277" s="63">
        <f>'ごみ処理概要'!B1277</f>
        <v>0</v>
      </c>
      <c r="AB1277" s="63">
        <v>1277</v>
      </c>
    </row>
    <row r="1278" spans="27:28" ht="13.5">
      <c r="AA1278" s="63">
        <f>'ごみ処理概要'!B1278</f>
        <v>0</v>
      </c>
      <c r="AB1278" s="63">
        <v>1278</v>
      </c>
    </row>
    <row r="1279" spans="27:28" ht="13.5">
      <c r="AA1279" s="63">
        <f>'ごみ処理概要'!B1279</f>
        <v>0</v>
      </c>
      <c r="AB1279" s="63">
        <v>1279</v>
      </c>
    </row>
    <row r="1280" spans="27:28" ht="13.5">
      <c r="AA1280" s="63">
        <f>'ごみ処理概要'!B1280</f>
        <v>0</v>
      </c>
      <c r="AB1280" s="63">
        <v>1280</v>
      </c>
    </row>
    <row r="1281" spans="27:28" ht="13.5">
      <c r="AA1281" s="63">
        <f>'ごみ処理概要'!B1281</f>
        <v>0</v>
      </c>
      <c r="AB1281" s="63">
        <v>1281</v>
      </c>
    </row>
    <row r="1282" spans="27:28" ht="13.5">
      <c r="AA1282" s="63">
        <f>'ごみ処理概要'!B1282</f>
        <v>0</v>
      </c>
      <c r="AB1282" s="63">
        <v>1282</v>
      </c>
    </row>
    <row r="1283" spans="27:28" ht="13.5">
      <c r="AA1283" s="63">
        <f>'ごみ処理概要'!B1283</f>
        <v>0</v>
      </c>
      <c r="AB1283" s="63">
        <v>1283</v>
      </c>
    </row>
    <row r="1284" spans="27:28" ht="13.5">
      <c r="AA1284" s="63">
        <f>'ごみ処理概要'!B1284</f>
        <v>0</v>
      </c>
      <c r="AB1284" s="63">
        <v>1284</v>
      </c>
    </row>
    <row r="1285" spans="27:28" ht="13.5">
      <c r="AA1285" s="63">
        <f>'ごみ処理概要'!B1285</f>
        <v>0</v>
      </c>
      <c r="AB1285" s="63">
        <v>1285</v>
      </c>
    </row>
    <row r="1286" spans="27:28" ht="13.5">
      <c r="AA1286" s="63">
        <f>'ごみ処理概要'!B1286</f>
        <v>0</v>
      </c>
      <c r="AB1286" s="63">
        <v>1286</v>
      </c>
    </row>
    <row r="1287" spans="27:28" ht="13.5">
      <c r="AA1287" s="63">
        <f>'ごみ処理概要'!B1287</f>
        <v>0</v>
      </c>
      <c r="AB1287" s="63">
        <v>1287</v>
      </c>
    </row>
    <row r="1288" spans="27:28" ht="13.5">
      <c r="AA1288" s="63">
        <f>'ごみ処理概要'!B1288</f>
        <v>0</v>
      </c>
      <c r="AB1288" s="63">
        <v>1288</v>
      </c>
    </row>
    <row r="1289" spans="27:28" ht="13.5">
      <c r="AA1289" s="63">
        <f>'ごみ処理概要'!B1289</f>
        <v>0</v>
      </c>
      <c r="AB1289" s="63">
        <v>1289</v>
      </c>
    </row>
    <row r="1290" spans="27:28" ht="13.5">
      <c r="AA1290" s="63">
        <f>'ごみ処理概要'!B1290</f>
        <v>0</v>
      </c>
      <c r="AB1290" s="63">
        <v>1290</v>
      </c>
    </row>
    <row r="1291" spans="27:28" ht="13.5">
      <c r="AA1291" s="63">
        <f>'ごみ処理概要'!B1291</f>
        <v>0</v>
      </c>
      <c r="AB1291" s="63">
        <v>1291</v>
      </c>
    </row>
    <row r="1292" spans="27:28" ht="13.5">
      <c r="AA1292" s="63">
        <f>'ごみ処理概要'!B1292</f>
        <v>0</v>
      </c>
      <c r="AB1292" s="63">
        <v>1292</v>
      </c>
    </row>
    <row r="1293" spans="27:28" ht="13.5">
      <c r="AA1293" s="63">
        <f>'ごみ処理概要'!B1293</f>
        <v>0</v>
      </c>
      <c r="AB1293" s="63">
        <v>1293</v>
      </c>
    </row>
    <row r="1294" spans="27:28" ht="13.5">
      <c r="AA1294" s="63">
        <f>'ごみ処理概要'!B1294</f>
        <v>0</v>
      </c>
      <c r="AB1294" s="63">
        <v>1294</v>
      </c>
    </row>
    <row r="1295" spans="27:28" ht="13.5">
      <c r="AA1295" s="63">
        <f>'ごみ処理概要'!B1295</f>
        <v>0</v>
      </c>
      <c r="AB1295" s="63">
        <v>1295</v>
      </c>
    </row>
    <row r="1296" spans="27:28" ht="13.5">
      <c r="AA1296" s="63">
        <f>'ごみ処理概要'!B1296</f>
        <v>0</v>
      </c>
      <c r="AB1296" s="63">
        <v>1296</v>
      </c>
    </row>
    <row r="1297" spans="27:28" ht="13.5">
      <c r="AA1297" s="63">
        <f>'ごみ処理概要'!B1297</f>
        <v>0</v>
      </c>
      <c r="AB1297" s="63">
        <v>1297</v>
      </c>
    </row>
    <row r="1298" spans="27:28" ht="13.5">
      <c r="AA1298" s="63">
        <f>'ごみ処理概要'!B1298</f>
        <v>0</v>
      </c>
      <c r="AB1298" s="63">
        <v>1298</v>
      </c>
    </row>
    <row r="1299" spans="27:28" ht="13.5">
      <c r="AA1299" s="63">
        <f>'ごみ処理概要'!B1299</f>
        <v>0</v>
      </c>
      <c r="AB1299" s="63">
        <v>1299</v>
      </c>
    </row>
    <row r="1300" spans="27:28" ht="13.5">
      <c r="AA1300" s="63">
        <f>'ごみ処理概要'!B1300</f>
        <v>0</v>
      </c>
      <c r="AB1300" s="63">
        <v>1300</v>
      </c>
    </row>
    <row r="1301" spans="27:28" ht="13.5">
      <c r="AA1301" s="63">
        <f>'ごみ処理概要'!B1301</f>
        <v>0</v>
      </c>
      <c r="AB1301" s="63">
        <v>1301</v>
      </c>
    </row>
    <row r="1302" spans="27:28" ht="13.5">
      <c r="AA1302" s="63">
        <f>'ごみ処理概要'!B1302</f>
        <v>0</v>
      </c>
      <c r="AB1302" s="63">
        <v>1302</v>
      </c>
    </row>
    <row r="1303" spans="27:28" ht="13.5">
      <c r="AA1303" s="63">
        <f>'ごみ処理概要'!B1303</f>
        <v>0</v>
      </c>
      <c r="AB1303" s="63">
        <v>1303</v>
      </c>
    </row>
    <row r="1304" spans="27:28" ht="13.5">
      <c r="AA1304" s="63">
        <f>'ごみ処理概要'!B1304</f>
        <v>0</v>
      </c>
      <c r="AB1304" s="63">
        <v>1304</v>
      </c>
    </row>
    <row r="1305" spans="27:28" ht="13.5">
      <c r="AA1305" s="63">
        <f>'ごみ処理概要'!B1305</f>
        <v>0</v>
      </c>
      <c r="AB1305" s="63">
        <v>1305</v>
      </c>
    </row>
    <row r="1306" spans="27:28" ht="13.5">
      <c r="AA1306" s="63">
        <f>'ごみ処理概要'!B1306</f>
        <v>0</v>
      </c>
      <c r="AB1306" s="63">
        <v>1306</v>
      </c>
    </row>
    <row r="1307" spans="27:28" ht="13.5">
      <c r="AA1307" s="63">
        <f>'ごみ処理概要'!B1307</f>
        <v>0</v>
      </c>
      <c r="AB1307" s="63">
        <v>1307</v>
      </c>
    </row>
    <row r="1308" spans="27:28" ht="13.5">
      <c r="AA1308" s="63">
        <f>'ごみ処理概要'!B1308</f>
        <v>0</v>
      </c>
      <c r="AB1308" s="63">
        <v>1308</v>
      </c>
    </row>
    <row r="1309" spans="27:28" ht="13.5">
      <c r="AA1309" s="63">
        <f>'ごみ処理概要'!B1309</f>
        <v>0</v>
      </c>
      <c r="AB1309" s="63">
        <v>1309</v>
      </c>
    </row>
    <row r="1310" spans="27:28" ht="13.5">
      <c r="AA1310" s="63">
        <f>'ごみ処理概要'!B1310</f>
        <v>0</v>
      </c>
      <c r="AB1310" s="63">
        <v>1310</v>
      </c>
    </row>
    <row r="1311" spans="27:28" ht="13.5">
      <c r="AA1311" s="63">
        <f>'ごみ処理概要'!B1311</f>
        <v>0</v>
      </c>
      <c r="AB1311" s="63">
        <v>1311</v>
      </c>
    </row>
    <row r="1312" spans="27:28" ht="13.5">
      <c r="AA1312" s="63">
        <f>'ごみ処理概要'!B1312</f>
        <v>0</v>
      </c>
      <c r="AB1312" s="63">
        <v>1312</v>
      </c>
    </row>
    <row r="1313" spans="27:28" ht="13.5">
      <c r="AA1313" s="63">
        <f>'ごみ処理概要'!B1313</f>
        <v>0</v>
      </c>
      <c r="AB1313" s="63">
        <v>1313</v>
      </c>
    </row>
    <row r="1314" spans="27:28" ht="13.5">
      <c r="AA1314" s="63">
        <f>'ごみ処理概要'!B1314</f>
        <v>0</v>
      </c>
      <c r="AB1314" s="63">
        <v>1314</v>
      </c>
    </row>
    <row r="1315" spans="27:28" ht="13.5">
      <c r="AA1315" s="63">
        <f>'ごみ処理概要'!B1315</f>
        <v>0</v>
      </c>
      <c r="AB1315" s="63">
        <v>1315</v>
      </c>
    </row>
    <row r="1316" spans="27:28" ht="13.5">
      <c r="AA1316" s="63">
        <f>'ごみ処理概要'!B1316</f>
        <v>0</v>
      </c>
      <c r="AB1316" s="63">
        <v>1316</v>
      </c>
    </row>
    <row r="1317" spans="27:28" ht="13.5">
      <c r="AA1317" s="63">
        <f>'ごみ処理概要'!B1317</f>
        <v>0</v>
      </c>
      <c r="AB1317" s="63">
        <v>1317</v>
      </c>
    </row>
    <row r="1318" spans="27:28" ht="13.5">
      <c r="AA1318" s="63">
        <f>'ごみ処理概要'!B1318</f>
        <v>0</v>
      </c>
      <c r="AB1318" s="63">
        <v>1318</v>
      </c>
    </row>
    <row r="1319" spans="27:28" ht="13.5">
      <c r="AA1319" s="63">
        <f>'ごみ処理概要'!B1319</f>
        <v>0</v>
      </c>
      <c r="AB1319" s="63">
        <v>1319</v>
      </c>
    </row>
    <row r="1320" spans="27:28" ht="13.5">
      <c r="AA1320" s="63">
        <f>'ごみ処理概要'!B1320</f>
        <v>0</v>
      </c>
      <c r="AB1320" s="63">
        <v>1320</v>
      </c>
    </row>
    <row r="1321" spans="27:28" ht="13.5">
      <c r="AA1321" s="63">
        <f>'ごみ処理概要'!B1321</f>
        <v>0</v>
      </c>
      <c r="AB1321" s="63">
        <v>1321</v>
      </c>
    </row>
    <row r="1322" spans="27:28" ht="13.5">
      <c r="AA1322" s="63">
        <f>'ごみ処理概要'!B1322</f>
        <v>0</v>
      </c>
      <c r="AB1322" s="63">
        <v>1322</v>
      </c>
    </row>
    <row r="1323" spans="27:28" ht="13.5">
      <c r="AA1323" s="63">
        <f>'ごみ処理概要'!B1323</f>
        <v>0</v>
      </c>
      <c r="AB1323" s="63">
        <v>1323</v>
      </c>
    </row>
    <row r="1324" spans="27:28" ht="13.5">
      <c r="AA1324" s="63">
        <f>'ごみ処理概要'!B1324</f>
        <v>0</v>
      </c>
      <c r="AB1324" s="63">
        <v>1324</v>
      </c>
    </row>
    <row r="1325" spans="27:28" ht="13.5">
      <c r="AA1325" s="63">
        <f>'ごみ処理概要'!B1325</f>
        <v>0</v>
      </c>
      <c r="AB1325" s="63">
        <v>1325</v>
      </c>
    </row>
    <row r="1326" spans="27:28" ht="13.5">
      <c r="AA1326" s="63">
        <f>'ごみ処理概要'!B1326</f>
        <v>0</v>
      </c>
      <c r="AB1326" s="63">
        <v>1326</v>
      </c>
    </row>
    <row r="1327" spans="27:28" ht="13.5">
      <c r="AA1327" s="63">
        <f>'ごみ処理概要'!B1327</f>
        <v>0</v>
      </c>
      <c r="AB1327" s="63">
        <v>1327</v>
      </c>
    </row>
    <row r="1328" spans="27:28" ht="13.5">
      <c r="AA1328" s="63">
        <f>'ごみ処理概要'!B1328</f>
        <v>0</v>
      </c>
      <c r="AB1328" s="63">
        <v>1328</v>
      </c>
    </row>
    <row r="1329" spans="27:28" ht="13.5">
      <c r="AA1329" s="63">
        <f>'ごみ処理概要'!B1329</f>
        <v>0</v>
      </c>
      <c r="AB1329" s="63">
        <v>1329</v>
      </c>
    </row>
    <row r="1330" spans="27:28" ht="13.5">
      <c r="AA1330" s="63">
        <f>'ごみ処理概要'!B1330</f>
        <v>0</v>
      </c>
      <c r="AB1330" s="63">
        <v>1330</v>
      </c>
    </row>
    <row r="1331" spans="27:28" ht="13.5">
      <c r="AA1331" s="63">
        <f>'ごみ処理概要'!B1331</f>
        <v>0</v>
      </c>
      <c r="AB1331" s="63">
        <v>1331</v>
      </c>
    </row>
    <row r="1332" spans="27:28" ht="13.5">
      <c r="AA1332" s="63">
        <f>'ごみ処理概要'!B1332</f>
        <v>0</v>
      </c>
      <c r="AB1332" s="63">
        <v>1332</v>
      </c>
    </row>
    <row r="1333" spans="27:28" ht="13.5">
      <c r="AA1333" s="63">
        <f>'ごみ処理概要'!B1333</f>
        <v>0</v>
      </c>
      <c r="AB1333" s="63">
        <v>1333</v>
      </c>
    </row>
    <row r="1334" spans="27:28" ht="13.5">
      <c r="AA1334" s="63">
        <f>'ごみ処理概要'!B1334</f>
        <v>0</v>
      </c>
      <c r="AB1334" s="63">
        <v>1334</v>
      </c>
    </row>
    <row r="1335" spans="27:28" ht="13.5">
      <c r="AA1335" s="63">
        <f>'ごみ処理概要'!B1335</f>
        <v>0</v>
      </c>
      <c r="AB1335" s="63">
        <v>1335</v>
      </c>
    </row>
    <row r="1336" spans="27:28" ht="13.5">
      <c r="AA1336" s="63">
        <f>'ごみ処理概要'!B1336</f>
        <v>0</v>
      </c>
      <c r="AB1336" s="63">
        <v>1336</v>
      </c>
    </row>
    <row r="1337" spans="27:28" ht="13.5">
      <c r="AA1337" s="63">
        <f>'ごみ処理概要'!B1337</f>
        <v>0</v>
      </c>
      <c r="AB1337" s="63">
        <v>1337</v>
      </c>
    </row>
    <row r="1338" spans="27:28" ht="13.5">
      <c r="AA1338" s="63">
        <f>'ごみ処理概要'!B1338</f>
        <v>0</v>
      </c>
      <c r="AB1338" s="63">
        <v>1338</v>
      </c>
    </row>
    <row r="1339" spans="27:28" ht="13.5">
      <c r="AA1339" s="63">
        <f>'ごみ処理概要'!B1339</f>
        <v>0</v>
      </c>
      <c r="AB1339" s="63">
        <v>1339</v>
      </c>
    </row>
    <row r="1340" spans="27:28" ht="13.5">
      <c r="AA1340" s="63">
        <f>'ごみ処理概要'!B1340</f>
        <v>0</v>
      </c>
      <c r="AB1340" s="63">
        <v>1340</v>
      </c>
    </row>
    <row r="1341" spans="27:28" ht="13.5">
      <c r="AA1341" s="63">
        <f>'ごみ処理概要'!B1341</f>
        <v>0</v>
      </c>
      <c r="AB1341" s="63">
        <v>1341</v>
      </c>
    </row>
    <row r="1342" spans="27:28" ht="13.5">
      <c r="AA1342" s="63">
        <f>'ごみ処理概要'!B1342</f>
        <v>0</v>
      </c>
      <c r="AB1342" s="63">
        <v>1342</v>
      </c>
    </row>
    <row r="1343" spans="27:28" ht="13.5">
      <c r="AA1343" s="63">
        <f>'ごみ処理概要'!B1343</f>
        <v>0</v>
      </c>
      <c r="AB1343" s="63">
        <v>1343</v>
      </c>
    </row>
    <row r="1344" spans="27:28" ht="13.5">
      <c r="AA1344" s="63">
        <f>'ごみ処理概要'!B1344</f>
        <v>0</v>
      </c>
      <c r="AB1344" s="63">
        <v>1344</v>
      </c>
    </row>
    <row r="1345" spans="27:28" ht="13.5">
      <c r="AA1345" s="63">
        <f>'ごみ処理概要'!B1345</f>
        <v>0</v>
      </c>
      <c r="AB1345" s="63">
        <v>1345</v>
      </c>
    </row>
    <row r="1346" spans="27:28" ht="13.5">
      <c r="AA1346" s="63">
        <f>'ごみ処理概要'!B1346</f>
        <v>0</v>
      </c>
      <c r="AB1346" s="63">
        <v>1346</v>
      </c>
    </row>
    <row r="1347" spans="27:28" ht="13.5">
      <c r="AA1347" s="63">
        <f>'ごみ処理概要'!B1347</f>
        <v>0</v>
      </c>
      <c r="AB1347" s="63">
        <v>1347</v>
      </c>
    </row>
    <row r="1348" spans="27:28" ht="13.5">
      <c r="AA1348" s="63">
        <f>'ごみ処理概要'!B1348</f>
        <v>0</v>
      </c>
      <c r="AB1348" s="63">
        <v>1348</v>
      </c>
    </row>
    <row r="1349" spans="27:28" ht="13.5">
      <c r="AA1349" s="63">
        <f>'ごみ処理概要'!B1349</f>
        <v>0</v>
      </c>
      <c r="AB1349" s="63">
        <v>1349</v>
      </c>
    </row>
    <row r="1350" spans="27:28" ht="13.5">
      <c r="AA1350" s="63">
        <f>'ごみ処理概要'!B1350</f>
        <v>0</v>
      </c>
      <c r="AB1350" s="63">
        <v>1350</v>
      </c>
    </row>
    <row r="1351" spans="27:28" ht="13.5">
      <c r="AA1351" s="63">
        <f>'ごみ処理概要'!B1351</f>
        <v>0</v>
      </c>
      <c r="AB1351" s="63">
        <v>1351</v>
      </c>
    </row>
    <row r="1352" spans="27:28" ht="13.5">
      <c r="AA1352" s="63">
        <f>'ごみ処理概要'!B1352</f>
        <v>0</v>
      </c>
      <c r="AB1352" s="63">
        <v>1352</v>
      </c>
    </row>
    <row r="1353" spans="27:28" ht="13.5">
      <c r="AA1353" s="63">
        <f>'ごみ処理概要'!B1353</f>
        <v>0</v>
      </c>
      <c r="AB1353" s="63">
        <v>1353</v>
      </c>
    </row>
    <row r="1354" spans="27:28" ht="13.5">
      <c r="AA1354" s="63">
        <f>'ごみ処理概要'!B1354</f>
        <v>0</v>
      </c>
      <c r="AB1354" s="63">
        <v>1354</v>
      </c>
    </row>
    <row r="1355" spans="27:28" ht="13.5">
      <c r="AA1355" s="63">
        <f>'ごみ処理概要'!B1355</f>
        <v>0</v>
      </c>
      <c r="AB1355" s="63">
        <v>1355</v>
      </c>
    </row>
    <row r="1356" spans="27:28" ht="13.5">
      <c r="AA1356" s="63">
        <f>'ごみ処理概要'!B1356</f>
        <v>0</v>
      </c>
      <c r="AB1356" s="63">
        <v>1356</v>
      </c>
    </row>
    <row r="1357" spans="27:28" ht="13.5">
      <c r="AA1357" s="63">
        <f>'ごみ処理概要'!B1357</f>
        <v>0</v>
      </c>
      <c r="AB1357" s="63">
        <v>1357</v>
      </c>
    </row>
    <row r="1358" spans="27:28" ht="13.5">
      <c r="AA1358" s="63">
        <f>'ごみ処理概要'!B1358</f>
        <v>0</v>
      </c>
      <c r="AB1358" s="63">
        <v>1358</v>
      </c>
    </row>
    <row r="1359" spans="27:28" ht="13.5">
      <c r="AA1359" s="63">
        <f>'ごみ処理概要'!B1359</f>
        <v>0</v>
      </c>
      <c r="AB1359" s="63">
        <v>1359</v>
      </c>
    </row>
    <row r="1360" spans="27:28" ht="13.5">
      <c r="AA1360" s="63">
        <f>'ごみ処理概要'!B1360</f>
        <v>0</v>
      </c>
      <c r="AB1360" s="63">
        <v>1360</v>
      </c>
    </row>
    <row r="1361" spans="27:28" ht="13.5">
      <c r="AA1361" s="63">
        <f>'ごみ処理概要'!B1361</f>
        <v>0</v>
      </c>
      <c r="AB1361" s="63">
        <v>1361</v>
      </c>
    </row>
    <row r="1362" spans="27:28" ht="13.5">
      <c r="AA1362" s="63">
        <f>'ごみ処理概要'!B1362</f>
        <v>0</v>
      </c>
      <c r="AB1362" s="63">
        <v>1362</v>
      </c>
    </row>
    <row r="1363" spans="27:28" ht="13.5">
      <c r="AA1363" s="63">
        <f>'ごみ処理概要'!B1363</f>
        <v>0</v>
      </c>
      <c r="AB1363" s="63">
        <v>1363</v>
      </c>
    </row>
    <row r="1364" spans="27:28" ht="13.5">
      <c r="AA1364" s="63">
        <f>'ごみ処理概要'!B1364</f>
        <v>0</v>
      </c>
      <c r="AB1364" s="63">
        <v>1364</v>
      </c>
    </row>
    <row r="1365" spans="27:28" ht="13.5">
      <c r="AA1365" s="63">
        <f>'ごみ処理概要'!B1365</f>
        <v>0</v>
      </c>
      <c r="AB1365" s="63">
        <v>1365</v>
      </c>
    </row>
    <row r="1366" spans="27:28" ht="13.5">
      <c r="AA1366" s="63">
        <f>'ごみ処理概要'!B1366</f>
        <v>0</v>
      </c>
      <c r="AB1366" s="63">
        <v>1366</v>
      </c>
    </row>
    <row r="1367" spans="27:28" ht="13.5">
      <c r="AA1367" s="63">
        <f>'ごみ処理概要'!B1367</f>
        <v>0</v>
      </c>
      <c r="AB1367" s="63">
        <v>1367</v>
      </c>
    </row>
    <row r="1368" spans="27:28" ht="13.5">
      <c r="AA1368" s="63">
        <f>'ごみ処理概要'!B1368</f>
        <v>0</v>
      </c>
      <c r="AB1368" s="63">
        <v>1368</v>
      </c>
    </row>
    <row r="1369" spans="27:28" ht="13.5">
      <c r="AA1369" s="63">
        <f>'ごみ処理概要'!B1369</f>
        <v>0</v>
      </c>
      <c r="AB1369" s="63">
        <v>1369</v>
      </c>
    </row>
    <row r="1370" spans="27:28" ht="13.5">
      <c r="AA1370" s="63">
        <f>'ごみ処理概要'!B1370</f>
        <v>0</v>
      </c>
      <c r="AB1370" s="63">
        <v>1370</v>
      </c>
    </row>
    <row r="1371" spans="27:28" ht="13.5">
      <c r="AA1371" s="63">
        <f>'ごみ処理概要'!B1371</f>
        <v>0</v>
      </c>
      <c r="AB1371" s="63">
        <v>1371</v>
      </c>
    </row>
    <row r="1372" spans="27:28" ht="13.5">
      <c r="AA1372" s="63">
        <f>'ごみ処理概要'!B1372</f>
        <v>0</v>
      </c>
      <c r="AB1372" s="63">
        <v>1372</v>
      </c>
    </row>
    <row r="1373" spans="27:28" ht="13.5">
      <c r="AA1373" s="63">
        <f>'ごみ処理概要'!B1373</f>
        <v>0</v>
      </c>
      <c r="AB1373" s="63">
        <v>1373</v>
      </c>
    </row>
    <row r="1374" spans="27:28" ht="13.5">
      <c r="AA1374" s="63">
        <f>'ごみ処理概要'!B1374</f>
        <v>0</v>
      </c>
      <c r="AB1374" s="63">
        <v>1374</v>
      </c>
    </row>
    <row r="1375" spans="27:28" ht="13.5">
      <c r="AA1375" s="63">
        <f>'ごみ処理概要'!B1375</f>
        <v>0</v>
      </c>
      <c r="AB1375" s="63">
        <v>1375</v>
      </c>
    </row>
    <row r="1376" spans="27:28" ht="13.5">
      <c r="AA1376" s="63">
        <f>'ごみ処理概要'!B1376</f>
        <v>0</v>
      </c>
      <c r="AB1376" s="63">
        <v>1376</v>
      </c>
    </row>
    <row r="1377" spans="27:28" ht="13.5">
      <c r="AA1377" s="63">
        <f>'ごみ処理概要'!B1377</f>
        <v>0</v>
      </c>
      <c r="AB1377" s="63">
        <v>1377</v>
      </c>
    </row>
    <row r="1378" spans="27:28" ht="13.5">
      <c r="AA1378" s="63">
        <f>'ごみ処理概要'!B1378</f>
        <v>0</v>
      </c>
      <c r="AB1378" s="63">
        <v>1378</v>
      </c>
    </row>
    <row r="1379" spans="27:28" ht="13.5">
      <c r="AA1379" s="63">
        <f>'ごみ処理概要'!B1379</f>
        <v>0</v>
      </c>
      <c r="AB1379" s="63">
        <v>1379</v>
      </c>
    </row>
    <row r="1380" spans="27:28" ht="13.5">
      <c r="AA1380" s="63">
        <f>'ごみ処理概要'!B1380</f>
        <v>0</v>
      </c>
      <c r="AB1380" s="63">
        <v>1380</v>
      </c>
    </row>
    <row r="1381" spans="27:28" ht="13.5">
      <c r="AA1381" s="63">
        <f>'ごみ処理概要'!B1381</f>
        <v>0</v>
      </c>
      <c r="AB1381" s="63">
        <v>1381</v>
      </c>
    </row>
    <row r="1382" spans="27:28" ht="13.5">
      <c r="AA1382" s="63">
        <f>'ごみ処理概要'!B1382</f>
        <v>0</v>
      </c>
      <c r="AB1382" s="63">
        <v>1382</v>
      </c>
    </row>
    <row r="1383" spans="27:28" ht="13.5">
      <c r="AA1383" s="63">
        <f>'ごみ処理概要'!B1383</f>
        <v>0</v>
      </c>
      <c r="AB1383" s="63">
        <v>1383</v>
      </c>
    </row>
    <row r="1384" spans="27:28" ht="13.5">
      <c r="AA1384" s="63">
        <f>'ごみ処理概要'!B1384</f>
        <v>0</v>
      </c>
      <c r="AB1384" s="63">
        <v>1384</v>
      </c>
    </row>
    <row r="1385" spans="27:28" ht="13.5">
      <c r="AA1385" s="63">
        <f>'ごみ処理概要'!B1385</f>
        <v>0</v>
      </c>
      <c r="AB1385" s="63">
        <v>1385</v>
      </c>
    </row>
    <row r="1386" spans="27:28" ht="13.5">
      <c r="AA1386" s="63">
        <f>'ごみ処理概要'!B1386</f>
        <v>0</v>
      </c>
      <c r="AB1386" s="63">
        <v>1386</v>
      </c>
    </row>
    <row r="1387" spans="27:28" ht="13.5">
      <c r="AA1387" s="63">
        <f>'ごみ処理概要'!B1387</f>
        <v>0</v>
      </c>
      <c r="AB1387" s="63">
        <v>1387</v>
      </c>
    </row>
    <row r="1388" spans="27:28" ht="13.5">
      <c r="AA1388" s="63">
        <f>'ごみ処理概要'!B1388</f>
        <v>0</v>
      </c>
      <c r="AB1388" s="63">
        <v>1388</v>
      </c>
    </row>
    <row r="1389" spans="27:28" ht="13.5">
      <c r="AA1389" s="63">
        <f>'ごみ処理概要'!B1389</f>
        <v>0</v>
      </c>
      <c r="AB1389" s="63">
        <v>1389</v>
      </c>
    </row>
    <row r="1390" spans="27:28" ht="13.5">
      <c r="AA1390" s="63">
        <f>'ごみ処理概要'!B1390</f>
        <v>0</v>
      </c>
      <c r="AB1390" s="63">
        <v>1390</v>
      </c>
    </row>
    <row r="1391" spans="27:28" ht="13.5">
      <c r="AA1391" s="63">
        <f>'ごみ処理概要'!B1391</f>
        <v>0</v>
      </c>
      <c r="AB1391" s="63">
        <v>1391</v>
      </c>
    </row>
    <row r="1392" spans="27:28" ht="13.5">
      <c r="AA1392" s="63">
        <f>'ごみ処理概要'!B1392</f>
        <v>0</v>
      </c>
      <c r="AB1392" s="63">
        <v>1392</v>
      </c>
    </row>
    <row r="1393" spans="27:28" ht="13.5">
      <c r="AA1393" s="63">
        <f>'ごみ処理概要'!B1393</f>
        <v>0</v>
      </c>
      <c r="AB1393" s="63">
        <v>1393</v>
      </c>
    </row>
    <row r="1394" spans="27:28" ht="13.5">
      <c r="AA1394" s="63">
        <f>'ごみ処理概要'!B1394</f>
        <v>0</v>
      </c>
      <c r="AB1394" s="63">
        <v>1394</v>
      </c>
    </row>
    <row r="1395" spans="27:28" ht="13.5">
      <c r="AA1395" s="63">
        <f>'ごみ処理概要'!B1395</f>
        <v>0</v>
      </c>
      <c r="AB1395" s="63">
        <v>1395</v>
      </c>
    </row>
    <row r="1396" spans="27:28" ht="13.5">
      <c r="AA1396" s="63">
        <f>'ごみ処理概要'!B1396</f>
        <v>0</v>
      </c>
      <c r="AB1396" s="63">
        <v>1396</v>
      </c>
    </row>
    <row r="1397" spans="27:28" ht="13.5">
      <c r="AA1397" s="63">
        <f>'ごみ処理概要'!B1397</f>
        <v>0</v>
      </c>
      <c r="AB1397" s="63">
        <v>1397</v>
      </c>
    </row>
    <row r="1398" spans="27:28" ht="13.5">
      <c r="AA1398" s="63">
        <f>'ごみ処理概要'!B1398</f>
        <v>0</v>
      </c>
      <c r="AB1398" s="63">
        <v>1398</v>
      </c>
    </row>
    <row r="1399" spans="27:28" ht="13.5">
      <c r="AA1399" s="63">
        <f>'ごみ処理概要'!B1399</f>
        <v>0</v>
      </c>
      <c r="AB1399" s="63">
        <v>1399</v>
      </c>
    </row>
    <row r="1400" spans="27:28" ht="13.5">
      <c r="AA1400" s="63">
        <f>'ごみ処理概要'!B1400</f>
        <v>0</v>
      </c>
      <c r="AB1400" s="63">
        <v>1400</v>
      </c>
    </row>
    <row r="1401" spans="27:28" ht="13.5">
      <c r="AA1401" s="63">
        <f>'ごみ処理概要'!B1401</f>
        <v>0</v>
      </c>
      <c r="AB1401" s="63">
        <v>1401</v>
      </c>
    </row>
    <row r="1402" spans="27:28" ht="13.5">
      <c r="AA1402" s="63">
        <f>'ごみ処理概要'!B1402</f>
        <v>0</v>
      </c>
      <c r="AB1402" s="63">
        <v>1402</v>
      </c>
    </row>
    <row r="1403" spans="27:28" ht="13.5">
      <c r="AA1403" s="63">
        <f>'ごみ処理概要'!B1403</f>
        <v>0</v>
      </c>
      <c r="AB1403" s="63">
        <v>1403</v>
      </c>
    </row>
    <row r="1404" spans="27:28" ht="13.5">
      <c r="AA1404" s="63">
        <f>'ごみ処理概要'!B1404</f>
        <v>0</v>
      </c>
      <c r="AB1404" s="63">
        <v>1404</v>
      </c>
    </row>
    <row r="1405" spans="27:28" ht="13.5">
      <c r="AA1405" s="63">
        <f>'ごみ処理概要'!B1405</f>
        <v>0</v>
      </c>
      <c r="AB1405" s="63">
        <v>1405</v>
      </c>
    </row>
    <row r="1406" spans="27:28" ht="13.5">
      <c r="AA1406" s="63">
        <f>'ごみ処理概要'!B1406</f>
        <v>0</v>
      </c>
      <c r="AB1406" s="63">
        <v>1406</v>
      </c>
    </row>
    <row r="1407" spans="27:28" ht="13.5">
      <c r="AA1407" s="63">
        <f>'ごみ処理概要'!B1407</f>
        <v>0</v>
      </c>
      <c r="AB1407" s="63">
        <v>1407</v>
      </c>
    </row>
    <row r="1408" spans="27:28" ht="13.5">
      <c r="AA1408" s="63">
        <f>'ごみ処理概要'!B1408</f>
        <v>0</v>
      </c>
      <c r="AB1408" s="63">
        <v>1408</v>
      </c>
    </row>
    <row r="1409" spans="27:28" ht="13.5">
      <c r="AA1409" s="63">
        <f>'ごみ処理概要'!B1409</f>
        <v>0</v>
      </c>
      <c r="AB1409" s="63">
        <v>1409</v>
      </c>
    </row>
    <row r="1410" spans="27:28" ht="13.5">
      <c r="AA1410" s="63">
        <f>'ごみ処理概要'!B1410</f>
        <v>0</v>
      </c>
      <c r="AB1410" s="63">
        <v>1410</v>
      </c>
    </row>
    <row r="1411" spans="27:28" ht="13.5">
      <c r="AA1411" s="63">
        <f>'ごみ処理概要'!B1411</f>
        <v>0</v>
      </c>
      <c r="AB1411" s="63">
        <v>1411</v>
      </c>
    </row>
    <row r="1412" spans="27:28" ht="13.5">
      <c r="AA1412" s="63">
        <f>'ごみ処理概要'!B1412</f>
        <v>0</v>
      </c>
      <c r="AB1412" s="63">
        <v>1412</v>
      </c>
    </row>
    <row r="1413" spans="27:28" ht="13.5">
      <c r="AA1413" s="63">
        <f>'ごみ処理概要'!B1413</f>
        <v>0</v>
      </c>
      <c r="AB1413" s="63">
        <v>1413</v>
      </c>
    </row>
    <row r="1414" spans="27:28" ht="13.5">
      <c r="AA1414" s="63">
        <f>'ごみ処理概要'!B1414</f>
        <v>0</v>
      </c>
      <c r="AB1414" s="63">
        <v>1414</v>
      </c>
    </row>
    <row r="1415" spans="27:28" ht="13.5">
      <c r="AA1415" s="63">
        <f>'ごみ処理概要'!B1415</f>
        <v>0</v>
      </c>
      <c r="AB1415" s="63">
        <v>1415</v>
      </c>
    </row>
    <row r="1416" spans="27:28" ht="13.5">
      <c r="AA1416" s="63">
        <f>'ごみ処理概要'!B1416</f>
        <v>0</v>
      </c>
      <c r="AB1416" s="63">
        <v>1416</v>
      </c>
    </row>
    <row r="1417" spans="27:28" ht="13.5">
      <c r="AA1417" s="63">
        <f>'ごみ処理概要'!B1417</f>
        <v>0</v>
      </c>
      <c r="AB1417" s="63">
        <v>1417</v>
      </c>
    </row>
    <row r="1418" spans="27:28" ht="13.5">
      <c r="AA1418" s="63">
        <f>'ごみ処理概要'!B1418</f>
        <v>0</v>
      </c>
      <c r="AB1418" s="63">
        <v>1418</v>
      </c>
    </row>
    <row r="1419" spans="27:28" ht="13.5">
      <c r="AA1419" s="63">
        <f>'ごみ処理概要'!B1419</f>
        <v>0</v>
      </c>
      <c r="AB1419" s="63">
        <v>1419</v>
      </c>
    </row>
    <row r="1420" spans="27:28" ht="13.5">
      <c r="AA1420" s="63">
        <f>'ごみ処理概要'!B1420</f>
        <v>0</v>
      </c>
      <c r="AB1420" s="63">
        <v>1420</v>
      </c>
    </row>
    <row r="1421" spans="27:28" ht="13.5">
      <c r="AA1421" s="63">
        <f>'ごみ処理概要'!B1421</f>
        <v>0</v>
      </c>
      <c r="AB1421" s="63">
        <v>1421</v>
      </c>
    </row>
    <row r="1422" spans="27:28" ht="13.5">
      <c r="AA1422" s="63">
        <f>'ごみ処理概要'!B1422</f>
        <v>0</v>
      </c>
      <c r="AB1422" s="63">
        <v>1422</v>
      </c>
    </row>
    <row r="1423" spans="27:28" ht="13.5">
      <c r="AA1423" s="63">
        <f>'ごみ処理概要'!B1423</f>
        <v>0</v>
      </c>
      <c r="AB1423" s="63">
        <v>1423</v>
      </c>
    </row>
    <row r="1424" spans="27:28" ht="13.5">
      <c r="AA1424" s="63">
        <f>'ごみ処理概要'!B1424</f>
        <v>0</v>
      </c>
      <c r="AB1424" s="63">
        <v>1424</v>
      </c>
    </row>
    <row r="1425" spans="27:28" ht="13.5">
      <c r="AA1425" s="63">
        <f>'ごみ処理概要'!B1425</f>
        <v>0</v>
      </c>
      <c r="AB1425" s="63">
        <v>1425</v>
      </c>
    </row>
    <row r="1426" spans="27:28" ht="13.5">
      <c r="AA1426" s="63">
        <f>'ごみ処理概要'!B1426</f>
        <v>0</v>
      </c>
      <c r="AB1426" s="63">
        <v>1426</v>
      </c>
    </row>
    <row r="1427" spans="27:28" ht="13.5">
      <c r="AA1427" s="63">
        <f>'ごみ処理概要'!B1427</f>
        <v>0</v>
      </c>
      <c r="AB1427" s="63">
        <v>1427</v>
      </c>
    </row>
    <row r="1428" spans="27:28" ht="13.5">
      <c r="AA1428" s="63">
        <f>'ごみ処理概要'!B1428</f>
        <v>0</v>
      </c>
      <c r="AB1428" s="63">
        <v>1428</v>
      </c>
    </row>
    <row r="1429" spans="27:28" ht="13.5">
      <c r="AA1429" s="63">
        <f>'ごみ処理概要'!B1429</f>
        <v>0</v>
      </c>
      <c r="AB1429" s="63">
        <v>1429</v>
      </c>
    </row>
    <row r="1430" spans="27:28" ht="13.5">
      <c r="AA1430" s="63">
        <f>'ごみ処理概要'!B1430</f>
        <v>0</v>
      </c>
      <c r="AB1430" s="63">
        <v>1430</v>
      </c>
    </row>
    <row r="1431" spans="27:28" ht="13.5">
      <c r="AA1431" s="63">
        <f>'ごみ処理概要'!B1431</f>
        <v>0</v>
      </c>
      <c r="AB1431" s="63">
        <v>1431</v>
      </c>
    </row>
    <row r="1432" spans="27:28" ht="13.5">
      <c r="AA1432" s="63">
        <f>'ごみ処理概要'!B1432</f>
        <v>0</v>
      </c>
      <c r="AB1432" s="63">
        <v>1432</v>
      </c>
    </row>
    <row r="1433" spans="27:28" ht="13.5">
      <c r="AA1433" s="63">
        <f>'ごみ処理概要'!B1433</f>
        <v>0</v>
      </c>
      <c r="AB1433" s="63">
        <v>1433</v>
      </c>
    </row>
    <row r="1434" spans="27:28" ht="13.5">
      <c r="AA1434" s="63">
        <f>'ごみ処理概要'!B1434</f>
        <v>0</v>
      </c>
      <c r="AB1434" s="63">
        <v>1434</v>
      </c>
    </row>
    <row r="1435" spans="27:28" ht="13.5">
      <c r="AA1435" s="63">
        <f>'ごみ処理概要'!B1435</f>
        <v>0</v>
      </c>
      <c r="AB1435" s="63">
        <v>1435</v>
      </c>
    </row>
    <row r="1436" spans="27:28" ht="13.5">
      <c r="AA1436" s="63">
        <f>'ごみ処理概要'!B1436</f>
        <v>0</v>
      </c>
      <c r="AB1436" s="63">
        <v>1436</v>
      </c>
    </row>
    <row r="1437" spans="27:28" ht="13.5">
      <c r="AA1437" s="63">
        <f>'ごみ処理概要'!B1437</f>
        <v>0</v>
      </c>
      <c r="AB1437" s="63">
        <v>1437</v>
      </c>
    </row>
    <row r="1438" spans="27:28" ht="13.5">
      <c r="AA1438" s="63">
        <f>'ごみ処理概要'!B1438</f>
        <v>0</v>
      </c>
      <c r="AB1438" s="63">
        <v>1438</v>
      </c>
    </row>
    <row r="1439" spans="27:28" ht="13.5">
      <c r="AA1439" s="63">
        <f>'ごみ処理概要'!B1439</f>
        <v>0</v>
      </c>
      <c r="AB1439" s="63">
        <v>1439</v>
      </c>
    </row>
    <row r="1440" spans="27:28" ht="13.5">
      <c r="AA1440" s="63">
        <f>'ごみ処理概要'!B1440</f>
        <v>0</v>
      </c>
      <c r="AB1440" s="63">
        <v>1440</v>
      </c>
    </row>
    <row r="1441" spans="27:28" ht="13.5">
      <c r="AA1441" s="63">
        <f>'ごみ処理概要'!B1441</f>
        <v>0</v>
      </c>
      <c r="AB1441" s="63">
        <v>1441</v>
      </c>
    </row>
    <row r="1442" spans="27:28" ht="13.5">
      <c r="AA1442" s="63">
        <f>'ごみ処理概要'!B1442</f>
        <v>0</v>
      </c>
      <c r="AB1442" s="63">
        <v>1442</v>
      </c>
    </row>
    <row r="1443" spans="27:28" ht="13.5">
      <c r="AA1443" s="63">
        <f>'ごみ処理概要'!B1443</f>
        <v>0</v>
      </c>
      <c r="AB1443" s="63">
        <v>1443</v>
      </c>
    </row>
    <row r="1444" spans="27:28" ht="13.5">
      <c r="AA1444" s="63">
        <f>'ごみ処理概要'!B1444</f>
        <v>0</v>
      </c>
      <c r="AB1444" s="63">
        <v>1444</v>
      </c>
    </row>
    <row r="1445" spans="27:28" ht="13.5">
      <c r="AA1445" s="63">
        <f>'ごみ処理概要'!B1445</f>
        <v>0</v>
      </c>
      <c r="AB1445" s="63">
        <v>1445</v>
      </c>
    </row>
    <row r="1446" spans="27:28" ht="13.5">
      <c r="AA1446" s="63">
        <f>'ごみ処理概要'!B1446</f>
        <v>0</v>
      </c>
      <c r="AB1446" s="63">
        <v>1446</v>
      </c>
    </row>
    <row r="1447" spans="27:28" ht="13.5">
      <c r="AA1447" s="63">
        <f>'ごみ処理概要'!B1447</f>
        <v>0</v>
      </c>
      <c r="AB1447" s="63">
        <v>1447</v>
      </c>
    </row>
    <row r="1448" spans="27:28" ht="13.5">
      <c r="AA1448" s="63">
        <f>'ごみ処理概要'!B1448</f>
        <v>0</v>
      </c>
      <c r="AB1448" s="63">
        <v>1448</v>
      </c>
    </row>
    <row r="1449" spans="27:28" ht="13.5">
      <c r="AA1449" s="63">
        <f>'ごみ処理概要'!B1449</f>
        <v>0</v>
      </c>
      <c r="AB1449" s="63">
        <v>1449</v>
      </c>
    </row>
    <row r="1450" spans="27:28" ht="13.5">
      <c r="AA1450" s="63">
        <f>'ごみ処理概要'!B1450</f>
        <v>0</v>
      </c>
      <c r="AB1450" s="63">
        <v>1450</v>
      </c>
    </row>
    <row r="1451" spans="27:28" ht="13.5">
      <c r="AA1451" s="63">
        <f>'ごみ処理概要'!B1451</f>
        <v>0</v>
      </c>
      <c r="AB1451" s="63">
        <v>1451</v>
      </c>
    </row>
    <row r="1452" spans="27:28" ht="13.5">
      <c r="AA1452" s="63">
        <f>'ごみ処理概要'!B1452</f>
        <v>0</v>
      </c>
      <c r="AB1452" s="63">
        <v>1452</v>
      </c>
    </row>
    <row r="1453" spans="27:28" ht="13.5">
      <c r="AA1453" s="63">
        <f>'ごみ処理概要'!B1453</f>
        <v>0</v>
      </c>
      <c r="AB1453" s="63">
        <v>1453</v>
      </c>
    </row>
    <row r="1454" spans="27:28" ht="13.5">
      <c r="AA1454" s="63">
        <f>'ごみ処理概要'!B1454</f>
        <v>0</v>
      </c>
      <c r="AB1454" s="63">
        <v>1454</v>
      </c>
    </row>
    <row r="1455" spans="27:28" ht="13.5">
      <c r="AA1455" s="63">
        <f>'ごみ処理概要'!B1455</f>
        <v>0</v>
      </c>
      <c r="AB1455" s="63">
        <v>1455</v>
      </c>
    </row>
    <row r="1456" spans="27:28" ht="13.5">
      <c r="AA1456" s="63">
        <f>'ごみ処理概要'!B1456</f>
        <v>0</v>
      </c>
      <c r="AB1456" s="63">
        <v>1456</v>
      </c>
    </row>
    <row r="1457" spans="27:28" ht="13.5">
      <c r="AA1457" s="63">
        <f>'ごみ処理概要'!B1457</f>
        <v>0</v>
      </c>
      <c r="AB1457" s="63">
        <v>1457</v>
      </c>
    </row>
    <row r="1458" spans="27:28" ht="13.5">
      <c r="AA1458" s="63">
        <f>'ごみ処理概要'!B1458</f>
        <v>0</v>
      </c>
      <c r="AB1458" s="63">
        <v>1458</v>
      </c>
    </row>
    <row r="1459" spans="27:28" ht="13.5">
      <c r="AA1459" s="63">
        <f>'ごみ処理概要'!B1459</f>
        <v>0</v>
      </c>
      <c r="AB1459" s="63">
        <v>1459</v>
      </c>
    </row>
    <row r="1460" spans="27:28" ht="13.5">
      <c r="AA1460" s="63">
        <f>'ごみ処理概要'!B1460</f>
        <v>0</v>
      </c>
      <c r="AB1460" s="63">
        <v>1460</v>
      </c>
    </row>
    <row r="1461" spans="27:28" ht="13.5">
      <c r="AA1461" s="63">
        <f>'ごみ処理概要'!B1461</f>
        <v>0</v>
      </c>
      <c r="AB1461" s="63">
        <v>1461</v>
      </c>
    </row>
    <row r="1462" spans="27:28" ht="13.5">
      <c r="AA1462" s="63">
        <f>'ごみ処理概要'!B1462</f>
        <v>0</v>
      </c>
      <c r="AB1462" s="63">
        <v>1462</v>
      </c>
    </row>
    <row r="1463" spans="27:28" ht="13.5">
      <c r="AA1463" s="63">
        <f>'ごみ処理概要'!B1463</f>
        <v>0</v>
      </c>
      <c r="AB1463" s="63">
        <v>1463</v>
      </c>
    </row>
    <row r="1464" spans="27:28" ht="13.5">
      <c r="AA1464" s="63">
        <f>'ごみ処理概要'!B1464</f>
        <v>0</v>
      </c>
      <c r="AB1464" s="63">
        <v>1464</v>
      </c>
    </row>
    <row r="1465" spans="27:28" ht="13.5">
      <c r="AA1465" s="63">
        <f>'ごみ処理概要'!B1465</f>
        <v>0</v>
      </c>
      <c r="AB1465" s="63">
        <v>1465</v>
      </c>
    </row>
    <row r="1466" spans="27:28" ht="13.5">
      <c r="AA1466" s="63">
        <f>'ごみ処理概要'!B1466</f>
        <v>0</v>
      </c>
      <c r="AB1466" s="63">
        <v>1466</v>
      </c>
    </row>
    <row r="1467" spans="27:28" ht="13.5">
      <c r="AA1467" s="63">
        <f>'ごみ処理概要'!B1467</f>
        <v>0</v>
      </c>
      <c r="AB1467" s="63">
        <v>1467</v>
      </c>
    </row>
    <row r="1468" spans="27:28" ht="13.5">
      <c r="AA1468" s="63">
        <f>'ごみ処理概要'!B1468</f>
        <v>0</v>
      </c>
      <c r="AB1468" s="63">
        <v>1468</v>
      </c>
    </row>
    <row r="1469" spans="27:28" ht="13.5">
      <c r="AA1469" s="63">
        <f>'ごみ処理概要'!B1469</f>
        <v>0</v>
      </c>
      <c r="AB1469" s="63">
        <v>1469</v>
      </c>
    </row>
    <row r="1470" spans="27:28" ht="13.5">
      <c r="AA1470" s="63">
        <f>'ごみ処理概要'!B1470</f>
        <v>0</v>
      </c>
      <c r="AB1470" s="63">
        <v>1470</v>
      </c>
    </row>
    <row r="1471" spans="27:28" ht="13.5">
      <c r="AA1471" s="63">
        <f>'ごみ処理概要'!B1471</f>
        <v>0</v>
      </c>
      <c r="AB1471" s="63">
        <v>1471</v>
      </c>
    </row>
    <row r="1472" spans="27:28" ht="13.5">
      <c r="AA1472" s="63">
        <f>'ごみ処理概要'!B1472</f>
        <v>0</v>
      </c>
      <c r="AB1472" s="63">
        <v>1472</v>
      </c>
    </row>
    <row r="1473" spans="27:28" ht="13.5">
      <c r="AA1473" s="63">
        <f>'ごみ処理概要'!B1473</f>
        <v>0</v>
      </c>
      <c r="AB1473" s="63">
        <v>1473</v>
      </c>
    </row>
    <row r="1474" spans="27:28" ht="13.5">
      <c r="AA1474" s="63">
        <f>'ごみ処理概要'!B1474</f>
        <v>0</v>
      </c>
      <c r="AB1474" s="63">
        <v>1474</v>
      </c>
    </row>
    <row r="1475" spans="27:28" ht="13.5">
      <c r="AA1475" s="63">
        <f>'ごみ処理概要'!B1475</f>
        <v>0</v>
      </c>
      <c r="AB1475" s="63">
        <v>1475</v>
      </c>
    </row>
    <row r="1476" spans="27:28" ht="13.5">
      <c r="AA1476" s="63">
        <f>'ごみ処理概要'!B1476</f>
        <v>0</v>
      </c>
      <c r="AB1476" s="63">
        <v>1476</v>
      </c>
    </row>
    <row r="1477" spans="27:28" ht="13.5">
      <c r="AA1477" s="63">
        <f>'ごみ処理概要'!B1477</f>
        <v>0</v>
      </c>
      <c r="AB1477" s="63">
        <v>1477</v>
      </c>
    </row>
    <row r="1478" spans="27:28" ht="13.5">
      <c r="AA1478" s="63">
        <f>'ごみ処理概要'!B1478</f>
        <v>0</v>
      </c>
      <c r="AB1478" s="63">
        <v>1478</v>
      </c>
    </row>
    <row r="1479" spans="27:28" ht="13.5">
      <c r="AA1479" s="63">
        <f>'ごみ処理概要'!B1479</f>
        <v>0</v>
      </c>
      <c r="AB1479" s="63">
        <v>1479</v>
      </c>
    </row>
    <row r="1480" spans="27:28" ht="13.5">
      <c r="AA1480" s="63">
        <f>'ごみ処理概要'!B1480</f>
        <v>0</v>
      </c>
      <c r="AB1480" s="63">
        <v>1480</v>
      </c>
    </row>
    <row r="1481" spans="27:28" ht="13.5">
      <c r="AA1481" s="63">
        <f>'ごみ処理概要'!B1481</f>
        <v>0</v>
      </c>
      <c r="AB1481" s="63">
        <v>1481</v>
      </c>
    </row>
    <row r="1482" spans="27:28" ht="13.5">
      <c r="AA1482" s="63">
        <f>'ごみ処理概要'!B1482</f>
        <v>0</v>
      </c>
      <c r="AB1482" s="63">
        <v>1482</v>
      </c>
    </row>
    <row r="1483" spans="27:28" ht="13.5">
      <c r="AA1483" s="63">
        <f>'ごみ処理概要'!B1483</f>
        <v>0</v>
      </c>
      <c r="AB1483" s="63">
        <v>1483</v>
      </c>
    </row>
    <row r="1484" spans="27:28" ht="13.5">
      <c r="AA1484" s="63">
        <f>'ごみ処理概要'!B1484</f>
        <v>0</v>
      </c>
      <c r="AB1484" s="63">
        <v>1484</v>
      </c>
    </row>
    <row r="1485" spans="27:28" ht="13.5">
      <c r="AA1485" s="63">
        <f>'ごみ処理概要'!B1485</f>
        <v>0</v>
      </c>
      <c r="AB1485" s="63">
        <v>1485</v>
      </c>
    </row>
    <row r="1486" spans="27:28" ht="13.5">
      <c r="AA1486" s="63">
        <f>'ごみ処理概要'!B1486</f>
        <v>0</v>
      </c>
      <c r="AB1486" s="63">
        <v>1486</v>
      </c>
    </row>
    <row r="1487" spans="27:28" ht="13.5">
      <c r="AA1487" s="63">
        <f>'ごみ処理概要'!B1487</f>
        <v>0</v>
      </c>
      <c r="AB1487" s="63">
        <v>1487</v>
      </c>
    </row>
    <row r="1488" spans="27:28" ht="13.5">
      <c r="AA1488" s="63">
        <f>'ごみ処理概要'!B1488</f>
        <v>0</v>
      </c>
      <c r="AB1488" s="63">
        <v>1488</v>
      </c>
    </row>
    <row r="1489" spans="27:28" ht="13.5">
      <c r="AA1489" s="63">
        <f>'ごみ処理概要'!B1489</f>
        <v>0</v>
      </c>
      <c r="AB1489" s="63">
        <v>1489</v>
      </c>
    </row>
    <row r="1490" spans="27:28" ht="13.5">
      <c r="AA1490" s="63">
        <f>'ごみ処理概要'!B1490</f>
        <v>0</v>
      </c>
      <c r="AB1490" s="63">
        <v>1490</v>
      </c>
    </row>
    <row r="1491" spans="27:28" ht="13.5">
      <c r="AA1491" s="63">
        <f>'ごみ処理概要'!B1491</f>
        <v>0</v>
      </c>
      <c r="AB1491" s="63">
        <v>1491</v>
      </c>
    </row>
    <row r="1492" spans="27:28" ht="13.5">
      <c r="AA1492" s="63">
        <f>'ごみ処理概要'!B1492</f>
        <v>0</v>
      </c>
      <c r="AB1492" s="63">
        <v>1492</v>
      </c>
    </row>
    <row r="1493" spans="27:28" ht="13.5">
      <c r="AA1493" s="63">
        <f>'ごみ処理概要'!B1493</f>
        <v>0</v>
      </c>
      <c r="AB1493" s="63">
        <v>1493</v>
      </c>
    </row>
    <row r="1494" spans="27:28" ht="13.5">
      <c r="AA1494" s="63">
        <f>'ごみ処理概要'!B1494</f>
        <v>0</v>
      </c>
      <c r="AB1494" s="63">
        <v>1494</v>
      </c>
    </row>
    <row r="1495" spans="27:28" ht="13.5">
      <c r="AA1495" s="63">
        <f>'ごみ処理概要'!B1495</f>
        <v>0</v>
      </c>
      <c r="AB1495" s="63">
        <v>1495</v>
      </c>
    </row>
    <row r="1496" spans="27:28" ht="13.5">
      <c r="AA1496" s="63">
        <f>'ごみ処理概要'!B1496</f>
        <v>0</v>
      </c>
      <c r="AB1496" s="63">
        <v>1496</v>
      </c>
    </row>
    <row r="1497" spans="27:28" ht="13.5">
      <c r="AA1497" s="63">
        <f>'ごみ処理概要'!B1497</f>
        <v>0</v>
      </c>
      <c r="AB1497" s="63">
        <v>1497</v>
      </c>
    </row>
    <row r="1498" spans="27:28" ht="13.5">
      <c r="AA1498" s="63">
        <f>'ごみ処理概要'!B1498</f>
        <v>0</v>
      </c>
      <c r="AB1498" s="63">
        <v>1498</v>
      </c>
    </row>
    <row r="1499" spans="27:28" ht="13.5">
      <c r="AA1499" s="63">
        <f>'ごみ処理概要'!B1499</f>
        <v>0</v>
      </c>
      <c r="AB1499" s="63">
        <v>1499</v>
      </c>
    </row>
    <row r="1500" spans="27:28" ht="13.5">
      <c r="AA1500" s="63">
        <f>'ごみ処理概要'!B1500</f>
        <v>0</v>
      </c>
      <c r="AB1500" s="63">
        <v>1500</v>
      </c>
    </row>
    <row r="1501" spans="27:28" ht="13.5">
      <c r="AA1501" s="63">
        <f>'ごみ処理概要'!B1501</f>
        <v>0</v>
      </c>
      <c r="AB1501" s="63">
        <v>1501</v>
      </c>
    </row>
    <row r="1502" spans="27:28" ht="13.5">
      <c r="AA1502" s="63">
        <f>'ごみ処理概要'!B1502</f>
        <v>0</v>
      </c>
      <c r="AB1502" s="63">
        <v>1502</v>
      </c>
    </row>
    <row r="1503" spans="27:28" ht="13.5">
      <c r="AA1503" s="63">
        <f>'ごみ処理概要'!B1503</f>
        <v>0</v>
      </c>
      <c r="AB1503" s="63">
        <v>1503</v>
      </c>
    </row>
    <row r="1504" spans="27:28" ht="13.5">
      <c r="AA1504" s="63">
        <f>'ごみ処理概要'!B1504</f>
        <v>0</v>
      </c>
      <c r="AB1504" s="63">
        <v>1504</v>
      </c>
    </row>
    <row r="1505" spans="27:28" ht="13.5">
      <c r="AA1505" s="63">
        <f>'ごみ処理概要'!B1505</f>
        <v>0</v>
      </c>
      <c r="AB1505" s="63">
        <v>1505</v>
      </c>
    </row>
    <row r="1506" spans="27:28" ht="13.5">
      <c r="AA1506" s="63">
        <f>'ごみ処理概要'!B1506</f>
        <v>0</v>
      </c>
      <c r="AB1506" s="63">
        <v>1506</v>
      </c>
    </row>
    <row r="1507" spans="27:28" ht="13.5">
      <c r="AA1507" s="63">
        <f>'ごみ処理概要'!B1507</f>
        <v>0</v>
      </c>
      <c r="AB1507" s="63">
        <v>1507</v>
      </c>
    </row>
    <row r="1508" spans="27:28" ht="13.5">
      <c r="AA1508" s="63">
        <f>'ごみ処理概要'!B1508</f>
        <v>0</v>
      </c>
      <c r="AB1508" s="63">
        <v>1508</v>
      </c>
    </row>
    <row r="1509" spans="27:28" ht="13.5">
      <c r="AA1509" s="63">
        <f>'ごみ処理概要'!B1509</f>
        <v>0</v>
      </c>
      <c r="AB1509" s="63">
        <v>1509</v>
      </c>
    </row>
    <row r="1510" spans="27:28" ht="13.5">
      <c r="AA1510" s="63">
        <f>'ごみ処理概要'!B1510</f>
        <v>0</v>
      </c>
      <c r="AB1510" s="63">
        <v>1510</v>
      </c>
    </row>
    <row r="1511" spans="27:28" ht="13.5">
      <c r="AA1511" s="63">
        <f>'ごみ処理概要'!B1511</f>
        <v>0</v>
      </c>
      <c r="AB1511" s="63">
        <v>1511</v>
      </c>
    </row>
    <row r="1512" spans="27:28" ht="13.5">
      <c r="AA1512" s="63">
        <f>'ごみ処理概要'!B1512</f>
        <v>0</v>
      </c>
      <c r="AB1512" s="63">
        <v>1512</v>
      </c>
    </row>
    <row r="1513" spans="27:28" ht="13.5">
      <c r="AA1513" s="63">
        <f>'ごみ処理概要'!B1513</f>
        <v>0</v>
      </c>
      <c r="AB1513" s="63">
        <v>1513</v>
      </c>
    </row>
    <row r="1514" spans="27:28" ht="13.5">
      <c r="AA1514" s="63">
        <f>'ごみ処理概要'!B1514</f>
        <v>0</v>
      </c>
      <c r="AB1514" s="63">
        <v>1514</v>
      </c>
    </row>
    <row r="1515" spans="27:28" ht="13.5">
      <c r="AA1515" s="63">
        <f>'ごみ処理概要'!B1515</f>
        <v>0</v>
      </c>
      <c r="AB1515" s="63">
        <v>1515</v>
      </c>
    </row>
    <row r="1516" spans="27:28" ht="13.5">
      <c r="AA1516" s="63">
        <f>'ごみ処理概要'!B1516</f>
        <v>0</v>
      </c>
      <c r="AB1516" s="63">
        <v>1516</v>
      </c>
    </row>
    <row r="1517" spans="27:28" ht="13.5">
      <c r="AA1517" s="63">
        <f>'ごみ処理概要'!B1517</f>
        <v>0</v>
      </c>
      <c r="AB1517" s="63">
        <v>1517</v>
      </c>
    </row>
    <row r="1518" spans="27:28" ht="13.5">
      <c r="AA1518" s="63">
        <f>'ごみ処理概要'!B1518</f>
        <v>0</v>
      </c>
      <c r="AB1518" s="63">
        <v>1518</v>
      </c>
    </row>
    <row r="1519" spans="27:28" ht="13.5">
      <c r="AA1519" s="63">
        <f>'ごみ処理概要'!B1519</f>
        <v>0</v>
      </c>
      <c r="AB1519" s="63">
        <v>1519</v>
      </c>
    </row>
    <row r="1520" spans="27:28" ht="13.5">
      <c r="AA1520" s="63">
        <f>'ごみ処理概要'!B1520</f>
        <v>0</v>
      </c>
      <c r="AB1520" s="63">
        <v>1520</v>
      </c>
    </row>
    <row r="1521" spans="27:28" ht="13.5">
      <c r="AA1521" s="63">
        <f>'ごみ処理概要'!B1521</f>
        <v>0</v>
      </c>
      <c r="AB1521" s="63">
        <v>1521</v>
      </c>
    </row>
    <row r="1522" spans="27:28" ht="13.5">
      <c r="AA1522" s="63">
        <f>'ごみ処理概要'!B1522</f>
        <v>0</v>
      </c>
      <c r="AB1522" s="63">
        <v>1522</v>
      </c>
    </row>
    <row r="1523" spans="27:28" ht="13.5">
      <c r="AA1523" s="63">
        <f>'ごみ処理概要'!B1523</f>
        <v>0</v>
      </c>
      <c r="AB1523" s="63">
        <v>1523</v>
      </c>
    </row>
    <row r="1524" spans="27:28" ht="13.5">
      <c r="AA1524" s="63">
        <f>'ごみ処理概要'!B1524</f>
        <v>0</v>
      </c>
      <c r="AB1524" s="63">
        <v>1524</v>
      </c>
    </row>
    <row r="1525" spans="27:28" ht="13.5">
      <c r="AA1525" s="63">
        <f>'ごみ処理概要'!B1525</f>
        <v>0</v>
      </c>
      <c r="AB1525" s="63">
        <v>1525</v>
      </c>
    </row>
    <row r="1526" spans="27:28" ht="13.5">
      <c r="AA1526" s="63">
        <f>'ごみ処理概要'!B1526</f>
        <v>0</v>
      </c>
      <c r="AB1526" s="63">
        <v>1526</v>
      </c>
    </row>
    <row r="1527" spans="27:28" ht="13.5">
      <c r="AA1527" s="63">
        <f>'ごみ処理概要'!B1527</f>
        <v>0</v>
      </c>
      <c r="AB1527" s="63">
        <v>1527</v>
      </c>
    </row>
    <row r="1528" spans="27:28" ht="13.5">
      <c r="AA1528" s="63">
        <f>'ごみ処理概要'!B1528</f>
        <v>0</v>
      </c>
      <c r="AB1528" s="63">
        <v>1528</v>
      </c>
    </row>
    <row r="1529" spans="27:28" ht="13.5">
      <c r="AA1529" s="63">
        <f>'ごみ処理概要'!B1529</f>
        <v>0</v>
      </c>
      <c r="AB1529" s="63">
        <v>1529</v>
      </c>
    </row>
    <row r="1530" spans="27:28" ht="13.5">
      <c r="AA1530" s="63">
        <f>'ごみ処理概要'!B1530</f>
        <v>0</v>
      </c>
      <c r="AB1530" s="63">
        <v>1530</v>
      </c>
    </row>
    <row r="1531" spans="27:28" ht="13.5">
      <c r="AA1531" s="63">
        <f>'ごみ処理概要'!B1531</f>
        <v>0</v>
      </c>
      <c r="AB1531" s="63">
        <v>1531</v>
      </c>
    </row>
    <row r="1532" spans="27:28" ht="13.5">
      <c r="AA1532" s="63">
        <f>'ごみ処理概要'!B1532</f>
        <v>0</v>
      </c>
      <c r="AB1532" s="63">
        <v>1532</v>
      </c>
    </row>
    <row r="1533" spans="27:28" ht="13.5">
      <c r="AA1533" s="63">
        <f>'ごみ処理概要'!B1533</f>
        <v>0</v>
      </c>
      <c r="AB1533" s="63">
        <v>1533</v>
      </c>
    </row>
    <row r="1534" spans="27:28" ht="13.5">
      <c r="AA1534" s="63">
        <f>'ごみ処理概要'!B1534</f>
        <v>0</v>
      </c>
      <c r="AB1534" s="63">
        <v>1534</v>
      </c>
    </row>
    <row r="1535" spans="27:28" ht="13.5">
      <c r="AA1535" s="63">
        <f>'ごみ処理概要'!B1535</f>
        <v>0</v>
      </c>
      <c r="AB1535" s="63">
        <v>1535</v>
      </c>
    </row>
    <row r="1536" spans="27:28" ht="13.5">
      <c r="AA1536" s="63">
        <f>'ごみ処理概要'!B1536</f>
        <v>0</v>
      </c>
      <c r="AB1536" s="63">
        <v>1536</v>
      </c>
    </row>
    <row r="1537" spans="27:28" ht="13.5">
      <c r="AA1537" s="63">
        <f>'ごみ処理概要'!B1537</f>
        <v>0</v>
      </c>
      <c r="AB1537" s="63">
        <v>1537</v>
      </c>
    </row>
    <row r="1538" spans="27:28" ht="13.5">
      <c r="AA1538" s="63">
        <f>'ごみ処理概要'!B1538</f>
        <v>0</v>
      </c>
      <c r="AB1538" s="63">
        <v>1538</v>
      </c>
    </row>
    <row r="1539" spans="27:28" ht="13.5">
      <c r="AA1539" s="63">
        <f>'ごみ処理概要'!B1539</f>
        <v>0</v>
      </c>
      <c r="AB1539" s="63">
        <v>1539</v>
      </c>
    </row>
    <row r="1540" spans="27:28" ht="13.5">
      <c r="AA1540" s="63">
        <f>'ごみ処理概要'!B1540</f>
        <v>0</v>
      </c>
      <c r="AB1540" s="63">
        <v>1540</v>
      </c>
    </row>
    <row r="1541" spans="27:28" ht="13.5">
      <c r="AA1541" s="63">
        <f>'ごみ処理概要'!B1541</f>
        <v>0</v>
      </c>
      <c r="AB1541" s="63">
        <v>1541</v>
      </c>
    </row>
    <row r="1542" spans="27:28" ht="13.5">
      <c r="AA1542" s="63">
        <f>'ごみ処理概要'!B1542</f>
        <v>0</v>
      </c>
      <c r="AB1542" s="63">
        <v>1542</v>
      </c>
    </row>
    <row r="1543" spans="27:28" ht="13.5">
      <c r="AA1543" s="63">
        <f>'ごみ処理概要'!B1543</f>
        <v>0</v>
      </c>
      <c r="AB1543" s="63">
        <v>1543</v>
      </c>
    </row>
    <row r="1544" spans="27:28" ht="13.5">
      <c r="AA1544" s="63">
        <f>'ごみ処理概要'!B1544</f>
        <v>0</v>
      </c>
      <c r="AB1544" s="63">
        <v>1544</v>
      </c>
    </row>
    <row r="1545" spans="27:28" ht="13.5">
      <c r="AA1545" s="63">
        <f>'ごみ処理概要'!B1545</f>
        <v>0</v>
      </c>
      <c r="AB1545" s="63">
        <v>1545</v>
      </c>
    </row>
    <row r="1546" spans="27:28" ht="13.5">
      <c r="AA1546" s="63">
        <f>'ごみ処理概要'!B1546</f>
        <v>0</v>
      </c>
      <c r="AB1546" s="63">
        <v>1546</v>
      </c>
    </row>
    <row r="1547" spans="27:28" ht="13.5">
      <c r="AA1547" s="63">
        <f>'ごみ処理概要'!B1547</f>
        <v>0</v>
      </c>
      <c r="AB1547" s="63">
        <v>1547</v>
      </c>
    </row>
    <row r="1548" spans="27:28" ht="13.5">
      <c r="AA1548" s="63">
        <f>'ごみ処理概要'!B1548</f>
        <v>0</v>
      </c>
      <c r="AB1548" s="63">
        <v>1548</v>
      </c>
    </row>
    <row r="1549" spans="27:28" ht="13.5">
      <c r="AA1549" s="63">
        <f>'ごみ処理概要'!B1549</f>
        <v>0</v>
      </c>
      <c r="AB1549" s="63">
        <v>1549</v>
      </c>
    </row>
    <row r="1550" spans="27:28" ht="13.5">
      <c r="AA1550" s="63">
        <f>'ごみ処理概要'!B1550</f>
        <v>0</v>
      </c>
      <c r="AB1550" s="63">
        <v>1550</v>
      </c>
    </row>
    <row r="1551" spans="27:28" ht="13.5">
      <c r="AA1551" s="63">
        <f>'ごみ処理概要'!B1551</f>
        <v>0</v>
      </c>
      <c r="AB1551" s="63">
        <v>1551</v>
      </c>
    </row>
    <row r="1552" spans="27:28" ht="13.5">
      <c r="AA1552" s="63">
        <f>'ごみ処理概要'!B1552</f>
        <v>0</v>
      </c>
      <c r="AB1552" s="63">
        <v>1552</v>
      </c>
    </row>
    <row r="1553" spans="27:28" ht="13.5">
      <c r="AA1553" s="63">
        <f>'ごみ処理概要'!B1553</f>
        <v>0</v>
      </c>
      <c r="AB1553" s="63">
        <v>1553</v>
      </c>
    </row>
    <row r="1554" spans="27:28" ht="13.5">
      <c r="AA1554" s="63">
        <f>'ごみ処理概要'!B1554</f>
        <v>0</v>
      </c>
      <c r="AB1554" s="63">
        <v>1554</v>
      </c>
    </row>
    <row r="1555" spans="27:28" ht="13.5">
      <c r="AA1555" s="63">
        <f>'ごみ処理概要'!B1555</f>
        <v>0</v>
      </c>
      <c r="AB1555" s="63">
        <v>1555</v>
      </c>
    </row>
    <row r="1556" spans="27:28" ht="13.5">
      <c r="AA1556" s="63">
        <f>'ごみ処理概要'!B1556</f>
        <v>0</v>
      </c>
      <c r="AB1556" s="63">
        <v>1556</v>
      </c>
    </row>
    <row r="1557" spans="27:28" ht="13.5">
      <c r="AA1557" s="63">
        <f>'ごみ処理概要'!B1557</f>
        <v>0</v>
      </c>
      <c r="AB1557" s="63">
        <v>1557</v>
      </c>
    </row>
    <row r="1558" spans="27:28" ht="13.5">
      <c r="AA1558" s="63">
        <f>'ごみ処理概要'!B1558</f>
        <v>0</v>
      </c>
      <c r="AB1558" s="63">
        <v>1558</v>
      </c>
    </row>
    <row r="1559" spans="27:28" ht="13.5">
      <c r="AA1559" s="63">
        <f>'ごみ処理概要'!B1559</f>
        <v>0</v>
      </c>
      <c r="AB1559" s="63">
        <v>1559</v>
      </c>
    </row>
    <row r="1560" spans="27:28" ht="13.5">
      <c r="AA1560" s="63">
        <f>'ごみ処理概要'!B1560</f>
        <v>0</v>
      </c>
      <c r="AB1560" s="63">
        <v>1560</v>
      </c>
    </row>
    <row r="1561" spans="27:28" ht="13.5">
      <c r="AA1561" s="63">
        <f>'ごみ処理概要'!B1561</f>
        <v>0</v>
      </c>
      <c r="AB1561" s="63">
        <v>1561</v>
      </c>
    </row>
    <row r="1562" spans="27:28" ht="13.5">
      <c r="AA1562" s="63">
        <f>'ごみ処理概要'!B1562</f>
        <v>0</v>
      </c>
      <c r="AB1562" s="63">
        <v>1562</v>
      </c>
    </row>
    <row r="1563" spans="27:28" ht="13.5">
      <c r="AA1563" s="63">
        <f>'ごみ処理概要'!B1563</f>
        <v>0</v>
      </c>
      <c r="AB1563" s="63">
        <v>1563</v>
      </c>
    </row>
    <row r="1564" spans="27:28" ht="13.5">
      <c r="AA1564" s="63">
        <f>'ごみ処理概要'!B1564</f>
        <v>0</v>
      </c>
      <c r="AB1564" s="63">
        <v>1564</v>
      </c>
    </row>
    <row r="1565" spans="27:28" ht="13.5">
      <c r="AA1565" s="63">
        <f>'ごみ処理概要'!B1565</f>
        <v>0</v>
      </c>
      <c r="AB1565" s="63">
        <v>1565</v>
      </c>
    </row>
    <row r="1566" spans="27:28" ht="13.5">
      <c r="AA1566" s="63">
        <f>'ごみ処理概要'!B1566</f>
        <v>0</v>
      </c>
      <c r="AB1566" s="63">
        <v>1566</v>
      </c>
    </row>
    <row r="1567" spans="27:28" ht="13.5">
      <c r="AA1567" s="63">
        <f>'ごみ処理概要'!B1567</f>
        <v>0</v>
      </c>
      <c r="AB1567" s="63">
        <v>1567</v>
      </c>
    </row>
    <row r="1568" spans="27:28" ht="13.5">
      <c r="AA1568" s="63">
        <f>'ごみ処理概要'!B1568</f>
        <v>0</v>
      </c>
      <c r="AB1568" s="63">
        <v>1568</v>
      </c>
    </row>
    <row r="1569" spans="27:28" ht="13.5">
      <c r="AA1569" s="63">
        <f>'ごみ処理概要'!B1569</f>
        <v>0</v>
      </c>
      <c r="AB1569" s="63">
        <v>1569</v>
      </c>
    </row>
    <row r="1570" spans="27:28" ht="13.5">
      <c r="AA1570" s="63">
        <f>'ごみ処理概要'!B1570</f>
        <v>0</v>
      </c>
      <c r="AB1570" s="63">
        <v>1570</v>
      </c>
    </row>
    <row r="1571" spans="27:28" ht="13.5">
      <c r="AA1571" s="63">
        <f>'ごみ処理概要'!B1571</f>
        <v>0</v>
      </c>
      <c r="AB1571" s="63">
        <v>1571</v>
      </c>
    </row>
    <row r="1572" spans="27:28" ht="13.5">
      <c r="AA1572" s="63">
        <f>'ごみ処理概要'!B1572</f>
        <v>0</v>
      </c>
      <c r="AB1572" s="63">
        <v>1572</v>
      </c>
    </row>
    <row r="1573" spans="27:28" ht="13.5">
      <c r="AA1573" s="63">
        <f>'ごみ処理概要'!B1573</f>
        <v>0</v>
      </c>
      <c r="AB1573" s="63">
        <v>1573</v>
      </c>
    </row>
    <row r="1574" spans="27:28" ht="13.5">
      <c r="AA1574" s="63">
        <f>'ごみ処理概要'!B1574</f>
        <v>0</v>
      </c>
      <c r="AB1574" s="63">
        <v>1574</v>
      </c>
    </row>
    <row r="1575" spans="27:28" ht="13.5">
      <c r="AA1575" s="63">
        <f>'ごみ処理概要'!B1575</f>
        <v>0</v>
      </c>
      <c r="AB1575" s="63">
        <v>1575</v>
      </c>
    </row>
    <row r="1576" spans="27:28" ht="13.5">
      <c r="AA1576" s="63">
        <f>'ごみ処理概要'!B1576</f>
        <v>0</v>
      </c>
      <c r="AB1576" s="63">
        <v>1576</v>
      </c>
    </row>
    <row r="1577" spans="27:28" ht="13.5">
      <c r="AA1577" s="63">
        <f>'ごみ処理概要'!B1577</f>
        <v>0</v>
      </c>
      <c r="AB1577" s="63">
        <v>1577</v>
      </c>
    </row>
    <row r="1578" spans="27:28" ht="13.5">
      <c r="AA1578" s="63">
        <f>'ごみ処理概要'!B1578</f>
        <v>0</v>
      </c>
      <c r="AB1578" s="63">
        <v>1578</v>
      </c>
    </row>
    <row r="1579" spans="27:28" ht="13.5">
      <c r="AA1579" s="63">
        <f>'ごみ処理概要'!B1579</f>
        <v>0</v>
      </c>
      <c r="AB1579" s="63">
        <v>1579</v>
      </c>
    </row>
    <row r="1580" spans="27:28" ht="13.5">
      <c r="AA1580" s="63">
        <f>'ごみ処理概要'!B1580</f>
        <v>0</v>
      </c>
      <c r="AB1580" s="63">
        <v>1580</v>
      </c>
    </row>
    <row r="1581" spans="27:28" ht="13.5">
      <c r="AA1581" s="63">
        <f>'ごみ処理概要'!B1581</f>
        <v>0</v>
      </c>
      <c r="AB1581" s="63">
        <v>1581</v>
      </c>
    </row>
    <row r="1582" spans="27:28" ht="13.5">
      <c r="AA1582" s="63">
        <f>'ごみ処理概要'!B1582</f>
        <v>0</v>
      </c>
      <c r="AB1582" s="63">
        <v>1582</v>
      </c>
    </row>
    <row r="1583" spans="27:28" ht="13.5">
      <c r="AA1583" s="63">
        <f>'ごみ処理概要'!B1583</f>
        <v>0</v>
      </c>
      <c r="AB1583" s="63">
        <v>1583</v>
      </c>
    </row>
    <row r="1584" spans="27:28" ht="13.5">
      <c r="AA1584" s="63">
        <f>'ごみ処理概要'!B1584</f>
        <v>0</v>
      </c>
      <c r="AB1584" s="63">
        <v>1584</v>
      </c>
    </row>
    <row r="1585" spans="27:28" ht="13.5">
      <c r="AA1585" s="63">
        <f>'ごみ処理概要'!B1585</f>
        <v>0</v>
      </c>
      <c r="AB1585" s="63">
        <v>1585</v>
      </c>
    </row>
    <row r="1586" spans="27:28" ht="13.5">
      <c r="AA1586" s="63">
        <f>'ごみ処理概要'!B1586</f>
        <v>0</v>
      </c>
      <c r="AB1586" s="63">
        <v>1586</v>
      </c>
    </row>
    <row r="1587" spans="27:28" ht="13.5">
      <c r="AA1587" s="63">
        <f>'ごみ処理概要'!B1587</f>
        <v>0</v>
      </c>
      <c r="AB1587" s="63">
        <v>1587</v>
      </c>
    </row>
    <row r="1588" spans="27:28" ht="13.5">
      <c r="AA1588" s="63">
        <f>'ごみ処理概要'!B1588</f>
        <v>0</v>
      </c>
      <c r="AB1588" s="63">
        <v>1588</v>
      </c>
    </row>
    <row r="1589" spans="27:28" ht="13.5">
      <c r="AA1589" s="63">
        <f>'ごみ処理概要'!B1589</f>
        <v>0</v>
      </c>
      <c r="AB1589" s="63">
        <v>1589</v>
      </c>
    </row>
    <row r="1590" spans="27:28" ht="13.5">
      <c r="AA1590" s="63">
        <f>'ごみ処理概要'!B1590</f>
        <v>0</v>
      </c>
      <c r="AB1590" s="63">
        <v>1590</v>
      </c>
    </row>
    <row r="1591" spans="27:28" ht="13.5">
      <c r="AA1591" s="63">
        <f>'ごみ処理概要'!B1591</f>
        <v>0</v>
      </c>
      <c r="AB1591" s="63">
        <v>1591</v>
      </c>
    </row>
    <row r="1592" spans="27:28" ht="13.5">
      <c r="AA1592" s="63">
        <f>'ごみ処理概要'!B1592</f>
        <v>0</v>
      </c>
      <c r="AB1592" s="63">
        <v>1592</v>
      </c>
    </row>
    <row r="1593" spans="27:28" ht="13.5">
      <c r="AA1593" s="63">
        <f>'ごみ処理概要'!B1593</f>
        <v>0</v>
      </c>
      <c r="AB1593" s="63">
        <v>1593</v>
      </c>
    </row>
    <row r="1594" spans="27:28" ht="13.5">
      <c r="AA1594" s="63">
        <f>'ごみ処理概要'!B1594</f>
        <v>0</v>
      </c>
      <c r="AB1594" s="63">
        <v>1594</v>
      </c>
    </row>
    <row r="1595" spans="27:28" ht="13.5">
      <c r="AA1595" s="63">
        <f>'ごみ処理概要'!B1595</f>
        <v>0</v>
      </c>
      <c r="AB1595" s="63">
        <v>1595</v>
      </c>
    </row>
    <row r="1596" spans="27:28" ht="13.5">
      <c r="AA1596" s="63">
        <f>'ごみ処理概要'!B1596</f>
        <v>0</v>
      </c>
      <c r="AB1596" s="63">
        <v>1596</v>
      </c>
    </row>
    <row r="1597" spans="27:28" ht="13.5">
      <c r="AA1597" s="63">
        <f>'ごみ処理概要'!B1597</f>
        <v>0</v>
      </c>
      <c r="AB1597" s="63">
        <v>1597</v>
      </c>
    </row>
    <row r="1598" spans="27:28" ht="13.5">
      <c r="AA1598" s="63">
        <f>'ごみ処理概要'!B1598</f>
        <v>0</v>
      </c>
      <c r="AB1598" s="63">
        <v>1598</v>
      </c>
    </row>
    <row r="1599" spans="27:28" ht="13.5">
      <c r="AA1599" s="63">
        <f>'ごみ処理概要'!B1599</f>
        <v>0</v>
      </c>
      <c r="AB1599" s="63">
        <v>1599</v>
      </c>
    </row>
    <row r="1600" spans="27:28" ht="13.5">
      <c r="AA1600" s="63">
        <f>'ごみ処理概要'!B1600</f>
        <v>0</v>
      </c>
      <c r="AB1600" s="63">
        <v>1600</v>
      </c>
    </row>
    <row r="1601" spans="27:28" ht="13.5">
      <c r="AA1601" s="63">
        <f>'ごみ処理概要'!B1601</f>
        <v>0</v>
      </c>
      <c r="AB1601" s="63">
        <v>1601</v>
      </c>
    </row>
    <row r="1602" spans="27:28" ht="13.5">
      <c r="AA1602" s="63">
        <f>'ごみ処理概要'!B1602</f>
        <v>0</v>
      </c>
      <c r="AB1602" s="63">
        <v>1602</v>
      </c>
    </row>
    <row r="1603" spans="27:28" ht="13.5">
      <c r="AA1603" s="63">
        <f>'ごみ処理概要'!B1603</f>
        <v>0</v>
      </c>
      <c r="AB1603" s="63">
        <v>1603</v>
      </c>
    </row>
    <row r="1604" spans="27:28" ht="13.5">
      <c r="AA1604" s="63">
        <f>'ごみ処理概要'!B1604</f>
        <v>0</v>
      </c>
      <c r="AB1604" s="63">
        <v>1604</v>
      </c>
    </row>
    <row r="1605" spans="27:28" ht="13.5">
      <c r="AA1605" s="63">
        <f>'ごみ処理概要'!B1605</f>
        <v>0</v>
      </c>
      <c r="AB1605" s="63">
        <v>1605</v>
      </c>
    </row>
    <row r="1606" spans="27:28" ht="13.5">
      <c r="AA1606" s="63">
        <f>'ごみ処理概要'!B1606</f>
        <v>0</v>
      </c>
      <c r="AB1606" s="63">
        <v>1606</v>
      </c>
    </row>
    <row r="1607" spans="27:28" ht="13.5">
      <c r="AA1607" s="63">
        <f>'ごみ処理概要'!B1607</f>
        <v>0</v>
      </c>
      <c r="AB1607" s="63">
        <v>1607</v>
      </c>
    </row>
    <row r="1608" spans="27:28" ht="13.5">
      <c r="AA1608" s="63">
        <f>'ごみ処理概要'!B1608</f>
        <v>0</v>
      </c>
      <c r="AB1608" s="63">
        <v>1608</v>
      </c>
    </row>
    <row r="1609" spans="27:28" ht="13.5">
      <c r="AA1609" s="63">
        <f>'ごみ処理概要'!B1609</f>
        <v>0</v>
      </c>
      <c r="AB1609" s="63">
        <v>1609</v>
      </c>
    </row>
    <row r="1610" spans="27:28" ht="13.5">
      <c r="AA1610" s="63">
        <f>'ごみ処理概要'!B1610</f>
        <v>0</v>
      </c>
      <c r="AB1610" s="63">
        <v>1610</v>
      </c>
    </row>
    <row r="1611" spans="27:28" ht="13.5">
      <c r="AA1611" s="63">
        <f>'ごみ処理概要'!B1611</f>
        <v>0</v>
      </c>
      <c r="AB1611" s="63">
        <v>1611</v>
      </c>
    </row>
    <row r="1612" spans="27:28" ht="13.5">
      <c r="AA1612" s="63">
        <f>'ごみ処理概要'!B1612</f>
        <v>0</v>
      </c>
      <c r="AB1612" s="63">
        <v>1612</v>
      </c>
    </row>
    <row r="1613" spans="27:28" ht="13.5">
      <c r="AA1613" s="63">
        <f>'ごみ処理概要'!B1613</f>
        <v>0</v>
      </c>
      <c r="AB1613" s="63">
        <v>1613</v>
      </c>
    </row>
    <row r="1614" spans="27:28" ht="13.5">
      <c r="AA1614" s="63">
        <f>'ごみ処理概要'!B1614</f>
        <v>0</v>
      </c>
      <c r="AB1614" s="63">
        <v>1614</v>
      </c>
    </row>
    <row r="1615" spans="27:28" ht="13.5">
      <c r="AA1615" s="63">
        <f>'ごみ処理概要'!B1615</f>
        <v>0</v>
      </c>
      <c r="AB1615" s="63">
        <v>1615</v>
      </c>
    </row>
    <row r="1616" spans="27:28" ht="13.5">
      <c r="AA1616" s="63">
        <f>'ごみ処理概要'!B1616</f>
        <v>0</v>
      </c>
      <c r="AB1616" s="63">
        <v>1616</v>
      </c>
    </row>
    <row r="1617" spans="27:28" ht="13.5">
      <c r="AA1617" s="63">
        <f>'ごみ処理概要'!B1617</f>
        <v>0</v>
      </c>
      <c r="AB1617" s="63">
        <v>1617</v>
      </c>
    </row>
    <row r="1618" spans="27:28" ht="13.5">
      <c r="AA1618" s="63">
        <f>'ごみ処理概要'!B1618</f>
        <v>0</v>
      </c>
      <c r="AB1618" s="63">
        <v>1618</v>
      </c>
    </row>
    <row r="1619" spans="27:28" ht="13.5">
      <c r="AA1619" s="63">
        <f>'ごみ処理概要'!B1619</f>
        <v>0</v>
      </c>
      <c r="AB1619" s="63">
        <v>1619</v>
      </c>
    </row>
    <row r="1620" spans="27:28" ht="13.5">
      <c r="AA1620" s="63">
        <f>'ごみ処理概要'!B1620</f>
        <v>0</v>
      </c>
      <c r="AB1620" s="63">
        <v>1620</v>
      </c>
    </row>
    <row r="1621" spans="27:28" ht="13.5">
      <c r="AA1621" s="63">
        <f>'ごみ処理概要'!B1621</f>
        <v>0</v>
      </c>
      <c r="AB1621" s="63">
        <v>1621</v>
      </c>
    </row>
    <row r="1622" spans="27:28" ht="13.5">
      <c r="AA1622" s="63">
        <f>'ごみ処理概要'!B1622</f>
        <v>0</v>
      </c>
      <c r="AB1622" s="63">
        <v>1622</v>
      </c>
    </row>
    <row r="1623" spans="27:28" ht="13.5">
      <c r="AA1623" s="63">
        <f>'ごみ処理概要'!B1623</f>
        <v>0</v>
      </c>
      <c r="AB1623" s="63">
        <v>1623</v>
      </c>
    </row>
    <row r="1624" spans="27:28" ht="13.5">
      <c r="AA1624" s="63">
        <f>'ごみ処理概要'!B1624</f>
        <v>0</v>
      </c>
      <c r="AB1624" s="63">
        <v>1624</v>
      </c>
    </row>
    <row r="1625" spans="27:28" ht="13.5">
      <c r="AA1625" s="63">
        <f>'ごみ処理概要'!B1625</f>
        <v>0</v>
      </c>
      <c r="AB1625" s="63">
        <v>1625</v>
      </c>
    </row>
    <row r="1626" spans="27:28" ht="13.5">
      <c r="AA1626" s="63">
        <f>'ごみ処理概要'!B1626</f>
        <v>0</v>
      </c>
      <c r="AB1626" s="63">
        <v>1626</v>
      </c>
    </row>
    <row r="1627" spans="27:28" ht="13.5">
      <c r="AA1627" s="63">
        <f>'ごみ処理概要'!B1627</f>
        <v>0</v>
      </c>
      <c r="AB1627" s="63">
        <v>1627</v>
      </c>
    </row>
    <row r="1628" spans="27:28" ht="13.5">
      <c r="AA1628" s="63">
        <f>'ごみ処理概要'!B1628</f>
        <v>0</v>
      </c>
      <c r="AB1628" s="63">
        <v>1628</v>
      </c>
    </row>
    <row r="1629" spans="27:28" ht="13.5">
      <c r="AA1629" s="63">
        <f>'ごみ処理概要'!B1629</f>
        <v>0</v>
      </c>
      <c r="AB1629" s="63">
        <v>1629</v>
      </c>
    </row>
    <row r="1630" spans="27:28" ht="13.5">
      <c r="AA1630" s="63">
        <f>'ごみ処理概要'!B1630</f>
        <v>0</v>
      </c>
      <c r="AB1630" s="63">
        <v>1630</v>
      </c>
    </row>
    <row r="1631" spans="27:28" ht="13.5">
      <c r="AA1631" s="63">
        <f>'ごみ処理概要'!B1631</f>
        <v>0</v>
      </c>
      <c r="AB1631" s="63">
        <v>1631</v>
      </c>
    </row>
    <row r="1632" spans="27:28" ht="13.5">
      <c r="AA1632" s="63">
        <f>'ごみ処理概要'!B1632</f>
        <v>0</v>
      </c>
      <c r="AB1632" s="63">
        <v>1632</v>
      </c>
    </row>
    <row r="1633" spans="27:28" ht="13.5">
      <c r="AA1633" s="63">
        <f>'ごみ処理概要'!B1633</f>
        <v>0</v>
      </c>
      <c r="AB1633" s="63">
        <v>1633</v>
      </c>
    </row>
    <row r="1634" spans="27:28" ht="13.5">
      <c r="AA1634" s="63">
        <f>'ごみ処理概要'!B1634</f>
        <v>0</v>
      </c>
      <c r="AB1634" s="63">
        <v>1634</v>
      </c>
    </row>
    <row r="1635" spans="27:28" ht="13.5">
      <c r="AA1635" s="63">
        <f>'ごみ処理概要'!B1635</f>
        <v>0</v>
      </c>
      <c r="AB1635" s="63">
        <v>1635</v>
      </c>
    </row>
    <row r="1636" spans="27:28" ht="13.5">
      <c r="AA1636" s="63">
        <f>'ごみ処理概要'!B1636</f>
        <v>0</v>
      </c>
      <c r="AB1636" s="63">
        <v>1636</v>
      </c>
    </row>
    <row r="1637" spans="27:28" ht="13.5">
      <c r="AA1637" s="63">
        <f>'ごみ処理概要'!B1637</f>
        <v>0</v>
      </c>
      <c r="AB1637" s="63">
        <v>1637</v>
      </c>
    </row>
    <row r="1638" spans="27:28" ht="13.5">
      <c r="AA1638" s="63">
        <f>'ごみ処理概要'!B1638</f>
        <v>0</v>
      </c>
      <c r="AB1638" s="63">
        <v>1638</v>
      </c>
    </row>
    <row r="1639" spans="27:28" ht="13.5">
      <c r="AA1639" s="63">
        <f>'ごみ処理概要'!B1639</f>
        <v>0</v>
      </c>
      <c r="AB1639" s="63">
        <v>1639</v>
      </c>
    </row>
    <row r="1640" spans="27:28" ht="13.5">
      <c r="AA1640" s="63">
        <f>'ごみ処理概要'!B1640</f>
        <v>0</v>
      </c>
      <c r="AB1640" s="63">
        <v>1640</v>
      </c>
    </row>
    <row r="1641" spans="27:28" ht="13.5">
      <c r="AA1641" s="63">
        <f>'ごみ処理概要'!B1641</f>
        <v>0</v>
      </c>
      <c r="AB1641" s="63">
        <v>1641</v>
      </c>
    </row>
    <row r="1642" spans="27:28" ht="13.5">
      <c r="AA1642" s="63">
        <f>'ごみ処理概要'!B1642</f>
        <v>0</v>
      </c>
      <c r="AB1642" s="63">
        <v>1642</v>
      </c>
    </row>
    <row r="1643" spans="27:28" ht="13.5">
      <c r="AA1643" s="63">
        <f>'ごみ処理概要'!B1643</f>
        <v>0</v>
      </c>
      <c r="AB1643" s="63">
        <v>1643</v>
      </c>
    </row>
    <row r="1644" spans="27:28" ht="13.5">
      <c r="AA1644" s="63">
        <f>'ごみ処理概要'!B1644</f>
        <v>0</v>
      </c>
      <c r="AB1644" s="63">
        <v>1644</v>
      </c>
    </row>
    <row r="1645" spans="27:28" ht="13.5">
      <c r="AA1645" s="63">
        <f>'ごみ処理概要'!B1645</f>
        <v>0</v>
      </c>
      <c r="AB1645" s="63">
        <v>1645</v>
      </c>
    </row>
    <row r="1646" spans="27:28" ht="13.5">
      <c r="AA1646" s="63">
        <f>'ごみ処理概要'!B1646</f>
        <v>0</v>
      </c>
      <c r="AB1646" s="63">
        <v>1646</v>
      </c>
    </row>
    <row r="1647" spans="27:28" ht="13.5">
      <c r="AA1647" s="63">
        <f>'ごみ処理概要'!B1647</f>
        <v>0</v>
      </c>
      <c r="AB1647" s="63">
        <v>1647</v>
      </c>
    </row>
    <row r="1648" spans="27:28" ht="13.5">
      <c r="AA1648" s="63">
        <f>'ごみ処理概要'!B1648</f>
        <v>0</v>
      </c>
      <c r="AB1648" s="63">
        <v>1648</v>
      </c>
    </row>
    <row r="1649" spans="27:28" ht="13.5">
      <c r="AA1649" s="63">
        <f>'ごみ処理概要'!B1649</f>
        <v>0</v>
      </c>
      <c r="AB1649" s="63">
        <v>1649</v>
      </c>
    </row>
    <row r="1650" spans="27:28" ht="13.5">
      <c r="AA1650" s="63">
        <f>'ごみ処理概要'!B1650</f>
        <v>0</v>
      </c>
      <c r="AB1650" s="63">
        <v>1650</v>
      </c>
    </row>
    <row r="1651" spans="27:28" ht="13.5">
      <c r="AA1651" s="63">
        <f>'ごみ処理概要'!B1651</f>
        <v>0</v>
      </c>
      <c r="AB1651" s="63">
        <v>1651</v>
      </c>
    </row>
    <row r="1652" spans="27:28" ht="13.5">
      <c r="AA1652" s="63">
        <f>'ごみ処理概要'!B1652</f>
        <v>0</v>
      </c>
      <c r="AB1652" s="63">
        <v>1652</v>
      </c>
    </row>
    <row r="1653" spans="27:28" ht="13.5">
      <c r="AA1653" s="63">
        <f>'ごみ処理概要'!B1653</f>
        <v>0</v>
      </c>
      <c r="AB1653" s="63">
        <v>1653</v>
      </c>
    </row>
    <row r="1654" spans="27:28" ht="13.5">
      <c r="AA1654" s="63">
        <f>'ごみ処理概要'!B1654</f>
        <v>0</v>
      </c>
      <c r="AB1654" s="63">
        <v>1654</v>
      </c>
    </row>
    <row r="1655" spans="27:28" ht="13.5">
      <c r="AA1655" s="63">
        <f>'ごみ処理概要'!B1655</f>
        <v>0</v>
      </c>
      <c r="AB1655" s="63">
        <v>1655</v>
      </c>
    </row>
    <row r="1656" spans="27:28" ht="13.5">
      <c r="AA1656" s="63">
        <f>'ごみ処理概要'!B1656</f>
        <v>0</v>
      </c>
      <c r="AB1656" s="63">
        <v>1656</v>
      </c>
    </row>
    <row r="1657" spans="27:28" ht="13.5">
      <c r="AA1657" s="63">
        <f>'ごみ処理概要'!B1657</f>
        <v>0</v>
      </c>
      <c r="AB1657" s="63">
        <v>1657</v>
      </c>
    </row>
    <row r="1658" spans="27:28" ht="13.5">
      <c r="AA1658" s="63">
        <f>'ごみ処理概要'!B1658</f>
        <v>0</v>
      </c>
      <c r="AB1658" s="63">
        <v>1658</v>
      </c>
    </row>
    <row r="1659" spans="27:28" ht="13.5">
      <c r="AA1659" s="63">
        <f>'ごみ処理概要'!B1659</f>
        <v>0</v>
      </c>
      <c r="AB1659" s="63">
        <v>1659</v>
      </c>
    </row>
    <row r="1660" spans="27:28" ht="13.5">
      <c r="AA1660" s="63">
        <f>'ごみ処理概要'!B1660</f>
        <v>0</v>
      </c>
      <c r="AB1660" s="63">
        <v>1660</v>
      </c>
    </row>
    <row r="1661" spans="27:28" ht="13.5">
      <c r="AA1661" s="63">
        <f>'ごみ処理概要'!B1661</f>
        <v>0</v>
      </c>
      <c r="AB1661" s="63">
        <v>1661</v>
      </c>
    </row>
    <row r="1662" spans="27:28" ht="13.5">
      <c r="AA1662" s="63">
        <f>'ごみ処理概要'!B1662</f>
        <v>0</v>
      </c>
      <c r="AB1662" s="63">
        <v>1662</v>
      </c>
    </row>
    <row r="1663" spans="27:28" ht="13.5">
      <c r="AA1663" s="63">
        <f>'ごみ処理概要'!B1663</f>
        <v>0</v>
      </c>
      <c r="AB1663" s="63">
        <v>1663</v>
      </c>
    </row>
    <row r="1664" spans="27:28" ht="13.5">
      <c r="AA1664" s="63">
        <f>'ごみ処理概要'!B1664</f>
        <v>0</v>
      </c>
      <c r="AB1664" s="63">
        <v>1664</v>
      </c>
    </row>
    <row r="1665" spans="27:28" ht="13.5">
      <c r="AA1665" s="63">
        <f>'ごみ処理概要'!B1665</f>
        <v>0</v>
      </c>
      <c r="AB1665" s="63">
        <v>1665</v>
      </c>
    </row>
    <row r="1666" spans="27:28" ht="13.5">
      <c r="AA1666" s="63">
        <f>'ごみ処理概要'!B1666</f>
        <v>0</v>
      </c>
      <c r="AB1666" s="63">
        <v>1666</v>
      </c>
    </row>
    <row r="1667" spans="27:28" ht="13.5">
      <c r="AA1667" s="63">
        <f>'ごみ処理概要'!B1667</f>
        <v>0</v>
      </c>
      <c r="AB1667" s="63">
        <v>1667</v>
      </c>
    </row>
    <row r="1668" spans="27:28" ht="13.5">
      <c r="AA1668" s="63">
        <f>'ごみ処理概要'!B1668</f>
        <v>0</v>
      </c>
      <c r="AB1668" s="63">
        <v>1668</v>
      </c>
    </row>
    <row r="1669" spans="27:28" ht="13.5">
      <c r="AA1669" s="63">
        <f>'ごみ処理概要'!B1669</f>
        <v>0</v>
      </c>
      <c r="AB1669" s="63">
        <v>1669</v>
      </c>
    </row>
    <row r="1670" spans="27:28" ht="13.5">
      <c r="AA1670" s="63">
        <f>'ごみ処理概要'!B1670</f>
        <v>0</v>
      </c>
      <c r="AB1670" s="63">
        <v>1670</v>
      </c>
    </row>
    <row r="1671" spans="27:28" ht="13.5">
      <c r="AA1671" s="63">
        <f>'ごみ処理概要'!B1671</f>
        <v>0</v>
      </c>
      <c r="AB1671" s="63">
        <v>1671</v>
      </c>
    </row>
    <row r="1672" spans="27:28" ht="13.5">
      <c r="AA1672" s="63">
        <f>'ごみ処理概要'!B1672</f>
        <v>0</v>
      </c>
      <c r="AB1672" s="63">
        <v>1672</v>
      </c>
    </row>
    <row r="1673" spans="27:28" ht="13.5">
      <c r="AA1673" s="63">
        <f>'ごみ処理概要'!B1673</f>
        <v>0</v>
      </c>
      <c r="AB1673" s="63">
        <v>1673</v>
      </c>
    </row>
    <row r="1674" spans="27:28" ht="13.5">
      <c r="AA1674" s="63">
        <f>'ごみ処理概要'!B1674</f>
        <v>0</v>
      </c>
      <c r="AB1674" s="63">
        <v>1674</v>
      </c>
    </row>
    <row r="1675" spans="27:28" ht="13.5">
      <c r="AA1675" s="63">
        <f>'ごみ処理概要'!B1675</f>
        <v>0</v>
      </c>
      <c r="AB1675" s="63">
        <v>1675</v>
      </c>
    </row>
    <row r="1676" spans="27:28" ht="13.5">
      <c r="AA1676" s="63">
        <f>'ごみ処理概要'!B1676</f>
        <v>0</v>
      </c>
      <c r="AB1676" s="63">
        <v>1676</v>
      </c>
    </row>
    <row r="1677" spans="27:28" ht="13.5">
      <c r="AA1677" s="63">
        <f>'ごみ処理概要'!B1677</f>
        <v>0</v>
      </c>
      <c r="AB1677" s="63">
        <v>1677</v>
      </c>
    </row>
    <row r="1678" spans="27:28" ht="13.5">
      <c r="AA1678" s="63">
        <f>'ごみ処理概要'!B1678</f>
        <v>0</v>
      </c>
      <c r="AB1678" s="63">
        <v>1678</v>
      </c>
    </row>
    <row r="1679" spans="27:28" ht="13.5">
      <c r="AA1679" s="63">
        <f>'ごみ処理概要'!B1679</f>
        <v>0</v>
      </c>
      <c r="AB1679" s="63">
        <v>1679</v>
      </c>
    </row>
    <row r="1680" spans="27:28" ht="13.5">
      <c r="AA1680" s="63">
        <f>'ごみ処理概要'!B1680</f>
        <v>0</v>
      </c>
      <c r="AB1680" s="63">
        <v>1680</v>
      </c>
    </row>
    <row r="1681" spans="27:28" ht="13.5">
      <c r="AA1681" s="63">
        <f>'ごみ処理概要'!B1681</f>
        <v>0</v>
      </c>
      <c r="AB1681" s="63">
        <v>1681</v>
      </c>
    </row>
    <row r="1682" spans="27:28" ht="13.5">
      <c r="AA1682" s="63">
        <f>'ごみ処理概要'!B1682</f>
        <v>0</v>
      </c>
      <c r="AB1682" s="63">
        <v>1682</v>
      </c>
    </row>
    <row r="1683" spans="27:28" ht="13.5">
      <c r="AA1683" s="63">
        <f>'ごみ処理概要'!B1683</f>
        <v>0</v>
      </c>
      <c r="AB1683" s="63">
        <v>1683</v>
      </c>
    </row>
    <row r="1684" spans="27:28" ht="13.5">
      <c r="AA1684" s="63">
        <f>'ごみ処理概要'!B1684</f>
        <v>0</v>
      </c>
      <c r="AB1684" s="63">
        <v>1684</v>
      </c>
    </row>
    <row r="1685" spans="27:28" ht="13.5">
      <c r="AA1685" s="63">
        <f>'ごみ処理概要'!B1685</f>
        <v>0</v>
      </c>
      <c r="AB1685" s="63">
        <v>1685</v>
      </c>
    </row>
    <row r="1686" spans="27:28" ht="13.5">
      <c r="AA1686" s="63">
        <f>'ごみ処理概要'!B1686</f>
        <v>0</v>
      </c>
      <c r="AB1686" s="63">
        <v>1686</v>
      </c>
    </row>
    <row r="1687" spans="27:28" ht="13.5">
      <c r="AA1687" s="63">
        <f>'ごみ処理概要'!B1687</f>
        <v>0</v>
      </c>
      <c r="AB1687" s="63">
        <v>1687</v>
      </c>
    </row>
    <row r="1688" spans="27:28" ht="13.5">
      <c r="AA1688" s="63">
        <f>'ごみ処理概要'!B1688</f>
        <v>0</v>
      </c>
      <c r="AB1688" s="63">
        <v>1688</v>
      </c>
    </row>
    <row r="1689" spans="27:28" ht="13.5">
      <c r="AA1689" s="63">
        <f>'ごみ処理概要'!B1689</f>
        <v>0</v>
      </c>
      <c r="AB1689" s="63">
        <v>1689</v>
      </c>
    </row>
    <row r="1690" spans="27:28" ht="13.5">
      <c r="AA1690" s="63">
        <f>'ごみ処理概要'!B1690</f>
        <v>0</v>
      </c>
      <c r="AB1690" s="63">
        <v>1690</v>
      </c>
    </row>
    <row r="1691" spans="27:28" ht="13.5">
      <c r="AA1691" s="63">
        <f>'ごみ処理概要'!B1691</f>
        <v>0</v>
      </c>
      <c r="AB1691" s="63">
        <v>1691</v>
      </c>
    </row>
    <row r="1692" spans="27:28" ht="13.5">
      <c r="AA1692" s="63">
        <f>'ごみ処理概要'!B1692</f>
        <v>0</v>
      </c>
      <c r="AB1692" s="63">
        <v>1692</v>
      </c>
    </row>
    <row r="1693" spans="27:28" ht="13.5">
      <c r="AA1693" s="63">
        <f>'ごみ処理概要'!B1693</f>
        <v>0</v>
      </c>
      <c r="AB1693" s="63">
        <v>1693</v>
      </c>
    </row>
    <row r="1694" spans="27:28" ht="13.5">
      <c r="AA1694" s="63">
        <f>'ごみ処理概要'!B1694</f>
        <v>0</v>
      </c>
      <c r="AB1694" s="63">
        <v>1694</v>
      </c>
    </row>
    <row r="1695" spans="27:28" ht="13.5">
      <c r="AA1695" s="63">
        <f>'ごみ処理概要'!B1695</f>
        <v>0</v>
      </c>
      <c r="AB1695" s="63">
        <v>1695</v>
      </c>
    </row>
    <row r="1696" spans="27:28" ht="13.5">
      <c r="AA1696" s="63">
        <f>'ごみ処理概要'!B1696</f>
        <v>0</v>
      </c>
      <c r="AB1696" s="63">
        <v>1696</v>
      </c>
    </row>
    <row r="1697" spans="27:28" ht="13.5">
      <c r="AA1697" s="63">
        <f>'ごみ処理概要'!B1697</f>
        <v>0</v>
      </c>
      <c r="AB1697" s="63">
        <v>1697</v>
      </c>
    </row>
    <row r="1698" spans="27:28" ht="13.5">
      <c r="AA1698" s="63">
        <f>'ごみ処理概要'!B1698</f>
        <v>0</v>
      </c>
      <c r="AB1698" s="63">
        <v>1698</v>
      </c>
    </row>
    <row r="1699" spans="27:28" ht="13.5">
      <c r="AA1699" s="63">
        <f>'ごみ処理概要'!B1699</f>
        <v>0</v>
      </c>
      <c r="AB1699" s="63">
        <v>1699</v>
      </c>
    </row>
    <row r="1700" spans="27:28" ht="13.5">
      <c r="AA1700" s="63">
        <f>'ごみ処理概要'!B1700</f>
        <v>0</v>
      </c>
      <c r="AB1700" s="63">
        <v>1700</v>
      </c>
    </row>
    <row r="1701" spans="27:28" ht="13.5">
      <c r="AA1701" s="63">
        <f>'ごみ処理概要'!B1701</f>
        <v>0</v>
      </c>
      <c r="AB1701" s="63">
        <v>1701</v>
      </c>
    </row>
    <row r="1702" spans="27:28" ht="13.5">
      <c r="AA1702" s="63">
        <f>'ごみ処理概要'!B1702</f>
        <v>0</v>
      </c>
      <c r="AB1702" s="63">
        <v>1702</v>
      </c>
    </row>
    <row r="1703" spans="27:28" ht="13.5">
      <c r="AA1703" s="63">
        <f>'ごみ処理概要'!B1703</f>
        <v>0</v>
      </c>
      <c r="AB1703" s="63">
        <v>1703</v>
      </c>
    </row>
    <row r="1704" spans="27:28" ht="13.5">
      <c r="AA1704" s="63">
        <f>'ごみ処理概要'!B1704</f>
        <v>0</v>
      </c>
      <c r="AB1704" s="63">
        <v>1704</v>
      </c>
    </row>
    <row r="1705" spans="27:28" ht="13.5">
      <c r="AA1705" s="63">
        <f>'ごみ処理概要'!B1705</f>
        <v>0</v>
      </c>
      <c r="AB1705" s="63">
        <v>1705</v>
      </c>
    </row>
    <row r="1706" spans="27:28" ht="13.5">
      <c r="AA1706" s="63">
        <f>'ごみ処理概要'!B1706</f>
        <v>0</v>
      </c>
      <c r="AB1706" s="63">
        <v>1706</v>
      </c>
    </row>
    <row r="1707" spans="27:28" ht="13.5">
      <c r="AA1707" s="63">
        <f>'ごみ処理概要'!B1707</f>
        <v>0</v>
      </c>
      <c r="AB1707" s="63">
        <v>1707</v>
      </c>
    </row>
    <row r="1708" spans="27:28" ht="13.5">
      <c r="AA1708" s="63">
        <f>'ごみ処理概要'!B1708</f>
        <v>0</v>
      </c>
      <c r="AB1708" s="63">
        <v>1708</v>
      </c>
    </row>
    <row r="1709" spans="27:28" ht="13.5">
      <c r="AA1709" s="63">
        <f>'ごみ処理概要'!B1709</f>
        <v>0</v>
      </c>
      <c r="AB1709" s="63">
        <v>1709</v>
      </c>
    </row>
    <row r="1710" spans="27:28" ht="13.5">
      <c r="AA1710" s="63">
        <f>'ごみ処理概要'!B1710</f>
        <v>0</v>
      </c>
      <c r="AB1710" s="63">
        <v>1710</v>
      </c>
    </row>
    <row r="1711" spans="27:28" ht="13.5">
      <c r="AA1711" s="63">
        <f>'ごみ処理概要'!B1711</f>
        <v>0</v>
      </c>
      <c r="AB1711" s="63">
        <v>1711</v>
      </c>
    </row>
    <row r="1712" spans="27:28" ht="13.5">
      <c r="AA1712" s="63">
        <f>'ごみ処理概要'!B1712</f>
        <v>0</v>
      </c>
      <c r="AB1712" s="63">
        <v>1712</v>
      </c>
    </row>
    <row r="1713" spans="27:28" ht="13.5">
      <c r="AA1713" s="63">
        <f>'ごみ処理概要'!B1713</f>
        <v>0</v>
      </c>
      <c r="AB1713" s="63">
        <v>1713</v>
      </c>
    </row>
    <row r="1714" spans="27:28" ht="13.5">
      <c r="AA1714" s="63">
        <f>'ごみ処理概要'!B1714</f>
        <v>0</v>
      </c>
      <c r="AB1714" s="63">
        <v>1714</v>
      </c>
    </row>
    <row r="1715" spans="27:28" ht="13.5">
      <c r="AA1715" s="63">
        <f>'ごみ処理概要'!B1715</f>
        <v>0</v>
      </c>
      <c r="AB1715" s="63">
        <v>1715</v>
      </c>
    </row>
    <row r="1716" spans="27:28" ht="13.5">
      <c r="AA1716" s="63">
        <f>'ごみ処理概要'!B1716</f>
        <v>0</v>
      </c>
      <c r="AB1716" s="63">
        <v>1716</v>
      </c>
    </row>
    <row r="1717" spans="27:28" ht="13.5">
      <c r="AA1717" s="63">
        <f>'ごみ処理概要'!B1717</f>
        <v>0</v>
      </c>
      <c r="AB1717" s="63">
        <v>1717</v>
      </c>
    </row>
    <row r="1718" spans="27:28" ht="13.5">
      <c r="AA1718" s="63">
        <f>'ごみ処理概要'!B1718</f>
        <v>0</v>
      </c>
      <c r="AB1718" s="63">
        <v>1718</v>
      </c>
    </row>
    <row r="1719" spans="27:28" ht="13.5">
      <c r="AA1719" s="63">
        <f>'ごみ処理概要'!B1719</f>
        <v>0</v>
      </c>
      <c r="AB1719" s="63">
        <v>1719</v>
      </c>
    </row>
    <row r="1720" spans="27:28" ht="13.5">
      <c r="AA1720" s="63">
        <f>'ごみ処理概要'!B1720</f>
        <v>0</v>
      </c>
      <c r="AB1720" s="63">
        <v>1720</v>
      </c>
    </row>
    <row r="1721" spans="27:28" ht="13.5">
      <c r="AA1721" s="63">
        <f>'ごみ処理概要'!B1721</f>
        <v>0</v>
      </c>
      <c r="AB1721" s="63">
        <v>1721</v>
      </c>
    </row>
    <row r="1722" spans="27:28" ht="13.5">
      <c r="AA1722" s="63">
        <f>'ごみ処理概要'!B1722</f>
        <v>0</v>
      </c>
      <c r="AB1722" s="63">
        <v>1722</v>
      </c>
    </row>
    <row r="1723" spans="27:28" ht="13.5">
      <c r="AA1723" s="63">
        <f>'ごみ処理概要'!B1723</f>
        <v>0</v>
      </c>
      <c r="AB1723" s="63">
        <v>1723</v>
      </c>
    </row>
    <row r="1724" spans="27:28" ht="13.5">
      <c r="AA1724" s="63">
        <f>'ごみ処理概要'!B1724</f>
        <v>0</v>
      </c>
      <c r="AB1724" s="63">
        <v>1724</v>
      </c>
    </row>
    <row r="1725" spans="27:28" ht="13.5">
      <c r="AA1725" s="63">
        <f>'ごみ処理概要'!B1725</f>
        <v>0</v>
      </c>
      <c r="AB1725" s="63">
        <v>1725</v>
      </c>
    </row>
    <row r="1726" spans="27:28" ht="13.5">
      <c r="AA1726" s="63">
        <f>'ごみ処理概要'!B1726</f>
        <v>0</v>
      </c>
      <c r="AB1726" s="63">
        <v>1726</v>
      </c>
    </row>
    <row r="1727" spans="27:28" ht="13.5">
      <c r="AA1727" s="63">
        <f>'ごみ処理概要'!B1727</f>
        <v>0</v>
      </c>
      <c r="AB1727" s="63">
        <v>1727</v>
      </c>
    </row>
    <row r="1728" spans="27:28" ht="13.5">
      <c r="AA1728" s="63">
        <f>'ごみ処理概要'!B1728</f>
        <v>0</v>
      </c>
      <c r="AB1728" s="63">
        <v>1728</v>
      </c>
    </row>
    <row r="1729" spans="27:28" ht="13.5">
      <c r="AA1729" s="63">
        <f>'ごみ処理概要'!B1729</f>
        <v>0</v>
      </c>
      <c r="AB1729" s="63">
        <v>1729</v>
      </c>
    </row>
    <row r="1730" spans="27:28" ht="13.5">
      <c r="AA1730" s="63">
        <f>'ごみ処理概要'!B1730</f>
        <v>0</v>
      </c>
      <c r="AB1730" s="63">
        <v>1730</v>
      </c>
    </row>
    <row r="1731" spans="27:28" ht="13.5">
      <c r="AA1731" s="63">
        <f>'ごみ処理概要'!B1731</f>
        <v>0</v>
      </c>
      <c r="AB1731" s="63">
        <v>1731</v>
      </c>
    </row>
    <row r="1732" spans="27:28" ht="13.5">
      <c r="AA1732" s="63">
        <f>'ごみ処理概要'!B1732</f>
        <v>0</v>
      </c>
      <c r="AB1732" s="63">
        <v>1732</v>
      </c>
    </row>
    <row r="1733" spans="27:28" ht="13.5">
      <c r="AA1733" s="63">
        <f>'ごみ処理概要'!B1733</f>
        <v>0</v>
      </c>
      <c r="AB1733" s="63">
        <v>1733</v>
      </c>
    </row>
    <row r="1734" spans="27:28" ht="13.5">
      <c r="AA1734" s="63">
        <f>'ごみ処理概要'!B1734</f>
        <v>0</v>
      </c>
      <c r="AB1734" s="63">
        <v>1734</v>
      </c>
    </row>
    <row r="1735" spans="27:28" ht="13.5">
      <c r="AA1735" s="63">
        <f>'ごみ処理概要'!B1735</f>
        <v>0</v>
      </c>
      <c r="AB1735" s="63">
        <v>1735</v>
      </c>
    </row>
    <row r="1736" spans="27:28" ht="13.5">
      <c r="AA1736" s="63">
        <f>'ごみ処理概要'!B1736</f>
        <v>0</v>
      </c>
      <c r="AB1736" s="63">
        <v>1736</v>
      </c>
    </row>
    <row r="1737" spans="27:28" ht="13.5">
      <c r="AA1737" s="63">
        <f>'ごみ処理概要'!B1737</f>
        <v>0</v>
      </c>
      <c r="AB1737" s="63">
        <v>1737</v>
      </c>
    </row>
    <row r="1738" spans="27:28" ht="13.5">
      <c r="AA1738" s="63">
        <f>'ごみ処理概要'!B1738</f>
        <v>0</v>
      </c>
      <c r="AB1738" s="63">
        <v>1738</v>
      </c>
    </row>
    <row r="1739" spans="27:28" ht="13.5">
      <c r="AA1739" s="63">
        <f>'ごみ処理概要'!B1739</f>
        <v>0</v>
      </c>
      <c r="AB1739" s="63">
        <v>1739</v>
      </c>
    </row>
    <row r="1740" spans="27:28" ht="13.5">
      <c r="AA1740" s="63">
        <f>'ごみ処理概要'!B1740</f>
        <v>0</v>
      </c>
      <c r="AB1740" s="63">
        <v>1740</v>
      </c>
    </row>
    <row r="1741" spans="27:28" ht="13.5">
      <c r="AA1741" s="63">
        <f>'ごみ処理概要'!B1741</f>
        <v>0</v>
      </c>
      <c r="AB1741" s="63">
        <v>1741</v>
      </c>
    </row>
    <row r="1742" spans="27:28" ht="13.5">
      <c r="AA1742" s="63">
        <f>'ごみ処理概要'!B1742</f>
        <v>0</v>
      </c>
      <c r="AB1742" s="63">
        <v>1742</v>
      </c>
    </row>
    <row r="1743" spans="27:28" ht="13.5">
      <c r="AA1743" s="63">
        <f>'ごみ処理概要'!B1743</f>
        <v>0</v>
      </c>
      <c r="AB1743" s="63">
        <v>1743</v>
      </c>
    </row>
    <row r="1744" spans="27:28" ht="13.5">
      <c r="AA1744" s="63">
        <f>'ごみ処理概要'!B1744</f>
        <v>0</v>
      </c>
      <c r="AB1744" s="63">
        <v>1744</v>
      </c>
    </row>
    <row r="1745" spans="27:28" ht="13.5">
      <c r="AA1745" s="63">
        <f>'ごみ処理概要'!B1745</f>
        <v>0</v>
      </c>
      <c r="AB1745" s="63">
        <v>1745</v>
      </c>
    </row>
    <row r="1746" spans="27:28" ht="13.5">
      <c r="AA1746" s="63">
        <f>'ごみ処理概要'!B1746</f>
        <v>0</v>
      </c>
      <c r="AB1746" s="63">
        <v>1746</v>
      </c>
    </row>
    <row r="1747" spans="27:28" ht="13.5">
      <c r="AA1747" s="63">
        <f>'ごみ処理概要'!B1747</f>
        <v>0</v>
      </c>
      <c r="AB1747" s="63">
        <v>1747</v>
      </c>
    </row>
    <row r="1748" spans="27:28" ht="13.5">
      <c r="AA1748" s="63">
        <f>'ごみ処理概要'!B1748</f>
        <v>0</v>
      </c>
      <c r="AB1748" s="63">
        <v>1748</v>
      </c>
    </row>
    <row r="1749" spans="27:28" ht="13.5">
      <c r="AA1749" s="63">
        <f>'ごみ処理概要'!B1749</f>
        <v>0</v>
      </c>
      <c r="AB1749" s="63">
        <v>1749</v>
      </c>
    </row>
    <row r="1750" spans="27:28" ht="13.5">
      <c r="AA1750" s="63">
        <f>'ごみ処理概要'!B1750</f>
        <v>0</v>
      </c>
      <c r="AB1750" s="63">
        <v>1750</v>
      </c>
    </row>
    <row r="1751" spans="27:28" ht="13.5">
      <c r="AA1751" s="63">
        <f>'ごみ処理概要'!B1751</f>
        <v>0</v>
      </c>
      <c r="AB1751" s="63">
        <v>1751</v>
      </c>
    </row>
    <row r="1752" spans="27:28" ht="13.5">
      <c r="AA1752" s="63">
        <f>'ごみ処理概要'!B1752</f>
        <v>0</v>
      </c>
      <c r="AB1752" s="63">
        <v>1752</v>
      </c>
    </row>
    <row r="1753" spans="27:28" ht="13.5">
      <c r="AA1753" s="63">
        <f>'ごみ処理概要'!B1753</f>
        <v>0</v>
      </c>
      <c r="AB1753" s="63">
        <v>1753</v>
      </c>
    </row>
    <row r="1754" spans="27:28" ht="13.5">
      <c r="AA1754" s="63">
        <f>'ごみ処理概要'!B1754</f>
        <v>0</v>
      </c>
      <c r="AB1754" s="63">
        <v>1754</v>
      </c>
    </row>
    <row r="1755" spans="27:28" ht="13.5">
      <c r="AA1755" s="63">
        <f>'ごみ処理概要'!B1755</f>
        <v>0</v>
      </c>
      <c r="AB1755" s="63">
        <v>1755</v>
      </c>
    </row>
    <row r="1756" spans="27:28" ht="13.5">
      <c r="AA1756" s="63">
        <f>'ごみ処理概要'!B1756</f>
        <v>0</v>
      </c>
      <c r="AB1756" s="63">
        <v>1756</v>
      </c>
    </row>
    <row r="1757" spans="27:28" ht="13.5">
      <c r="AA1757" s="63">
        <f>'ごみ処理概要'!B1757</f>
        <v>0</v>
      </c>
      <c r="AB1757" s="63">
        <v>1757</v>
      </c>
    </row>
    <row r="1758" spans="27:28" ht="13.5">
      <c r="AA1758" s="63">
        <f>'ごみ処理概要'!B1758</f>
        <v>0</v>
      </c>
      <c r="AB1758" s="63">
        <v>1758</v>
      </c>
    </row>
    <row r="1759" spans="27:28" ht="13.5">
      <c r="AA1759" s="63">
        <f>'ごみ処理概要'!B1759</f>
        <v>0</v>
      </c>
      <c r="AB1759" s="63">
        <v>1759</v>
      </c>
    </row>
    <row r="1760" spans="27:28" ht="13.5">
      <c r="AA1760" s="63">
        <f>'ごみ処理概要'!B1760</f>
        <v>0</v>
      </c>
      <c r="AB1760" s="63">
        <v>1760</v>
      </c>
    </row>
    <row r="1761" spans="27:28" ht="13.5">
      <c r="AA1761" s="63">
        <f>'ごみ処理概要'!B1761</f>
        <v>0</v>
      </c>
      <c r="AB1761" s="63">
        <v>1761</v>
      </c>
    </row>
    <row r="1762" spans="27:28" ht="13.5">
      <c r="AA1762" s="63">
        <f>'ごみ処理概要'!B1762</f>
        <v>0</v>
      </c>
      <c r="AB1762" s="63">
        <v>1762</v>
      </c>
    </row>
    <row r="1763" spans="27:28" ht="13.5">
      <c r="AA1763" s="63">
        <f>'ごみ処理概要'!B1763</f>
        <v>0</v>
      </c>
      <c r="AB1763" s="63">
        <v>1763</v>
      </c>
    </row>
    <row r="1764" spans="27:28" ht="13.5">
      <c r="AA1764" s="63">
        <f>'ごみ処理概要'!B1764</f>
        <v>0</v>
      </c>
      <c r="AB1764" s="63">
        <v>1764</v>
      </c>
    </row>
    <row r="1765" spans="27:28" ht="13.5">
      <c r="AA1765" s="63">
        <f>'ごみ処理概要'!B1765</f>
        <v>0</v>
      </c>
      <c r="AB1765" s="63">
        <v>1765</v>
      </c>
    </row>
    <row r="1766" spans="27:28" ht="13.5">
      <c r="AA1766" s="63">
        <f>'ごみ処理概要'!B1766</f>
        <v>0</v>
      </c>
      <c r="AB1766" s="63">
        <v>1766</v>
      </c>
    </row>
    <row r="1767" spans="27:28" ht="13.5">
      <c r="AA1767" s="63">
        <f>'ごみ処理概要'!B1767</f>
        <v>0</v>
      </c>
      <c r="AB1767" s="63">
        <v>1767</v>
      </c>
    </row>
    <row r="1768" spans="27:28" ht="13.5">
      <c r="AA1768" s="63">
        <f>'ごみ処理概要'!B1768</f>
        <v>0</v>
      </c>
      <c r="AB1768" s="63">
        <v>1768</v>
      </c>
    </row>
    <row r="1769" spans="27:28" ht="13.5">
      <c r="AA1769" s="63">
        <f>'ごみ処理概要'!B1769</f>
        <v>0</v>
      </c>
      <c r="AB1769" s="63">
        <v>1769</v>
      </c>
    </row>
    <row r="1770" spans="27:28" ht="13.5">
      <c r="AA1770" s="63">
        <f>'ごみ処理概要'!B1770</f>
        <v>0</v>
      </c>
      <c r="AB1770" s="63">
        <v>1770</v>
      </c>
    </row>
    <row r="1771" spans="27:28" ht="13.5">
      <c r="AA1771" s="63">
        <f>'ごみ処理概要'!B1771</f>
        <v>0</v>
      </c>
      <c r="AB1771" s="63">
        <v>1771</v>
      </c>
    </row>
    <row r="1772" spans="27:28" ht="13.5">
      <c r="AA1772" s="63">
        <f>'ごみ処理概要'!B1772</f>
        <v>0</v>
      </c>
      <c r="AB1772" s="63">
        <v>1772</v>
      </c>
    </row>
    <row r="1773" spans="27:28" ht="13.5">
      <c r="AA1773" s="63">
        <f>'ごみ処理概要'!B1773</f>
        <v>0</v>
      </c>
      <c r="AB1773" s="63">
        <v>1773</v>
      </c>
    </row>
    <row r="1774" spans="27:28" ht="13.5">
      <c r="AA1774" s="63">
        <f>'ごみ処理概要'!B1774</f>
        <v>0</v>
      </c>
      <c r="AB1774" s="63">
        <v>1774</v>
      </c>
    </row>
    <row r="1775" spans="27:28" ht="13.5">
      <c r="AA1775" s="63">
        <f>'ごみ処理概要'!B1775</f>
        <v>0</v>
      </c>
      <c r="AB1775" s="63">
        <v>1775</v>
      </c>
    </row>
    <row r="1776" spans="27:28" ht="13.5">
      <c r="AA1776" s="63">
        <f>'ごみ処理概要'!B1776</f>
        <v>0</v>
      </c>
      <c r="AB1776" s="63">
        <v>1776</v>
      </c>
    </row>
    <row r="1777" spans="27:28" ht="13.5">
      <c r="AA1777" s="63">
        <f>'ごみ処理概要'!B1777</f>
        <v>0</v>
      </c>
      <c r="AB1777" s="63">
        <v>1777</v>
      </c>
    </row>
    <row r="1778" spans="27:28" ht="13.5">
      <c r="AA1778" s="63">
        <f>'ごみ処理概要'!B1778</f>
        <v>0</v>
      </c>
      <c r="AB1778" s="63">
        <v>1778</v>
      </c>
    </row>
    <row r="1779" spans="27:28" ht="13.5">
      <c r="AA1779" s="63">
        <f>'ごみ処理概要'!B1779</f>
        <v>0</v>
      </c>
      <c r="AB1779" s="63">
        <v>1779</v>
      </c>
    </row>
    <row r="1780" spans="27:28" ht="13.5">
      <c r="AA1780" s="63">
        <f>'ごみ処理概要'!B1780</f>
        <v>0</v>
      </c>
      <c r="AB1780" s="63">
        <v>1780</v>
      </c>
    </row>
    <row r="1781" spans="27:28" ht="13.5">
      <c r="AA1781" s="63">
        <f>'ごみ処理概要'!B1781</f>
        <v>0</v>
      </c>
      <c r="AB1781" s="63">
        <v>1781</v>
      </c>
    </row>
    <row r="1782" spans="27:28" ht="13.5">
      <c r="AA1782" s="63">
        <f>'ごみ処理概要'!B1782</f>
        <v>0</v>
      </c>
      <c r="AB1782" s="63">
        <v>1782</v>
      </c>
    </row>
    <row r="1783" spans="27:28" ht="13.5">
      <c r="AA1783" s="63">
        <f>'ごみ処理概要'!B1783</f>
        <v>0</v>
      </c>
      <c r="AB1783" s="63">
        <v>1783</v>
      </c>
    </row>
    <row r="1784" spans="27:28" ht="13.5">
      <c r="AA1784" s="63">
        <f>'ごみ処理概要'!B1784</f>
        <v>0</v>
      </c>
      <c r="AB1784" s="63">
        <v>1784</v>
      </c>
    </row>
    <row r="1785" spans="27:28" ht="13.5">
      <c r="AA1785" s="63">
        <f>'ごみ処理概要'!B1785</f>
        <v>0</v>
      </c>
      <c r="AB1785" s="63">
        <v>1785</v>
      </c>
    </row>
    <row r="1786" spans="27:28" ht="13.5">
      <c r="AA1786" s="63">
        <f>'ごみ処理概要'!B1786</f>
        <v>0</v>
      </c>
      <c r="AB1786" s="63">
        <v>1786</v>
      </c>
    </row>
    <row r="1787" spans="27:28" ht="13.5">
      <c r="AA1787" s="63">
        <f>'ごみ処理概要'!B1787</f>
        <v>0</v>
      </c>
      <c r="AB1787" s="63">
        <v>1787</v>
      </c>
    </row>
    <row r="1788" spans="27:28" ht="13.5">
      <c r="AA1788" s="63">
        <f>'ごみ処理概要'!B1788</f>
        <v>0</v>
      </c>
      <c r="AB1788" s="63">
        <v>1788</v>
      </c>
    </row>
    <row r="1789" spans="27:28" ht="13.5">
      <c r="AA1789" s="63">
        <f>'ごみ処理概要'!B1789</f>
        <v>0</v>
      </c>
      <c r="AB1789" s="63">
        <v>1789</v>
      </c>
    </row>
    <row r="1790" spans="27:28" ht="13.5">
      <c r="AA1790" s="63">
        <f>'ごみ処理概要'!B1790</f>
        <v>0</v>
      </c>
      <c r="AB1790" s="63">
        <v>1790</v>
      </c>
    </row>
    <row r="1791" spans="27:28" ht="13.5">
      <c r="AA1791" s="63">
        <f>'ごみ処理概要'!B1791</f>
        <v>0</v>
      </c>
      <c r="AB1791" s="63">
        <v>1791</v>
      </c>
    </row>
    <row r="1792" spans="27:28" ht="13.5">
      <c r="AA1792" s="63">
        <f>'ごみ処理概要'!B1792</f>
        <v>0</v>
      </c>
      <c r="AB1792" s="63">
        <v>1792</v>
      </c>
    </row>
    <row r="1793" spans="27:28" ht="13.5">
      <c r="AA1793" s="63">
        <f>'ごみ処理概要'!B1793</f>
        <v>0</v>
      </c>
      <c r="AB1793" s="63">
        <v>1793</v>
      </c>
    </row>
    <row r="1794" spans="27:28" ht="13.5">
      <c r="AA1794" s="63">
        <f>'ごみ処理概要'!B1794</f>
        <v>0</v>
      </c>
      <c r="AB1794" s="63">
        <v>1794</v>
      </c>
    </row>
    <row r="1795" spans="27:28" ht="13.5">
      <c r="AA1795" s="63">
        <f>'ごみ処理概要'!B1795</f>
        <v>0</v>
      </c>
      <c r="AB1795" s="63">
        <v>1795</v>
      </c>
    </row>
    <row r="1796" spans="27:28" ht="13.5">
      <c r="AA1796" s="63">
        <f>'ごみ処理概要'!B1796</f>
        <v>0</v>
      </c>
      <c r="AB1796" s="63">
        <v>1796</v>
      </c>
    </row>
    <row r="1797" spans="27:28" ht="13.5">
      <c r="AA1797" s="63">
        <f>'ごみ処理概要'!B1797</f>
        <v>0</v>
      </c>
      <c r="AB1797" s="63">
        <v>1797</v>
      </c>
    </row>
    <row r="1798" spans="27:28" ht="13.5">
      <c r="AA1798" s="63">
        <f>'ごみ処理概要'!B1798</f>
        <v>0</v>
      </c>
      <c r="AB1798" s="63">
        <v>1798</v>
      </c>
    </row>
    <row r="1799" spans="27:28" ht="13.5">
      <c r="AA1799" s="63">
        <f>'ごみ処理概要'!B1799</f>
        <v>0</v>
      </c>
      <c r="AB1799" s="63">
        <v>1799</v>
      </c>
    </row>
    <row r="1800" spans="27:28" ht="13.5">
      <c r="AA1800" s="63">
        <f>'ごみ処理概要'!B1800</f>
        <v>0</v>
      </c>
      <c r="AB1800" s="63">
        <v>1800</v>
      </c>
    </row>
    <row r="1801" spans="27:28" ht="13.5">
      <c r="AA1801" s="63">
        <f>'ごみ処理概要'!B1801</f>
        <v>0</v>
      </c>
      <c r="AB1801" s="63">
        <v>1801</v>
      </c>
    </row>
    <row r="1802" spans="27:28" ht="13.5">
      <c r="AA1802" s="63">
        <f>'ごみ処理概要'!B1802</f>
        <v>0</v>
      </c>
      <c r="AB1802" s="63">
        <v>1802</v>
      </c>
    </row>
    <row r="1803" spans="27:28" ht="13.5">
      <c r="AA1803" s="63">
        <f>'ごみ処理概要'!B1803</f>
        <v>0</v>
      </c>
      <c r="AB1803" s="63">
        <v>1803</v>
      </c>
    </row>
    <row r="1804" spans="27:28" ht="13.5">
      <c r="AA1804" s="63">
        <f>'ごみ処理概要'!B1804</f>
        <v>0</v>
      </c>
      <c r="AB1804" s="63">
        <v>1804</v>
      </c>
    </row>
    <row r="1805" spans="27:28" ht="13.5">
      <c r="AA1805" s="63">
        <f>'ごみ処理概要'!B1805</f>
        <v>0</v>
      </c>
      <c r="AB1805" s="63">
        <v>1805</v>
      </c>
    </row>
    <row r="1806" spans="27:28" ht="13.5">
      <c r="AA1806" s="63">
        <f>'ごみ処理概要'!B1806</f>
        <v>0</v>
      </c>
      <c r="AB1806" s="63">
        <v>1806</v>
      </c>
    </row>
    <row r="1807" spans="27:28" ht="13.5">
      <c r="AA1807" s="63">
        <f>'ごみ処理概要'!B1807</f>
        <v>0</v>
      </c>
      <c r="AB1807" s="63">
        <v>1807</v>
      </c>
    </row>
    <row r="1808" spans="27:28" ht="13.5">
      <c r="AA1808" s="63">
        <f>'ごみ処理概要'!B1808</f>
        <v>0</v>
      </c>
      <c r="AB1808" s="63">
        <v>1808</v>
      </c>
    </row>
    <row r="1809" spans="27:28" ht="13.5">
      <c r="AA1809" s="63">
        <f>'ごみ処理概要'!B1809</f>
        <v>0</v>
      </c>
      <c r="AB1809" s="63">
        <v>1809</v>
      </c>
    </row>
    <row r="1810" spans="27:28" ht="13.5">
      <c r="AA1810" s="63">
        <f>'ごみ処理概要'!B1810</f>
        <v>0</v>
      </c>
      <c r="AB1810" s="63">
        <v>1810</v>
      </c>
    </row>
    <row r="1811" spans="27:28" ht="13.5">
      <c r="AA1811" s="63">
        <f>'ごみ処理概要'!B1811</f>
        <v>0</v>
      </c>
      <c r="AB1811" s="63">
        <v>1811</v>
      </c>
    </row>
    <row r="1812" spans="27:28" ht="13.5">
      <c r="AA1812" s="63">
        <f>'ごみ処理概要'!B1812</f>
        <v>0</v>
      </c>
      <c r="AB1812" s="63">
        <v>1812</v>
      </c>
    </row>
    <row r="1813" spans="27:28" ht="13.5">
      <c r="AA1813" s="63">
        <f>'ごみ処理概要'!B1813</f>
        <v>0</v>
      </c>
      <c r="AB1813" s="63">
        <v>1813</v>
      </c>
    </row>
    <row r="1814" spans="27:28" ht="13.5">
      <c r="AA1814" s="63">
        <f>'ごみ処理概要'!B1814</f>
        <v>0</v>
      </c>
      <c r="AB1814" s="63">
        <v>1814</v>
      </c>
    </row>
    <row r="1815" spans="27:28" ht="13.5">
      <c r="AA1815" s="63">
        <f>'ごみ処理概要'!B1815</f>
        <v>0</v>
      </c>
      <c r="AB1815" s="63">
        <v>1815</v>
      </c>
    </row>
    <row r="1816" spans="27:28" ht="13.5">
      <c r="AA1816" s="63">
        <f>'ごみ処理概要'!B1816</f>
        <v>0</v>
      </c>
      <c r="AB1816" s="63">
        <v>1816</v>
      </c>
    </row>
    <row r="1817" spans="27:28" ht="13.5">
      <c r="AA1817" s="63">
        <f>'ごみ処理概要'!B1817</f>
        <v>0</v>
      </c>
      <c r="AB1817" s="63">
        <v>1817</v>
      </c>
    </row>
    <row r="1818" spans="27:28" ht="13.5">
      <c r="AA1818" s="63">
        <f>'ごみ処理概要'!B1818</f>
        <v>0</v>
      </c>
      <c r="AB1818" s="63">
        <v>1818</v>
      </c>
    </row>
    <row r="1819" spans="27:28" ht="13.5">
      <c r="AA1819" s="63">
        <f>'ごみ処理概要'!B1819</f>
        <v>0</v>
      </c>
      <c r="AB1819" s="63">
        <v>1819</v>
      </c>
    </row>
    <row r="1820" spans="27:28" ht="13.5">
      <c r="AA1820" s="63">
        <f>'ごみ処理概要'!B1820</f>
        <v>0</v>
      </c>
      <c r="AB1820" s="63">
        <v>1820</v>
      </c>
    </row>
    <row r="1821" spans="27:28" ht="13.5">
      <c r="AA1821" s="63">
        <f>'ごみ処理概要'!B1821</f>
        <v>0</v>
      </c>
      <c r="AB1821" s="63">
        <v>1821</v>
      </c>
    </row>
    <row r="1822" spans="27:28" ht="13.5">
      <c r="AA1822" s="63">
        <f>'ごみ処理概要'!B1822</f>
        <v>0</v>
      </c>
      <c r="AB1822" s="63">
        <v>1822</v>
      </c>
    </row>
    <row r="1823" spans="27:28" ht="13.5">
      <c r="AA1823" s="63">
        <f>'ごみ処理概要'!B1823</f>
        <v>0</v>
      </c>
      <c r="AB1823" s="63">
        <v>1823</v>
      </c>
    </row>
    <row r="1824" spans="27:28" ht="13.5">
      <c r="AA1824" s="63">
        <f>'ごみ処理概要'!B1824</f>
        <v>0</v>
      </c>
      <c r="AB1824" s="63">
        <v>1824</v>
      </c>
    </row>
    <row r="1825" spans="27:28" ht="13.5">
      <c r="AA1825" s="63">
        <f>'ごみ処理概要'!B1825</f>
        <v>0</v>
      </c>
      <c r="AB1825" s="63">
        <v>1825</v>
      </c>
    </row>
    <row r="1826" spans="27:28" ht="13.5">
      <c r="AA1826" s="63">
        <f>'ごみ処理概要'!B1826</f>
        <v>0</v>
      </c>
      <c r="AB1826" s="63">
        <v>1826</v>
      </c>
    </row>
    <row r="1827" spans="27:28" ht="13.5">
      <c r="AA1827" s="63">
        <f>'ごみ処理概要'!B1827</f>
        <v>0</v>
      </c>
      <c r="AB1827" s="63">
        <v>1827</v>
      </c>
    </row>
    <row r="1828" spans="27:28" ht="13.5">
      <c r="AA1828" s="63">
        <f>'ごみ処理概要'!B1828</f>
        <v>0</v>
      </c>
      <c r="AB1828" s="63">
        <v>1828</v>
      </c>
    </row>
    <row r="1829" spans="27:28" ht="13.5">
      <c r="AA1829" s="63">
        <f>'ごみ処理概要'!B1829</f>
        <v>0</v>
      </c>
      <c r="AB1829" s="63">
        <v>1829</v>
      </c>
    </row>
    <row r="1830" spans="27:28" ht="13.5">
      <c r="AA1830" s="63">
        <f>'ごみ処理概要'!B1830</f>
        <v>0</v>
      </c>
      <c r="AB1830" s="63">
        <v>1830</v>
      </c>
    </row>
    <row r="1831" spans="27:28" ht="13.5">
      <c r="AA1831" s="63">
        <f>'ごみ処理概要'!B1831</f>
        <v>0</v>
      </c>
      <c r="AB1831" s="63">
        <v>1831</v>
      </c>
    </row>
    <row r="1832" spans="27:28" ht="13.5">
      <c r="AA1832" s="63">
        <f>'ごみ処理概要'!B1832</f>
        <v>0</v>
      </c>
      <c r="AB1832" s="63">
        <v>1832</v>
      </c>
    </row>
    <row r="1833" spans="27:28" ht="13.5">
      <c r="AA1833" s="63">
        <f>'ごみ処理概要'!B1833</f>
        <v>0</v>
      </c>
      <c r="AB1833" s="63">
        <v>1833</v>
      </c>
    </row>
    <row r="1834" spans="27:28" ht="13.5">
      <c r="AA1834" s="63">
        <f>'ごみ処理概要'!B1834</f>
        <v>0</v>
      </c>
      <c r="AB1834" s="63">
        <v>1834</v>
      </c>
    </row>
    <row r="1835" spans="27:28" ht="13.5">
      <c r="AA1835" s="63">
        <f>'ごみ処理概要'!B1835</f>
        <v>0</v>
      </c>
      <c r="AB1835" s="63">
        <v>1835</v>
      </c>
    </row>
    <row r="1836" spans="27:28" ht="13.5">
      <c r="AA1836" s="63">
        <f>'ごみ処理概要'!B1836</f>
        <v>0</v>
      </c>
      <c r="AB1836" s="63">
        <v>1836</v>
      </c>
    </row>
    <row r="1837" spans="27:28" ht="13.5">
      <c r="AA1837" s="63">
        <f>'ごみ処理概要'!B1837</f>
        <v>0</v>
      </c>
      <c r="AB1837" s="63">
        <v>1837</v>
      </c>
    </row>
    <row r="1838" spans="27:28" ht="13.5">
      <c r="AA1838" s="63">
        <f>'ごみ処理概要'!B1838</f>
        <v>0</v>
      </c>
      <c r="AB1838" s="63">
        <v>1838</v>
      </c>
    </row>
    <row r="1839" spans="27:28" ht="13.5">
      <c r="AA1839" s="63">
        <f>'ごみ処理概要'!B1839</f>
        <v>0</v>
      </c>
      <c r="AB1839" s="63">
        <v>1839</v>
      </c>
    </row>
    <row r="1840" spans="27:28" ht="13.5">
      <c r="AA1840" s="63">
        <f>'ごみ処理概要'!B1840</f>
        <v>0</v>
      </c>
      <c r="AB1840" s="63">
        <v>1840</v>
      </c>
    </row>
    <row r="1841" spans="27:28" ht="13.5">
      <c r="AA1841" s="63">
        <f>'ごみ処理概要'!B1841</f>
        <v>0</v>
      </c>
      <c r="AB1841" s="63">
        <v>1841</v>
      </c>
    </row>
    <row r="1842" spans="27:28" ht="13.5">
      <c r="AA1842" s="63">
        <f>'ごみ処理概要'!B1842</f>
        <v>0</v>
      </c>
      <c r="AB1842" s="63">
        <v>1842</v>
      </c>
    </row>
    <row r="1843" spans="27:28" ht="13.5">
      <c r="AA1843" s="63">
        <f>'ごみ処理概要'!B1843</f>
        <v>0</v>
      </c>
      <c r="AB1843" s="63">
        <v>1843</v>
      </c>
    </row>
    <row r="1844" spans="27:28" ht="13.5">
      <c r="AA1844" s="63">
        <f>'ごみ処理概要'!B1844</f>
        <v>0</v>
      </c>
      <c r="AB1844" s="63">
        <v>1844</v>
      </c>
    </row>
    <row r="1845" spans="27:28" ht="13.5">
      <c r="AA1845" s="63">
        <f>'ごみ処理概要'!B1845</f>
        <v>0</v>
      </c>
      <c r="AB1845" s="63">
        <v>1845</v>
      </c>
    </row>
    <row r="1846" spans="27:28" ht="13.5">
      <c r="AA1846" s="63">
        <f>'ごみ処理概要'!B1846</f>
        <v>0</v>
      </c>
      <c r="AB1846" s="63">
        <v>1846</v>
      </c>
    </row>
    <row r="1847" spans="27:28" ht="13.5">
      <c r="AA1847" s="63">
        <f>'ごみ処理概要'!B1847</f>
        <v>0</v>
      </c>
      <c r="AB1847" s="63">
        <v>1847</v>
      </c>
    </row>
    <row r="1848" spans="27:28" ht="13.5">
      <c r="AA1848" s="63">
        <f>'ごみ処理概要'!B1848</f>
        <v>0</v>
      </c>
      <c r="AB1848" s="63">
        <v>1848</v>
      </c>
    </row>
    <row r="1849" spans="27:28" ht="13.5">
      <c r="AA1849" s="63">
        <f>'ごみ処理概要'!B1849</f>
        <v>0</v>
      </c>
      <c r="AB1849" s="63">
        <v>1849</v>
      </c>
    </row>
    <row r="1850" spans="27:28" ht="13.5">
      <c r="AA1850" s="63">
        <f>'ごみ処理概要'!B1850</f>
        <v>0</v>
      </c>
      <c r="AB1850" s="63">
        <v>1850</v>
      </c>
    </row>
    <row r="1851" spans="27:28" ht="13.5">
      <c r="AA1851" s="63">
        <f>'ごみ処理概要'!B1851</f>
        <v>0</v>
      </c>
      <c r="AB1851" s="63">
        <v>1851</v>
      </c>
    </row>
    <row r="1852" spans="27:28" ht="13.5">
      <c r="AA1852" s="63">
        <f>'ごみ処理概要'!B1852</f>
        <v>0</v>
      </c>
      <c r="AB1852" s="63">
        <v>1852</v>
      </c>
    </row>
    <row r="1853" spans="27:28" ht="13.5">
      <c r="AA1853" s="63">
        <f>'ごみ処理概要'!B1853</f>
        <v>0</v>
      </c>
      <c r="AB1853" s="63">
        <v>1853</v>
      </c>
    </row>
    <row r="1854" spans="27:28" ht="13.5">
      <c r="AA1854" s="63">
        <f>'ごみ処理概要'!B1854</f>
        <v>0</v>
      </c>
      <c r="AB1854" s="63">
        <v>1854</v>
      </c>
    </row>
    <row r="1855" spans="27:28" ht="13.5">
      <c r="AA1855" s="63">
        <f>'ごみ処理概要'!B1855</f>
        <v>0</v>
      </c>
      <c r="AB1855" s="63">
        <v>1855</v>
      </c>
    </row>
    <row r="1856" spans="27:28" ht="13.5">
      <c r="AA1856" s="63">
        <f>'ごみ処理概要'!B1856</f>
        <v>0</v>
      </c>
      <c r="AB1856" s="63">
        <v>1856</v>
      </c>
    </row>
    <row r="1857" spans="27:28" ht="13.5">
      <c r="AA1857" s="63">
        <f>'ごみ処理概要'!B1857</f>
        <v>0</v>
      </c>
      <c r="AB1857" s="63">
        <v>1857</v>
      </c>
    </row>
    <row r="1858" spans="27:28" ht="13.5">
      <c r="AA1858" s="63">
        <f>'ごみ処理概要'!B1858</f>
        <v>0</v>
      </c>
      <c r="AB1858" s="63">
        <v>1858</v>
      </c>
    </row>
    <row r="1859" spans="27:28" ht="13.5">
      <c r="AA1859" s="63">
        <f>'ごみ処理概要'!B1859</f>
        <v>0</v>
      </c>
      <c r="AB1859" s="63">
        <v>1859</v>
      </c>
    </row>
    <row r="1860" spans="27:28" ht="13.5">
      <c r="AA1860" s="63">
        <f>'ごみ処理概要'!B1860</f>
        <v>0</v>
      </c>
      <c r="AB1860" s="63">
        <v>1860</v>
      </c>
    </row>
    <row r="1861" spans="27:28" ht="13.5">
      <c r="AA1861" s="63">
        <f>'ごみ処理概要'!B1861</f>
        <v>0</v>
      </c>
      <c r="AB1861" s="63">
        <v>1861</v>
      </c>
    </row>
    <row r="1862" spans="27:28" ht="13.5">
      <c r="AA1862" s="63">
        <f>'ごみ処理概要'!B1862</f>
        <v>0</v>
      </c>
      <c r="AB1862" s="63">
        <v>1862</v>
      </c>
    </row>
    <row r="1863" spans="27:28" ht="13.5">
      <c r="AA1863" s="63">
        <f>'ごみ処理概要'!B1863</f>
        <v>0</v>
      </c>
      <c r="AB1863" s="63">
        <v>1863</v>
      </c>
    </row>
    <row r="1864" spans="27:28" ht="13.5">
      <c r="AA1864" s="63">
        <f>'ごみ処理概要'!B1864</f>
        <v>0</v>
      </c>
      <c r="AB1864" s="63">
        <v>1864</v>
      </c>
    </row>
    <row r="1865" spans="27:28" ht="13.5">
      <c r="AA1865" s="63">
        <f>'ごみ処理概要'!B1865</f>
        <v>0</v>
      </c>
      <c r="AB1865" s="63">
        <v>1865</v>
      </c>
    </row>
    <row r="1866" spans="27:28" ht="13.5">
      <c r="AA1866" s="63">
        <f>'ごみ処理概要'!B1866</f>
        <v>0</v>
      </c>
      <c r="AB1866" s="63">
        <v>1866</v>
      </c>
    </row>
    <row r="1867" spans="27:28" ht="13.5">
      <c r="AA1867" s="63">
        <f>'ごみ処理概要'!B1867</f>
        <v>0</v>
      </c>
      <c r="AB1867" s="63">
        <v>1867</v>
      </c>
    </row>
    <row r="1868" spans="27:28" ht="13.5">
      <c r="AA1868" s="63">
        <f>'ごみ処理概要'!B1868</f>
        <v>0</v>
      </c>
      <c r="AB1868" s="63">
        <v>1868</v>
      </c>
    </row>
    <row r="1869" spans="27:28" ht="13.5">
      <c r="AA1869" s="63">
        <f>'ごみ処理概要'!B1869</f>
        <v>0</v>
      </c>
      <c r="AB1869" s="63">
        <v>1869</v>
      </c>
    </row>
    <row r="1870" spans="27:28" ht="13.5">
      <c r="AA1870" s="63">
        <f>'ごみ処理概要'!B1870</f>
        <v>0</v>
      </c>
      <c r="AB1870" s="63">
        <v>1870</v>
      </c>
    </row>
    <row r="1871" spans="27:28" ht="13.5">
      <c r="AA1871" s="63">
        <f>'ごみ処理概要'!B1871</f>
        <v>0</v>
      </c>
      <c r="AB1871" s="63">
        <v>1871</v>
      </c>
    </row>
    <row r="1872" spans="27:28" ht="13.5">
      <c r="AA1872" s="63">
        <f>'ごみ処理概要'!B1872</f>
        <v>0</v>
      </c>
      <c r="AB1872" s="63">
        <v>1872</v>
      </c>
    </row>
    <row r="1873" spans="27:28" ht="13.5">
      <c r="AA1873" s="63">
        <f>'ごみ処理概要'!B1873</f>
        <v>0</v>
      </c>
      <c r="AB1873" s="63">
        <v>1873</v>
      </c>
    </row>
    <row r="1874" spans="27:28" ht="13.5">
      <c r="AA1874" s="63">
        <f>'ごみ処理概要'!B1874</f>
        <v>0</v>
      </c>
      <c r="AB1874" s="63">
        <v>1874</v>
      </c>
    </row>
    <row r="1875" spans="27:28" ht="13.5">
      <c r="AA1875" s="63">
        <f>'ごみ処理概要'!B1875</f>
        <v>0</v>
      </c>
      <c r="AB1875" s="63">
        <v>1875</v>
      </c>
    </row>
    <row r="1876" spans="27:28" ht="13.5">
      <c r="AA1876" s="63">
        <f>'ごみ処理概要'!B1876</f>
        <v>0</v>
      </c>
      <c r="AB1876" s="63">
        <v>1876</v>
      </c>
    </row>
    <row r="1877" spans="27:28" ht="13.5">
      <c r="AA1877" s="63">
        <f>'ごみ処理概要'!B1877</f>
        <v>0</v>
      </c>
      <c r="AB1877" s="63">
        <v>1877</v>
      </c>
    </row>
    <row r="1878" spans="27:28" ht="13.5">
      <c r="AA1878" s="63">
        <f>'ごみ処理概要'!B1878</f>
        <v>0</v>
      </c>
      <c r="AB1878" s="63">
        <v>1878</v>
      </c>
    </row>
    <row r="1879" spans="27:28" ht="13.5">
      <c r="AA1879" s="63">
        <f>'ごみ処理概要'!B1879</f>
        <v>0</v>
      </c>
      <c r="AB1879" s="63">
        <v>1879</v>
      </c>
    </row>
    <row r="1880" spans="27:28" ht="13.5">
      <c r="AA1880" s="63">
        <f>'ごみ処理概要'!B1880</f>
        <v>0</v>
      </c>
      <c r="AB1880" s="63">
        <v>1880</v>
      </c>
    </row>
    <row r="1881" spans="27:28" ht="13.5">
      <c r="AA1881" s="63">
        <f>'ごみ処理概要'!B1881</f>
        <v>0</v>
      </c>
      <c r="AB1881" s="63">
        <v>1881</v>
      </c>
    </row>
    <row r="1882" spans="27:28" ht="13.5">
      <c r="AA1882" s="63">
        <f>'ごみ処理概要'!B1882</f>
        <v>0</v>
      </c>
      <c r="AB1882" s="63">
        <v>1882</v>
      </c>
    </row>
    <row r="1883" spans="27:28" ht="13.5">
      <c r="AA1883" s="63">
        <f>'ごみ処理概要'!B1883</f>
        <v>0</v>
      </c>
      <c r="AB1883" s="63">
        <v>1883</v>
      </c>
    </row>
    <row r="1884" spans="27:28" ht="13.5">
      <c r="AA1884" s="63">
        <f>'ごみ処理概要'!B1884</f>
        <v>0</v>
      </c>
      <c r="AB1884" s="63">
        <v>1884</v>
      </c>
    </row>
    <row r="1885" spans="27:28" ht="13.5">
      <c r="AA1885" s="63">
        <f>'ごみ処理概要'!B1885</f>
        <v>0</v>
      </c>
      <c r="AB1885" s="63">
        <v>1885</v>
      </c>
    </row>
    <row r="1886" spans="27:28" ht="13.5">
      <c r="AA1886" s="63">
        <f>'ごみ処理概要'!B1886</f>
        <v>0</v>
      </c>
      <c r="AB1886" s="63">
        <v>1886</v>
      </c>
    </row>
    <row r="1887" spans="27:28" ht="13.5">
      <c r="AA1887" s="63">
        <f>'ごみ処理概要'!B1887</f>
        <v>0</v>
      </c>
      <c r="AB1887" s="63">
        <v>1887</v>
      </c>
    </row>
    <row r="1888" spans="27:28" ht="13.5">
      <c r="AA1888" s="63">
        <f>'ごみ処理概要'!B1888</f>
        <v>0</v>
      </c>
      <c r="AB1888" s="63">
        <v>1888</v>
      </c>
    </row>
    <row r="1889" spans="27:28" ht="13.5">
      <c r="AA1889" s="63">
        <f>'ごみ処理概要'!B1889</f>
        <v>0</v>
      </c>
      <c r="AB1889" s="63">
        <v>1889</v>
      </c>
    </row>
    <row r="1890" spans="27:28" ht="13.5">
      <c r="AA1890" s="63">
        <f>'ごみ処理概要'!B1890</f>
        <v>0</v>
      </c>
      <c r="AB1890" s="63">
        <v>1890</v>
      </c>
    </row>
    <row r="1891" spans="27:28" ht="13.5">
      <c r="AA1891" s="63">
        <f>'ごみ処理概要'!B1891</f>
        <v>0</v>
      </c>
      <c r="AB1891" s="63">
        <v>1891</v>
      </c>
    </row>
    <row r="1892" spans="27:28" ht="13.5">
      <c r="AA1892" s="63">
        <f>'ごみ処理概要'!B1892</f>
        <v>0</v>
      </c>
      <c r="AB1892" s="63">
        <v>1892</v>
      </c>
    </row>
    <row r="1893" spans="27:28" ht="13.5">
      <c r="AA1893" s="63">
        <f>'ごみ処理概要'!B1893</f>
        <v>0</v>
      </c>
      <c r="AB1893" s="63">
        <v>1893</v>
      </c>
    </row>
    <row r="1894" spans="27:28" ht="13.5">
      <c r="AA1894" s="63">
        <f>'ごみ処理概要'!B1894</f>
        <v>0</v>
      </c>
      <c r="AB1894" s="63">
        <v>1894</v>
      </c>
    </row>
    <row r="1895" spans="27:28" ht="13.5">
      <c r="AA1895" s="63">
        <f>'ごみ処理概要'!B1895</f>
        <v>0</v>
      </c>
      <c r="AB1895" s="63">
        <v>1895</v>
      </c>
    </row>
    <row r="1896" spans="27:28" ht="13.5">
      <c r="AA1896" s="63">
        <f>'ごみ処理概要'!B1896</f>
        <v>0</v>
      </c>
      <c r="AB1896" s="63">
        <v>1896</v>
      </c>
    </row>
    <row r="1897" spans="27:28" ht="13.5">
      <c r="AA1897" s="63">
        <f>'ごみ処理概要'!B1897</f>
        <v>0</v>
      </c>
      <c r="AB1897" s="63">
        <v>1897</v>
      </c>
    </row>
    <row r="1898" spans="27:28" ht="13.5">
      <c r="AA1898" s="63">
        <f>'ごみ処理概要'!B1898</f>
        <v>0</v>
      </c>
      <c r="AB1898" s="63">
        <v>1898</v>
      </c>
    </row>
    <row r="1899" spans="27:28" ht="13.5">
      <c r="AA1899" s="63">
        <f>'ごみ処理概要'!B1899</f>
        <v>0</v>
      </c>
      <c r="AB1899" s="63">
        <v>1899</v>
      </c>
    </row>
    <row r="1900" spans="27:28" ht="13.5">
      <c r="AA1900" s="63">
        <f>'ごみ処理概要'!B1900</f>
        <v>0</v>
      </c>
      <c r="AB1900" s="63">
        <v>1900</v>
      </c>
    </row>
    <row r="1901" spans="27:28" ht="13.5">
      <c r="AA1901" s="63">
        <f>'ごみ処理概要'!B1901</f>
        <v>0</v>
      </c>
      <c r="AB1901" s="63">
        <v>1901</v>
      </c>
    </row>
    <row r="1902" spans="27:28" ht="13.5">
      <c r="AA1902" s="63">
        <f>'ごみ処理概要'!B1902</f>
        <v>0</v>
      </c>
      <c r="AB1902" s="63">
        <v>1902</v>
      </c>
    </row>
    <row r="1903" spans="27:28" ht="13.5">
      <c r="AA1903" s="63">
        <f>'ごみ処理概要'!B1903</f>
        <v>0</v>
      </c>
      <c r="AB1903" s="63">
        <v>1903</v>
      </c>
    </row>
    <row r="1904" spans="27:28" ht="13.5">
      <c r="AA1904" s="63">
        <f>'ごみ処理概要'!B1904</f>
        <v>0</v>
      </c>
      <c r="AB1904" s="63">
        <v>1904</v>
      </c>
    </row>
    <row r="1905" spans="27:28" ht="13.5">
      <c r="AA1905" s="63">
        <f>'ごみ処理概要'!B1905</f>
        <v>0</v>
      </c>
      <c r="AB1905" s="63">
        <v>1905</v>
      </c>
    </row>
    <row r="1906" spans="27:28" ht="13.5">
      <c r="AA1906" s="63">
        <f>'ごみ処理概要'!B1906</f>
        <v>0</v>
      </c>
      <c r="AB1906" s="63">
        <v>1906</v>
      </c>
    </row>
    <row r="1907" spans="27:28" ht="13.5">
      <c r="AA1907" s="63">
        <f>'ごみ処理概要'!B1907</f>
        <v>0</v>
      </c>
      <c r="AB1907" s="63">
        <v>1907</v>
      </c>
    </row>
    <row r="1908" spans="27:28" ht="13.5">
      <c r="AA1908" s="63">
        <f>'ごみ処理概要'!B1908</f>
        <v>0</v>
      </c>
      <c r="AB1908" s="63">
        <v>1908</v>
      </c>
    </row>
    <row r="1909" spans="27:28" ht="13.5">
      <c r="AA1909" s="63">
        <f>'ごみ処理概要'!B1909</f>
        <v>0</v>
      </c>
      <c r="AB1909" s="63">
        <v>1909</v>
      </c>
    </row>
    <row r="1910" spans="27:28" ht="13.5">
      <c r="AA1910" s="63">
        <f>'ごみ処理概要'!B1910</f>
        <v>0</v>
      </c>
      <c r="AB1910" s="63">
        <v>1910</v>
      </c>
    </row>
    <row r="1911" spans="27:28" ht="13.5">
      <c r="AA1911" s="63">
        <f>'ごみ処理概要'!B1911</f>
        <v>0</v>
      </c>
      <c r="AB1911" s="63">
        <v>1911</v>
      </c>
    </row>
    <row r="1912" spans="27:28" ht="13.5">
      <c r="AA1912" s="63">
        <f>'ごみ処理概要'!B1912</f>
        <v>0</v>
      </c>
      <c r="AB1912" s="63">
        <v>1912</v>
      </c>
    </row>
    <row r="1913" spans="27:28" ht="13.5">
      <c r="AA1913" s="63">
        <f>'ごみ処理概要'!B1913</f>
        <v>0</v>
      </c>
      <c r="AB1913" s="63">
        <v>1913</v>
      </c>
    </row>
    <row r="1914" spans="27:28" ht="13.5">
      <c r="AA1914" s="63">
        <f>'ごみ処理概要'!B1914</f>
        <v>0</v>
      </c>
      <c r="AB1914" s="63">
        <v>1914</v>
      </c>
    </row>
    <row r="1915" spans="27:28" ht="13.5">
      <c r="AA1915" s="63">
        <f>'ごみ処理概要'!B1915</f>
        <v>0</v>
      </c>
      <c r="AB1915" s="63">
        <v>1915</v>
      </c>
    </row>
    <row r="1916" spans="27:28" ht="13.5">
      <c r="AA1916" s="63">
        <f>'ごみ処理概要'!B1916</f>
        <v>0</v>
      </c>
      <c r="AB1916" s="63">
        <v>1916</v>
      </c>
    </row>
    <row r="1917" spans="27:28" ht="13.5">
      <c r="AA1917" s="63">
        <f>'ごみ処理概要'!B1917</f>
        <v>0</v>
      </c>
      <c r="AB1917" s="63">
        <v>1917</v>
      </c>
    </row>
    <row r="1918" spans="27:28" ht="13.5">
      <c r="AA1918" s="63">
        <f>'ごみ処理概要'!B1918</f>
        <v>0</v>
      </c>
      <c r="AB1918" s="63">
        <v>1918</v>
      </c>
    </row>
    <row r="1919" spans="27:28" ht="13.5">
      <c r="AA1919" s="63">
        <f>'ごみ処理概要'!B1919</f>
        <v>0</v>
      </c>
      <c r="AB1919" s="63">
        <v>1919</v>
      </c>
    </row>
    <row r="1920" spans="27:28" ht="13.5">
      <c r="AA1920" s="63">
        <f>'ごみ処理概要'!B1920</f>
        <v>0</v>
      </c>
      <c r="AB1920" s="63">
        <v>1920</v>
      </c>
    </row>
    <row r="1921" spans="27:28" ht="13.5">
      <c r="AA1921" s="63">
        <f>'ごみ処理概要'!B1921</f>
        <v>0</v>
      </c>
      <c r="AB1921" s="63">
        <v>1921</v>
      </c>
    </row>
    <row r="1922" spans="27:28" ht="13.5">
      <c r="AA1922" s="63">
        <f>'ごみ処理概要'!B1922</f>
        <v>0</v>
      </c>
      <c r="AB1922" s="63">
        <v>1922</v>
      </c>
    </row>
    <row r="1923" spans="27:28" ht="13.5">
      <c r="AA1923" s="63">
        <f>'ごみ処理概要'!B1923</f>
        <v>0</v>
      </c>
      <c r="AB1923" s="63">
        <v>1923</v>
      </c>
    </row>
    <row r="1924" spans="27:28" ht="13.5">
      <c r="AA1924" s="63">
        <f>'ごみ処理概要'!B1924</f>
        <v>0</v>
      </c>
      <c r="AB1924" s="63">
        <v>1924</v>
      </c>
    </row>
    <row r="1925" spans="27:28" ht="13.5">
      <c r="AA1925" s="63">
        <f>'ごみ処理概要'!B1925</f>
        <v>0</v>
      </c>
      <c r="AB1925" s="63">
        <v>1925</v>
      </c>
    </row>
    <row r="1926" spans="27:28" ht="13.5">
      <c r="AA1926" s="63">
        <f>'ごみ処理概要'!B1926</f>
        <v>0</v>
      </c>
      <c r="AB1926" s="63">
        <v>1926</v>
      </c>
    </row>
    <row r="1927" spans="27:28" ht="13.5">
      <c r="AA1927" s="63">
        <f>'ごみ処理概要'!B1927</f>
        <v>0</v>
      </c>
      <c r="AB1927" s="63">
        <v>1927</v>
      </c>
    </row>
    <row r="1928" spans="27:28" ht="13.5">
      <c r="AA1928" s="63">
        <f>'ごみ処理概要'!B1928</f>
        <v>0</v>
      </c>
      <c r="AB1928" s="63">
        <v>1928</v>
      </c>
    </row>
    <row r="1929" spans="27:28" ht="13.5">
      <c r="AA1929" s="63">
        <f>'ごみ処理概要'!B1929</f>
        <v>0</v>
      </c>
      <c r="AB1929" s="63">
        <v>1929</v>
      </c>
    </row>
    <row r="1930" spans="27:28" ht="13.5">
      <c r="AA1930" s="63">
        <f>'ごみ処理概要'!B1930</f>
        <v>0</v>
      </c>
      <c r="AB1930" s="63">
        <v>1930</v>
      </c>
    </row>
    <row r="1931" spans="27:28" ht="13.5">
      <c r="AA1931" s="63">
        <f>'ごみ処理概要'!B1931</f>
        <v>0</v>
      </c>
      <c r="AB1931" s="63">
        <v>1931</v>
      </c>
    </row>
    <row r="1932" spans="27:28" ht="13.5">
      <c r="AA1932" s="63">
        <f>'ごみ処理概要'!B1932</f>
        <v>0</v>
      </c>
      <c r="AB1932" s="63">
        <v>1932</v>
      </c>
    </row>
    <row r="1933" spans="27:28" ht="13.5">
      <c r="AA1933" s="63">
        <f>'ごみ処理概要'!B1933</f>
        <v>0</v>
      </c>
      <c r="AB1933" s="63">
        <v>1933</v>
      </c>
    </row>
    <row r="1934" spans="27:28" ht="13.5">
      <c r="AA1934" s="63">
        <f>'ごみ処理概要'!B1934</f>
        <v>0</v>
      </c>
      <c r="AB1934" s="63">
        <v>1934</v>
      </c>
    </row>
    <row r="1935" spans="27:28" ht="13.5">
      <c r="AA1935" s="63">
        <f>'ごみ処理概要'!B1935</f>
        <v>0</v>
      </c>
      <c r="AB1935" s="63">
        <v>1935</v>
      </c>
    </row>
    <row r="1936" spans="27:28" ht="13.5">
      <c r="AA1936" s="63">
        <f>'ごみ処理概要'!B1936</f>
        <v>0</v>
      </c>
      <c r="AB1936" s="63">
        <v>1936</v>
      </c>
    </row>
    <row r="1937" spans="27:28" ht="13.5">
      <c r="AA1937" s="63">
        <f>'ごみ処理概要'!B1937</f>
        <v>0</v>
      </c>
      <c r="AB1937" s="63">
        <v>1937</v>
      </c>
    </row>
    <row r="1938" spans="27:28" ht="13.5">
      <c r="AA1938" s="63">
        <f>'ごみ処理概要'!B1938</f>
        <v>0</v>
      </c>
      <c r="AB1938" s="63">
        <v>1938</v>
      </c>
    </row>
    <row r="1939" spans="27:28" ht="13.5">
      <c r="AA1939" s="63">
        <f>'ごみ処理概要'!B1939</f>
        <v>0</v>
      </c>
      <c r="AB1939" s="63">
        <v>1939</v>
      </c>
    </row>
    <row r="1940" spans="27:28" ht="13.5">
      <c r="AA1940" s="63">
        <f>'ごみ処理概要'!B1940</f>
        <v>0</v>
      </c>
      <c r="AB1940" s="63">
        <v>1940</v>
      </c>
    </row>
    <row r="1941" spans="27:28" ht="13.5">
      <c r="AA1941" s="63">
        <f>'ごみ処理概要'!B1941</f>
        <v>0</v>
      </c>
      <c r="AB1941" s="63">
        <v>1941</v>
      </c>
    </row>
    <row r="1942" spans="27:28" ht="13.5">
      <c r="AA1942" s="63">
        <f>'ごみ処理概要'!B1942</f>
        <v>0</v>
      </c>
      <c r="AB1942" s="63">
        <v>1942</v>
      </c>
    </row>
    <row r="1943" spans="27:28" ht="13.5">
      <c r="AA1943" s="63">
        <f>'ごみ処理概要'!B1943</f>
        <v>0</v>
      </c>
      <c r="AB1943" s="63">
        <v>1943</v>
      </c>
    </row>
    <row r="1944" spans="27:28" ht="13.5">
      <c r="AA1944" s="63">
        <f>'ごみ処理概要'!B1944</f>
        <v>0</v>
      </c>
      <c r="AB1944" s="63">
        <v>1944</v>
      </c>
    </row>
    <row r="1945" spans="27:28" ht="13.5">
      <c r="AA1945" s="63">
        <f>'ごみ処理概要'!B1945</f>
        <v>0</v>
      </c>
      <c r="AB1945" s="63">
        <v>1945</v>
      </c>
    </row>
    <row r="1946" spans="27:28" ht="13.5">
      <c r="AA1946" s="63">
        <f>'ごみ処理概要'!B1946</f>
        <v>0</v>
      </c>
      <c r="AB1946" s="63">
        <v>1946</v>
      </c>
    </row>
    <row r="1947" spans="27:28" ht="13.5">
      <c r="AA1947" s="63">
        <f>'ごみ処理概要'!B1947</f>
        <v>0</v>
      </c>
      <c r="AB1947" s="63">
        <v>1947</v>
      </c>
    </row>
    <row r="1948" spans="27:28" ht="13.5">
      <c r="AA1948" s="63">
        <f>'ごみ処理概要'!B1948</f>
        <v>0</v>
      </c>
      <c r="AB1948" s="63">
        <v>1948</v>
      </c>
    </row>
    <row r="1949" spans="27:28" ht="13.5">
      <c r="AA1949" s="63">
        <f>'ごみ処理概要'!B1949</f>
        <v>0</v>
      </c>
      <c r="AB1949" s="63">
        <v>1949</v>
      </c>
    </row>
    <row r="1950" spans="27:28" ht="13.5">
      <c r="AA1950" s="63">
        <f>'ごみ処理概要'!B1950</f>
        <v>0</v>
      </c>
      <c r="AB1950" s="63">
        <v>1950</v>
      </c>
    </row>
    <row r="1951" spans="27:28" ht="13.5">
      <c r="AA1951" s="63">
        <f>'ごみ処理概要'!B1951</f>
        <v>0</v>
      </c>
      <c r="AB1951" s="63">
        <v>1951</v>
      </c>
    </row>
    <row r="1952" spans="27:28" ht="13.5">
      <c r="AA1952" s="63">
        <f>'ごみ処理概要'!B1952</f>
        <v>0</v>
      </c>
      <c r="AB1952" s="63">
        <v>1952</v>
      </c>
    </row>
    <row r="1953" spans="27:28" ht="13.5">
      <c r="AA1953" s="63">
        <f>'ごみ処理概要'!B1953</f>
        <v>0</v>
      </c>
      <c r="AB1953" s="63">
        <v>1953</v>
      </c>
    </row>
    <row r="1954" spans="27:28" ht="13.5">
      <c r="AA1954" s="63">
        <f>'ごみ処理概要'!B1954</f>
        <v>0</v>
      </c>
      <c r="AB1954" s="63">
        <v>1954</v>
      </c>
    </row>
    <row r="1955" spans="27:28" ht="13.5">
      <c r="AA1955" s="63">
        <f>'ごみ処理概要'!B1955</f>
        <v>0</v>
      </c>
      <c r="AB1955" s="63">
        <v>1955</v>
      </c>
    </row>
    <row r="1956" spans="27:28" ht="13.5">
      <c r="AA1956" s="63">
        <f>'ごみ処理概要'!B1956</f>
        <v>0</v>
      </c>
      <c r="AB1956" s="63">
        <v>1956</v>
      </c>
    </row>
    <row r="1957" spans="27:28" ht="13.5">
      <c r="AA1957" s="63">
        <f>'ごみ処理概要'!B1957</f>
        <v>0</v>
      </c>
      <c r="AB1957" s="63">
        <v>1957</v>
      </c>
    </row>
    <row r="1958" spans="27:28" ht="13.5">
      <c r="AA1958" s="63">
        <f>'ごみ処理概要'!B1958</f>
        <v>0</v>
      </c>
      <c r="AB1958" s="63">
        <v>1958</v>
      </c>
    </row>
    <row r="1959" spans="27:28" ht="13.5">
      <c r="AA1959" s="63">
        <f>'ごみ処理概要'!B1959</f>
        <v>0</v>
      </c>
      <c r="AB1959" s="63">
        <v>1959</v>
      </c>
    </row>
    <row r="1960" spans="27:28" ht="13.5">
      <c r="AA1960" s="63">
        <f>'ごみ処理概要'!B1960</f>
        <v>0</v>
      </c>
      <c r="AB1960" s="63">
        <v>1960</v>
      </c>
    </row>
    <row r="1961" spans="27:28" ht="13.5">
      <c r="AA1961" s="63">
        <f>'ごみ処理概要'!B1961</f>
        <v>0</v>
      </c>
      <c r="AB1961" s="63">
        <v>1961</v>
      </c>
    </row>
    <row r="1962" spans="27:28" ht="13.5">
      <c r="AA1962" s="63">
        <f>'ごみ処理概要'!B1962</f>
        <v>0</v>
      </c>
      <c r="AB1962" s="63">
        <v>1962</v>
      </c>
    </row>
    <row r="1963" spans="27:28" ht="13.5">
      <c r="AA1963" s="63">
        <f>'ごみ処理概要'!B1963</f>
        <v>0</v>
      </c>
      <c r="AB1963" s="63">
        <v>1963</v>
      </c>
    </row>
    <row r="1964" spans="27:28" ht="13.5">
      <c r="AA1964" s="63">
        <f>'ごみ処理概要'!B1964</f>
        <v>0</v>
      </c>
      <c r="AB1964" s="63">
        <v>1964</v>
      </c>
    </row>
    <row r="1965" spans="27:28" ht="13.5">
      <c r="AA1965" s="63">
        <f>'ごみ処理概要'!B1965</f>
        <v>0</v>
      </c>
      <c r="AB1965" s="63">
        <v>1965</v>
      </c>
    </row>
    <row r="1966" spans="27:28" ht="13.5">
      <c r="AA1966" s="63">
        <f>'ごみ処理概要'!B1966</f>
        <v>0</v>
      </c>
      <c r="AB1966" s="63">
        <v>1966</v>
      </c>
    </row>
    <row r="1967" spans="27:28" ht="13.5">
      <c r="AA1967" s="63">
        <f>'ごみ処理概要'!B1967</f>
        <v>0</v>
      </c>
      <c r="AB1967" s="63">
        <v>1967</v>
      </c>
    </row>
    <row r="1968" spans="27:28" ht="13.5">
      <c r="AA1968" s="63">
        <f>'ごみ処理概要'!B1968</f>
        <v>0</v>
      </c>
      <c r="AB1968" s="63">
        <v>1968</v>
      </c>
    </row>
    <row r="1969" spans="27:28" ht="13.5">
      <c r="AA1969" s="63">
        <f>'ごみ処理概要'!B1969</f>
        <v>0</v>
      </c>
      <c r="AB1969" s="63">
        <v>1969</v>
      </c>
    </row>
    <row r="1970" spans="27:28" ht="13.5">
      <c r="AA1970" s="63">
        <f>'ごみ処理概要'!B1970</f>
        <v>0</v>
      </c>
      <c r="AB1970" s="63">
        <v>1970</v>
      </c>
    </row>
    <row r="1971" spans="27:28" ht="13.5">
      <c r="AA1971" s="63">
        <f>'ごみ処理概要'!B1971</f>
        <v>0</v>
      </c>
      <c r="AB1971" s="63">
        <v>1971</v>
      </c>
    </row>
    <row r="1972" spans="27:28" ht="13.5">
      <c r="AA1972" s="63">
        <f>'ごみ処理概要'!B1972</f>
        <v>0</v>
      </c>
      <c r="AB1972" s="63">
        <v>1972</v>
      </c>
    </row>
    <row r="1973" spans="27:28" ht="13.5">
      <c r="AA1973" s="63">
        <f>'ごみ処理概要'!B1973</f>
        <v>0</v>
      </c>
      <c r="AB1973" s="63">
        <v>1973</v>
      </c>
    </row>
    <row r="1974" spans="27:28" ht="13.5">
      <c r="AA1974" s="63">
        <f>'ごみ処理概要'!B1974</f>
        <v>0</v>
      </c>
      <c r="AB1974" s="63">
        <v>1974</v>
      </c>
    </row>
    <row r="1975" spans="27:28" ht="13.5">
      <c r="AA1975" s="63">
        <f>'ごみ処理概要'!B1975</f>
        <v>0</v>
      </c>
      <c r="AB1975" s="63">
        <v>1975</v>
      </c>
    </row>
    <row r="1976" spans="27:28" ht="13.5">
      <c r="AA1976" s="63">
        <f>'ごみ処理概要'!B1976</f>
        <v>0</v>
      </c>
      <c r="AB1976" s="63">
        <v>1976</v>
      </c>
    </row>
    <row r="1977" spans="27:28" ht="13.5">
      <c r="AA1977" s="63">
        <f>'ごみ処理概要'!B1977</f>
        <v>0</v>
      </c>
      <c r="AB1977" s="63">
        <v>1977</v>
      </c>
    </row>
    <row r="1978" spans="27:28" ht="13.5">
      <c r="AA1978" s="63">
        <f>'ごみ処理概要'!B1978</f>
        <v>0</v>
      </c>
      <c r="AB1978" s="63">
        <v>1978</v>
      </c>
    </row>
    <row r="1979" spans="27:28" ht="13.5">
      <c r="AA1979" s="63">
        <f>'ごみ処理概要'!B1979</f>
        <v>0</v>
      </c>
      <c r="AB1979" s="63">
        <v>1979</v>
      </c>
    </row>
    <row r="1980" spans="27:28" ht="13.5">
      <c r="AA1980" s="63">
        <f>'ごみ処理概要'!B1980</f>
        <v>0</v>
      </c>
      <c r="AB1980" s="63">
        <v>1980</v>
      </c>
    </row>
    <row r="1981" spans="27:28" ht="13.5">
      <c r="AA1981" s="63">
        <f>'ごみ処理概要'!B1981</f>
        <v>0</v>
      </c>
      <c r="AB1981" s="63">
        <v>1981</v>
      </c>
    </row>
    <row r="1982" spans="27:28" ht="13.5">
      <c r="AA1982" s="63">
        <f>'ごみ処理概要'!B1982</f>
        <v>0</v>
      </c>
      <c r="AB1982" s="63">
        <v>1982</v>
      </c>
    </row>
    <row r="1983" spans="27:28" ht="13.5">
      <c r="AA1983" s="63">
        <f>'ごみ処理概要'!B1983</f>
        <v>0</v>
      </c>
      <c r="AB1983" s="63">
        <v>1983</v>
      </c>
    </row>
    <row r="1984" spans="27:28" ht="13.5">
      <c r="AA1984" s="63">
        <f>'ごみ処理概要'!B1984</f>
        <v>0</v>
      </c>
      <c r="AB1984" s="63">
        <v>1984</v>
      </c>
    </row>
    <row r="1985" spans="27:28" ht="13.5">
      <c r="AA1985" s="63">
        <f>'ごみ処理概要'!B1985</f>
        <v>0</v>
      </c>
      <c r="AB1985" s="63">
        <v>1985</v>
      </c>
    </row>
    <row r="1986" spans="27:28" ht="13.5">
      <c r="AA1986" s="63">
        <f>'ごみ処理概要'!B1986</f>
        <v>0</v>
      </c>
      <c r="AB1986" s="63">
        <v>1986</v>
      </c>
    </row>
    <row r="1987" spans="27:28" ht="13.5">
      <c r="AA1987" s="63">
        <f>'ごみ処理概要'!B1987</f>
        <v>0</v>
      </c>
      <c r="AB1987" s="63">
        <v>1987</v>
      </c>
    </row>
    <row r="1988" spans="27:28" ht="13.5">
      <c r="AA1988" s="63">
        <f>'ごみ処理概要'!B1988</f>
        <v>0</v>
      </c>
      <c r="AB1988" s="63">
        <v>1988</v>
      </c>
    </row>
    <row r="1989" spans="27:28" ht="13.5">
      <c r="AA1989" s="63">
        <f>'ごみ処理概要'!B1989</f>
        <v>0</v>
      </c>
      <c r="AB1989" s="63">
        <v>1989</v>
      </c>
    </row>
    <row r="1990" spans="27:28" ht="13.5">
      <c r="AA1990" s="63">
        <f>'ごみ処理概要'!B1990</f>
        <v>0</v>
      </c>
      <c r="AB1990" s="63">
        <v>1990</v>
      </c>
    </row>
    <row r="1991" spans="27:28" ht="13.5">
      <c r="AA1991" s="63">
        <f>'ごみ処理概要'!B1991</f>
        <v>0</v>
      </c>
      <c r="AB1991" s="63">
        <v>1991</v>
      </c>
    </row>
    <row r="1992" spans="27:28" ht="13.5">
      <c r="AA1992" s="63">
        <f>'ごみ処理概要'!B1992</f>
        <v>0</v>
      </c>
      <c r="AB1992" s="63">
        <v>1992</v>
      </c>
    </row>
    <row r="1993" spans="27:28" ht="13.5">
      <c r="AA1993" s="63">
        <f>'ごみ処理概要'!B1993</f>
        <v>0</v>
      </c>
      <c r="AB1993" s="63">
        <v>1993</v>
      </c>
    </row>
    <row r="1994" spans="27:28" ht="13.5">
      <c r="AA1994" s="63">
        <f>'ごみ処理概要'!B1994</f>
        <v>0</v>
      </c>
      <c r="AB1994" s="63">
        <v>1994</v>
      </c>
    </row>
    <row r="1995" spans="27:28" ht="13.5">
      <c r="AA1995" s="63">
        <f>'ごみ処理概要'!B1995</f>
        <v>0</v>
      </c>
      <c r="AB1995" s="63">
        <v>1995</v>
      </c>
    </row>
    <row r="1996" spans="27:28" ht="13.5">
      <c r="AA1996" s="63">
        <f>'ごみ処理概要'!B1996</f>
        <v>0</v>
      </c>
      <c r="AB1996" s="63">
        <v>1996</v>
      </c>
    </row>
    <row r="1997" spans="27:28" ht="13.5">
      <c r="AA1997" s="63">
        <f>'ごみ処理概要'!B1997</f>
        <v>0</v>
      </c>
      <c r="AB1997" s="63">
        <v>1997</v>
      </c>
    </row>
    <row r="1998" spans="27:28" ht="13.5">
      <c r="AA1998" s="63">
        <f>'ごみ処理概要'!B1998</f>
        <v>0</v>
      </c>
      <c r="AB1998" s="63">
        <v>1998</v>
      </c>
    </row>
    <row r="1999" spans="27:28" ht="13.5">
      <c r="AA1999" s="63">
        <f>'ごみ処理概要'!B1999</f>
        <v>0</v>
      </c>
      <c r="AB1999" s="63">
        <v>1999</v>
      </c>
    </row>
    <row r="2000" spans="27:28" ht="13.5">
      <c r="AA2000" s="63">
        <f>'ごみ処理概要'!B2000</f>
        <v>0</v>
      </c>
      <c r="AB2000" s="63">
        <v>2000</v>
      </c>
    </row>
    <row r="2001" spans="27:28" ht="13.5">
      <c r="AA2001" s="63">
        <f>'ごみ処理概要'!B2001</f>
        <v>0</v>
      </c>
      <c r="AB2001" s="63">
        <v>2001</v>
      </c>
    </row>
    <row r="2002" spans="27:28" ht="13.5">
      <c r="AA2002" s="63">
        <f>'ごみ処理概要'!B2002</f>
        <v>0</v>
      </c>
      <c r="AB2002" s="63">
        <v>2002</v>
      </c>
    </row>
    <row r="2003" spans="27:28" ht="13.5">
      <c r="AA2003" s="63">
        <f>'ごみ処理概要'!B2003</f>
        <v>0</v>
      </c>
      <c r="AB2003" s="63">
        <v>2003</v>
      </c>
    </row>
    <row r="2004" spans="27:28" ht="13.5">
      <c r="AA2004" s="63">
        <f>'ごみ処理概要'!B2004</f>
        <v>0</v>
      </c>
      <c r="AB2004" s="63">
        <v>2004</v>
      </c>
    </row>
    <row r="2005" spans="27:28" ht="13.5">
      <c r="AA2005" s="63">
        <f>'ごみ処理概要'!B2005</f>
        <v>0</v>
      </c>
      <c r="AB2005" s="63">
        <v>2005</v>
      </c>
    </row>
    <row r="2006" spans="27:28" ht="13.5">
      <c r="AA2006" s="63">
        <f>'ごみ処理概要'!B2006</f>
        <v>0</v>
      </c>
      <c r="AB2006" s="63">
        <v>2006</v>
      </c>
    </row>
    <row r="2007" spans="27:28" ht="13.5">
      <c r="AA2007" s="63">
        <f>'ごみ処理概要'!B2007</f>
        <v>0</v>
      </c>
      <c r="AB2007" s="63">
        <v>2007</v>
      </c>
    </row>
    <row r="2008" spans="27:28" ht="13.5">
      <c r="AA2008" s="63">
        <f>'ごみ処理概要'!B2008</f>
        <v>0</v>
      </c>
      <c r="AB2008" s="63">
        <v>2008</v>
      </c>
    </row>
    <row r="2009" spans="27:28" ht="13.5">
      <c r="AA2009" s="63">
        <f>'ごみ処理概要'!B2009</f>
        <v>0</v>
      </c>
      <c r="AB2009" s="63">
        <v>2009</v>
      </c>
    </row>
    <row r="2010" spans="27:28" ht="13.5">
      <c r="AA2010" s="63">
        <f>'ごみ処理概要'!B2010</f>
        <v>0</v>
      </c>
      <c r="AB2010" s="63">
        <v>2010</v>
      </c>
    </row>
    <row r="2011" spans="27:28" ht="13.5">
      <c r="AA2011" s="63">
        <f>'ごみ処理概要'!B2011</f>
        <v>0</v>
      </c>
      <c r="AB2011" s="63">
        <v>2011</v>
      </c>
    </row>
    <row r="2012" spans="27:28" ht="13.5">
      <c r="AA2012" s="63">
        <f>'ごみ処理概要'!B2012</f>
        <v>0</v>
      </c>
      <c r="AB2012" s="63">
        <v>2012</v>
      </c>
    </row>
    <row r="2013" spans="27:28" ht="13.5">
      <c r="AA2013" s="63">
        <f>'ごみ処理概要'!B2013</f>
        <v>0</v>
      </c>
      <c r="AB2013" s="63">
        <v>2013</v>
      </c>
    </row>
    <row r="2014" spans="27:28" ht="13.5">
      <c r="AA2014" s="63">
        <f>'ごみ処理概要'!B2014</f>
        <v>0</v>
      </c>
      <c r="AB2014" s="63">
        <v>2014</v>
      </c>
    </row>
    <row r="2015" spans="27:28" ht="13.5">
      <c r="AA2015" s="63">
        <f>'ごみ処理概要'!B2015</f>
        <v>0</v>
      </c>
      <c r="AB2015" s="63">
        <v>2015</v>
      </c>
    </row>
    <row r="2016" spans="27:28" ht="13.5">
      <c r="AA2016" s="63">
        <f>'ごみ処理概要'!B2016</f>
        <v>0</v>
      </c>
      <c r="AB2016" s="63">
        <v>2016</v>
      </c>
    </row>
    <row r="2017" spans="27:28" ht="13.5">
      <c r="AA2017" s="63">
        <f>'ごみ処理概要'!B2017</f>
        <v>0</v>
      </c>
      <c r="AB2017" s="63">
        <v>2017</v>
      </c>
    </row>
    <row r="2018" spans="27:28" ht="13.5">
      <c r="AA2018" s="63">
        <f>'ごみ処理概要'!B2018</f>
        <v>0</v>
      </c>
      <c r="AB2018" s="63">
        <v>2018</v>
      </c>
    </row>
    <row r="2019" spans="27:28" ht="13.5">
      <c r="AA2019" s="63">
        <f>'ごみ処理概要'!B2019</f>
        <v>0</v>
      </c>
      <c r="AB2019" s="63">
        <v>2019</v>
      </c>
    </row>
    <row r="2020" spans="27:28" ht="13.5">
      <c r="AA2020" s="63">
        <f>'ごみ処理概要'!B2020</f>
        <v>0</v>
      </c>
      <c r="AB2020" s="63">
        <v>2020</v>
      </c>
    </row>
    <row r="2021" spans="27:28" ht="13.5">
      <c r="AA2021" s="63">
        <f>'ごみ処理概要'!B2021</f>
        <v>0</v>
      </c>
      <c r="AB2021" s="63">
        <v>2021</v>
      </c>
    </row>
    <row r="2022" spans="27:28" ht="13.5">
      <c r="AA2022" s="63">
        <f>'ごみ処理概要'!B2022</f>
        <v>0</v>
      </c>
      <c r="AB2022" s="63">
        <v>2022</v>
      </c>
    </row>
    <row r="2023" spans="27:28" ht="13.5">
      <c r="AA2023" s="63">
        <f>'ごみ処理概要'!B2023</f>
        <v>0</v>
      </c>
      <c r="AB2023" s="63">
        <v>2023</v>
      </c>
    </row>
    <row r="2024" spans="27:28" ht="13.5">
      <c r="AA2024" s="63">
        <f>'ごみ処理概要'!B2024</f>
        <v>0</v>
      </c>
      <c r="AB2024" s="63">
        <v>2024</v>
      </c>
    </row>
    <row r="2025" spans="27:28" ht="13.5">
      <c r="AA2025" s="63">
        <f>'ごみ処理概要'!B2025</f>
        <v>0</v>
      </c>
      <c r="AB2025" s="63">
        <v>2025</v>
      </c>
    </row>
    <row r="2026" spans="27:28" ht="13.5">
      <c r="AA2026" s="63">
        <f>'ごみ処理概要'!B2026</f>
        <v>0</v>
      </c>
      <c r="AB2026" s="63">
        <v>2026</v>
      </c>
    </row>
    <row r="2027" spans="27:28" ht="13.5">
      <c r="AA2027" s="63">
        <f>'ごみ処理概要'!B2027</f>
        <v>0</v>
      </c>
      <c r="AB2027" s="63">
        <v>2027</v>
      </c>
    </row>
    <row r="2028" spans="27:28" ht="13.5">
      <c r="AA2028" s="63">
        <f>'ごみ処理概要'!B2028</f>
        <v>0</v>
      </c>
      <c r="AB2028" s="63">
        <v>2028</v>
      </c>
    </row>
    <row r="2029" spans="27:28" ht="13.5">
      <c r="AA2029" s="63">
        <f>'ごみ処理概要'!B2029</f>
        <v>0</v>
      </c>
      <c r="AB2029" s="63">
        <v>2029</v>
      </c>
    </row>
    <row r="2030" spans="27:28" ht="13.5">
      <c r="AA2030" s="63">
        <f>'ごみ処理概要'!B2030</f>
        <v>0</v>
      </c>
      <c r="AB2030" s="63">
        <v>2030</v>
      </c>
    </row>
    <row r="2031" spans="27:28" ht="13.5">
      <c r="AA2031" s="63">
        <f>'ごみ処理概要'!B2031</f>
        <v>0</v>
      </c>
      <c r="AB2031" s="63">
        <v>2031</v>
      </c>
    </row>
    <row r="2032" spans="27:28" ht="13.5">
      <c r="AA2032" s="63">
        <f>'ごみ処理概要'!B2032</f>
        <v>0</v>
      </c>
      <c r="AB2032" s="63">
        <v>2032</v>
      </c>
    </row>
    <row r="2033" spans="27:28" ht="13.5">
      <c r="AA2033" s="63">
        <f>'ごみ処理概要'!B2033</f>
        <v>0</v>
      </c>
      <c r="AB2033" s="63">
        <v>2033</v>
      </c>
    </row>
    <row r="2034" spans="27:28" ht="13.5">
      <c r="AA2034" s="63">
        <f>'ごみ処理概要'!B2034</f>
        <v>0</v>
      </c>
      <c r="AB2034" s="63">
        <v>2034</v>
      </c>
    </row>
    <row r="2035" spans="27:28" ht="13.5">
      <c r="AA2035" s="63">
        <f>'ごみ処理概要'!B2035</f>
        <v>0</v>
      </c>
      <c r="AB2035" s="63">
        <v>2035</v>
      </c>
    </row>
    <row r="2036" spans="27:28" ht="13.5">
      <c r="AA2036" s="63">
        <f>'ごみ処理概要'!B2036</f>
        <v>0</v>
      </c>
      <c r="AB2036" s="63">
        <v>2036</v>
      </c>
    </row>
    <row r="2037" spans="27:28" ht="13.5">
      <c r="AA2037" s="63">
        <f>'ごみ処理概要'!B2037</f>
        <v>0</v>
      </c>
      <c r="AB2037" s="63">
        <v>2037</v>
      </c>
    </row>
    <row r="2038" spans="27:28" ht="13.5">
      <c r="AA2038" s="63">
        <f>'ごみ処理概要'!B2038</f>
        <v>0</v>
      </c>
      <c r="AB2038" s="63">
        <v>2038</v>
      </c>
    </row>
    <row r="2039" spans="27:28" ht="13.5">
      <c r="AA2039" s="63">
        <f>'ごみ処理概要'!B2039</f>
        <v>0</v>
      </c>
      <c r="AB2039" s="63">
        <v>2039</v>
      </c>
    </row>
    <row r="2040" spans="27:28" ht="13.5">
      <c r="AA2040" s="63">
        <f>'ごみ処理概要'!B2040</f>
        <v>0</v>
      </c>
      <c r="AB2040" s="63">
        <v>2040</v>
      </c>
    </row>
    <row r="2041" spans="27:28" ht="13.5">
      <c r="AA2041" s="63">
        <f>'ごみ処理概要'!B2041</f>
        <v>0</v>
      </c>
      <c r="AB2041" s="63">
        <v>2041</v>
      </c>
    </row>
    <row r="2042" spans="27:28" ht="13.5">
      <c r="AA2042" s="63">
        <f>'ごみ処理概要'!B2042</f>
        <v>0</v>
      </c>
      <c r="AB2042" s="63">
        <v>2042</v>
      </c>
    </row>
    <row r="2043" spans="27:28" ht="13.5">
      <c r="AA2043" s="63">
        <f>'ごみ処理概要'!B2043</f>
        <v>0</v>
      </c>
      <c r="AB2043" s="63">
        <v>2043</v>
      </c>
    </row>
    <row r="2044" spans="27:28" ht="13.5">
      <c r="AA2044" s="63">
        <f>'ごみ処理概要'!B2044</f>
        <v>0</v>
      </c>
      <c r="AB2044" s="63">
        <v>2044</v>
      </c>
    </row>
    <row r="2045" spans="27:28" ht="13.5">
      <c r="AA2045" s="63">
        <f>'ごみ処理概要'!B2045</f>
        <v>0</v>
      </c>
      <c r="AB2045" s="63">
        <v>2045</v>
      </c>
    </row>
    <row r="2046" spans="27:28" ht="13.5">
      <c r="AA2046" s="63">
        <f>'ごみ処理概要'!B2046</f>
        <v>0</v>
      </c>
      <c r="AB2046" s="63">
        <v>2046</v>
      </c>
    </row>
    <row r="2047" spans="27:28" ht="13.5">
      <c r="AA2047" s="63">
        <f>'ごみ処理概要'!B2047</f>
        <v>0</v>
      </c>
      <c r="AB2047" s="63">
        <v>2047</v>
      </c>
    </row>
    <row r="2048" spans="27:28" ht="13.5">
      <c r="AA2048" s="63">
        <f>'ごみ処理概要'!B2048</f>
        <v>0</v>
      </c>
      <c r="AB2048" s="63">
        <v>2048</v>
      </c>
    </row>
    <row r="2049" spans="27:28" ht="13.5">
      <c r="AA2049" s="63">
        <f>'ごみ処理概要'!B2049</f>
        <v>0</v>
      </c>
      <c r="AB2049" s="63">
        <v>2049</v>
      </c>
    </row>
    <row r="2050" spans="27:28" ht="13.5">
      <c r="AA2050" s="63">
        <f>'ごみ処理概要'!B2050</f>
        <v>0</v>
      </c>
      <c r="AB2050" s="63">
        <v>2050</v>
      </c>
    </row>
    <row r="2051" spans="27:28" ht="13.5">
      <c r="AA2051" s="63">
        <f>'ごみ処理概要'!B2051</f>
        <v>0</v>
      </c>
      <c r="AB2051" s="63">
        <v>2051</v>
      </c>
    </row>
    <row r="2052" spans="27:28" ht="13.5">
      <c r="AA2052" s="63">
        <f>'ごみ処理概要'!B2052</f>
        <v>0</v>
      </c>
      <c r="AB2052" s="63">
        <v>2052</v>
      </c>
    </row>
    <row r="2053" spans="27:28" ht="13.5">
      <c r="AA2053" s="63">
        <f>'ごみ処理概要'!B2053</f>
        <v>0</v>
      </c>
      <c r="AB2053" s="63">
        <v>2053</v>
      </c>
    </row>
    <row r="2054" spans="27:28" ht="13.5">
      <c r="AA2054" s="63">
        <f>'ごみ処理概要'!B2054</f>
        <v>0</v>
      </c>
      <c r="AB2054" s="63">
        <v>2054</v>
      </c>
    </row>
    <row r="2055" spans="27:28" ht="13.5">
      <c r="AA2055" s="63">
        <f>'ごみ処理概要'!B2055</f>
        <v>0</v>
      </c>
      <c r="AB2055" s="63">
        <v>2055</v>
      </c>
    </row>
    <row r="2056" spans="27:28" ht="13.5">
      <c r="AA2056" s="63">
        <f>'ごみ処理概要'!B2056</f>
        <v>0</v>
      </c>
      <c r="AB2056" s="63">
        <v>2056</v>
      </c>
    </row>
    <row r="2057" spans="27:28" ht="13.5">
      <c r="AA2057" s="63">
        <f>'ごみ処理概要'!B2057</f>
        <v>0</v>
      </c>
      <c r="AB2057" s="63">
        <v>2057</v>
      </c>
    </row>
    <row r="2058" spans="27:28" ht="13.5">
      <c r="AA2058" s="63">
        <f>'ごみ処理概要'!B2058</f>
        <v>0</v>
      </c>
      <c r="AB2058" s="63">
        <v>2058</v>
      </c>
    </row>
    <row r="2059" spans="27:28" ht="13.5">
      <c r="AA2059" s="63">
        <f>'ごみ処理概要'!B2059</f>
        <v>0</v>
      </c>
      <c r="AB2059" s="63">
        <v>2059</v>
      </c>
    </row>
    <row r="2060" spans="27:28" ht="13.5">
      <c r="AA2060" s="63">
        <f>'ごみ処理概要'!B2060</f>
        <v>0</v>
      </c>
      <c r="AB2060" s="63">
        <v>2060</v>
      </c>
    </row>
    <row r="2061" spans="27:28" ht="13.5">
      <c r="AA2061" s="63">
        <f>'ごみ処理概要'!B2061</f>
        <v>0</v>
      </c>
      <c r="AB2061" s="63">
        <v>2061</v>
      </c>
    </row>
    <row r="2062" spans="27:28" ht="13.5">
      <c r="AA2062" s="63">
        <f>'ごみ処理概要'!B2062</f>
        <v>0</v>
      </c>
      <c r="AB2062" s="63">
        <v>2062</v>
      </c>
    </row>
    <row r="2063" spans="27:28" ht="13.5">
      <c r="AA2063" s="63">
        <f>'ごみ処理概要'!B2063</f>
        <v>0</v>
      </c>
      <c r="AB2063" s="63">
        <v>2063</v>
      </c>
    </row>
    <row r="2064" spans="27:28" ht="13.5">
      <c r="AA2064" s="63">
        <f>'ごみ処理概要'!B2064</f>
        <v>0</v>
      </c>
      <c r="AB2064" s="63">
        <v>2064</v>
      </c>
    </row>
    <row r="2065" spans="27:28" ht="13.5">
      <c r="AA2065" s="63">
        <f>'ごみ処理概要'!B2065</f>
        <v>0</v>
      </c>
      <c r="AB2065" s="63">
        <v>2065</v>
      </c>
    </row>
    <row r="2066" spans="27:28" ht="13.5">
      <c r="AA2066" s="63">
        <f>'ごみ処理概要'!B2066</f>
        <v>0</v>
      </c>
      <c r="AB2066" s="63">
        <v>2066</v>
      </c>
    </row>
    <row r="2067" spans="27:28" ht="13.5">
      <c r="AA2067" s="63">
        <f>'ごみ処理概要'!B2067</f>
        <v>0</v>
      </c>
      <c r="AB2067" s="63">
        <v>2067</v>
      </c>
    </row>
    <row r="2068" spans="27:28" ht="13.5">
      <c r="AA2068" s="63">
        <f>'ごみ処理概要'!B2068</f>
        <v>0</v>
      </c>
      <c r="AB2068" s="63">
        <v>2068</v>
      </c>
    </row>
    <row r="2069" spans="27:28" ht="13.5">
      <c r="AA2069" s="63">
        <f>'ごみ処理概要'!B2069</f>
        <v>0</v>
      </c>
      <c r="AB2069" s="63">
        <v>2069</v>
      </c>
    </row>
    <row r="2070" spans="27:28" ht="13.5">
      <c r="AA2070" s="63">
        <f>'ごみ処理概要'!B2070</f>
        <v>0</v>
      </c>
      <c r="AB2070" s="63">
        <v>2070</v>
      </c>
    </row>
    <row r="2071" spans="27:28" ht="13.5">
      <c r="AA2071" s="63">
        <f>'ごみ処理概要'!B2071</f>
        <v>0</v>
      </c>
      <c r="AB2071" s="63">
        <v>2071</v>
      </c>
    </row>
    <row r="2072" spans="27:28" ht="13.5">
      <c r="AA2072" s="63">
        <f>'ごみ処理概要'!B2072</f>
        <v>0</v>
      </c>
      <c r="AB2072" s="63">
        <v>2072</v>
      </c>
    </row>
    <row r="2073" spans="27:28" ht="13.5">
      <c r="AA2073" s="63">
        <f>'ごみ処理概要'!B2073</f>
        <v>0</v>
      </c>
      <c r="AB2073" s="63">
        <v>2073</v>
      </c>
    </row>
    <row r="2074" spans="27:28" ht="13.5">
      <c r="AA2074" s="63">
        <f>'ごみ処理概要'!B2074</f>
        <v>0</v>
      </c>
      <c r="AB2074" s="63">
        <v>2074</v>
      </c>
    </row>
    <row r="2075" spans="27:28" ht="13.5">
      <c r="AA2075" s="63">
        <f>'ごみ処理概要'!B2075</f>
        <v>0</v>
      </c>
      <c r="AB2075" s="63">
        <v>2075</v>
      </c>
    </row>
    <row r="2076" spans="27:28" ht="13.5">
      <c r="AA2076" s="63">
        <f>'ごみ処理概要'!B2076</f>
        <v>0</v>
      </c>
      <c r="AB2076" s="63">
        <v>2076</v>
      </c>
    </row>
    <row r="2077" spans="27:28" ht="13.5">
      <c r="AA2077" s="63">
        <f>'ごみ処理概要'!B2077</f>
        <v>0</v>
      </c>
      <c r="AB2077" s="63">
        <v>2077</v>
      </c>
    </row>
    <row r="2078" spans="27:28" ht="13.5">
      <c r="AA2078" s="63">
        <f>'ごみ処理概要'!B2078</f>
        <v>0</v>
      </c>
      <c r="AB2078" s="63">
        <v>2078</v>
      </c>
    </row>
    <row r="2079" spans="27:28" ht="13.5">
      <c r="AA2079" s="63">
        <f>'ごみ処理概要'!B2079</f>
        <v>0</v>
      </c>
      <c r="AB2079" s="63">
        <v>2079</v>
      </c>
    </row>
    <row r="2080" spans="27:28" ht="13.5">
      <c r="AA2080" s="63">
        <f>'ごみ処理概要'!B2080</f>
        <v>0</v>
      </c>
      <c r="AB2080" s="63">
        <v>2080</v>
      </c>
    </row>
    <row r="2081" spans="27:28" ht="13.5">
      <c r="AA2081" s="63">
        <f>'ごみ処理概要'!B2081</f>
        <v>0</v>
      </c>
      <c r="AB2081" s="63">
        <v>2081</v>
      </c>
    </row>
    <row r="2082" spans="27:28" ht="13.5">
      <c r="AA2082" s="63">
        <f>'ごみ処理概要'!B2082</f>
        <v>0</v>
      </c>
      <c r="AB2082" s="63">
        <v>2082</v>
      </c>
    </row>
    <row r="2083" spans="27:28" ht="13.5">
      <c r="AA2083" s="63">
        <f>'ごみ処理概要'!B2083</f>
        <v>0</v>
      </c>
      <c r="AB2083" s="63">
        <v>2083</v>
      </c>
    </row>
    <row r="2084" spans="27:28" ht="13.5">
      <c r="AA2084" s="63">
        <f>'ごみ処理概要'!B2084</f>
        <v>0</v>
      </c>
      <c r="AB2084" s="63">
        <v>2084</v>
      </c>
    </row>
    <row r="2085" spans="27:28" ht="13.5">
      <c r="AA2085" s="63">
        <f>'ごみ処理概要'!B2085</f>
        <v>0</v>
      </c>
      <c r="AB2085" s="63">
        <v>2085</v>
      </c>
    </row>
    <row r="2086" spans="27:28" ht="13.5">
      <c r="AA2086" s="63">
        <f>'ごみ処理概要'!B2086</f>
        <v>0</v>
      </c>
      <c r="AB2086" s="63">
        <v>2086</v>
      </c>
    </row>
    <row r="2087" spans="27:28" ht="13.5">
      <c r="AA2087" s="63">
        <f>'ごみ処理概要'!B2087</f>
        <v>0</v>
      </c>
      <c r="AB2087" s="63">
        <v>2087</v>
      </c>
    </row>
    <row r="2088" spans="27:28" ht="13.5">
      <c r="AA2088" s="63">
        <f>'ごみ処理概要'!B2088</f>
        <v>0</v>
      </c>
      <c r="AB2088" s="63">
        <v>2088</v>
      </c>
    </row>
    <row r="2089" spans="27:28" ht="13.5">
      <c r="AA2089" s="63">
        <f>'ごみ処理概要'!B2089</f>
        <v>0</v>
      </c>
      <c r="AB2089" s="63">
        <v>2089</v>
      </c>
    </row>
    <row r="2090" spans="27:28" ht="13.5">
      <c r="AA2090" s="63">
        <f>'ごみ処理概要'!B2090</f>
        <v>0</v>
      </c>
      <c r="AB2090" s="63">
        <v>2090</v>
      </c>
    </row>
    <row r="2091" spans="27:28" ht="13.5">
      <c r="AA2091" s="63">
        <f>'ごみ処理概要'!B2091</f>
        <v>0</v>
      </c>
      <c r="AB2091" s="63">
        <v>2091</v>
      </c>
    </row>
    <row r="2092" spans="27:28" ht="13.5">
      <c r="AA2092" s="63">
        <f>'ごみ処理概要'!B2092</f>
        <v>0</v>
      </c>
      <c r="AB2092" s="63">
        <v>2092</v>
      </c>
    </row>
    <row r="2093" spans="27:28" ht="13.5">
      <c r="AA2093" s="63">
        <f>'ごみ処理概要'!B2093</f>
        <v>0</v>
      </c>
      <c r="AB2093" s="63">
        <v>2093</v>
      </c>
    </row>
    <row r="2094" spans="27:28" ht="13.5">
      <c r="AA2094" s="63">
        <f>'ごみ処理概要'!B2094</f>
        <v>0</v>
      </c>
      <c r="AB2094" s="63">
        <v>2094</v>
      </c>
    </row>
    <row r="2095" spans="27:28" ht="13.5">
      <c r="AA2095" s="63">
        <f>'ごみ処理概要'!B2095</f>
        <v>0</v>
      </c>
      <c r="AB2095" s="63">
        <v>2095</v>
      </c>
    </row>
    <row r="2096" spans="27:28" ht="13.5">
      <c r="AA2096" s="63">
        <f>'ごみ処理概要'!B2096</f>
        <v>0</v>
      </c>
      <c r="AB2096" s="63">
        <v>2096</v>
      </c>
    </row>
    <row r="2097" spans="27:28" ht="13.5">
      <c r="AA2097" s="63">
        <f>'ごみ処理概要'!B2097</f>
        <v>0</v>
      </c>
      <c r="AB2097" s="63">
        <v>2097</v>
      </c>
    </row>
    <row r="2098" spans="27:28" ht="13.5">
      <c r="AA2098" s="63">
        <f>'ごみ処理概要'!B2098</f>
        <v>0</v>
      </c>
      <c r="AB2098" s="63">
        <v>2098</v>
      </c>
    </row>
    <row r="2099" spans="27:28" ht="13.5">
      <c r="AA2099" s="63">
        <f>'ごみ処理概要'!B2099</f>
        <v>0</v>
      </c>
      <c r="AB2099" s="63">
        <v>2099</v>
      </c>
    </row>
    <row r="2100" spans="27:28" ht="13.5">
      <c r="AA2100" s="63">
        <f>'ごみ処理概要'!B2100</f>
        <v>0</v>
      </c>
      <c r="AB2100" s="63">
        <v>2100</v>
      </c>
    </row>
    <row r="2101" spans="27:28" ht="13.5">
      <c r="AA2101" s="63">
        <f>'ごみ処理概要'!B2101</f>
        <v>0</v>
      </c>
      <c r="AB2101" s="63">
        <v>2101</v>
      </c>
    </row>
    <row r="2102" spans="27:28" ht="13.5">
      <c r="AA2102" s="63">
        <f>'ごみ処理概要'!B2102</f>
        <v>0</v>
      </c>
      <c r="AB2102" s="63">
        <v>2102</v>
      </c>
    </row>
    <row r="2103" spans="27:28" ht="13.5">
      <c r="AA2103" s="63">
        <f>'ごみ処理概要'!B2103</f>
        <v>0</v>
      </c>
      <c r="AB2103" s="63">
        <v>2103</v>
      </c>
    </row>
    <row r="2104" spans="27:28" ht="13.5">
      <c r="AA2104" s="63">
        <f>'ごみ処理概要'!B2104</f>
        <v>0</v>
      </c>
      <c r="AB2104" s="63">
        <v>2104</v>
      </c>
    </row>
    <row r="2105" spans="27:28" ht="13.5">
      <c r="AA2105" s="63">
        <f>'ごみ処理概要'!B2105</f>
        <v>0</v>
      </c>
      <c r="AB2105" s="63">
        <v>2105</v>
      </c>
    </row>
    <row r="2106" spans="27:28" ht="13.5">
      <c r="AA2106" s="63">
        <f>'ごみ処理概要'!B2106</f>
        <v>0</v>
      </c>
      <c r="AB2106" s="63">
        <v>2106</v>
      </c>
    </row>
    <row r="2107" spans="27:28" ht="13.5">
      <c r="AA2107" s="63">
        <f>'ごみ処理概要'!B2107</f>
        <v>0</v>
      </c>
      <c r="AB2107" s="63">
        <v>2107</v>
      </c>
    </row>
    <row r="2108" spans="27:28" ht="13.5">
      <c r="AA2108" s="63">
        <f>'ごみ処理概要'!B2108</f>
        <v>0</v>
      </c>
      <c r="AB2108" s="63">
        <v>2108</v>
      </c>
    </row>
    <row r="2109" spans="27:28" ht="13.5">
      <c r="AA2109" s="63">
        <f>'ごみ処理概要'!B2109</f>
        <v>0</v>
      </c>
      <c r="AB2109" s="63">
        <v>2109</v>
      </c>
    </row>
    <row r="2110" spans="27:28" ht="13.5">
      <c r="AA2110" s="63">
        <f>'ごみ処理概要'!B2110</f>
        <v>0</v>
      </c>
      <c r="AB2110" s="63">
        <v>2110</v>
      </c>
    </row>
    <row r="2111" spans="27:28" ht="13.5">
      <c r="AA2111" s="63">
        <f>'ごみ処理概要'!B2111</f>
        <v>0</v>
      </c>
      <c r="AB2111" s="63">
        <v>2111</v>
      </c>
    </row>
    <row r="2112" spans="27:28" ht="13.5">
      <c r="AA2112" s="63">
        <f>'ごみ処理概要'!B2112</f>
        <v>0</v>
      </c>
      <c r="AB2112" s="63">
        <v>2112</v>
      </c>
    </row>
    <row r="2113" spans="27:28" ht="13.5">
      <c r="AA2113" s="63">
        <f>'ごみ処理概要'!B2113</f>
        <v>0</v>
      </c>
      <c r="AB2113" s="63">
        <v>2113</v>
      </c>
    </row>
    <row r="2114" spans="27:28" ht="13.5">
      <c r="AA2114" s="63">
        <f>'ごみ処理概要'!B2114</f>
        <v>0</v>
      </c>
      <c r="AB2114" s="63">
        <v>2114</v>
      </c>
    </row>
    <row r="2115" spans="27:28" ht="13.5">
      <c r="AA2115" s="63">
        <f>'ごみ処理概要'!B2115</f>
        <v>0</v>
      </c>
      <c r="AB2115" s="63">
        <v>2115</v>
      </c>
    </row>
    <row r="2116" spans="27:28" ht="13.5">
      <c r="AA2116" s="63">
        <f>'ごみ処理概要'!B2116</f>
        <v>0</v>
      </c>
      <c r="AB2116" s="63">
        <v>2116</v>
      </c>
    </row>
    <row r="2117" spans="27:28" ht="13.5">
      <c r="AA2117" s="63">
        <f>'ごみ処理概要'!B2117</f>
        <v>0</v>
      </c>
      <c r="AB2117" s="63">
        <v>2117</v>
      </c>
    </row>
    <row r="2118" spans="27:28" ht="13.5">
      <c r="AA2118" s="63">
        <f>'ごみ処理概要'!B2118</f>
        <v>0</v>
      </c>
      <c r="AB2118" s="63">
        <v>2118</v>
      </c>
    </row>
    <row r="2119" spans="27:28" ht="13.5">
      <c r="AA2119" s="63">
        <f>'ごみ処理概要'!B2119</f>
        <v>0</v>
      </c>
      <c r="AB2119" s="63">
        <v>2119</v>
      </c>
    </row>
    <row r="2120" spans="27:28" ht="13.5">
      <c r="AA2120" s="63">
        <f>'ごみ処理概要'!B2120</f>
        <v>0</v>
      </c>
      <c r="AB2120" s="63">
        <v>2120</v>
      </c>
    </row>
    <row r="2121" spans="27:28" ht="13.5">
      <c r="AA2121" s="63">
        <f>'ごみ処理概要'!B2121</f>
        <v>0</v>
      </c>
      <c r="AB2121" s="63">
        <v>2121</v>
      </c>
    </row>
    <row r="2122" spans="27:28" ht="13.5">
      <c r="AA2122" s="63">
        <f>'ごみ処理概要'!B2122</f>
        <v>0</v>
      </c>
      <c r="AB2122" s="63">
        <v>2122</v>
      </c>
    </row>
    <row r="2123" spans="27:28" ht="13.5">
      <c r="AA2123" s="63">
        <f>'ごみ処理概要'!B2123</f>
        <v>0</v>
      </c>
      <c r="AB2123" s="63">
        <v>2123</v>
      </c>
    </row>
    <row r="2124" spans="27:28" ht="13.5">
      <c r="AA2124" s="63">
        <f>'ごみ処理概要'!B2124</f>
        <v>0</v>
      </c>
      <c r="AB2124" s="63">
        <v>2124</v>
      </c>
    </row>
    <row r="2125" spans="27:28" ht="13.5">
      <c r="AA2125" s="63">
        <f>'ごみ処理概要'!B2125</f>
        <v>0</v>
      </c>
      <c r="AB2125" s="63">
        <v>2125</v>
      </c>
    </row>
    <row r="2126" spans="27:28" ht="13.5">
      <c r="AA2126" s="63">
        <f>'ごみ処理概要'!B2126</f>
        <v>0</v>
      </c>
      <c r="AB2126" s="63">
        <v>2126</v>
      </c>
    </row>
    <row r="2127" spans="27:28" ht="13.5">
      <c r="AA2127" s="63">
        <f>'ごみ処理概要'!B2127</f>
        <v>0</v>
      </c>
      <c r="AB2127" s="63">
        <v>2127</v>
      </c>
    </row>
    <row r="2128" spans="27:28" ht="13.5">
      <c r="AA2128" s="63">
        <f>'ごみ処理概要'!B2128</f>
        <v>0</v>
      </c>
      <c r="AB2128" s="63">
        <v>2128</v>
      </c>
    </row>
    <row r="2129" spans="27:28" ht="13.5">
      <c r="AA2129" s="63">
        <f>'ごみ処理概要'!B2129</f>
        <v>0</v>
      </c>
      <c r="AB2129" s="63">
        <v>2129</v>
      </c>
    </row>
    <row r="2130" spans="27:28" ht="13.5">
      <c r="AA2130" s="63">
        <f>'ごみ処理概要'!B2130</f>
        <v>0</v>
      </c>
      <c r="AB2130" s="63">
        <v>2130</v>
      </c>
    </row>
    <row r="2131" spans="27:28" ht="13.5">
      <c r="AA2131" s="63">
        <f>'ごみ処理概要'!B2131</f>
        <v>0</v>
      </c>
      <c r="AB2131" s="63">
        <v>2131</v>
      </c>
    </row>
    <row r="2132" spans="27:28" ht="13.5">
      <c r="AA2132" s="63">
        <f>'ごみ処理概要'!B2132</f>
        <v>0</v>
      </c>
      <c r="AB2132" s="63">
        <v>2132</v>
      </c>
    </row>
    <row r="2133" spans="27:28" ht="13.5">
      <c r="AA2133" s="63">
        <f>'ごみ処理概要'!B2133</f>
        <v>0</v>
      </c>
      <c r="AB2133" s="63">
        <v>2133</v>
      </c>
    </row>
    <row r="2134" spans="27:28" ht="13.5">
      <c r="AA2134" s="63">
        <f>'ごみ処理概要'!B2134</f>
        <v>0</v>
      </c>
      <c r="AB2134" s="63">
        <v>2134</v>
      </c>
    </row>
    <row r="2135" spans="27:28" ht="13.5">
      <c r="AA2135" s="63">
        <f>'ごみ処理概要'!B2135</f>
        <v>0</v>
      </c>
      <c r="AB2135" s="63">
        <v>2135</v>
      </c>
    </row>
    <row r="2136" spans="27:28" ht="13.5">
      <c r="AA2136" s="63">
        <f>'ごみ処理概要'!B2136</f>
        <v>0</v>
      </c>
      <c r="AB2136" s="63">
        <v>2136</v>
      </c>
    </row>
    <row r="2137" spans="27:28" ht="13.5">
      <c r="AA2137" s="63">
        <f>'ごみ処理概要'!B2137</f>
        <v>0</v>
      </c>
      <c r="AB2137" s="63">
        <v>2137</v>
      </c>
    </row>
    <row r="2138" spans="27:28" ht="13.5">
      <c r="AA2138" s="63">
        <f>'ごみ処理概要'!B2138</f>
        <v>0</v>
      </c>
      <c r="AB2138" s="63">
        <v>2138</v>
      </c>
    </row>
    <row r="2139" spans="27:28" ht="13.5">
      <c r="AA2139" s="63">
        <f>'ごみ処理概要'!B2139</f>
        <v>0</v>
      </c>
      <c r="AB2139" s="63">
        <v>2139</v>
      </c>
    </row>
    <row r="2140" spans="27:28" ht="13.5">
      <c r="AA2140" s="63">
        <f>'ごみ処理概要'!B2140</f>
        <v>0</v>
      </c>
      <c r="AB2140" s="63">
        <v>2140</v>
      </c>
    </row>
    <row r="2141" spans="27:28" ht="13.5">
      <c r="AA2141" s="63">
        <f>'ごみ処理概要'!B2141</f>
        <v>0</v>
      </c>
      <c r="AB2141" s="63">
        <v>2141</v>
      </c>
    </row>
    <row r="2142" spans="27:28" ht="13.5">
      <c r="AA2142" s="63">
        <f>'ごみ処理概要'!B2142</f>
        <v>0</v>
      </c>
      <c r="AB2142" s="63">
        <v>2142</v>
      </c>
    </row>
    <row r="2143" spans="27:28" ht="13.5">
      <c r="AA2143" s="63">
        <f>'ごみ処理概要'!B2143</f>
        <v>0</v>
      </c>
      <c r="AB2143" s="63">
        <v>2143</v>
      </c>
    </row>
    <row r="2144" spans="27:28" ht="13.5">
      <c r="AA2144" s="63">
        <f>'ごみ処理概要'!B2144</f>
        <v>0</v>
      </c>
      <c r="AB2144" s="63">
        <v>2144</v>
      </c>
    </row>
    <row r="2145" spans="27:28" ht="13.5">
      <c r="AA2145" s="63">
        <f>'ごみ処理概要'!B2145</f>
        <v>0</v>
      </c>
      <c r="AB2145" s="63">
        <v>2145</v>
      </c>
    </row>
    <row r="2146" spans="27:28" ht="13.5">
      <c r="AA2146" s="63">
        <f>'ごみ処理概要'!B2146</f>
        <v>0</v>
      </c>
      <c r="AB2146" s="63">
        <v>2146</v>
      </c>
    </row>
    <row r="2147" spans="27:28" ht="13.5">
      <c r="AA2147" s="63">
        <f>'ごみ処理概要'!B2147</f>
        <v>0</v>
      </c>
      <c r="AB2147" s="63">
        <v>2147</v>
      </c>
    </row>
    <row r="2148" spans="27:28" ht="13.5">
      <c r="AA2148" s="63">
        <f>'ごみ処理概要'!B2148</f>
        <v>0</v>
      </c>
      <c r="AB2148" s="63">
        <v>2148</v>
      </c>
    </row>
    <row r="2149" spans="27:28" ht="13.5">
      <c r="AA2149" s="63">
        <f>'ごみ処理概要'!B2149</f>
        <v>0</v>
      </c>
      <c r="AB2149" s="63">
        <v>2149</v>
      </c>
    </row>
    <row r="2150" spans="27:28" ht="13.5">
      <c r="AA2150" s="63">
        <f>'ごみ処理概要'!B2150</f>
        <v>0</v>
      </c>
      <c r="AB2150" s="63">
        <v>2150</v>
      </c>
    </row>
    <row r="2151" spans="27:28" ht="13.5">
      <c r="AA2151" s="63">
        <f>'ごみ処理概要'!B2151</f>
        <v>0</v>
      </c>
      <c r="AB2151" s="63">
        <v>2151</v>
      </c>
    </row>
    <row r="2152" spans="27:28" ht="13.5">
      <c r="AA2152" s="63">
        <f>'ごみ処理概要'!B2152</f>
        <v>0</v>
      </c>
      <c r="AB2152" s="63">
        <v>2152</v>
      </c>
    </row>
    <row r="2153" spans="27:28" ht="13.5">
      <c r="AA2153" s="63">
        <f>'ごみ処理概要'!B2153</f>
        <v>0</v>
      </c>
      <c r="AB2153" s="63">
        <v>2153</v>
      </c>
    </row>
    <row r="2154" spans="27:28" ht="13.5">
      <c r="AA2154" s="63">
        <f>'ごみ処理概要'!B2154</f>
        <v>0</v>
      </c>
      <c r="AB2154" s="63">
        <v>2154</v>
      </c>
    </row>
    <row r="2155" spans="27:28" ht="13.5">
      <c r="AA2155" s="63">
        <f>'ごみ処理概要'!B2155</f>
        <v>0</v>
      </c>
      <c r="AB2155" s="63">
        <v>2155</v>
      </c>
    </row>
    <row r="2156" spans="27:28" ht="13.5">
      <c r="AA2156" s="63">
        <f>'ごみ処理概要'!B2156</f>
        <v>0</v>
      </c>
      <c r="AB2156" s="63">
        <v>2156</v>
      </c>
    </row>
    <row r="2157" spans="27:28" ht="13.5">
      <c r="AA2157" s="63">
        <f>'ごみ処理概要'!B2157</f>
        <v>0</v>
      </c>
      <c r="AB2157" s="63">
        <v>2157</v>
      </c>
    </row>
    <row r="2158" spans="27:28" ht="13.5">
      <c r="AA2158" s="63">
        <f>'ごみ処理概要'!B2158</f>
        <v>0</v>
      </c>
      <c r="AB2158" s="63">
        <v>2158</v>
      </c>
    </row>
    <row r="2159" spans="27:28" ht="13.5">
      <c r="AA2159" s="63">
        <f>'ごみ処理概要'!B2159</f>
        <v>0</v>
      </c>
      <c r="AB2159" s="63">
        <v>2159</v>
      </c>
    </row>
    <row r="2160" spans="27:28" ht="13.5">
      <c r="AA2160" s="63">
        <f>'ごみ処理概要'!B2160</f>
        <v>0</v>
      </c>
      <c r="AB2160" s="63">
        <v>2160</v>
      </c>
    </row>
    <row r="2161" spans="27:28" ht="13.5">
      <c r="AA2161" s="63">
        <f>'ごみ処理概要'!B2161</f>
        <v>0</v>
      </c>
      <c r="AB2161" s="63">
        <v>2161</v>
      </c>
    </row>
    <row r="2162" spans="27:28" ht="13.5">
      <c r="AA2162" s="63">
        <f>'ごみ処理概要'!B2162</f>
        <v>0</v>
      </c>
      <c r="AB2162" s="63">
        <v>2162</v>
      </c>
    </row>
    <row r="2163" spans="27:28" ht="13.5">
      <c r="AA2163" s="63">
        <f>'ごみ処理概要'!B2163</f>
        <v>0</v>
      </c>
      <c r="AB2163" s="63">
        <v>2163</v>
      </c>
    </row>
    <row r="2164" spans="27:28" ht="13.5">
      <c r="AA2164" s="63">
        <f>'ごみ処理概要'!B2164</f>
        <v>0</v>
      </c>
      <c r="AB2164" s="63">
        <v>2164</v>
      </c>
    </row>
    <row r="2165" spans="27:28" ht="13.5">
      <c r="AA2165" s="63">
        <f>'ごみ処理概要'!B2165</f>
        <v>0</v>
      </c>
      <c r="AB2165" s="63">
        <v>2165</v>
      </c>
    </row>
    <row r="2166" spans="27:28" ht="13.5">
      <c r="AA2166" s="63">
        <f>'ごみ処理概要'!B2166</f>
        <v>0</v>
      </c>
      <c r="AB2166" s="63">
        <v>2166</v>
      </c>
    </row>
    <row r="2167" spans="27:28" ht="13.5">
      <c r="AA2167" s="63">
        <f>'ごみ処理概要'!B2167</f>
        <v>0</v>
      </c>
      <c r="AB2167" s="63">
        <v>2167</v>
      </c>
    </row>
    <row r="2168" spans="27:28" ht="13.5">
      <c r="AA2168" s="63">
        <f>'ごみ処理概要'!B2168</f>
        <v>0</v>
      </c>
      <c r="AB2168" s="63">
        <v>2168</v>
      </c>
    </row>
    <row r="2169" spans="27:28" ht="13.5">
      <c r="AA2169" s="63">
        <f>'ごみ処理概要'!B2169</f>
        <v>0</v>
      </c>
      <c r="AB2169" s="63">
        <v>2169</v>
      </c>
    </row>
    <row r="2170" spans="27:28" ht="13.5">
      <c r="AA2170" s="63">
        <f>'ごみ処理概要'!B2170</f>
        <v>0</v>
      </c>
      <c r="AB2170" s="63">
        <v>2170</v>
      </c>
    </row>
    <row r="2171" spans="27:28" ht="13.5">
      <c r="AA2171" s="63">
        <f>'ごみ処理概要'!B2171</f>
        <v>0</v>
      </c>
      <c r="AB2171" s="63">
        <v>2171</v>
      </c>
    </row>
    <row r="2172" spans="27:28" ht="13.5">
      <c r="AA2172" s="63">
        <f>'ごみ処理概要'!B2172</f>
        <v>0</v>
      </c>
      <c r="AB2172" s="63">
        <v>2172</v>
      </c>
    </row>
    <row r="2173" spans="27:28" ht="13.5">
      <c r="AA2173" s="63">
        <f>'ごみ処理概要'!B2173</f>
        <v>0</v>
      </c>
      <c r="AB2173" s="63">
        <v>2173</v>
      </c>
    </row>
    <row r="2174" spans="27:28" ht="13.5">
      <c r="AA2174" s="63">
        <f>'ごみ処理概要'!B2174</f>
        <v>0</v>
      </c>
      <c r="AB2174" s="63">
        <v>2174</v>
      </c>
    </row>
    <row r="2175" spans="27:28" ht="13.5">
      <c r="AA2175" s="63">
        <f>'ごみ処理概要'!B2175</f>
        <v>0</v>
      </c>
      <c r="AB2175" s="63">
        <v>2175</v>
      </c>
    </row>
    <row r="2176" spans="27:28" ht="13.5">
      <c r="AA2176" s="63">
        <f>'ごみ処理概要'!B2176</f>
        <v>0</v>
      </c>
      <c r="AB2176" s="63">
        <v>2176</v>
      </c>
    </row>
    <row r="2177" spans="27:28" ht="13.5">
      <c r="AA2177" s="63">
        <f>'ごみ処理概要'!B2177</f>
        <v>0</v>
      </c>
      <c r="AB2177" s="63">
        <v>2177</v>
      </c>
    </row>
    <row r="2178" spans="27:28" ht="13.5">
      <c r="AA2178" s="63">
        <f>'ごみ処理概要'!B2178</f>
        <v>0</v>
      </c>
      <c r="AB2178" s="63">
        <v>2178</v>
      </c>
    </row>
    <row r="2179" spans="27:28" ht="13.5">
      <c r="AA2179" s="63">
        <f>'ごみ処理概要'!B2179</f>
        <v>0</v>
      </c>
      <c r="AB2179" s="63">
        <v>2179</v>
      </c>
    </row>
    <row r="2180" spans="27:28" ht="13.5">
      <c r="AA2180" s="63">
        <f>'ごみ処理概要'!B2180</f>
        <v>0</v>
      </c>
      <c r="AB2180" s="63">
        <v>2180</v>
      </c>
    </row>
    <row r="2181" spans="27:28" ht="13.5">
      <c r="AA2181" s="63">
        <f>'ごみ処理概要'!B2181</f>
        <v>0</v>
      </c>
      <c r="AB2181" s="63">
        <v>2181</v>
      </c>
    </row>
    <row r="2182" spans="27:28" ht="13.5">
      <c r="AA2182" s="63">
        <f>'ごみ処理概要'!B2182</f>
        <v>0</v>
      </c>
      <c r="AB2182" s="63">
        <v>2182</v>
      </c>
    </row>
    <row r="2183" spans="27:28" ht="13.5">
      <c r="AA2183" s="63">
        <f>'ごみ処理概要'!B2183</f>
        <v>0</v>
      </c>
      <c r="AB2183" s="63">
        <v>2183</v>
      </c>
    </row>
    <row r="2184" spans="27:28" ht="13.5">
      <c r="AA2184" s="63">
        <f>'ごみ処理概要'!B2184</f>
        <v>0</v>
      </c>
      <c r="AB2184" s="63">
        <v>2184</v>
      </c>
    </row>
    <row r="2185" spans="27:28" ht="13.5">
      <c r="AA2185" s="63">
        <f>'ごみ処理概要'!B2185</f>
        <v>0</v>
      </c>
      <c r="AB2185" s="63">
        <v>2185</v>
      </c>
    </row>
    <row r="2186" spans="27:28" ht="13.5">
      <c r="AA2186" s="63">
        <f>'ごみ処理概要'!B2186</f>
        <v>0</v>
      </c>
      <c r="AB2186" s="63">
        <v>2186</v>
      </c>
    </row>
    <row r="2187" spans="27:28" ht="13.5">
      <c r="AA2187" s="63">
        <f>'ごみ処理概要'!B2187</f>
        <v>0</v>
      </c>
      <c r="AB2187" s="63">
        <v>2187</v>
      </c>
    </row>
    <row r="2188" spans="27:28" ht="13.5">
      <c r="AA2188" s="63">
        <f>'ごみ処理概要'!B2188</f>
        <v>0</v>
      </c>
      <c r="AB2188" s="63">
        <v>2188</v>
      </c>
    </row>
    <row r="2189" spans="27:28" ht="13.5">
      <c r="AA2189" s="63">
        <f>'ごみ処理概要'!B2189</f>
        <v>0</v>
      </c>
      <c r="AB2189" s="63">
        <v>2189</v>
      </c>
    </row>
    <row r="2190" spans="27:28" ht="13.5">
      <c r="AA2190" s="63">
        <f>'ごみ処理概要'!B2190</f>
        <v>0</v>
      </c>
      <c r="AB2190" s="63">
        <v>2190</v>
      </c>
    </row>
    <row r="2191" spans="27:28" ht="13.5">
      <c r="AA2191" s="63">
        <f>'ごみ処理概要'!B2191</f>
        <v>0</v>
      </c>
      <c r="AB2191" s="63">
        <v>2191</v>
      </c>
    </row>
    <row r="2192" spans="27:28" ht="13.5">
      <c r="AA2192" s="63">
        <f>'ごみ処理概要'!B2192</f>
        <v>0</v>
      </c>
      <c r="AB2192" s="63">
        <v>2192</v>
      </c>
    </row>
    <row r="2193" spans="27:28" ht="13.5">
      <c r="AA2193" s="63">
        <f>'ごみ処理概要'!B2193</f>
        <v>0</v>
      </c>
      <c r="AB2193" s="63">
        <v>2193</v>
      </c>
    </row>
    <row r="2194" spans="27:28" ht="13.5">
      <c r="AA2194" s="63">
        <f>'ごみ処理概要'!B2194</f>
        <v>0</v>
      </c>
      <c r="AB2194" s="63">
        <v>2194</v>
      </c>
    </row>
    <row r="2195" spans="27:28" ht="13.5">
      <c r="AA2195" s="63">
        <f>'ごみ処理概要'!B2195</f>
        <v>0</v>
      </c>
      <c r="AB2195" s="63">
        <v>2195</v>
      </c>
    </row>
    <row r="2196" spans="27:28" ht="13.5">
      <c r="AA2196" s="63">
        <f>'ごみ処理概要'!B2196</f>
        <v>0</v>
      </c>
      <c r="AB2196" s="63">
        <v>2196</v>
      </c>
    </row>
    <row r="2197" spans="27:28" ht="13.5">
      <c r="AA2197" s="63">
        <f>'ごみ処理概要'!B2197</f>
        <v>0</v>
      </c>
      <c r="AB2197" s="63">
        <v>2197</v>
      </c>
    </row>
    <row r="2198" spans="27:28" ht="13.5">
      <c r="AA2198" s="63">
        <f>'ごみ処理概要'!B2198</f>
        <v>0</v>
      </c>
      <c r="AB2198" s="63">
        <v>2198</v>
      </c>
    </row>
    <row r="2199" spans="27:28" ht="13.5">
      <c r="AA2199" s="63">
        <f>'ごみ処理概要'!B2199</f>
        <v>0</v>
      </c>
      <c r="AB2199" s="63">
        <v>2199</v>
      </c>
    </row>
    <row r="2200" spans="27:28" ht="13.5">
      <c r="AA2200" s="63">
        <f>'ごみ処理概要'!B2200</f>
        <v>0</v>
      </c>
      <c r="AB2200" s="63">
        <v>2200</v>
      </c>
    </row>
    <row r="2201" spans="27:28" ht="13.5">
      <c r="AA2201" s="63">
        <f>'ごみ処理概要'!B2201</f>
        <v>0</v>
      </c>
      <c r="AB2201" s="63">
        <v>2201</v>
      </c>
    </row>
    <row r="2202" spans="27:28" ht="13.5">
      <c r="AA2202" s="63">
        <f>'ごみ処理概要'!B2202</f>
        <v>0</v>
      </c>
      <c r="AB2202" s="63">
        <v>2202</v>
      </c>
    </row>
    <row r="2203" spans="27:28" ht="13.5">
      <c r="AA2203" s="63">
        <f>'ごみ処理概要'!B2203</f>
        <v>0</v>
      </c>
      <c r="AB2203" s="63">
        <v>2203</v>
      </c>
    </row>
    <row r="2204" spans="27:28" ht="13.5">
      <c r="AA2204" s="63">
        <f>'ごみ処理概要'!B2204</f>
        <v>0</v>
      </c>
      <c r="AB2204" s="63">
        <v>2204</v>
      </c>
    </row>
    <row r="2205" spans="27:28" ht="13.5">
      <c r="AA2205" s="63">
        <f>'ごみ処理概要'!B2205</f>
        <v>0</v>
      </c>
      <c r="AB2205" s="63">
        <v>2205</v>
      </c>
    </row>
    <row r="2206" spans="27:28" ht="13.5">
      <c r="AA2206" s="63">
        <f>'ごみ処理概要'!B2206</f>
        <v>0</v>
      </c>
      <c r="AB2206" s="63">
        <v>2206</v>
      </c>
    </row>
    <row r="2207" spans="27:28" ht="13.5">
      <c r="AA2207" s="63">
        <f>'ごみ処理概要'!B2207</f>
        <v>0</v>
      </c>
      <c r="AB2207" s="63">
        <v>2207</v>
      </c>
    </row>
    <row r="2208" spans="27:28" ht="13.5">
      <c r="AA2208" s="63">
        <f>'ごみ処理概要'!B2208</f>
        <v>0</v>
      </c>
      <c r="AB2208" s="63">
        <v>2208</v>
      </c>
    </row>
    <row r="2209" spans="27:28" ht="13.5">
      <c r="AA2209" s="63">
        <f>'ごみ処理概要'!B2209</f>
        <v>0</v>
      </c>
      <c r="AB2209" s="63">
        <v>2209</v>
      </c>
    </row>
    <row r="2210" spans="27:28" ht="13.5">
      <c r="AA2210" s="63">
        <f>'ごみ処理概要'!B2210</f>
        <v>0</v>
      </c>
      <c r="AB2210" s="63">
        <v>2210</v>
      </c>
    </row>
    <row r="2211" spans="27:28" ht="13.5">
      <c r="AA2211" s="63">
        <f>'ごみ処理概要'!B2211</f>
        <v>0</v>
      </c>
      <c r="AB2211" s="63">
        <v>2211</v>
      </c>
    </row>
    <row r="2212" spans="27:28" ht="13.5">
      <c r="AA2212" s="63">
        <f>'ごみ処理概要'!B2212</f>
        <v>0</v>
      </c>
      <c r="AB2212" s="63">
        <v>2212</v>
      </c>
    </row>
    <row r="2213" spans="27:28" ht="13.5">
      <c r="AA2213" s="63">
        <f>'ごみ処理概要'!B2213</f>
        <v>0</v>
      </c>
      <c r="AB2213" s="63">
        <v>2213</v>
      </c>
    </row>
    <row r="2214" spans="27:28" ht="13.5">
      <c r="AA2214" s="63">
        <f>'ごみ処理概要'!B2214</f>
        <v>0</v>
      </c>
      <c r="AB2214" s="63">
        <v>2214</v>
      </c>
    </row>
    <row r="2215" spans="27:28" ht="13.5">
      <c r="AA2215" s="63">
        <f>'ごみ処理概要'!B2215</f>
        <v>0</v>
      </c>
      <c r="AB2215" s="63">
        <v>2215</v>
      </c>
    </row>
    <row r="2216" spans="27:28" ht="13.5">
      <c r="AA2216" s="63">
        <f>'ごみ処理概要'!B2216</f>
        <v>0</v>
      </c>
      <c r="AB2216" s="63">
        <v>2216</v>
      </c>
    </row>
    <row r="2217" spans="27:28" ht="13.5">
      <c r="AA2217" s="63">
        <f>'ごみ処理概要'!B2217</f>
        <v>0</v>
      </c>
      <c r="AB2217" s="63">
        <v>2217</v>
      </c>
    </row>
    <row r="2218" spans="27:28" ht="13.5">
      <c r="AA2218" s="63">
        <f>'ごみ処理概要'!B2218</f>
        <v>0</v>
      </c>
      <c r="AB2218" s="63">
        <v>2218</v>
      </c>
    </row>
    <row r="2219" spans="27:28" ht="13.5">
      <c r="AA2219" s="63">
        <f>'ごみ処理概要'!B2219</f>
        <v>0</v>
      </c>
      <c r="AB2219" s="63">
        <v>2219</v>
      </c>
    </row>
    <row r="2220" spans="27:28" ht="13.5">
      <c r="AA2220" s="63">
        <f>'ごみ処理概要'!B2220</f>
        <v>0</v>
      </c>
      <c r="AB2220" s="63">
        <v>2220</v>
      </c>
    </row>
    <row r="2221" spans="27:28" ht="13.5">
      <c r="AA2221" s="63">
        <f>'ごみ処理概要'!B2221</f>
        <v>0</v>
      </c>
      <c r="AB2221" s="63">
        <v>2221</v>
      </c>
    </row>
    <row r="2222" spans="27:28" ht="13.5">
      <c r="AA2222" s="63">
        <f>'ごみ処理概要'!B2222</f>
        <v>0</v>
      </c>
      <c r="AB2222" s="63">
        <v>2222</v>
      </c>
    </row>
    <row r="2223" spans="27:28" ht="13.5">
      <c r="AA2223" s="63">
        <f>'ごみ処理概要'!B2223</f>
        <v>0</v>
      </c>
      <c r="AB2223" s="63">
        <v>2223</v>
      </c>
    </row>
    <row r="2224" spans="27:28" ht="13.5">
      <c r="AA2224" s="63">
        <f>'ごみ処理概要'!B2224</f>
        <v>0</v>
      </c>
      <c r="AB2224" s="63">
        <v>2224</v>
      </c>
    </row>
    <row r="2225" spans="27:28" ht="13.5">
      <c r="AA2225" s="63">
        <f>'ごみ処理概要'!B2225</f>
        <v>0</v>
      </c>
      <c r="AB2225" s="63">
        <v>2225</v>
      </c>
    </row>
    <row r="2226" spans="27:28" ht="13.5">
      <c r="AA2226" s="63">
        <f>'ごみ処理概要'!B2226</f>
        <v>0</v>
      </c>
      <c r="AB2226" s="63">
        <v>2226</v>
      </c>
    </row>
    <row r="2227" spans="27:28" ht="13.5">
      <c r="AA2227" s="63">
        <f>'ごみ処理概要'!B2227</f>
        <v>0</v>
      </c>
      <c r="AB2227" s="63">
        <v>2227</v>
      </c>
    </row>
    <row r="2228" spans="27:28" ht="13.5">
      <c r="AA2228" s="63">
        <f>'ごみ処理概要'!B2228</f>
        <v>0</v>
      </c>
      <c r="AB2228" s="63">
        <v>2228</v>
      </c>
    </row>
    <row r="2229" spans="27:28" ht="13.5">
      <c r="AA2229" s="63">
        <f>'ごみ処理概要'!B2229</f>
        <v>0</v>
      </c>
      <c r="AB2229" s="63">
        <v>2229</v>
      </c>
    </row>
    <row r="2230" spans="27:28" ht="13.5">
      <c r="AA2230" s="63">
        <f>'ごみ処理概要'!B2230</f>
        <v>0</v>
      </c>
      <c r="AB2230" s="63">
        <v>2230</v>
      </c>
    </row>
    <row r="2231" spans="27:28" ht="13.5">
      <c r="AA2231" s="63">
        <f>'ごみ処理概要'!B2231</f>
        <v>0</v>
      </c>
      <c r="AB2231" s="63">
        <v>2231</v>
      </c>
    </row>
    <row r="2232" spans="27:28" ht="13.5">
      <c r="AA2232" s="63">
        <f>'ごみ処理概要'!B2232</f>
        <v>0</v>
      </c>
      <c r="AB2232" s="63">
        <v>2232</v>
      </c>
    </row>
    <row r="2233" spans="27:28" ht="13.5">
      <c r="AA2233" s="63">
        <f>'ごみ処理概要'!B2233</f>
        <v>0</v>
      </c>
      <c r="AB2233" s="63">
        <v>2233</v>
      </c>
    </row>
    <row r="2234" spans="27:28" ht="13.5">
      <c r="AA2234" s="63">
        <f>'ごみ処理概要'!B2234</f>
        <v>0</v>
      </c>
      <c r="AB2234" s="63">
        <v>2234</v>
      </c>
    </row>
    <row r="2235" spans="27:28" ht="13.5">
      <c r="AA2235" s="63">
        <f>'ごみ処理概要'!B2235</f>
        <v>0</v>
      </c>
      <c r="AB2235" s="63">
        <v>2235</v>
      </c>
    </row>
    <row r="2236" spans="27:28" ht="13.5">
      <c r="AA2236" s="63">
        <f>'ごみ処理概要'!B2236</f>
        <v>0</v>
      </c>
      <c r="AB2236" s="63">
        <v>2236</v>
      </c>
    </row>
    <row r="2237" spans="27:28" ht="13.5">
      <c r="AA2237" s="63">
        <f>'ごみ処理概要'!B2237</f>
        <v>0</v>
      </c>
      <c r="AB2237" s="63">
        <v>2237</v>
      </c>
    </row>
    <row r="2238" spans="27:28" ht="13.5">
      <c r="AA2238" s="63">
        <f>'ごみ処理概要'!B2238</f>
        <v>0</v>
      </c>
      <c r="AB2238" s="63">
        <v>2238</v>
      </c>
    </row>
    <row r="2239" spans="27:28" ht="13.5">
      <c r="AA2239" s="63">
        <f>'ごみ処理概要'!B2239</f>
        <v>0</v>
      </c>
      <c r="AB2239" s="63">
        <v>2239</v>
      </c>
    </row>
    <row r="2240" spans="27:28" ht="13.5">
      <c r="AA2240" s="63">
        <f>'ごみ処理概要'!B2240</f>
        <v>0</v>
      </c>
      <c r="AB2240" s="63">
        <v>2240</v>
      </c>
    </row>
    <row r="2241" spans="27:28" ht="13.5">
      <c r="AA2241" s="63">
        <f>'ごみ処理概要'!B2241</f>
        <v>0</v>
      </c>
      <c r="AB2241" s="63">
        <v>2241</v>
      </c>
    </row>
    <row r="2242" spans="27:28" ht="13.5">
      <c r="AA2242" s="63">
        <f>'ごみ処理概要'!B2242</f>
        <v>0</v>
      </c>
      <c r="AB2242" s="63">
        <v>2242</v>
      </c>
    </row>
    <row r="2243" spans="27:28" ht="13.5">
      <c r="AA2243" s="63">
        <f>'ごみ処理概要'!B2243</f>
        <v>0</v>
      </c>
      <c r="AB2243" s="63">
        <v>2243</v>
      </c>
    </row>
    <row r="2244" spans="27:28" ht="13.5">
      <c r="AA2244" s="63">
        <f>'ごみ処理概要'!B2244</f>
        <v>0</v>
      </c>
      <c r="AB2244" s="63">
        <v>2244</v>
      </c>
    </row>
    <row r="2245" spans="27:28" ht="13.5">
      <c r="AA2245" s="63">
        <f>'ごみ処理概要'!B2245</f>
        <v>0</v>
      </c>
      <c r="AB2245" s="63">
        <v>2245</v>
      </c>
    </row>
    <row r="2246" spans="27:28" ht="13.5">
      <c r="AA2246" s="63">
        <f>'ごみ処理概要'!B2246</f>
        <v>0</v>
      </c>
      <c r="AB2246" s="63">
        <v>2246</v>
      </c>
    </row>
    <row r="2247" spans="27:28" ht="13.5">
      <c r="AA2247" s="63">
        <f>'ごみ処理概要'!B2247</f>
        <v>0</v>
      </c>
      <c r="AB2247" s="63">
        <v>2247</v>
      </c>
    </row>
    <row r="2248" spans="27:28" ht="13.5">
      <c r="AA2248" s="63">
        <f>'ごみ処理概要'!B2248</f>
        <v>0</v>
      </c>
      <c r="AB2248" s="63">
        <v>2248</v>
      </c>
    </row>
    <row r="2249" spans="27:28" ht="13.5">
      <c r="AA2249" s="63">
        <f>'ごみ処理概要'!B2249</f>
        <v>0</v>
      </c>
      <c r="AB2249" s="63">
        <v>2249</v>
      </c>
    </row>
    <row r="2250" spans="27:28" ht="13.5">
      <c r="AA2250" s="63">
        <f>'ごみ処理概要'!B2250</f>
        <v>0</v>
      </c>
      <c r="AB2250" s="63">
        <v>2250</v>
      </c>
    </row>
    <row r="2251" spans="27:28" ht="13.5">
      <c r="AA2251" s="63">
        <f>'ごみ処理概要'!B2251</f>
        <v>0</v>
      </c>
      <c r="AB2251" s="63">
        <v>2251</v>
      </c>
    </row>
    <row r="2252" spans="27:28" ht="13.5">
      <c r="AA2252" s="63">
        <f>'ごみ処理概要'!B2252</f>
        <v>0</v>
      </c>
      <c r="AB2252" s="63">
        <v>2252</v>
      </c>
    </row>
    <row r="2253" spans="27:28" ht="13.5">
      <c r="AA2253" s="63">
        <f>'ごみ処理概要'!B2253</f>
        <v>0</v>
      </c>
      <c r="AB2253" s="63">
        <v>2253</v>
      </c>
    </row>
    <row r="2254" spans="27:28" ht="13.5">
      <c r="AA2254" s="63">
        <f>'ごみ処理概要'!B2254</f>
        <v>0</v>
      </c>
      <c r="AB2254" s="63">
        <v>2254</v>
      </c>
    </row>
    <row r="2255" spans="27:28" ht="13.5">
      <c r="AA2255" s="63">
        <f>'ごみ処理概要'!B2255</f>
        <v>0</v>
      </c>
      <c r="AB2255" s="63">
        <v>2255</v>
      </c>
    </row>
    <row r="2256" spans="27:28" ht="13.5">
      <c r="AA2256" s="63">
        <f>'ごみ処理概要'!B2256</f>
        <v>0</v>
      </c>
      <c r="AB2256" s="63">
        <v>2256</v>
      </c>
    </row>
    <row r="2257" spans="27:28" ht="13.5">
      <c r="AA2257" s="63">
        <f>'ごみ処理概要'!B2257</f>
        <v>0</v>
      </c>
      <c r="AB2257" s="63">
        <v>2257</v>
      </c>
    </row>
    <row r="2258" spans="27:28" ht="13.5">
      <c r="AA2258" s="63">
        <f>'ごみ処理概要'!B2258</f>
        <v>0</v>
      </c>
      <c r="AB2258" s="63">
        <v>2258</v>
      </c>
    </row>
    <row r="2259" spans="27:28" ht="13.5">
      <c r="AA2259" s="63">
        <f>'ごみ処理概要'!B2259</f>
        <v>0</v>
      </c>
      <c r="AB2259" s="63">
        <v>2259</v>
      </c>
    </row>
    <row r="2260" spans="27:28" ht="13.5">
      <c r="AA2260" s="63">
        <f>'ごみ処理概要'!B2260</f>
        <v>0</v>
      </c>
      <c r="AB2260" s="63">
        <v>2260</v>
      </c>
    </row>
    <row r="2261" spans="27:28" ht="13.5">
      <c r="AA2261" s="63">
        <f>'ごみ処理概要'!B2261</f>
        <v>0</v>
      </c>
      <c r="AB2261" s="63">
        <v>2261</v>
      </c>
    </row>
    <row r="2262" spans="27:28" ht="13.5">
      <c r="AA2262" s="63">
        <f>'ごみ処理概要'!B2262</f>
        <v>0</v>
      </c>
      <c r="AB2262" s="63">
        <v>2262</v>
      </c>
    </row>
    <row r="2263" spans="27:28" ht="13.5">
      <c r="AA2263" s="63">
        <f>'ごみ処理概要'!B2263</f>
        <v>0</v>
      </c>
      <c r="AB2263" s="63">
        <v>2263</v>
      </c>
    </row>
    <row r="2264" spans="27:28" ht="13.5">
      <c r="AA2264" s="63">
        <f>'ごみ処理概要'!B2264</f>
        <v>0</v>
      </c>
      <c r="AB2264" s="63">
        <v>2264</v>
      </c>
    </row>
    <row r="2265" spans="27:28" ht="13.5">
      <c r="AA2265" s="63">
        <f>'ごみ処理概要'!B2265</f>
        <v>0</v>
      </c>
      <c r="AB2265" s="63">
        <v>2265</v>
      </c>
    </row>
    <row r="2266" spans="27:28" ht="13.5">
      <c r="AA2266" s="63">
        <f>'ごみ処理概要'!B2266</f>
        <v>0</v>
      </c>
      <c r="AB2266" s="63">
        <v>2266</v>
      </c>
    </row>
    <row r="2267" spans="27:28" ht="13.5">
      <c r="AA2267" s="63">
        <f>'ごみ処理概要'!B2267</f>
        <v>0</v>
      </c>
      <c r="AB2267" s="63">
        <v>2267</v>
      </c>
    </row>
    <row r="2268" spans="27:28" ht="13.5">
      <c r="AA2268" s="63">
        <f>'ごみ処理概要'!B2268</f>
        <v>0</v>
      </c>
      <c r="AB2268" s="63">
        <v>2268</v>
      </c>
    </row>
    <row r="2269" spans="27:28" ht="13.5">
      <c r="AA2269" s="63">
        <f>'ごみ処理概要'!B2269</f>
        <v>0</v>
      </c>
      <c r="AB2269" s="63">
        <v>2269</v>
      </c>
    </row>
    <row r="2270" spans="27:28" ht="13.5">
      <c r="AA2270" s="63">
        <f>'ごみ処理概要'!B2270</f>
        <v>0</v>
      </c>
      <c r="AB2270" s="63">
        <v>2270</v>
      </c>
    </row>
    <row r="2271" spans="27:28" ht="13.5">
      <c r="AA2271" s="63">
        <f>'ごみ処理概要'!B2271</f>
        <v>0</v>
      </c>
      <c r="AB2271" s="63">
        <v>2271</v>
      </c>
    </row>
    <row r="2272" spans="27:28" ht="13.5">
      <c r="AA2272" s="63">
        <f>'ごみ処理概要'!B2272</f>
        <v>0</v>
      </c>
      <c r="AB2272" s="63">
        <v>2272</v>
      </c>
    </row>
    <row r="2273" spans="27:28" ht="13.5">
      <c r="AA2273" s="63">
        <f>'ごみ処理概要'!B2273</f>
        <v>0</v>
      </c>
      <c r="AB2273" s="63">
        <v>2273</v>
      </c>
    </row>
    <row r="2274" spans="27:28" ht="13.5">
      <c r="AA2274" s="63">
        <f>'ごみ処理概要'!B2274</f>
        <v>0</v>
      </c>
      <c r="AB2274" s="63">
        <v>2274</v>
      </c>
    </row>
    <row r="2275" spans="27:28" ht="13.5">
      <c r="AA2275" s="63">
        <f>'ごみ処理概要'!B2275</f>
        <v>0</v>
      </c>
      <c r="AB2275" s="63">
        <v>2275</v>
      </c>
    </row>
    <row r="2276" spans="27:28" ht="13.5">
      <c r="AA2276" s="63">
        <f>'ごみ処理概要'!B2276</f>
        <v>0</v>
      </c>
      <c r="AB2276" s="63">
        <v>2276</v>
      </c>
    </row>
    <row r="2277" spans="27:28" ht="13.5">
      <c r="AA2277" s="63">
        <f>'ごみ処理概要'!B2277</f>
        <v>0</v>
      </c>
      <c r="AB2277" s="63">
        <v>2277</v>
      </c>
    </row>
    <row r="2278" spans="27:28" ht="13.5">
      <c r="AA2278" s="63">
        <f>'ごみ処理概要'!B2278</f>
        <v>0</v>
      </c>
      <c r="AB2278" s="63">
        <v>2278</v>
      </c>
    </row>
    <row r="2279" spans="27:28" ht="13.5">
      <c r="AA2279" s="63">
        <f>'ごみ処理概要'!B2279</f>
        <v>0</v>
      </c>
      <c r="AB2279" s="63">
        <v>2279</v>
      </c>
    </row>
    <row r="2280" spans="27:28" ht="13.5">
      <c r="AA2280" s="63">
        <f>'ごみ処理概要'!B2280</f>
        <v>0</v>
      </c>
      <c r="AB2280" s="63">
        <v>2280</v>
      </c>
    </row>
    <row r="2281" spans="27:28" ht="13.5">
      <c r="AA2281" s="63">
        <f>'ごみ処理概要'!B2281</f>
        <v>0</v>
      </c>
      <c r="AB2281" s="63">
        <v>2281</v>
      </c>
    </row>
    <row r="2282" spans="27:28" ht="13.5">
      <c r="AA2282" s="63">
        <f>'ごみ処理概要'!B2282</f>
        <v>0</v>
      </c>
      <c r="AB2282" s="63">
        <v>2282</v>
      </c>
    </row>
    <row r="2283" spans="27:28" ht="13.5">
      <c r="AA2283" s="63">
        <f>'ごみ処理概要'!B2283</f>
        <v>0</v>
      </c>
      <c r="AB2283" s="63">
        <v>2283</v>
      </c>
    </row>
    <row r="2284" spans="27:28" ht="13.5">
      <c r="AA2284" s="63">
        <f>'ごみ処理概要'!B2284</f>
        <v>0</v>
      </c>
      <c r="AB2284" s="63">
        <v>2284</v>
      </c>
    </row>
    <row r="2285" spans="27:28" ht="13.5">
      <c r="AA2285" s="63">
        <f>'ごみ処理概要'!B2285</f>
        <v>0</v>
      </c>
      <c r="AB2285" s="63">
        <v>2285</v>
      </c>
    </row>
    <row r="2286" spans="27:28" ht="13.5">
      <c r="AA2286" s="63">
        <f>'ごみ処理概要'!B2286</f>
        <v>0</v>
      </c>
      <c r="AB2286" s="63">
        <v>2286</v>
      </c>
    </row>
    <row r="2287" spans="27:28" ht="13.5">
      <c r="AA2287" s="63">
        <f>'ごみ処理概要'!B2287</f>
        <v>0</v>
      </c>
      <c r="AB2287" s="63">
        <v>2287</v>
      </c>
    </row>
    <row r="2288" spans="27:28" ht="13.5">
      <c r="AA2288" s="63">
        <f>'ごみ処理概要'!B2288</f>
        <v>0</v>
      </c>
      <c r="AB2288" s="63">
        <v>2288</v>
      </c>
    </row>
    <row r="2289" spans="27:28" ht="13.5">
      <c r="AA2289" s="63">
        <f>'ごみ処理概要'!B2289</f>
        <v>0</v>
      </c>
      <c r="AB2289" s="63">
        <v>2289</v>
      </c>
    </row>
    <row r="2290" spans="27:28" ht="13.5">
      <c r="AA2290" s="63">
        <f>'ごみ処理概要'!B2290</f>
        <v>0</v>
      </c>
      <c r="AB2290" s="63">
        <v>2290</v>
      </c>
    </row>
    <row r="2291" spans="27:28" ht="13.5">
      <c r="AA2291" s="63">
        <f>'ごみ処理概要'!B2291</f>
        <v>0</v>
      </c>
      <c r="AB2291" s="63">
        <v>2291</v>
      </c>
    </row>
    <row r="2292" spans="27:28" ht="13.5">
      <c r="AA2292" s="63">
        <f>'ごみ処理概要'!B2292</f>
        <v>0</v>
      </c>
      <c r="AB2292" s="63">
        <v>2292</v>
      </c>
    </row>
    <row r="2293" spans="27:28" ht="13.5">
      <c r="AA2293" s="63">
        <f>'ごみ処理概要'!B2293</f>
        <v>0</v>
      </c>
      <c r="AB2293" s="63">
        <v>2293</v>
      </c>
    </row>
    <row r="2294" spans="27:28" ht="13.5">
      <c r="AA2294" s="63">
        <f>'ごみ処理概要'!B2294</f>
        <v>0</v>
      </c>
      <c r="AB2294" s="63">
        <v>2294</v>
      </c>
    </row>
    <row r="2295" spans="27:28" ht="13.5">
      <c r="AA2295" s="63">
        <f>'ごみ処理概要'!B2295</f>
        <v>0</v>
      </c>
      <c r="AB2295" s="63">
        <v>2295</v>
      </c>
    </row>
    <row r="2296" spans="27:28" ht="13.5">
      <c r="AA2296" s="63">
        <f>'ごみ処理概要'!B2296</f>
        <v>0</v>
      </c>
      <c r="AB2296" s="63">
        <v>2296</v>
      </c>
    </row>
    <row r="2297" spans="27:28" ht="13.5">
      <c r="AA2297" s="63">
        <f>'ごみ処理概要'!B2297</f>
        <v>0</v>
      </c>
      <c r="AB2297" s="63">
        <v>2297</v>
      </c>
    </row>
    <row r="2298" spans="27:28" ht="13.5">
      <c r="AA2298" s="63">
        <f>'ごみ処理概要'!B2298</f>
        <v>0</v>
      </c>
      <c r="AB2298" s="63">
        <v>2298</v>
      </c>
    </row>
    <row r="2299" spans="27:28" ht="13.5">
      <c r="AA2299" s="63">
        <f>'ごみ処理概要'!B2299</f>
        <v>0</v>
      </c>
      <c r="AB2299" s="63">
        <v>2299</v>
      </c>
    </row>
    <row r="2300" spans="27:28" ht="13.5">
      <c r="AA2300" s="63">
        <f>'ごみ処理概要'!B2300</f>
        <v>0</v>
      </c>
      <c r="AB2300" s="63">
        <v>2300</v>
      </c>
    </row>
    <row r="2301" spans="27:28" ht="13.5">
      <c r="AA2301" s="63">
        <f>'ごみ処理概要'!B2301</f>
        <v>0</v>
      </c>
      <c r="AB2301" s="63">
        <v>2301</v>
      </c>
    </row>
    <row r="2302" spans="27:28" ht="13.5">
      <c r="AA2302" s="63">
        <f>'ごみ処理概要'!B2302</f>
        <v>0</v>
      </c>
      <c r="AB2302" s="63">
        <v>2302</v>
      </c>
    </row>
    <row r="2303" spans="27:28" ht="13.5">
      <c r="AA2303" s="63">
        <f>'ごみ処理概要'!B2303</f>
        <v>0</v>
      </c>
      <c r="AB2303" s="63">
        <v>2303</v>
      </c>
    </row>
    <row r="2304" spans="27:28" ht="13.5">
      <c r="AA2304" s="63">
        <f>'ごみ処理概要'!B2304</f>
        <v>0</v>
      </c>
      <c r="AB2304" s="63">
        <v>2304</v>
      </c>
    </row>
    <row r="2305" spans="27:28" ht="13.5">
      <c r="AA2305" s="63">
        <f>'ごみ処理概要'!B2305</f>
        <v>0</v>
      </c>
      <c r="AB2305" s="63">
        <v>2305</v>
      </c>
    </row>
    <row r="2306" spans="27:28" ht="13.5">
      <c r="AA2306" s="63">
        <f>'ごみ処理概要'!B2306</f>
        <v>0</v>
      </c>
      <c r="AB2306" s="63">
        <v>2306</v>
      </c>
    </row>
    <row r="2307" spans="27:28" ht="13.5">
      <c r="AA2307" s="63">
        <f>'ごみ処理概要'!B2307</f>
        <v>0</v>
      </c>
      <c r="AB2307" s="63">
        <v>2307</v>
      </c>
    </row>
    <row r="2308" spans="27:28" ht="13.5">
      <c r="AA2308" s="63">
        <f>'ごみ処理概要'!B2308</f>
        <v>0</v>
      </c>
      <c r="AB2308" s="63">
        <v>2308</v>
      </c>
    </row>
    <row r="2309" spans="27:28" ht="13.5">
      <c r="AA2309" s="63">
        <f>'ごみ処理概要'!B2309</f>
        <v>0</v>
      </c>
      <c r="AB2309" s="63">
        <v>2309</v>
      </c>
    </row>
    <row r="2310" spans="27:28" ht="13.5">
      <c r="AA2310" s="63">
        <f>'ごみ処理概要'!B2310</f>
        <v>0</v>
      </c>
      <c r="AB2310" s="63">
        <v>2310</v>
      </c>
    </row>
    <row r="2311" spans="27:28" ht="13.5">
      <c r="AA2311" s="63">
        <f>'ごみ処理概要'!B2311</f>
        <v>0</v>
      </c>
      <c r="AB2311" s="63">
        <v>2311</v>
      </c>
    </row>
    <row r="2312" spans="27:28" ht="13.5">
      <c r="AA2312" s="63">
        <f>'ごみ処理概要'!B2312</f>
        <v>0</v>
      </c>
      <c r="AB2312" s="63">
        <v>2312</v>
      </c>
    </row>
    <row r="2313" spans="27:28" ht="13.5">
      <c r="AA2313" s="63">
        <f>'ごみ処理概要'!B2313</f>
        <v>0</v>
      </c>
      <c r="AB2313" s="63">
        <v>2313</v>
      </c>
    </row>
    <row r="2314" spans="27:28" ht="13.5">
      <c r="AA2314" s="63">
        <f>'ごみ処理概要'!B2314</f>
        <v>0</v>
      </c>
      <c r="AB2314" s="63">
        <v>2314</v>
      </c>
    </row>
    <row r="2315" spans="27:28" ht="13.5">
      <c r="AA2315" s="63">
        <f>'ごみ処理概要'!B2315</f>
        <v>0</v>
      </c>
      <c r="AB2315" s="63">
        <v>2315</v>
      </c>
    </row>
    <row r="2316" spans="27:28" ht="13.5">
      <c r="AA2316" s="63">
        <f>'ごみ処理概要'!B2316</f>
        <v>0</v>
      </c>
      <c r="AB2316" s="63">
        <v>2316</v>
      </c>
    </row>
    <row r="2317" spans="27:28" ht="13.5">
      <c r="AA2317" s="63">
        <f>'ごみ処理概要'!B2317</f>
        <v>0</v>
      </c>
      <c r="AB2317" s="63">
        <v>2317</v>
      </c>
    </row>
    <row r="2318" spans="27:28" ht="13.5">
      <c r="AA2318" s="63">
        <f>'ごみ処理概要'!B2318</f>
        <v>0</v>
      </c>
      <c r="AB2318" s="63">
        <v>2318</v>
      </c>
    </row>
    <row r="2319" spans="27:28" ht="13.5">
      <c r="AA2319" s="63">
        <f>'ごみ処理概要'!B2319</f>
        <v>0</v>
      </c>
      <c r="AB2319" s="63">
        <v>2319</v>
      </c>
    </row>
    <row r="2320" spans="27:28" ht="13.5">
      <c r="AA2320" s="63">
        <f>'ごみ処理概要'!B2320</f>
        <v>0</v>
      </c>
      <c r="AB2320" s="63">
        <v>2320</v>
      </c>
    </row>
    <row r="2321" spans="27:28" ht="13.5">
      <c r="AA2321" s="63">
        <f>'ごみ処理概要'!B2321</f>
        <v>0</v>
      </c>
      <c r="AB2321" s="63">
        <v>2321</v>
      </c>
    </row>
    <row r="2322" spans="27:28" ht="13.5">
      <c r="AA2322" s="63">
        <f>'ごみ処理概要'!B2322</f>
        <v>0</v>
      </c>
      <c r="AB2322" s="63">
        <v>2322</v>
      </c>
    </row>
    <row r="2323" spans="27:28" ht="13.5">
      <c r="AA2323" s="63">
        <f>'ごみ処理概要'!B2323</f>
        <v>0</v>
      </c>
      <c r="AB2323" s="63">
        <v>2323</v>
      </c>
    </row>
    <row r="2324" spans="27:28" ht="13.5">
      <c r="AA2324" s="63">
        <f>'ごみ処理概要'!B2324</f>
        <v>0</v>
      </c>
      <c r="AB2324" s="63">
        <v>2324</v>
      </c>
    </row>
    <row r="2325" spans="27:28" ht="13.5">
      <c r="AA2325" s="63">
        <f>'ごみ処理概要'!B2325</f>
        <v>0</v>
      </c>
      <c r="AB2325" s="63">
        <v>2325</v>
      </c>
    </row>
    <row r="2326" spans="27:28" ht="13.5">
      <c r="AA2326" s="63">
        <f>'ごみ処理概要'!B2326</f>
        <v>0</v>
      </c>
      <c r="AB2326" s="63">
        <v>2326</v>
      </c>
    </row>
    <row r="2327" spans="27:28" ht="13.5">
      <c r="AA2327" s="63">
        <f>'ごみ処理概要'!B2327</f>
        <v>0</v>
      </c>
      <c r="AB2327" s="63">
        <v>2327</v>
      </c>
    </row>
    <row r="2328" spans="27:28" ht="13.5">
      <c r="AA2328" s="63">
        <f>'ごみ処理概要'!B2328</f>
        <v>0</v>
      </c>
      <c r="AB2328" s="63">
        <v>2328</v>
      </c>
    </row>
    <row r="2329" spans="27:28" ht="13.5">
      <c r="AA2329" s="63">
        <f>'ごみ処理概要'!B2329</f>
        <v>0</v>
      </c>
      <c r="AB2329" s="63">
        <v>2329</v>
      </c>
    </row>
    <row r="2330" spans="27:28" ht="13.5">
      <c r="AA2330" s="63">
        <f>'ごみ処理概要'!B2330</f>
        <v>0</v>
      </c>
      <c r="AB2330" s="63">
        <v>2330</v>
      </c>
    </row>
    <row r="2331" spans="27:28" ht="13.5">
      <c r="AA2331" s="63">
        <f>'ごみ処理概要'!B2331</f>
        <v>0</v>
      </c>
      <c r="AB2331" s="63">
        <v>2331</v>
      </c>
    </row>
    <row r="2332" spans="27:28" ht="13.5">
      <c r="AA2332" s="63">
        <f>'ごみ処理概要'!B2332</f>
        <v>0</v>
      </c>
      <c r="AB2332" s="63">
        <v>2332</v>
      </c>
    </row>
    <row r="2333" spans="27:28" ht="13.5">
      <c r="AA2333" s="63">
        <f>'ごみ処理概要'!B2333</f>
        <v>0</v>
      </c>
      <c r="AB2333" s="63">
        <v>2333</v>
      </c>
    </row>
    <row r="2334" spans="27:28" ht="13.5">
      <c r="AA2334" s="63">
        <f>'ごみ処理概要'!B2334</f>
        <v>0</v>
      </c>
      <c r="AB2334" s="63">
        <v>2334</v>
      </c>
    </row>
    <row r="2335" spans="27:28" ht="13.5">
      <c r="AA2335" s="63">
        <f>'ごみ処理概要'!B2335</f>
        <v>0</v>
      </c>
      <c r="AB2335" s="63">
        <v>2335</v>
      </c>
    </row>
    <row r="2336" spans="27:28" ht="13.5">
      <c r="AA2336" s="63">
        <f>'ごみ処理概要'!B2336</f>
        <v>0</v>
      </c>
      <c r="AB2336" s="63">
        <v>2336</v>
      </c>
    </row>
    <row r="2337" spans="27:28" ht="13.5">
      <c r="AA2337" s="63">
        <f>'ごみ処理概要'!B2337</f>
        <v>0</v>
      </c>
      <c r="AB2337" s="63">
        <v>2337</v>
      </c>
    </row>
    <row r="2338" spans="27:28" ht="13.5">
      <c r="AA2338" s="63">
        <f>'ごみ処理概要'!B2338</f>
        <v>0</v>
      </c>
      <c r="AB2338" s="63">
        <v>2338</v>
      </c>
    </row>
    <row r="2339" spans="27:28" ht="13.5">
      <c r="AA2339" s="63">
        <f>'ごみ処理概要'!B2339</f>
        <v>0</v>
      </c>
      <c r="AB2339" s="63">
        <v>2339</v>
      </c>
    </row>
    <row r="2340" spans="27:28" ht="13.5">
      <c r="AA2340" s="63">
        <f>'ごみ処理概要'!B2340</f>
        <v>0</v>
      </c>
      <c r="AB2340" s="63">
        <v>2340</v>
      </c>
    </row>
    <row r="2341" spans="27:28" ht="13.5">
      <c r="AA2341" s="63">
        <f>'ごみ処理概要'!B2341</f>
        <v>0</v>
      </c>
      <c r="AB2341" s="63">
        <v>2341</v>
      </c>
    </row>
    <row r="2342" spans="27:28" ht="13.5">
      <c r="AA2342" s="63">
        <f>'ごみ処理概要'!B2342</f>
        <v>0</v>
      </c>
      <c r="AB2342" s="63">
        <v>2342</v>
      </c>
    </row>
    <row r="2343" spans="27:28" ht="13.5">
      <c r="AA2343" s="63">
        <f>'ごみ処理概要'!B2343</f>
        <v>0</v>
      </c>
      <c r="AB2343" s="63">
        <v>2343</v>
      </c>
    </row>
    <row r="2344" spans="27:28" ht="13.5">
      <c r="AA2344" s="63">
        <f>'ごみ処理概要'!B2344</f>
        <v>0</v>
      </c>
      <c r="AB2344" s="63">
        <v>2344</v>
      </c>
    </row>
    <row r="2345" spans="27:28" ht="13.5">
      <c r="AA2345" s="63">
        <f>'ごみ処理概要'!B2345</f>
        <v>0</v>
      </c>
      <c r="AB2345" s="63">
        <v>2345</v>
      </c>
    </row>
    <row r="2346" spans="27:28" ht="13.5">
      <c r="AA2346" s="63">
        <f>'ごみ処理概要'!B2346</f>
        <v>0</v>
      </c>
      <c r="AB2346" s="63">
        <v>2346</v>
      </c>
    </row>
    <row r="2347" spans="27:28" ht="13.5">
      <c r="AA2347" s="63">
        <f>'ごみ処理概要'!B2347</f>
        <v>0</v>
      </c>
      <c r="AB2347" s="63">
        <v>2347</v>
      </c>
    </row>
    <row r="2348" spans="27:28" ht="13.5">
      <c r="AA2348" s="63">
        <f>'ごみ処理概要'!B2348</f>
        <v>0</v>
      </c>
      <c r="AB2348" s="63">
        <v>2348</v>
      </c>
    </row>
    <row r="2349" spans="27:28" ht="13.5">
      <c r="AA2349" s="63">
        <f>'ごみ処理概要'!B2349</f>
        <v>0</v>
      </c>
      <c r="AB2349" s="63">
        <v>2349</v>
      </c>
    </row>
    <row r="2350" spans="27:28" ht="13.5">
      <c r="AA2350" s="63">
        <f>'ごみ処理概要'!B2350</f>
        <v>0</v>
      </c>
      <c r="AB2350" s="63">
        <v>2350</v>
      </c>
    </row>
    <row r="2351" spans="27:28" ht="13.5">
      <c r="AA2351" s="63">
        <f>'ごみ処理概要'!B2351</f>
        <v>0</v>
      </c>
      <c r="AB2351" s="63">
        <v>2351</v>
      </c>
    </row>
    <row r="2352" spans="27:28" ht="13.5">
      <c r="AA2352" s="63">
        <f>'ごみ処理概要'!B2352</f>
        <v>0</v>
      </c>
      <c r="AB2352" s="63">
        <v>2352</v>
      </c>
    </row>
    <row r="2353" spans="27:28" ht="13.5">
      <c r="AA2353" s="63">
        <f>'ごみ処理概要'!B2353</f>
        <v>0</v>
      </c>
      <c r="AB2353" s="63">
        <v>2353</v>
      </c>
    </row>
    <row r="2354" spans="27:28" ht="13.5">
      <c r="AA2354" s="63">
        <f>'ごみ処理概要'!B2354</f>
        <v>0</v>
      </c>
      <c r="AB2354" s="63">
        <v>2354</v>
      </c>
    </row>
    <row r="2355" spans="27:28" ht="13.5">
      <c r="AA2355" s="63">
        <f>'ごみ処理概要'!B2355</f>
        <v>0</v>
      </c>
      <c r="AB2355" s="63">
        <v>2355</v>
      </c>
    </row>
    <row r="2356" spans="27:28" ht="13.5">
      <c r="AA2356" s="63">
        <f>'ごみ処理概要'!B2356</f>
        <v>0</v>
      </c>
      <c r="AB2356" s="63">
        <v>2356</v>
      </c>
    </row>
    <row r="2357" spans="27:28" ht="13.5">
      <c r="AA2357" s="63">
        <f>'ごみ処理概要'!B2357</f>
        <v>0</v>
      </c>
      <c r="AB2357" s="63">
        <v>2357</v>
      </c>
    </row>
    <row r="2358" spans="27:28" ht="13.5">
      <c r="AA2358" s="63">
        <f>'ごみ処理概要'!B2358</f>
        <v>0</v>
      </c>
      <c r="AB2358" s="63">
        <v>2358</v>
      </c>
    </row>
    <row r="2359" spans="27:28" ht="13.5">
      <c r="AA2359" s="63">
        <f>'ごみ処理概要'!B2359</f>
        <v>0</v>
      </c>
      <c r="AB2359" s="63">
        <v>2359</v>
      </c>
    </row>
    <row r="2360" spans="27:28" ht="13.5">
      <c r="AA2360" s="63">
        <f>'ごみ処理概要'!B2360</f>
        <v>0</v>
      </c>
      <c r="AB2360" s="63">
        <v>2360</v>
      </c>
    </row>
    <row r="2361" spans="27:28" ht="13.5">
      <c r="AA2361" s="63">
        <f>'ごみ処理概要'!B2361</f>
        <v>0</v>
      </c>
      <c r="AB2361" s="63">
        <v>2361</v>
      </c>
    </row>
    <row r="2362" spans="27:28" ht="13.5">
      <c r="AA2362" s="63">
        <f>'ごみ処理概要'!B2362</f>
        <v>0</v>
      </c>
      <c r="AB2362" s="63">
        <v>2362</v>
      </c>
    </row>
    <row r="2363" spans="27:28" ht="13.5">
      <c r="AA2363" s="63">
        <f>'ごみ処理概要'!B2363</f>
        <v>0</v>
      </c>
      <c r="AB2363" s="63">
        <v>2363</v>
      </c>
    </row>
    <row r="2364" spans="27:28" ht="13.5">
      <c r="AA2364" s="63">
        <f>'ごみ処理概要'!B2364</f>
        <v>0</v>
      </c>
      <c r="AB2364" s="63">
        <v>2364</v>
      </c>
    </row>
    <row r="2365" spans="27:28" ht="13.5">
      <c r="AA2365" s="63">
        <f>'ごみ処理概要'!B2365</f>
        <v>0</v>
      </c>
      <c r="AB2365" s="63">
        <v>2365</v>
      </c>
    </row>
    <row r="2366" spans="27:28" ht="13.5">
      <c r="AA2366" s="63">
        <f>'ごみ処理概要'!B2366</f>
        <v>0</v>
      </c>
      <c r="AB2366" s="63">
        <v>2366</v>
      </c>
    </row>
    <row r="2367" spans="27:28" ht="13.5">
      <c r="AA2367" s="63">
        <f>'ごみ処理概要'!B2367</f>
        <v>0</v>
      </c>
      <c r="AB2367" s="63">
        <v>2367</v>
      </c>
    </row>
    <row r="2368" spans="27:28" ht="13.5">
      <c r="AA2368" s="63">
        <f>'ごみ処理概要'!B2368</f>
        <v>0</v>
      </c>
      <c r="AB2368" s="63">
        <v>2368</v>
      </c>
    </row>
    <row r="2369" spans="27:28" ht="13.5">
      <c r="AA2369" s="63">
        <f>'ごみ処理概要'!B2369</f>
        <v>0</v>
      </c>
      <c r="AB2369" s="63">
        <v>2369</v>
      </c>
    </row>
    <row r="2370" spans="27:28" ht="13.5">
      <c r="AA2370" s="63">
        <f>'ごみ処理概要'!B2370</f>
        <v>0</v>
      </c>
      <c r="AB2370" s="63">
        <v>2370</v>
      </c>
    </row>
    <row r="2371" spans="27:28" ht="13.5">
      <c r="AA2371" s="63">
        <f>'ごみ処理概要'!B2371</f>
        <v>0</v>
      </c>
      <c r="AB2371" s="63">
        <v>2371</v>
      </c>
    </row>
    <row r="2372" spans="27:28" ht="13.5">
      <c r="AA2372" s="63">
        <f>'ごみ処理概要'!B2372</f>
        <v>0</v>
      </c>
      <c r="AB2372" s="63">
        <v>2372</v>
      </c>
    </row>
    <row r="2373" spans="27:28" ht="13.5">
      <c r="AA2373" s="63">
        <f>'ごみ処理概要'!B2373</f>
        <v>0</v>
      </c>
      <c r="AB2373" s="63">
        <v>2373</v>
      </c>
    </row>
    <row r="2374" spans="27:28" ht="13.5">
      <c r="AA2374" s="63">
        <f>'ごみ処理概要'!B2374</f>
        <v>0</v>
      </c>
      <c r="AB2374" s="63">
        <v>2374</v>
      </c>
    </row>
    <row r="2375" spans="27:28" ht="13.5">
      <c r="AA2375" s="63">
        <f>'ごみ処理概要'!B2375</f>
        <v>0</v>
      </c>
      <c r="AB2375" s="63">
        <v>2375</v>
      </c>
    </row>
    <row r="2376" spans="27:28" ht="13.5">
      <c r="AA2376" s="63">
        <f>'ごみ処理概要'!B2376</f>
        <v>0</v>
      </c>
      <c r="AB2376" s="63">
        <v>2376</v>
      </c>
    </row>
    <row r="2377" spans="27:28" ht="13.5">
      <c r="AA2377" s="63">
        <f>'ごみ処理概要'!B2377</f>
        <v>0</v>
      </c>
      <c r="AB2377" s="63">
        <v>2377</v>
      </c>
    </row>
    <row r="2378" spans="27:28" ht="13.5">
      <c r="AA2378" s="63">
        <f>'ごみ処理概要'!B2378</f>
        <v>0</v>
      </c>
      <c r="AB2378" s="63">
        <v>2378</v>
      </c>
    </row>
    <row r="2379" spans="27:28" ht="13.5">
      <c r="AA2379" s="63">
        <f>'ごみ処理概要'!B2379</f>
        <v>0</v>
      </c>
      <c r="AB2379" s="63">
        <v>2379</v>
      </c>
    </row>
    <row r="2380" spans="27:28" ht="13.5">
      <c r="AA2380" s="63">
        <f>'ごみ処理概要'!B2380</f>
        <v>0</v>
      </c>
      <c r="AB2380" s="63">
        <v>2380</v>
      </c>
    </row>
    <row r="2381" spans="27:28" ht="13.5">
      <c r="AA2381" s="63">
        <f>'ごみ処理概要'!B2381</f>
        <v>0</v>
      </c>
      <c r="AB2381" s="63">
        <v>2381</v>
      </c>
    </row>
    <row r="2382" spans="27:28" ht="13.5">
      <c r="AA2382" s="63">
        <f>'ごみ処理概要'!B2382</f>
        <v>0</v>
      </c>
      <c r="AB2382" s="63">
        <v>2382</v>
      </c>
    </row>
    <row r="2383" spans="27:28" ht="13.5">
      <c r="AA2383" s="63">
        <f>'ごみ処理概要'!B2383</f>
        <v>0</v>
      </c>
      <c r="AB2383" s="63">
        <v>2383</v>
      </c>
    </row>
    <row r="2384" spans="27:28" ht="13.5">
      <c r="AA2384" s="63">
        <f>'ごみ処理概要'!B2384</f>
        <v>0</v>
      </c>
      <c r="AB2384" s="63">
        <v>2384</v>
      </c>
    </row>
    <row r="2385" spans="27:28" ht="13.5">
      <c r="AA2385" s="63">
        <f>'ごみ処理概要'!B2385</f>
        <v>0</v>
      </c>
      <c r="AB2385" s="63">
        <v>2385</v>
      </c>
    </row>
    <row r="2386" spans="27:28" ht="13.5">
      <c r="AA2386" s="63">
        <f>'ごみ処理概要'!B2386</f>
        <v>0</v>
      </c>
      <c r="AB2386" s="63">
        <v>2386</v>
      </c>
    </row>
    <row r="2387" spans="27:28" ht="13.5">
      <c r="AA2387" s="63">
        <f>'ごみ処理概要'!B2387</f>
        <v>0</v>
      </c>
      <c r="AB2387" s="63">
        <v>2387</v>
      </c>
    </row>
    <row r="2388" spans="27:28" ht="13.5">
      <c r="AA2388" s="63">
        <f>'ごみ処理概要'!B2388</f>
        <v>0</v>
      </c>
      <c r="AB2388" s="63">
        <v>2388</v>
      </c>
    </row>
    <row r="2389" spans="27:28" ht="13.5">
      <c r="AA2389" s="63">
        <f>'ごみ処理概要'!B2389</f>
        <v>0</v>
      </c>
      <c r="AB2389" s="63">
        <v>2389</v>
      </c>
    </row>
    <row r="2390" spans="27:28" ht="13.5">
      <c r="AA2390" s="63">
        <f>'ごみ処理概要'!B2390</f>
        <v>0</v>
      </c>
      <c r="AB2390" s="63">
        <v>2390</v>
      </c>
    </row>
    <row r="2391" spans="27:28" ht="13.5">
      <c r="AA2391" s="63">
        <f>'ごみ処理概要'!B2391</f>
        <v>0</v>
      </c>
      <c r="AB2391" s="63">
        <v>2391</v>
      </c>
    </row>
    <row r="2392" spans="27:28" ht="13.5">
      <c r="AA2392" s="63">
        <f>'ごみ処理概要'!B2392</f>
        <v>0</v>
      </c>
      <c r="AB2392" s="63">
        <v>2392</v>
      </c>
    </row>
    <row r="2393" spans="27:28" ht="13.5">
      <c r="AA2393" s="63">
        <f>'ごみ処理概要'!B2393</f>
        <v>0</v>
      </c>
      <c r="AB2393" s="63">
        <v>2393</v>
      </c>
    </row>
    <row r="2394" spans="27:28" ht="13.5">
      <c r="AA2394" s="63">
        <f>'ごみ処理概要'!B2394</f>
        <v>0</v>
      </c>
      <c r="AB2394" s="63">
        <v>2394</v>
      </c>
    </row>
    <row r="2395" spans="27:28" ht="13.5">
      <c r="AA2395" s="63">
        <f>'ごみ処理概要'!B2395</f>
        <v>0</v>
      </c>
      <c r="AB2395" s="63">
        <v>2395</v>
      </c>
    </row>
    <row r="2396" spans="27:28" ht="13.5">
      <c r="AA2396" s="63">
        <f>'ごみ処理概要'!B2396</f>
        <v>0</v>
      </c>
      <c r="AB2396" s="63">
        <v>2396</v>
      </c>
    </row>
    <row r="2397" spans="27:28" ht="13.5">
      <c r="AA2397" s="63">
        <f>'ごみ処理概要'!B2397</f>
        <v>0</v>
      </c>
      <c r="AB2397" s="63">
        <v>2397</v>
      </c>
    </row>
    <row r="2398" spans="27:28" ht="13.5">
      <c r="AA2398" s="63">
        <f>'ごみ処理概要'!B2398</f>
        <v>0</v>
      </c>
      <c r="AB2398" s="63">
        <v>2398</v>
      </c>
    </row>
    <row r="2399" spans="27:28" ht="13.5">
      <c r="AA2399" s="63">
        <f>'ごみ処理概要'!B2399</f>
        <v>0</v>
      </c>
      <c r="AB2399" s="63">
        <v>2399</v>
      </c>
    </row>
    <row r="2400" spans="27:28" ht="13.5">
      <c r="AA2400" s="63">
        <f>'ごみ処理概要'!B2400</f>
        <v>0</v>
      </c>
      <c r="AB2400" s="63">
        <v>2400</v>
      </c>
    </row>
    <row r="2401" spans="27:28" ht="13.5">
      <c r="AA2401" s="63">
        <f>'ごみ処理概要'!B2401</f>
        <v>0</v>
      </c>
      <c r="AB2401" s="63">
        <v>2401</v>
      </c>
    </row>
    <row r="2402" spans="27:28" ht="13.5">
      <c r="AA2402" s="63">
        <f>'ごみ処理概要'!B2402</f>
        <v>0</v>
      </c>
      <c r="AB2402" s="63">
        <v>2402</v>
      </c>
    </row>
    <row r="2403" spans="27:28" ht="13.5">
      <c r="AA2403" s="63">
        <f>'ごみ処理概要'!B2403</f>
        <v>0</v>
      </c>
      <c r="AB2403" s="63">
        <v>2403</v>
      </c>
    </row>
    <row r="2404" spans="27:28" ht="13.5">
      <c r="AA2404" s="63">
        <f>'ごみ処理概要'!B2404</f>
        <v>0</v>
      </c>
      <c r="AB2404" s="63">
        <v>2404</v>
      </c>
    </row>
    <row r="2405" spans="27:28" ht="13.5">
      <c r="AA2405" s="63">
        <f>'ごみ処理概要'!B2405</f>
        <v>0</v>
      </c>
      <c r="AB2405" s="63">
        <v>2405</v>
      </c>
    </row>
    <row r="2406" spans="27:28" ht="13.5">
      <c r="AA2406" s="63">
        <f>'ごみ処理概要'!B2406</f>
        <v>0</v>
      </c>
      <c r="AB2406" s="63">
        <v>2406</v>
      </c>
    </row>
    <row r="2407" spans="27:28" ht="13.5">
      <c r="AA2407" s="63">
        <f>'ごみ処理概要'!B2407</f>
        <v>0</v>
      </c>
      <c r="AB2407" s="63">
        <v>2407</v>
      </c>
    </row>
    <row r="2408" spans="27:28" ht="13.5">
      <c r="AA2408" s="63">
        <f>'ごみ処理概要'!B2408</f>
        <v>0</v>
      </c>
      <c r="AB2408" s="63">
        <v>2408</v>
      </c>
    </row>
    <row r="2409" spans="27:28" ht="13.5">
      <c r="AA2409" s="63">
        <f>'ごみ処理概要'!B2409</f>
        <v>0</v>
      </c>
      <c r="AB2409" s="63">
        <v>2409</v>
      </c>
    </row>
    <row r="2410" spans="27:28" ht="13.5">
      <c r="AA2410" s="63">
        <f>'ごみ処理概要'!B2410</f>
        <v>0</v>
      </c>
      <c r="AB2410" s="63">
        <v>2410</v>
      </c>
    </row>
    <row r="2411" spans="27:28" ht="13.5">
      <c r="AA2411" s="63">
        <f>'ごみ処理概要'!B2411</f>
        <v>0</v>
      </c>
      <c r="AB2411" s="63">
        <v>2411</v>
      </c>
    </row>
    <row r="2412" spans="27:28" ht="13.5">
      <c r="AA2412" s="63">
        <f>'ごみ処理概要'!B2412</f>
        <v>0</v>
      </c>
      <c r="AB2412" s="63">
        <v>2412</v>
      </c>
    </row>
    <row r="2413" spans="27:28" ht="13.5">
      <c r="AA2413" s="63">
        <f>'ごみ処理概要'!B2413</f>
        <v>0</v>
      </c>
      <c r="AB2413" s="63">
        <v>2413</v>
      </c>
    </row>
    <row r="2414" spans="27:28" ht="13.5">
      <c r="AA2414" s="63">
        <f>'ごみ処理概要'!B2414</f>
        <v>0</v>
      </c>
      <c r="AB2414" s="63">
        <v>2414</v>
      </c>
    </row>
    <row r="2415" spans="27:28" ht="13.5">
      <c r="AA2415" s="63">
        <f>'ごみ処理概要'!B2415</f>
        <v>0</v>
      </c>
      <c r="AB2415" s="63">
        <v>2415</v>
      </c>
    </row>
    <row r="2416" spans="27:28" ht="13.5">
      <c r="AA2416" s="63">
        <f>'ごみ処理概要'!B2416</f>
        <v>0</v>
      </c>
      <c r="AB2416" s="63">
        <v>2416</v>
      </c>
    </row>
    <row r="2417" spans="27:28" ht="13.5">
      <c r="AA2417" s="63">
        <f>'ごみ処理概要'!B2417</f>
        <v>0</v>
      </c>
      <c r="AB2417" s="63">
        <v>2417</v>
      </c>
    </row>
    <row r="2418" spans="27:28" ht="13.5">
      <c r="AA2418" s="63">
        <f>'ごみ処理概要'!B2418</f>
        <v>0</v>
      </c>
      <c r="AB2418" s="63">
        <v>2418</v>
      </c>
    </row>
    <row r="2419" spans="27:28" ht="13.5">
      <c r="AA2419" s="63">
        <f>'ごみ処理概要'!B2419</f>
        <v>0</v>
      </c>
      <c r="AB2419" s="63">
        <v>2419</v>
      </c>
    </row>
    <row r="2420" spans="27:28" ht="13.5">
      <c r="AA2420" s="63">
        <f>'ごみ処理概要'!B2420</f>
        <v>0</v>
      </c>
      <c r="AB2420" s="63">
        <v>2420</v>
      </c>
    </row>
    <row r="2421" spans="27:28" ht="13.5">
      <c r="AA2421" s="63">
        <f>'ごみ処理概要'!B2421</f>
        <v>0</v>
      </c>
      <c r="AB2421" s="63">
        <v>2421</v>
      </c>
    </row>
    <row r="2422" spans="27:28" ht="13.5">
      <c r="AA2422" s="63">
        <f>'ごみ処理概要'!B2422</f>
        <v>0</v>
      </c>
      <c r="AB2422" s="63">
        <v>2422</v>
      </c>
    </row>
    <row r="2423" spans="27:28" ht="13.5">
      <c r="AA2423" s="63">
        <f>'ごみ処理概要'!B2423</f>
        <v>0</v>
      </c>
      <c r="AB2423" s="63">
        <v>2423</v>
      </c>
    </row>
    <row r="2424" spans="27:28" ht="13.5">
      <c r="AA2424" s="63">
        <f>'ごみ処理概要'!B2424</f>
        <v>0</v>
      </c>
      <c r="AB2424" s="63">
        <v>2424</v>
      </c>
    </row>
    <row r="2425" spans="27:28" ht="13.5">
      <c r="AA2425" s="63">
        <f>'ごみ処理概要'!B2425</f>
        <v>0</v>
      </c>
      <c r="AB2425" s="63">
        <v>2425</v>
      </c>
    </row>
    <row r="2426" spans="27:28" ht="13.5">
      <c r="AA2426" s="63">
        <f>'ごみ処理概要'!B2426</f>
        <v>0</v>
      </c>
      <c r="AB2426" s="63">
        <v>2426</v>
      </c>
    </row>
    <row r="2427" spans="27:28" ht="13.5">
      <c r="AA2427" s="63">
        <f>'ごみ処理概要'!B2427</f>
        <v>0</v>
      </c>
      <c r="AB2427" s="63">
        <v>2427</v>
      </c>
    </row>
    <row r="2428" spans="27:28" ht="13.5">
      <c r="AA2428" s="63">
        <f>'ごみ処理概要'!B2428</f>
        <v>0</v>
      </c>
      <c r="AB2428" s="63">
        <v>2428</v>
      </c>
    </row>
    <row r="2429" spans="27:28" ht="13.5">
      <c r="AA2429" s="63">
        <f>'ごみ処理概要'!B2429</f>
        <v>0</v>
      </c>
      <c r="AB2429" s="63">
        <v>2429</v>
      </c>
    </row>
    <row r="2430" spans="27:28" ht="13.5">
      <c r="AA2430" s="63">
        <f>'ごみ処理概要'!B2430</f>
        <v>0</v>
      </c>
      <c r="AB2430" s="63">
        <v>2430</v>
      </c>
    </row>
    <row r="2431" spans="27:28" ht="13.5">
      <c r="AA2431" s="63">
        <f>'ごみ処理概要'!B2431</f>
        <v>0</v>
      </c>
      <c r="AB2431" s="63">
        <v>2431</v>
      </c>
    </row>
    <row r="2432" spans="27:28" ht="13.5">
      <c r="AA2432" s="63">
        <f>'ごみ処理概要'!B2432</f>
        <v>0</v>
      </c>
      <c r="AB2432" s="63">
        <v>2432</v>
      </c>
    </row>
    <row r="2433" spans="27:28" ht="13.5">
      <c r="AA2433" s="63">
        <f>'ごみ処理概要'!B2433</f>
        <v>0</v>
      </c>
      <c r="AB2433" s="63">
        <v>2433</v>
      </c>
    </row>
    <row r="2434" spans="27:28" ht="13.5">
      <c r="AA2434" s="63">
        <f>'ごみ処理概要'!B2434</f>
        <v>0</v>
      </c>
      <c r="AB2434" s="63">
        <v>2434</v>
      </c>
    </row>
    <row r="2435" spans="27:28" ht="13.5">
      <c r="AA2435" s="63">
        <f>'ごみ処理概要'!B2435</f>
        <v>0</v>
      </c>
      <c r="AB2435" s="63">
        <v>2435</v>
      </c>
    </row>
    <row r="2436" spans="27:28" ht="13.5">
      <c r="AA2436" s="63">
        <f>'ごみ処理概要'!B2436</f>
        <v>0</v>
      </c>
      <c r="AB2436" s="63">
        <v>2436</v>
      </c>
    </row>
    <row r="2437" spans="27:28" ht="13.5">
      <c r="AA2437" s="63">
        <f>'ごみ処理概要'!B2437</f>
        <v>0</v>
      </c>
      <c r="AB2437" s="63">
        <v>2437</v>
      </c>
    </row>
    <row r="2438" spans="27:28" ht="13.5">
      <c r="AA2438" s="63">
        <f>'ごみ処理概要'!B2438</f>
        <v>0</v>
      </c>
      <c r="AB2438" s="63">
        <v>2438</v>
      </c>
    </row>
    <row r="2439" spans="27:28" ht="13.5">
      <c r="AA2439" s="63">
        <f>'ごみ処理概要'!B2439</f>
        <v>0</v>
      </c>
      <c r="AB2439" s="63">
        <v>2439</v>
      </c>
    </row>
    <row r="2440" spans="27:28" ht="13.5">
      <c r="AA2440" s="63">
        <f>'ごみ処理概要'!B2440</f>
        <v>0</v>
      </c>
      <c r="AB2440" s="63">
        <v>2440</v>
      </c>
    </row>
    <row r="2441" spans="27:28" ht="13.5">
      <c r="AA2441" s="63">
        <f>'ごみ処理概要'!B2441</f>
        <v>0</v>
      </c>
      <c r="AB2441" s="63">
        <v>2441</v>
      </c>
    </row>
    <row r="2442" spans="27:28" ht="13.5">
      <c r="AA2442" s="63">
        <f>'ごみ処理概要'!B2442</f>
        <v>0</v>
      </c>
      <c r="AB2442" s="63">
        <v>2442</v>
      </c>
    </row>
    <row r="2443" spans="27:28" ht="13.5">
      <c r="AA2443" s="63">
        <f>'ごみ処理概要'!B2443</f>
        <v>0</v>
      </c>
      <c r="AB2443" s="63">
        <v>2443</v>
      </c>
    </row>
    <row r="2444" spans="27:28" ht="13.5">
      <c r="AA2444" s="63">
        <f>'ごみ処理概要'!B2444</f>
        <v>0</v>
      </c>
      <c r="AB2444" s="63">
        <v>2444</v>
      </c>
    </row>
    <row r="2445" spans="27:28" ht="13.5">
      <c r="AA2445" s="63">
        <f>'ごみ処理概要'!B2445</f>
        <v>0</v>
      </c>
      <c r="AB2445" s="63">
        <v>2445</v>
      </c>
    </row>
    <row r="2446" spans="27:28" ht="13.5">
      <c r="AA2446" s="63">
        <f>'ごみ処理概要'!B2446</f>
        <v>0</v>
      </c>
      <c r="AB2446" s="63">
        <v>2446</v>
      </c>
    </row>
    <row r="2447" spans="27:28" ht="13.5">
      <c r="AA2447" s="63">
        <f>'ごみ処理概要'!B2447</f>
        <v>0</v>
      </c>
      <c r="AB2447" s="63">
        <v>2447</v>
      </c>
    </row>
    <row r="2448" spans="27:28" ht="13.5">
      <c r="AA2448" s="63">
        <f>'ごみ処理概要'!B2448</f>
        <v>0</v>
      </c>
      <c r="AB2448" s="63">
        <v>2448</v>
      </c>
    </row>
    <row r="2449" spans="27:28" ht="13.5">
      <c r="AA2449" s="63">
        <f>'ごみ処理概要'!B2449</f>
        <v>0</v>
      </c>
      <c r="AB2449" s="63">
        <v>2449</v>
      </c>
    </row>
    <row r="2450" spans="27:28" ht="13.5">
      <c r="AA2450" s="63">
        <f>'ごみ処理概要'!B2450</f>
        <v>0</v>
      </c>
      <c r="AB2450" s="63">
        <v>2450</v>
      </c>
    </row>
    <row r="2451" spans="27:28" ht="13.5">
      <c r="AA2451" s="63">
        <f>'ごみ処理概要'!B2451</f>
        <v>0</v>
      </c>
      <c r="AB2451" s="63">
        <v>2451</v>
      </c>
    </row>
    <row r="2452" spans="27:28" ht="13.5">
      <c r="AA2452" s="63">
        <f>'ごみ処理概要'!B2452</f>
        <v>0</v>
      </c>
      <c r="AB2452" s="63">
        <v>2452</v>
      </c>
    </row>
    <row r="2453" spans="27:28" ht="13.5">
      <c r="AA2453" s="63">
        <f>'ごみ処理概要'!B2453</f>
        <v>0</v>
      </c>
      <c r="AB2453" s="63">
        <v>2453</v>
      </c>
    </row>
    <row r="2454" spans="27:28" ht="13.5">
      <c r="AA2454" s="63">
        <f>'ごみ処理概要'!B2454</f>
        <v>0</v>
      </c>
      <c r="AB2454" s="63">
        <v>2454</v>
      </c>
    </row>
    <row r="2455" spans="27:28" ht="13.5">
      <c r="AA2455" s="63">
        <f>'ごみ処理概要'!B2455</f>
        <v>0</v>
      </c>
      <c r="AB2455" s="63">
        <v>2455</v>
      </c>
    </row>
    <row r="2456" spans="27:28" ht="13.5">
      <c r="AA2456" s="63">
        <f>'ごみ処理概要'!B2456</f>
        <v>0</v>
      </c>
      <c r="AB2456" s="63">
        <v>2456</v>
      </c>
    </row>
    <row r="2457" spans="27:28" ht="13.5">
      <c r="AA2457" s="63">
        <f>'ごみ処理概要'!B2457</f>
        <v>0</v>
      </c>
      <c r="AB2457" s="63">
        <v>2457</v>
      </c>
    </row>
    <row r="2458" spans="27:28" ht="13.5">
      <c r="AA2458" s="63">
        <f>'ごみ処理概要'!B2458</f>
        <v>0</v>
      </c>
      <c r="AB2458" s="63">
        <v>2458</v>
      </c>
    </row>
    <row r="2459" spans="27:28" ht="13.5">
      <c r="AA2459" s="63">
        <f>'ごみ処理概要'!B2459</f>
        <v>0</v>
      </c>
      <c r="AB2459" s="63">
        <v>2459</v>
      </c>
    </row>
    <row r="2460" spans="27:28" ht="13.5">
      <c r="AA2460" s="63">
        <f>'ごみ処理概要'!B2460</f>
        <v>0</v>
      </c>
      <c r="AB2460" s="63">
        <v>2460</v>
      </c>
    </row>
    <row r="2461" spans="27:28" ht="13.5">
      <c r="AA2461" s="63">
        <f>'ごみ処理概要'!B2461</f>
        <v>0</v>
      </c>
      <c r="AB2461" s="63">
        <v>2461</v>
      </c>
    </row>
    <row r="2462" spans="27:28" ht="13.5">
      <c r="AA2462" s="63">
        <f>'ごみ処理概要'!B2462</f>
        <v>0</v>
      </c>
      <c r="AB2462" s="63">
        <v>2462</v>
      </c>
    </row>
    <row r="2463" spans="27:28" ht="13.5">
      <c r="AA2463" s="63">
        <f>'ごみ処理概要'!B2463</f>
        <v>0</v>
      </c>
      <c r="AB2463" s="63">
        <v>2463</v>
      </c>
    </row>
    <row r="2464" spans="27:28" ht="13.5">
      <c r="AA2464" s="63">
        <f>'ごみ処理概要'!B2464</f>
        <v>0</v>
      </c>
      <c r="AB2464" s="63">
        <v>2464</v>
      </c>
    </row>
    <row r="2465" spans="27:28" ht="13.5">
      <c r="AA2465" s="63">
        <f>'ごみ処理概要'!B2465</f>
        <v>0</v>
      </c>
      <c r="AB2465" s="63">
        <v>2465</v>
      </c>
    </row>
    <row r="2466" spans="27:28" ht="13.5">
      <c r="AA2466" s="63">
        <f>'ごみ処理概要'!B2466</f>
        <v>0</v>
      </c>
      <c r="AB2466" s="63">
        <v>2466</v>
      </c>
    </row>
    <row r="2467" spans="27:28" ht="13.5">
      <c r="AA2467" s="63">
        <f>'ごみ処理概要'!B2467</f>
        <v>0</v>
      </c>
      <c r="AB2467" s="63">
        <v>2467</v>
      </c>
    </row>
    <row r="2468" spans="27:28" ht="13.5">
      <c r="AA2468" s="63">
        <f>'ごみ処理概要'!B2468</f>
        <v>0</v>
      </c>
      <c r="AB2468" s="63">
        <v>2468</v>
      </c>
    </row>
    <row r="2469" spans="27:28" ht="13.5">
      <c r="AA2469" s="63">
        <f>'ごみ処理概要'!B2469</f>
        <v>0</v>
      </c>
      <c r="AB2469" s="63">
        <v>2469</v>
      </c>
    </row>
    <row r="2470" spans="27:28" ht="13.5">
      <c r="AA2470" s="63">
        <f>'ごみ処理概要'!B2470</f>
        <v>0</v>
      </c>
      <c r="AB2470" s="63">
        <v>2470</v>
      </c>
    </row>
    <row r="2471" spans="27:28" ht="13.5">
      <c r="AA2471" s="63">
        <f>'ごみ処理概要'!B2471</f>
        <v>0</v>
      </c>
      <c r="AB2471" s="63">
        <v>2471</v>
      </c>
    </row>
    <row r="2472" spans="27:28" ht="13.5">
      <c r="AA2472" s="63">
        <f>'ごみ処理概要'!B2472</f>
        <v>0</v>
      </c>
      <c r="AB2472" s="63">
        <v>2472</v>
      </c>
    </row>
    <row r="2473" spans="27:28" ht="13.5">
      <c r="AA2473" s="63">
        <f>'ごみ処理概要'!B2473</f>
        <v>0</v>
      </c>
      <c r="AB2473" s="63">
        <v>2473</v>
      </c>
    </row>
    <row r="2474" spans="27:28" ht="13.5">
      <c r="AA2474" s="63">
        <f>'ごみ処理概要'!B2474</f>
        <v>0</v>
      </c>
      <c r="AB2474" s="63">
        <v>2474</v>
      </c>
    </row>
    <row r="2475" spans="27:28" ht="13.5">
      <c r="AA2475" s="63">
        <f>'ごみ処理概要'!B2475</f>
        <v>0</v>
      </c>
      <c r="AB2475" s="63">
        <v>2475</v>
      </c>
    </row>
    <row r="2476" spans="27:28" ht="13.5">
      <c r="AA2476" s="63">
        <f>'ごみ処理概要'!B2476</f>
        <v>0</v>
      </c>
      <c r="AB2476" s="63">
        <v>2476</v>
      </c>
    </row>
    <row r="2477" spans="27:28" ht="13.5">
      <c r="AA2477" s="63">
        <f>'ごみ処理概要'!B2477</f>
        <v>0</v>
      </c>
      <c r="AB2477" s="63">
        <v>2477</v>
      </c>
    </row>
    <row r="2478" spans="27:28" ht="13.5">
      <c r="AA2478" s="63">
        <f>'ごみ処理概要'!B2478</f>
        <v>0</v>
      </c>
      <c r="AB2478" s="63">
        <v>2478</v>
      </c>
    </row>
    <row r="2479" spans="27:28" ht="13.5">
      <c r="AA2479" s="63">
        <f>'ごみ処理概要'!B2479</f>
        <v>0</v>
      </c>
      <c r="AB2479" s="63">
        <v>2479</v>
      </c>
    </row>
    <row r="2480" spans="27:28" ht="13.5">
      <c r="AA2480" s="63">
        <f>'ごみ処理概要'!B2480</f>
        <v>0</v>
      </c>
      <c r="AB2480" s="63">
        <v>2480</v>
      </c>
    </row>
    <row r="2481" spans="27:28" ht="13.5">
      <c r="AA2481" s="63">
        <f>'ごみ処理概要'!B2481</f>
        <v>0</v>
      </c>
      <c r="AB2481" s="63">
        <v>2481</v>
      </c>
    </row>
    <row r="2482" spans="27:28" ht="13.5">
      <c r="AA2482" s="63">
        <f>'ごみ処理概要'!B2482</f>
        <v>0</v>
      </c>
      <c r="AB2482" s="63">
        <v>2482</v>
      </c>
    </row>
    <row r="2483" spans="27:28" ht="13.5">
      <c r="AA2483" s="63">
        <f>'ごみ処理概要'!B2483</f>
        <v>0</v>
      </c>
      <c r="AB2483" s="63">
        <v>2483</v>
      </c>
    </row>
    <row r="2484" spans="27:28" ht="13.5">
      <c r="AA2484" s="63">
        <f>'ごみ処理概要'!B2484</f>
        <v>0</v>
      </c>
      <c r="AB2484" s="63">
        <v>2484</v>
      </c>
    </row>
    <row r="2485" spans="27:28" ht="13.5">
      <c r="AA2485" s="63">
        <f>'ごみ処理概要'!B2485</f>
        <v>0</v>
      </c>
      <c r="AB2485" s="63">
        <v>2485</v>
      </c>
    </row>
    <row r="2486" spans="27:28" ht="13.5">
      <c r="AA2486" s="63">
        <f>'ごみ処理概要'!B2486</f>
        <v>0</v>
      </c>
      <c r="AB2486" s="63">
        <v>2486</v>
      </c>
    </row>
    <row r="2487" spans="27:28" ht="13.5">
      <c r="AA2487" s="63">
        <f>'ごみ処理概要'!B2487</f>
        <v>0</v>
      </c>
      <c r="AB2487" s="63">
        <v>2487</v>
      </c>
    </row>
    <row r="2488" spans="27:28" ht="13.5">
      <c r="AA2488" s="63">
        <f>'ごみ処理概要'!B2488</f>
        <v>0</v>
      </c>
      <c r="AB2488" s="63">
        <v>2488</v>
      </c>
    </row>
    <row r="2489" spans="27:28" ht="13.5">
      <c r="AA2489" s="63">
        <f>'ごみ処理概要'!B2489</f>
        <v>0</v>
      </c>
      <c r="AB2489" s="63">
        <v>2489</v>
      </c>
    </row>
    <row r="2490" spans="27:28" ht="13.5">
      <c r="AA2490" s="63">
        <f>'ごみ処理概要'!B2490</f>
        <v>0</v>
      </c>
      <c r="AB2490" s="63">
        <v>2490</v>
      </c>
    </row>
    <row r="2491" spans="27:28" ht="13.5">
      <c r="AA2491" s="63">
        <f>'ごみ処理概要'!B2491</f>
        <v>0</v>
      </c>
      <c r="AB2491" s="63">
        <v>2491</v>
      </c>
    </row>
    <row r="2492" spans="27:28" ht="13.5">
      <c r="AA2492" s="63">
        <f>'ごみ処理概要'!B2492</f>
        <v>0</v>
      </c>
      <c r="AB2492" s="63">
        <v>2492</v>
      </c>
    </row>
    <row r="2493" spans="27:28" ht="13.5">
      <c r="AA2493" s="63">
        <f>'ごみ処理概要'!B2493</f>
        <v>0</v>
      </c>
      <c r="AB2493" s="63">
        <v>2493</v>
      </c>
    </row>
    <row r="2494" spans="27:28" ht="13.5">
      <c r="AA2494" s="63">
        <f>'ごみ処理概要'!B2494</f>
        <v>0</v>
      </c>
      <c r="AB2494" s="63">
        <v>2494</v>
      </c>
    </row>
    <row r="2495" spans="27:28" ht="13.5">
      <c r="AA2495" s="63">
        <f>'ごみ処理概要'!B2495</f>
        <v>0</v>
      </c>
      <c r="AB2495" s="63">
        <v>2495</v>
      </c>
    </row>
    <row r="2496" spans="27:28" ht="13.5">
      <c r="AA2496" s="63">
        <f>'ごみ処理概要'!B2496</f>
        <v>0</v>
      </c>
      <c r="AB2496" s="63">
        <v>2496</v>
      </c>
    </row>
    <row r="2497" spans="27:28" ht="13.5">
      <c r="AA2497" s="63">
        <f>'ごみ処理概要'!B2497</f>
        <v>0</v>
      </c>
      <c r="AB2497" s="63">
        <v>2497</v>
      </c>
    </row>
    <row r="2498" spans="27:28" ht="13.5">
      <c r="AA2498" s="63">
        <f>'ごみ処理概要'!B2498</f>
        <v>0</v>
      </c>
      <c r="AB2498" s="63">
        <v>2498</v>
      </c>
    </row>
    <row r="2499" spans="27:28" ht="13.5">
      <c r="AA2499" s="63">
        <f>'ごみ処理概要'!B2499</f>
        <v>0</v>
      </c>
      <c r="AB2499" s="63">
        <v>2499</v>
      </c>
    </row>
    <row r="2500" spans="27:28" ht="13.5">
      <c r="AA2500" s="63">
        <f>'ごみ処理概要'!B2500</f>
        <v>0</v>
      </c>
      <c r="AB2500" s="63">
        <v>2500</v>
      </c>
    </row>
    <row r="2501" spans="27:28" ht="13.5">
      <c r="AA2501" s="63">
        <f>'ごみ処理概要'!B2501</f>
        <v>0</v>
      </c>
      <c r="AB2501" s="63">
        <v>2501</v>
      </c>
    </row>
    <row r="2502" spans="27:28" ht="13.5">
      <c r="AA2502" s="63">
        <f>'ごみ処理概要'!B2502</f>
        <v>0</v>
      </c>
      <c r="AB2502" s="63">
        <v>2502</v>
      </c>
    </row>
    <row r="2503" spans="27:28" ht="13.5">
      <c r="AA2503" s="63">
        <f>'ごみ処理概要'!B2503</f>
        <v>0</v>
      </c>
      <c r="AB2503" s="63">
        <v>2503</v>
      </c>
    </row>
    <row r="2504" spans="27:28" ht="13.5">
      <c r="AA2504" s="63">
        <f>'ごみ処理概要'!B2504</f>
        <v>0</v>
      </c>
      <c r="AB2504" s="63">
        <v>2504</v>
      </c>
    </row>
    <row r="2505" spans="27:28" ht="13.5">
      <c r="AA2505" s="63">
        <f>'ごみ処理概要'!B2505</f>
        <v>0</v>
      </c>
      <c r="AB2505" s="63">
        <v>2505</v>
      </c>
    </row>
    <row r="2506" spans="27:28" ht="13.5">
      <c r="AA2506" s="63">
        <f>'ごみ処理概要'!B2506</f>
        <v>0</v>
      </c>
      <c r="AB2506" s="63">
        <v>2506</v>
      </c>
    </row>
    <row r="2507" spans="27:28" ht="13.5">
      <c r="AA2507" s="63">
        <f>'ごみ処理概要'!B2507</f>
        <v>0</v>
      </c>
      <c r="AB2507" s="63">
        <v>2507</v>
      </c>
    </row>
    <row r="2508" spans="27:28" ht="13.5">
      <c r="AA2508" s="63">
        <f>'ごみ処理概要'!B2508</f>
        <v>0</v>
      </c>
      <c r="AB2508" s="63">
        <v>2508</v>
      </c>
    </row>
    <row r="2509" spans="27:28" ht="13.5">
      <c r="AA2509" s="63">
        <f>'ごみ処理概要'!B2509</f>
        <v>0</v>
      </c>
      <c r="AB2509" s="63">
        <v>2509</v>
      </c>
    </row>
    <row r="2510" spans="27:28" ht="13.5">
      <c r="AA2510" s="63">
        <f>'ごみ処理概要'!B2510</f>
        <v>0</v>
      </c>
      <c r="AB2510" s="63">
        <v>2510</v>
      </c>
    </row>
    <row r="2511" spans="27:28" ht="13.5">
      <c r="AA2511" s="63">
        <f>'ごみ処理概要'!B2511</f>
        <v>0</v>
      </c>
      <c r="AB2511" s="63">
        <v>2511</v>
      </c>
    </row>
    <row r="2512" spans="27:28" ht="13.5">
      <c r="AA2512" s="63">
        <f>'ごみ処理概要'!B2512</f>
        <v>0</v>
      </c>
      <c r="AB2512" s="63">
        <v>2512</v>
      </c>
    </row>
    <row r="2513" spans="27:28" ht="13.5">
      <c r="AA2513" s="63">
        <f>'ごみ処理概要'!B2513</f>
        <v>0</v>
      </c>
      <c r="AB2513" s="63">
        <v>2513</v>
      </c>
    </row>
    <row r="2514" spans="27:28" ht="13.5">
      <c r="AA2514" s="63">
        <f>'ごみ処理概要'!B2514</f>
        <v>0</v>
      </c>
      <c r="AB2514" s="63">
        <v>2514</v>
      </c>
    </row>
    <row r="2515" spans="27:28" ht="13.5">
      <c r="AA2515" s="63">
        <f>'ごみ処理概要'!B2515</f>
        <v>0</v>
      </c>
      <c r="AB2515" s="63">
        <v>2515</v>
      </c>
    </row>
    <row r="2516" spans="27:28" ht="13.5">
      <c r="AA2516" s="63">
        <f>'ごみ処理概要'!B2516</f>
        <v>0</v>
      </c>
      <c r="AB2516" s="63">
        <v>2516</v>
      </c>
    </row>
    <row r="2517" spans="27:28" ht="13.5">
      <c r="AA2517" s="63">
        <f>'ごみ処理概要'!B2517</f>
        <v>0</v>
      </c>
      <c r="AB2517" s="63">
        <v>2517</v>
      </c>
    </row>
    <row r="2518" spans="27:28" ht="13.5">
      <c r="AA2518" s="63">
        <f>'ごみ処理概要'!B2518</f>
        <v>0</v>
      </c>
      <c r="AB2518" s="63">
        <v>2518</v>
      </c>
    </row>
    <row r="2519" spans="27:28" ht="13.5">
      <c r="AA2519" s="63">
        <f>'ごみ処理概要'!B2519</f>
        <v>0</v>
      </c>
      <c r="AB2519" s="63">
        <v>2519</v>
      </c>
    </row>
    <row r="2520" spans="27:28" ht="13.5">
      <c r="AA2520" s="63">
        <f>'ごみ処理概要'!B2520</f>
        <v>0</v>
      </c>
      <c r="AB2520" s="63">
        <v>2520</v>
      </c>
    </row>
    <row r="2521" spans="27:28" ht="13.5">
      <c r="AA2521" s="63">
        <f>'ごみ処理概要'!B2521</f>
        <v>0</v>
      </c>
      <c r="AB2521" s="63">
        <v>2521</v>
      </c>
    </row>
    <row r="2522" spans="27:28" ht="13.5">
      <c r="AA2522" s="63">
        <f>'ごみ処理概要'!B2522</f>
        <v>0</v>
      </c>
      <c r="AB2522" s="63">
        <v>2522</v>
      </c>
    </row>
    <row r="2523" spans="27:28" ht="13.5">
      <c r="AA2523" s="63">
        <f>'ごみ処理概要'!B2523</f>
        <v>0</v>
      </c>
      <c r="AB2523" s="63">
        <v>2523</v>
      </c>
    </row>
    <row r="2524" spans="27:28" ht="13.5">
      <c r="AA2524" s="63">
        <f>'ごみ処理概要'!B2524</f>
        <v>0</v>
      </c>
      <c r="AB2524" s="63">
        <v>2524</v>
      </c>
    </row>
    <row r="2525" spans="27:28" ht="13.5">
      <c r="AA2525" s="63">
        <f>'ごみ処理概要'!B2525</f>
        <v>0</v>
      </c>
      <c r="AB2525" s="63">
        <v>2525</v>
      </c>
    </row>
    <row r="2526" spans="27:28" ht="13.5">
      <c r="AA2526" s="63">
        <f>'ごみ処理概要'!B2526</f>
        <v>0</v>
      </c>
      <c r="AB2526" s="63">
        <v>2526</v>
      </c>
    </row>
    <row r="2527" spans="27:28" ht="13.5">
      <c r="AA2527" s="63">
        <f>'ごみ処理概要'!B2527</f>
        <v>0</v>
      </c>
      <c r="AB2527" s="63">
        <v>2527</v>
      </c>
    </row>
    <row r="2528" spans="27:28" ht="13.5">
      <c r="AA2528" s="63">
        <f>'ごみ処理概要'!B2528</f>
        <v>0</v>
      </c>
      <c r="AB2528" s="63">
        <v>2528</v>
      </c>
    </row>
    <row r="2529" spans="27:28" ht="13.5">
      <c r="AA2529" s="63">
        <f>'ごみ処理概要'!B2529</f>
        <v>0</v>
      </c>
      <c r="AB2529" s="63">
        <v>2529</v>
      </c>
    </row>
    <row r="2530" spans="27:28" ht="13.5">
      <c r="AA2530" s="63">
        <f>'ごみ処理概要'!B2530</f>
        <v>0</v>
      </c>
      <c r="AB2530" s="63">
        <v>2530</v>
      </c>
    </row>
    <row r="2531" spans="27:28" ht="13.5">
      <c r="AA2531" s="63">
        <f>'ごみ処理概要'!B2531</f>
        <v>0</v>
      </c>
      <c r="AB2531" s="63">
        <v>2531</v>
      </c>
    </row>
    <row r="2532" spans="27:28" ht="13.5">
      <c r="AA2532" s="63">
        <f>'ごみ処理概要'!B2532</f>
        <v>0</v>
      </c>
      <c r="AB2532" s="63">
        <v>2532</v>
      </c>
    </row>
    <row r="2533" spans="27:28" ht="13.5">
      <c r="AA2533" s="63">
        <f>'ごみ処理概要'!B2533</f>
        <v>0</v>
      </c>
      <c r="AB2533" s="63">
        <v>2533</v>
      </c>
    </row>
    <row r="2534" spans="27:28" ht="13.5">
      <c r="AA2534" s="63">
        <f>'ごみ処理概要'!B2534</f>
        <v>0</v>
      </c>
      <c r="AB2534" s="63">
        <v>2534</v>
      </c>
    </row>
    <row r="2535" spans="27:28" ht="13.5">
      <c r="AA2535" s="63">
        <f>'ごみ処理概要'!B2535</f>
        <v>0</v>
      </c>
      <c r="AB2535" s="63">
        <v>2535</v>
      </c>
    </row>
    <row r="2536" spans="27:28" ht="13.5">
      <c r="AA2536" s="63">
        <f>'ごみ処理概要'!B2536</f>
        <v>0</v>
      </c>
      <c r="AB2536" s="63">
        <v>2536</v>
      </c>
    </row>
    <row r="2537" spans="27:28" ht="13.5">
      <c r="AA2537" s="63">
        <f>'ごみ処理概要'!B2537</f>
        <v>0</v>
      </c>
      <c r="AB2537" s="63">
        <v>2537</v>
      </c>
    </row>
    <row r="2538" spans="27:28" ht="13.5">
      <c r="AA2538" s="63">
        <f>'ごみ処理概要'!B2538</f>
        <v>0</v>
      </c>
      <c r="AB2538" s="63">
        <v>2538</v>
      </c>
    </row>
    <row r="2539" spans="27:28" ht="13.5">
      <c r="AA2539" s="63">
        <f>'ごみ処理概要'!B2539</f>
        <v>0</v>
      </c>
      <c r="AB2539" s="63">
        <v>2539</v>
      </c>
    </row>
    <row r="2540" spans="27:28" ht="13.5">
      <c r="AA2540" s="63">
        <f>'ごみ処理概要'!B2540</f>
        <v>0</v>
      </c>
      <c r="AB2540" s="63">
        <v>2540</v>
      </c>
    </row>
    <row r="2541" spans="27:28" ht="13.5">
      <c r="AA2541" s="63">
        <f>'ごみ処理概要'!B2541</f>
        <v>0</v>
      </c>
      <c r="AB2541" s="63">
        <v>2541</v>
      </c>
    </row>
    <row r="2542" spans="27:28" ht="13.5">
      <c r="AA2542" s="63">
        <f>'ごみ処理概要'!B2542</f>
        <v>0</v>
      </c>
      <c r="AB2542" s="63">
        <v>2542</v>
      </c>
    </row>
    <row r="2543" spans="27:28" ht="13.5">
      <c r="AA2543" s="63">
        <f>'ごみ処理概要'!B2543</f>
        <v>0</v>
      </c>
      <c r="AB2543" s="63">
        <v>2543</v>
      </c>
    </row>
    <row r="2544" spans="27:28" ht="13.5">
      <c r="AA2544" s="63">
        <f>'ごみ処理概要'!B2544</f>
        <v>0</v>
      </c>
      <c r="AB2544" s="63">
        <v>2544</v>
      </c>
    </row>
    <row r="2545" spans="27:28" ht="13.5">
      <c r="AA2545" s="63">
        <f>'ごみ処理概要'!B2545</f>
        <v>0</v>
      </c>
      <c r="AB2545" s="63">
        <v>2545</v>
      </c>
    </row>
    <row r="2546" spans="27:28" ht="13.5">
      <c r="AA2546" s="63">
        <f>'ごみ処理概要'!B2546</f>
        <v>0</v>
      </c>
      <c r="AB2546" s="63">
        <v>2546</v>
      </c>
    </row>
    <row r="2547" spans="27:28" ht="13.5">
      <c r="AA2547" s="63">
        <f>'ごみ処理概要'!B2547</f>
        <v>0</v>
      </c>
      <c r="AB2547" s="63">
        <v>2547</v>
      </c>
    </row>
    <row r="2548" spans="27:28" ht="13.5">
      <c r="AA2548" s="63">
        <f>'ごみ処理概要'!B2548</f>
        <v>0</v>
      </c>
      <c r="AB2548" s="63">
        <v>2548</v>
      </c>
    </row>
    <row r="2549" spans="27:28" ht="13.5">
      <c r="AA2549" s="63">
        <f>'ごみ処理概要'!B2549</f>
        <v>0</v>
      </c>
      <c r="AB2549" s="63">
        <v>2549</v>
      </c>
    </row>
    <row r="2550" spans="27:28" ht="13.5">
      <c r="AA2550" s="63">
        <f>'ごみ処理概要'!B2550</f>
        <v>0</v>
      </c>
      <c r="AB2550" s="63">
        <v>2550</v>
      </c>
    </row>
    <row r="2551" spans="27:28" ht="13.5">
      <c r="AA2551" s="63">
        <f>'ごみ処理概要'!B2551</f>
        <v>0</v>
      </c>
      <c r="AB2551" s="63">
        <v>2551</v>
      </c>
    </row>
    <row r="2552" spans="27:28" ht="13.5">
      <c r="AA2552" s="63">
        <f>'ごみ処理概要'!B2552</f>
        <v>0</v>
      </c>
      <c r="AB2552" s="63">
        <v>2552</v>
      </c>
    </row>
    <row r="2553" spans="27:28" ht="13.5">
      <c r="AA2553" s="63">
        <f>'ごみ処理概要'!B2553</f>
        <v>0</v>
      </c>
      <c r="AB2553" s="63">
        <v>2553</v>
      </c>
    </row>
    <row r="2554" spans="27:28" ht="13.5">
      <c r="AA2554" s="63">
        <f>'ごみ処理概要'!B2554</f>
        <v>0</v>
      </c>
      <c r="AB2554" s="63">
        <v>2554</v>
      </c>
    </row>
    <row r="2555" spans="27:28" ht="13.5">
      <c r="AA2555" s="63">
        <f>'ごみ処理概要'!B2555</f>
        <v>0</v>
      </c>
      <c r="AB2555" s="63">
        <v>2555</v>
      </c>
    </row>
    <row r="2556" spans="27:28" ht="13.5">
      <c r="AA2556" s="63">
        <f>'ごみ処理概要'!B2556</f>
        <v>0</v>
      </c>
      <c r="AB2556" s="63">
        <v>2556</v>
      </c>
    </row>
    <row r="2557" spans="27:28" ht="13.5">
      <c r="AA2557" s="63">
        <f>'ごみ処理概要'!B2557</f>
        <v>0</v>
      </c>
      <c r="AB2557" s="63">
        <v>2557</v>
      </c>
    </row>
    <row r="2558" spans="27:28" ht="13.5">
      <c r="AA2558" s="63">
        <f>'ごみ処理概要'!B2558</f>
        <v>0</v>
      </c>
      <c r="AB2558" s="63">
        <v>2558</v>
      </c>
    </row>
    <row r="2559" spans="27:28" ht="13.5">
      <c r="AA2559" s="63">
        <f>'ごみ処理概要'!B2559</f>
        <v>0</v>
      </c>
      <c r="AB2559" s="63">
        <v>2559</v>
      </c>
    </row>
    <row r="2560" spans="27:28" ht="13.5">
      <c r="AA2560" s="63">
        <f>'ごみ処理概要'!B2560</f>
        <v>0</v>
      </c>
      <c r="AB2560" s="63">
        <v>2560</v>
      </c>
    </row>
    <row r="2561" spans="27:28" ht="13.5">
      <c r="AA2561" s="63">
        <f>'ごみ処理概要'!B2561</f>
        <v>0</v>
      </c>
      <c r="AB2561" s="63">
        <v>2561</v>
      </c>
    </row>
    <row r="2562" spans="27:28" ht="13.5">
      <c r="AA2562" s="63">
        <f>'ごみ処理概要'!B2562</f>
        <v>0</v>
      </c>
      <c r="AB2562" s="63">
        <v>2562</v>
      </c>
    </row>
    <row r="2563" spans="27:28" ht="13.5">
      <c r="AA2563" s="63">
        <f>'ごみ処理概要'!B2563</f>
        <v>0</v>
      </c>
      <c r="AB2563" s="63">
        <v>2563</v>
      </c>
    </row>
    <row r="2564" spans="27:28" ht="13.5">
      <c r="AA2564" s="63">
        <f>'ごみ処理概要'!B2564</f>
        <v>0</v>
      </c>
      <c r="AB2564" s="63">
        <v>2564</v>
      </c>
    </row>
    <row r="2565" spans="27:28" ht="13.5">
      <c r="AA2565" s="63">
        <f>'ごみ処理概要'!B2565</f>
        <v>0</v>
      </c>
      <c r="AB2565" s="63">
        <v>2565</v>
      </c>
    </row>
    <row r="2566" spans="27:28" ht="13.5">
      <c r="AA2566" s="63">
        <f>'ごみ処理概要'!B2566</f>
        <v>0</v>
      </c>
      <c r="AB2566" s="63">
        <v>2566</v>
      </c>
    </row>
    <row r="2567" spans="27:28" ht="13.5">
      <c r="AA2567" s="63">
        <f>'ごみ処理概要'!B2567</f>
        <v>0</v>
      </c>
      <c r="AB2567" s="63">
        <v>2567</v>
      </c>
    </row>
    <row r="2568" spans="27:28" ht="13.5">
      <c r="AA2568" s="63">
        <f>'ごみ処理概要'!B2568</f>
        <v>0</v>
      </c>
      <c r="AB2568" s="63">
        <v>2568</v>
      </c>
    </row>
    <row r="2569" spans="27:28" ht="13.5">
      <c r="AA2569" s="63">
        <f>'ごみ処理概要'!B2569</f>
        <v>0</v>
      </c>
      <c r="AB2569" s="63">
        <v>2569</v>
      </c>
    </row>
    <row r="2570" spans="27:28" ht="13.5">
      <c r="AA2570" s="63">
        <f>'ごみ処理概要'!B2570</f>
        <v>0</v>
      </c>
      <c r="AB2570" s="63">
        <v>2570</v>
      </c>
    </row>
    <row r="2571" spans="27:28" ht="13.5">
      <c r="AA2571" s="63">
        <f>'ごみ処理概要'!B2571</f>
        <v>0</v>
      </c>
      <c r="AB2571" s="63">
        <v>2571</v>
      </c>
    </row>
    <row r="2572" spans="27:28" ht="13.5">
      <c r="AA2572" s="63">
        <f>'ごみ処理概要'!B2572</f>
        <v>0</v>
      </c>
      <c r="AB2572" s="63">
        <v>2572</v>
      </c>
    </row>
    <row r="2573" spans="27:28" ht="13.5">
      <c r="AA2573" s="63">
        <f>'ごみ処理概要'!B2573</f>
        <v>0</v>
      </c>
      <c r="AB2573" s="63">
        <v>2573</v>
      </c>
    </row>
    <row r="2574" spans="27:28" ht="13.5">
      <c r="AA2574" s="63">
        <f>'ごみ処理概要'!B2574</f>
        <v>0</v>
      </c>
      <c r="AB2574" s="63">
        <v>2574</v>
      </c>
    </row>
    <row r="2575" spans="27:28" ht="13.5">
      <c r="AA2575" s="63">
        <f>'ごみ処理概要'!B2575</f>
        <v>0</v>
      </c>
      <c r="AB2575" s="63">
        <v>2575</v>
      </c>
    </row>
    <row r="2576" spans="27:28" ht="13.5">
      <c r="AA2576" s="63">
        <f>'ごみ処理概要'!B2576</f>
        <v>0</v>
      </c>
      <c r="AB2576" s="63">
        <v>2576</v>
      </c>
    </row>
    <row r="2577" spans="27:28" ht="13.5">
      <c r="AA2577" s="63">
        <f>'ごみ処理概要'!B2577</f>
        <v>0</v>
      </c>
      <c r="AB2577" s="63">
        <v>2577</v>
      </c>
    </row>
    <row r="2578" spans="27:28" ht="13.5">
      <c r="AA2578" s="63">
        <f>'ごみ処理概要'!B2578</f>
        <v>0</v>
      </c>
      <c r="AB2578" s="63">
        <v>2578</v>
      </c>
    </row>
    <row r="2579" spans="27:28" ht="13.5">
      <c r="AA2579" s="63">
        <f>'ごみ処理概要'!B2579</f>
        <v>0</v>
      </c>
      <c r="AB2579" s="63">
        <v>2579</v>
      </c>
    </row>
    <row r="2580" spans="27:28" ht="13.5">
      <c r="AA2580" s="63">
        <f>'ごみ処理概要'!B2580</f>
        <v>0</v>
      </c>
      <c r="AB2580" s="63">
        <v>2580</v>
      </c>
    </row>
    <row r="2581" spans="27:28" ht="13.5">
      <c r="AA2581" s="63">
        <f>'ごみ処理概要'!B2581</f>
        <v>0</v>
      </c>
      <c r="AB2581" s="63">
        <v>2581</v>
      </c>
    </row>
    <row r="2582" spans="27:28" ht="13.5">
      <c r="AA2582" s="63">
        <f>'ごみ処理概要'!B2582</f>
        <v>0</v>
      </c>
      <c r="AB2582" s="63">
        <v>2582</v>
      </c>
    </row>
    <row r="2583" spans="27:28" ht="13.5">
      <c r="AA2583" s="63">
        <f>'ごみ処理概要'!B2583</f>
        <v>0</v>
      </c>
      <c r="AB2583" s="63">
        <v>2583</v>
      </c>
    </row>
    <row r="2584" spans="27:28" ht="13.5">
      <c r="AA2584" s="63">
        <f>'ごみ処理概要'!B2584</f>
        <v>0</v>
      </c>
      <c r="AB2584" s="63">
        <v>2584</v>
      </c>
    </row>
    <row r="2585" spans="27:28" ht="13.5">
      <c r="AA2585" s="63">
        <f>'ごみ処理概要'!B2585</f>
        <v>0</v>
      </c>
      <c r="AB2585" s="63">
        <v>2585</v>
      </c>
    </row>
    <row r="2586" spans="27:28" ht="13.5">
      <c r="AA2586" s="63">
        <f>'ごみ処理概要'!B2586</f>
        <v>0</v>
      </c>
      <c r="AB2586" s="63">
        <v>2586</v>
      </c>
    </row>
    <row r="2587" spans="27:28" ht="13.5">
      <c r="AA2587" s="63">
        <f>'ごみ処理概要'!B2587</f>
        <v>0</v>
      </c>
      <c r="AB2587" s="63">
        <v>2587</v>
      </c>
    </row>
    <row r="2588" spans="27:28" ht="13.5">
      <c r="AA2588" s="63">
        <f>'ごみ処理概要'!B2588</f>
        <v>0</v>
      </c>
      <c r="AB2588" s="63">
        <v>2588</v>
      </c>
    </row>
    <row r="2589" spans="27:28" ht="13.5">
      <c r="AA2589" s="63">
        <f>'ごみ処理概要'!B2589</f>
        <v>0</v>
      </c>
      <c r="AB2589" s="63">
        <v>2589</v>
      </c>
    </row>
    <row r="2590" spans="27:28" ht="13.5">
      <c r="AA2590" s="63">
        <f>'ごみ処理概要'!B2590</f>
        <v>0</v>
      </c>
      <c r="AB2590" s="63">
        <v>2590</v>
      </c>
    </row>
    <row r="2591" spans="27:28" ht="13.5">
      <c r="AA2591" s="63">
        <f>'ごみ処理概要'!B2591</f>
        <v>0</v>
      </c>
      <c r="AB2591" s="63">
        <v>2591</v>
      </c>
    </row>
    <row r="2592" spans="27:28" ht="13.5">
      <c r="AA2592" s="63">
        <f>'ごみ処理概要'!B2592</f>
        <v>0</v>
      </c>
      <c r="AB2592" s="63">
        <v>2592</v>
      </c>
    </row>
    <row r="2593" spans="27:28" ht="13.5">
      <c r="AA2593" s="63">
        <f>'ごみ処理概要'!B2593</f>
        <v>0</v>
      </c>
      <c r="AB2593" s="63">
        <v>2593</v>
      </c>
    </row>
    <row r="2594" spans="27:28" ht="13.5">
      <c r="AA2594" s="63">
        <f>'ごみ処理概要'!B2594</f>
        <v>0</v>
      </c>
      <c r="AB2594" s="63">
        <v>2594</v>
      </c>
    </row>
    <row r="2595" spans="27:28" ht="13.5">
      <c r="AA2595" s="63">
        <f>'ごみ処理概要'!B2595</f>
        <v>0</v>
      </c>
      <c r="AB2595" s="63">
        <v>2595</v>
      </c>
    </row>
    <row r="2596" spans="27:28" ht="13.5">
      <c r="AA2596" s="63">
        <f>'ごみ処理概要'!B2596</f>
        <v>0</v>
      </c>
      <c r="AB2596" s="63">
        <v>2596</v>
      </c>
    </row>
    <row r="2597" spans="27:28" ht="13.5">
      <c r="AA2597" s="63">
        <f>'ごみ処理概要'!B2597</f>
        <v>0</v>
      </c>
      <c r="AB2597" s="63">
        <v>2597</v>
      </c>
    </row>
    <row r="2598" spans="27:28" ht="13.5">
      <c r="AA2598" s="63">
        <f>'ごみ処理概要'!B2598</f>
        <v>0</v>
      </c>
      <c r="AB2598" s="63">
        <v>2598</v>
      </c>
    </row>
    <row r="2599" spans="27:28" ht="13.5">
      <c r="AA2599" s="63">
        <f>'ごみ処理概要'!B2599</f>
        <v>0</v>
      </c>
      <c r="AB2599" s="63">
        <v>2599</v>
      </c>
    </row>
    <row r="2600" spans="27:28" ht="13.5">
      <c r="AA2600" s="63">
        <f>'ごみ処理概要'!B2600</f>
        <v>0</v>
      </c>
      <c r="AB2600" s="63">
        <v>2600</v>
      </c>
    </row>
    <row r="2601" spans="27:28" ht="13.5">
      <c r="AA2601" s="63">
        <f>'ごみ処理概要'!B2601</f>
        <v>0</v>
      </c>
      <c r="AB2601" s="63">
        <v>2601</v>
      </c>
    </row>
    <row r="2602" spans="27:28" ht="13.5">
      <c r="AA2602" s="63">
        <f>'ごみ処理概要'!B2602</f>
        <v>0</v>
      </c>
      <c r="AB2602" s="63">
        <v>2602</v>
      </c>
    </row>
    <row r="2603" spans="27:28" ht="13.5">
      <c r="AA2603" s="63">
        <f>'ごみ処理概要'!B2603</f>
        <v>0</v>
      </c>
      <c r="AB2603" s="63">
        <v>2603</v>
      </c>
    </row>
    <row r="2604" spans="27:28" ht="13.5">
      <c r="AA2604" s="63">
        <f>'ごみ処理概要'!B2604</f>
        <v>0</v>
      </c>
      <c r="AB2604" s="63">
        <v>2604</v>
      </c>
    </row>
    <row r="2605" spans="27:28" ht="13.5">
      <c r="AA2605" s="63">
        <f>'ごみ処理概要'!B2605</f>
        <v>0</v>
      </c>
      <c r="AB2605" s="63">
        <v>2605</v>
      </c>
    </row>
    <row r="2606" spans="27:28" ht="13.5">
      <c r="AA2606" s="63">
        <f>'ごみ処理概要'!B2606</f>
        <v>0</v>
      </c>
      <c r="AB2606" s="63">
        <v>2606</v>
      </c>
    </row>
    <row r="2607" spans="27:28" ht="13.5">
      <c r="AA2607" s="63">
        <f>'ごみ処理概要'!B2607</f>
        <v>0</v>
      </c>
      <c r="AB2607" s="63">
        <v>2607</v>
      </c>
    </row>
    <row r="2608" spans="27:28" ht="13.5">
      <c r="AA2608" s="63">
        <f>'ごみ処理概要'!B2608</f>
        <v>0</v>
      </c>
      <c r="AB2608" s="63">
        <v>2608</v>
      </c>
    </row>
    <row r="2609" spans="27:28" ht="13.5">
      <c r="AA2609" s="63">
        <f>'ごみ処理概要'!B2609</f>
        <v>0</v>
      </c>
      <c r="AB2609" s="63">
        <v>2609</v>
      </c>
    </row>
    <row r="2610" spans="27:28" ht="13.5">
      <c r="AA2610" s="63">
        <f>'ごみ処理概要'!B2610</f>
        <v>0</v>
      </c>
      <c r="AB2610" s="63">
        <v>2610</v>
      </c>
    </row>
    <row r="2611" spans="27:28" ht="13.5">
      <c r="AA2611" s="63">
        <f>'ごみ処理概要'!B2611</f>
        <v>0</v>
      </c>
      <c r="AB2611" s="63">
        <v>2611</v>
      </c>
    </row>
    <row r="2612" spans="27:28" ht="13.5">
      <c r="AA2612" s="63">
        <f>'ごみ処理概要'!B2612</f>
        <v>0</v>
      </c>
      <c r="AB2612" s="63">
        <v>2612</v>
      </c>
    </row>
    <row r="2613" spans="27:28" ht="13.5">
      <c r="AA2613" s="63">
        <f>'ごみ処理概要'!B2613</f>
        <v>0</v>
      </c>
      <c r="AB2613" s="63">
        <v>2613</v>
      </c>
    </row>
    <row r="2614" spans="27:28" ht="13.5">
      <c r="AA2614" s="63">
        <f>'ごみ処理概要'!B2614</f>
        <v>0</v>
      </c>
      <c r="AB2614" s="63">
        <v>2614</v>
      </c>
    </row>
    <row r="2615" spans="27:28" ht="13.5">
      <c r="AA2615" s="63">
        <f>'ごみ処理概要'!B2615</f>
        <v>0</v>
      </c>
      <c r="AB2615" s="63">
        <v>2615</v>
      </c>
    </row>
    <row r="2616" spans="27:28" ht="13.5">
      <c r="AA2616" s="63">
        <f>'ごみ処理概要'!B2616</f>
        <v>0</v>
      </c>
      <c r="AB2616" s="63">
        <v>2616</v>
      </c>
    </row>
    <row r="2617" spans="27:28" ht="13.5">
      <c r="AA2617" s="63">
        <f>'ごみ処理概要'!B2617</f>
        <v>0</v>
      </c>
      <c r="AB2617" s="63">
        <v>2617</v>
      </c>
    </row>
    <row r="2618" spans="27:28" ht="13.5">
      <c r="AA2618" s="63">
        <f>'ごみ処理概要'!B2618</f>
        <v>0</v>
      </c>
      <c r="AB2618" s="63">
        <v>2618</v>
      </c>
    </row>
    <row r="2619" spans="27:28" ht="13.5">
      <c r="AA2619" s="63">
        <f>'ごみ処理概要'!B2619</f>
        <v>0</v>
      </c>
      <c r="AB2619" s="63">
        <v>2619</v>
      </c>
    </row>
    <row r="2620" spans="27:28" ht="13.5">
      <c r="AA2620" s="63">
        <f>'ごみ処理概要'!B2620</f>
        <v>0</v>
      </c>
      <c r="AB2620" s="63">
        <v>2620</v>
      </c>
    </row>
    <row r="2621" spans="27:28" ht="13.5">
      <c r="AA2621" s="63">
        <f>'ごみ処理概要'!B2621</f>
        <v>0</v>
      </c>
      <c r="AB2621" s="63">
        <v>2621</v>
      </c>
    </row>
    <row r="2622" spans="27:28" ht="13.5">
      <c r="AA2622" s="63">
        <f>'ごみ処理概要'!B2622</f>
        <v>0</v>
      </c>
      <c r="AB2622" s="63">
        <v>2622</v>
      </c>
    </row>
    <row r="2623" spans="27:28" ht="13.5">
      <c r="AA2623" s="63">
        <f>'ごみ処理概要'!B2623</f>
        <v>0</v>
      </c>
      <c r="AB2623" s="63">
        <v>2623</v>
      </c>
    </row>
    <row r="2624" spans="27:28" ht="13.5">
      <c r="AA2624" s="63">
        <f>'ごみ処理概要'!B2624</f>
        <v>0</v>
      </c>
      <c r="AB2624" s="63">
        <v>2624</v>
      </c>
    </row>
    <row r="2625" spans="27:28" ht="13.5">
      <c r="AA2625" s="63">
        <f>'ごみ処理概要'!B2625</f>
        <v>0</v>
      </c>
      <c r="AB2625" s="63">
        <v>2625</v>
      </c>
    </row>
    <row r="2626" spans="27:28" ht="13.5">
      <c r="AA2626" s="63">
        <f>'ごみ処理概要'!B2626</f>
        <v>0</v>
      </c>
      <c r="AB2626" s="63">
        <v>2626</v>
      </c>
    </row>
    <row r="2627" spans="27:28" ht="13.5">
      <c r="AA2627" s="63">
        <f>'ごみ処理概要'!B2627</f>
        <v>0</v>
      </c>
      <c r="AB2627" s="63">
        <v>2627</v>
      </c>
    </row>
    <row r="2628" spans="27:28" ht="13.5">
      <c r="AA2628" s="63">
        <f>'ごみ処理概要'!B2628</f>
        <v>0</v>
      </c>
      <c r="AB2628" s="63">
        <v>2628</v>
      </c>
    </row>
    <row r="2629" spans="27:28" ht="13.5">
      <c r="AA2629" s="63">
        <f>'ごみ処理概要'!B2629</f>
        <v>0</v>
      </c>
      <c r="AB2629" s="63">
        <v>2629</v>
      </c>
    </row>
    <row r="2630" spans="27:28" ht="13.5">
      <c r="AA2630" s="63">
        <f>'ごみ処理概要'!B2630</f>
        <v>0</v>
      </c>
      <c r="AB2630" s="63">
        <v>2630</v>
      </c>
    </row>
    <row r="2631" spans="27:28" ht="13.5">
      <c r="AA2631" s="63">
        <f>'ごみ処理概要'!B2631</f>
        <v>0</v>
      </c>
      <c r="AB2631" s="63">
        <v>2631</v>
      </c>
    </row>
    <row r="2632" spans="27:28" ht="13.5">
      <c r="AA2632" s="63">
        <f>'ごみ処理概要'!B2632</f>
        <v>0</v>
      </c>
      <c r="AB2632" s="63">
        <v>2632</v>
      </c>
    </row>
    <row r="2633" spans="27:28" ht="13.5">
      <c r="AA2633" s="63">
        <f>'ごみ処理概要'!B2633</f>
        <v>0</v>
      </c>
      <c r="AB2633" s="63">
        <v>2633</v>
      </c>
    </row>
    <row r="2634" spans="27:28" ht="13.5">
      <c r="AA2634" s="63">
        <f>'ごみ処理概要'!B2634</f>
        <v>0</v>
      </c>
      <c r="AB2634" s="63">
        <v>2634</v>
      </c>
    </row>
    <row r="2635" spans="27:28" ht="13.5">
      <c r="AA2635" s="63">
        <f>'ごみ処理概要'!B2635</f>
        <v>0</v>
      </c>
      <c r="AB2635" s="63">
        <v>2635</v>
      </c>
    </row>
    <row r="2636" spans="27:28" ht="13.5">
      <c r="AA2636" s="63">
        <f>'ごみ処理概要'!B2636</f>
        <v>0</v>
      </c>
      <c r="AB2636" s="63">
        <v>2636</v>
      </c>
    </row>
    <row r="2637" spans="27:28" ht="13.5">
      <c r="AA2637" s="63">
        <f>'ごみ処理概要'!B2637</f>
        <v>0</v>
      </c>
      <c r="AB2637" s="63">
        <v>2637</v>
      </c>
    </row>
    <row r="2638" spans="27:28" ht="13.5">
      <c r="AA2638" s="63">
        <f>'ごみ処理概要'!B2638</f>
        <v>0</v>
      </c>
      <c r="AB2638" s="63">
        <v>2638</v>
      </c>
    </row>
    <row r="2639" spans="27:28" ht="13.5">
      <c r="AA2639" s="63">
        <f>'ごみ処理概要'!B2639</f>
        <v>0</v>
      </c>
      <c r="AB2639" s="63">
        <v>2639</v>
      </c>
    </row>
    <row r="2640" spans="27:28" ht="13.5">
      <c r="AA2640" s="63">
        <f>'ごみ処理概要'!B2640</f>
        <v>0</v>
      </c>
      <c r="AB2640" s="63">
        <v>2640</v>
      </c>
    </row>
    <row r="2641" spans="27:28" ht="13.5">
      <c r="AA2641" s="63">
        <f>'ごみ処理概要'!B2641</f>
        <v>0</v>
      </c>
      <c r="AB2641" s="63">
        <v>2641</v>
      </c>
    </row>
    <row r="2642" spans="27:28" ht="13.5">
      <c r="AA2642" s="63">
        <f>'ごみ処理概要'!B2642</f>
        <v>0</v>
      </c>
      <c r="AB2642" s="63">
        <v>2642</v>
      </c>
    </row>
    <row r="2643" spans="27:28" ht="13.5">
      <c r="AA2643" s="63">
        <f>'ごみ処理概要'!B2643</f>
        <v>0</v>
      </c>
      <c r="AB2643" s="63">
        <v>2643</v>
      </c>
    </row>
    <row r="2644" spans="27:28" ht="13.5">
      <c r="AA2644" s="63">
        <f>'ごみ処理概要'!B2644</f>
        <v>0</v>
      </c>
      <c r="AB2644" s="63">
        <v>2644</v>
      </c>
    </row>
    <row r="2645" spans="27:28" ht="13.5">
      <c r="AA2645" s="63">
        <f>'ごみ処理概要'!B2645</f>
        <v>0</v>
      </c>
      <c r="AB2645" s="63">
        <v>2645</v>
      </c>
    </row>
    <row r="2646" spans="27:28" ht="13.5">
      <c r="AA2646" s="63">
        <f>'ごみ処理概要'!B2646</f>
        <v>0</v>
      </c>
      <c r="AB2646" s="63">
        <v>2646</v>
      </c>
    </row>
    <row r="2647" spans="27:28" ht="13.5">
      <c r="AA2647" s="63">
        <f>'ごみ処理概要'!B2647</f>
        <v>0</v>
      </c>
      <c r="AB2647" s="63">
        <v>2647</v>
      </c>
    </row>
    <row r="2648" spans="27:28" ht="13.5">
      <c r="AA2648" s="63">
        <f>'ごみ処理概要'!B2648</f>
        <v>0</v>
      </c>
      <c r="AB2648" s="63">
        <v>2648</v>
      </c>
    </row>
    <row r="2649" spans="27:28" ht="13.5">
      <c r="AA2649" s="63">
        <f>'ごみ処理概要'!B2649</f>
        <v>0</v>
      </c>
      <c r="AB2649" s="63">
        <v>2649</v>
      </c>
    </row>
    <row r="2650" spans="27:28" ht="13.5">
      <c r="AA2650" s="63">
        <f>'ごみ処理概要'!B2650</f>
        <v>0</v>
      </c>
      <c r="AB2650" s="63">
        <v>2650</v>
      </c>
    </row>
    <row r="2651" spans="27:28" ht="13.5">
      <c r="AA2651" s="63">
        <f>'ごみ処理概要'!B2651</f>
        <v>0</v>
      </c>
      <c r="AB2651" s="63">
        <v>2651</v>
      </c>
    </row>
    <row r="2652" spans="27:28" ht="13.5">
      <c r="AA2652" s="63">
        <f>'ごみ処理概要'!B2652</f>
        <v>0</v>
      </c>
      <c r="AB2652" s="63">
        <v>2652</v>
      </c>
    </row>
    <row r="2653" spans="27:28" ht="13.5">
      <c r="AA2653" s="63">
        <f>'ごみ処理概要'!B2653</f>
        <v>0</v>
      </c>
      <c r="AB2653" s="63">
        <v>2653</v>
      </c>
    </row>
    <row r="2654" spans="27:28" ht="13.5">
      <c r="AA2654" s="63">
        <f>'ごみ処理概要'!B2654</f>
        <v>0</v>
      </c>
      <c r="AB2654" s="63">
        <v>2654</v>
      </c>
    </row>
    <row r="2655" spans="27:28" ht="13.5">
      <c r="AA2655" s="63">
        <f>'ごみ処理概要'!B2655</f>
        <v>0</v>
      </c>
      <c r="AB2655" s="63">
        <v>2655</v>
      </c>
    </row>
    <row r="2656" spans="27:28" ht="13.5">
      <c r="AA2656" s="63">
        <f>'ごみ処理概要'!B2656</f>
        <v>0</v>
      </c>
      <c r="AB2656" s="63">
        <v>2656</v>
      </c>
    </row>
    <row r="2657" spans="27:28" ht="13.5">
      <c r="AA2657" s="63">
        <f>'ごみ処理概要'!B2657</f>
        <v>0</v>
      </c>
      <c r="AB2657" s="63">
        <v>2657</v>
      </c>
    </row>
    <row r="2658" spans="27:28" ht="13.5">
      <c r="AA2658" s="63">
        <f>'ごみ処理概要'!B2658</f>
        <v>0</v>
      </c>
      <c r="AB2658" s="63">
        <v>2658</v>
      </c>
    </row>
    <row r="2659" spans="27:28" ht="13.5">
      <c r="AA2659" s="63">
        <f>'ごみ処理概要'!B2659</f>
        <v>0</v>
      </c>
      <c r="AB2659" s="63">
        <v>2659</v>
      </c>
    </row>
    <row r="2660" spans="27:28" ht="13.5">
      <c r="AA2660" s="63">
        <f>'ごみ処理概要'!B2660</f>
        <v>0</v>
      </c>
      <c r="AB2660" s="63">
        <v>2660</v>
      </c>
    </row>
    <row r="2661" spans="27:28" ht="13.5">
      <c r="AA2661" s="63">
        <f>'ごみ処理概要'!B2661</f>
        <v>0</v>
      </c>
      <c r="AB2661" s="63">
        <v>2661</v>
      </c>
    </row>
    <row r="2662" spans="27:28" ht="13.5">
      <c r="AA2662" s="63">
        <f>'ごみ処理概要'!B2662</f>
        <v>0</v>
      </c>
      <c r="AB2662" s="63">
        <v>2662</v>
      </c>
    </row>
    <row r="2663" spans="27:28" ht="13.5">
      <c r="AA2663" s="63">
        <f>'ごみ処理概要'!B2663</f>
        <v>0</v>
      </c>
      <c r="AB2663" s="63">
        <v>2663</v>
      </c>
    </row>
    <row r="2664" spans="27:28" ht="13.5">
      <c r="AA2664" s="63">
        <f>'ごみ処理概要'!B2664</f>
        <v>0</v>
      </c>
      <c r="AB2664" s="63">
        <v>2664</v>
      </c>
    </row>
    <row r="2665" spans="27:28" ht="13.5">
      <c r="AA2665" s="63">
        <f>'ごみ処理概要'!B2665</f>
        <v>0</v>
      </c>
      <c r="AB2665" s="63">
        <v>2665</v>
      </c>
    </row>
    <row r="2666" spans="27:28" ht="13.5">
      <c r="AA2666" s="63">
        <f>'ごみ処理概要'!B2666</f>
        <v>0</v>
      </c>
      <c r="AB2666" s="63">
        <v>2666</v>
      </c>
    </row>
    <row r="2667" spans="27:28" ht="13.5">
      <c r="AA2667" s="63">
        <f>'ごみ処理概要'!B2667</f>
        <v>0</v>
      </c>
      <c r="AB2667" s="63">
        <v>2667</v>
      </c>
    </row>
    <row r="2668" spans="27:28" ht="13.5">
      <c r="AA2668" s="63">
        <f>'ごみ処理概要'!B2668</f>
        <v>0</v>
      </c>
      <c r="AB2668" s="63">
        <v>2668</v>
      </c>
    </row>
    <row r="2669" spans="27:28" ht="13.5">
      <c r="AA2669" s="63">
        <f>'ごみ処理概要'!B2669</f>
        <v>0</v>
      </c>
      <c r="AB2669" s="63">
        <v>2669</v>
      </c>
    </row>
    <row r="2670" spans="27:28" ht="13.5">
      <c r="AA2670" s="63">
        <f>'ごみ処理概要'!B2670</f>
        <v>0</v>
      </c>
      <c r="AB2670" s="63">
        <v>2670</v>
      </c>
    </row>
    <row r="2671" spans="27:28" ht="13.5">
      <c r="AA2671" s="63">
        <f>'ごみ処理概要'!B2671</f>
        <v>0</v>
      </c>
      <c r="AB2671" s="63">
        <v>2671</v>
      </c>
    </row>
    <row r="2672" spans="27:28" ht="13.5">
      <c r="AA2672" s="63">
        <f>'ごみ処理概要'!B2672</f>
        <v>0</v>
      </c>
      <c r="AB2672" s="63">
        <v>2672</v>
      </c>
    </row>
    <row r="2673" spans="27:28" ht="13.5">
      <c r="AA2673" s="63">
        <f>'ごみ処理概要'!B2673</f>
        <v>0</v>
      </c>
      <c r="AB2673" s="63">
        <v>2673</v>
      </c>
    </row>
    <row r="2674" spans="27:28" ht="13.5">
      <c r="AA2674" s="63">
        <f>'ごみ処理概要'!B2674</f>
        <v>0</v>
      </c>
      <c r="AB2674" s="63">
        <v>2674</v>
      </c>
    </row>
    <row r="2675" spans="27:28" ht="13.5">
      <c r="AA2675" s="63">
        <f>'ごみ処理概要'!B2675</f>
        <v>0</v>
      </c>
      <c r="AB2675" s="63">
        <v>2675</v>
      </c>
    </row>
    <row r="2676" spans="27:28" ht="13.5">
      <c r="AA2676" s="63">
        <f>'ごみ処理概要'!B2676</f>
        <v>0</v>
      </c>
      <c r="AB2676" s="63">
        <v>2676</v>
      </c>
    </row>
    <row r="2677" spans="27:28" ht="13.5">
      <c r="AA2677" s="63">
        <f>'ごみ処理概要'!B2677</f>
        <v>0</v>
      </c>
      <c r="AB2677" s="63">
        <v>2677</v>
      </c>
    </row>
    <row r="2678" spans="27:28" ht="13.5">
      <c r="AA2678" s="63">
        <f>'ごみ処理概要'!B2678</f>
        <v>0</v>
      </c>
      <c r="AB2678" s="63">
        <v>2678</v>
      </c>
    </row>
    <row r="2679" spans="27:28" ht="13.5">
      <c r="AA2679" s="63">
        <f>'ごみ処理概要'!B2679</f>
        <v>0</v>
      </c>
      <c r="AB2679" s="63">
        <v>2679</v>
      </c>
    </row>
    <row r="2680" spans="27:28" ht="13.5">
      <c r="AA2680" s="63">
        <f>'ごみ処理概要'!B2680</f>
        <v>0</v>
      </c>
      <c r="AB2680" s="63">
        <v>2680</v>
      </c>
    </row>
    <row r="2681" spans="27:28" ht="13.5">
      <c r="AA2681" s="63">
        <f>'ごみ処理概要'!B2681</f>
        <v>0</v>
      </c>
      <c r="AB2681" s="63">
        <v>2681</v>
      </c>
    </row>
    <row r="2682" spans="27:28" ht="13.5">
      <c r="AA2682" s="63">
        <f>'ごみ処理概要'!B2682</f>
        <v>0</v>
      </c>
      <c r="AB2682" s="63">
        <v>2682</v>
      </c>
    </row>
    <row r="2683" spans="27:28" ht="13.5">
      <c r="AA2683" s="63">
        <f>'ごみ処理概要'!B2683</f>
        <v>0</v>
      </c>
      <c r="AB2683" s="63">
        <v>2683</v>
      </c>
    </row>
    <row r="2684" spans="27:28" ht="13.5">
      <c r="AA2684" s="63">
        <f>'ごみ処理概要'!B2684</f>
        <v>0</v>
      </c>
      <c r="AB2684" s="63">
        <v>2684</v>
      </c>
    </row>
    <row r="2685" spans="27:28" ht="13.5">
      <c r="AA2685" s="63">
        <f>'ごみ処理概要'!B2685</f>
        <v>0</v>
      </c>
      <c r="AB2685" s="63">
        <v>2685</v>
      </c>
    </row>
    <row r="2686" spans="27:28" ht="13.5">
      <c r="AA2686" s="63">
        <f>'ごみ処理概要'!B2686</f>
        <v>0</v>
      </c>
      <c r="AB2686" s="63">
        <v>2686</v>
      </c>
    </row>
    <row r="2687" spans="27:28" ht="13.5">
      <c r="AA2687" s="63">
        <f>'ごみ処理概要'!B2687</f>
        <v>0</v>
      </c>
      <c r="AB2687" s="63">
        <v>2687</v>
      </c>
    </row>
    <row r="2688" spans="27:28" ht="13.5">
      <c r="AA2688" s="63">
        <f>'ごみ処理概要'!B2688</f>
        <v>0</v>
      </c>
      <c r="AB2688" s="63">
        <v>2688</v>
      </c>
    </row>
    <row r="2689" spans="27:28" ht="13.5">
      <c r="AA2689" s="63">
        <f>'ごみ処理概要'!B2689</f>
        <v>0</v>
      </c>
      <c r="AB2689" s="63">
        <v>2689</v>
      </c>
    </row>
    <row r="2690" spans="27:28" ht="13.5">
      <c r="AA2690" s="63">
        <f>'ごみ処理概要'!B2690</f>
        <v>0</v>
      </c>
      <c r="AB2690" s="63">
        <v>2690</v>
      </c>
    </row>
    <row r="2691" spans="27:28" ht="13.5">
      <c r="AA2691" s="63">
        <f>'ごみ処理概要'!B2691</f>
        <v>0</v>
      </c>
      <c r="AB2691" s="63">
        <v>2691</v>
      </c>
    </row>
    <row r="2692" spans="27:28" ht="13.5">
      <c r="AA2692" s="63">
        <f>'ごみ処理概要'!B2692</f>
        <v>0</v>
      </c>
      <c r="AB2692" s="63">
        <v>2692</v>
      </c>
    </row>
    <row r="2693" spans="27:28" ht="13.5">
      <c r="AA2693" s="63">
        <f>'ごみ処理概要'!B2693</f>
        <v>0</v>
      </c>
      <c r="AB2693" s="63">
        <v>2693</v>
      </c>
    </row>
    <row r="2694" spans="27:28" ht="13.5">
      <c r="AA2694" s="63">
        <f>'ごみ処理概要'!B2694</f>
        <v>0</v>
      </c>
      <c r="AB2694" s="63">
        <v>2694</v>
      </c>
    </row>
    <row r="2695" spans="27:28" ht="13.5">
      <c r="AA2695" s="63">
        <f>'ごみ処理概要'!B2695</f>
        <v>0</v>
      </c>
      <c r="AB2695" s="63">
        <v>2695</v>
      </c>
    </row>
    <row r="2696" spans="27:28" ht="13.5">
      <c r="AA2696" s="63">
        <f>'ごみ処理概要'!B2696</f>
        <v>0</v>
      </c>
      <c r="AB2696" s="63">
        <v>2696</v>
      </c>
    </row>
    <row r="2697" spans="27:28" ht="13.5">
      <c r="AA2697" s="63">
        <f>'ごみ処理概要'!B2697</f>
        <v>0</v>
      </c>
      <c r="AB2697" s="63">
        <v>2697</v>
      </c>
    </row>
    <row r="2698" spans="27:28" ht="13.5">
      <c r="AA2698" s="63">
        <f>'ごみ処理概要'!B2698</f>
        <v>0</v>
      </c>
      <c r="AB2698" s="63">
        <v>2698</v>
      </c>
    </row>
    <row r="2699" spans="27:28" ht="13.5">
      <c r="AA2699" s="63">
        <f>'ごみ処理概要'!B2699</f>
        <v>0</v>
      </c>
      <c r="AB2699" s="63">
        <v>2699</v>
      </c>
    </row>
    <row r="2700" spans="27:28" ht="13.5">
      <c r="AA2700" s="63">
        <f>'ごみ処理概要'!B2700</f>
        <v>0</v>
      </c>
      <c r="AB2700" s="63">
        <v>2700</v>
      </c>
    </row>
    <row r="2701" spans="27:28" ht="13.5">
      <c r="AA2701" s="63">
        <f>'ごみ処理概要'!B2701</f>
        <v>0</v>
      </c>
      <c r="AB2701" s="63">
        <v>2701</v>
      </c>
    </row>
    <row r="2702" spans="27:28" ht="13.5">
      <c r="AA2702" s="63">
        <f>'ごみ処理概要'!B2702</f>
        <v>0</v>
      </c>
      <c r="AB2702" s="63">
        <v>2702</v>
      </c>
    </row>
    <row r="2703" spans="27:28" ht="13.5">
      <c r="AA2703" s="63">
        <f>'ごみ処理概要'!B2703</f>
        <v>0</v>
      </c>
      <c r="AB2703" s="63">
        <v>2703</v>
      </c>
    </row>
    <row r="2704" spans="27:28" ht="13.5">
      <c r="AA2704" s="63">
        <f>'ごみ処理概要'!B2704</f>
        <v>0</v>
      </c>
      <c r="AB2704" s="63">
        <v>2704</v>
      </c>
    </row>
    <row r="2705" spans="27:28" ht="13.5">
      <c r="AA2705" s="63">
        <f>'ごみ処理概要'!B2705</f>
        <v>0</v>
      </c>
      <c r="AB2705" s="63">
        <v>2705</v>
      </c>
    </row>
    <row r="2706" spans="27:28" ht="13.5">
      <c r="AA2706" s="63">
        <f>'ごみ処理概要'!B2706</f>
        <v>0</v>
      </c>
      <c r="AB2706" s="63">
        <v>2706</v>
      </c>
    </row>
    <row r="2707" spans="27:28" ht="13.5">
      <c r="AA2707" s="63">
        <f>'ごみ処理概要'!B2707</f>
        <v>0</v>
      </c>
      <c r="AB2707" s="63">
        <v>2707</v>
      </c>
    </row>
    <row r="2708" spans="27:28" ht="13.5">
      <c r="AA2708" s="63">
        <f>'ごみ処理概要'!B2708</f>
        <v>0</v>
      </c>
      <c r="AB2708" s="63">
        <v>2708</v>
      </c>
    </row>
    <row r="2709" spans="27:28" ht="13.5">
      <c r="AA2709" s="63">
        <f>'ごみ処理概要'!B2709</f>
        <v>0</v>
      </c>
      <c r="AB2709" s="63">
        <v>2709</v>
      </c>
    </row>
    <row r="2710" spans="27:28" ht="13.5">
      <c r="AA2710" s="63">
        <f>'ごみ処理概要'!B2710</f>
        <v>0</v>
      </c>
      <c r="AB2710" s="63">
        <v>2710</v>
      </c>
    </row>
    <row r="2711" spans="27:28" ht="13.5">
      <c r="AA2711" s="63">
        <f>'ごみ処理概要'!B2711</f>
        <v>0</v>
      </c>
      <c r="AB2711" s="63">
        <v>2711</v>
      </c>
    </row>
    <row r="2712" spans="27:28" ht="13.5">
      <c r="AA2712" s="63">
        <f>'ごみ処理概要'!B2712</f>
        <v>0</v>
      </c>
      <c r="AB2712" s="63">
        <v>2712</v>
      </c>
    </row>
    <row r="2713" spans="27:28" ht="13.5">
      <c r="AA2713" s="63">
        <f>'ごみ処理概要'!B2713</f>
        <v>0</v>
      </c>
      <c r="AB2713" s="63">
        <v>2713</v>
      </c>
    </row>
    <row r="2714" spans="27:28" ht="13.5">
      <c r="AA2714" s="63">
        <f>'ごみ処理概要'!B2714</f>
        <v>0</v>
      </c>
      <c r="AB2714" s="63">
        <v>2714</v>
      </c>
    </row>
    <row r="2715" spans="27:28" ht="13.5">
      <c r="AA2715" s="63">
        <f>'ごみ処理概要'!B2715</f>
        <v>0</v>
      </c>
      <c r="AB2715" s="63">
        <v>2715</v>
      </c>
    </row>
    <row r="2716" spans="27:28" ht="13.5">
      <c r="AA2716" s="63">
        <f>'ごみ処理概要'!B2716</f>
        <v>0</v>
      </c>
      <c r="AB2716" s="63">
        <v>2716</v>
      </c>
    </row>
    <row r="2717" spans="27:28" ht="13.5">
      <c r="AA2717" s="63">
        <f>'ごみ処理概要'!B2717</f>
        <v>0</v>
      </c>
      <c r="AB2717" s="63">
        <v>2717</v>
      </c>
    </row>
    <row r="2718" spans="27:28" ht="13.5">
      <c r="AA2718" s="63">
        <f>'ごみ処理概要'!B2718</f>
        <v>0</v>
      </c>
      <c r="AB2718" s="63">
        <v>2718</v>
      </c>
    </row>
    <row r="2719" spans="27:28" ht="13.5">
      <c r="AA2719" s="63">
        <f>'ごみ処理概要'!B2719</f>
        <v>0</v>
      </c>
      <c r="AB2719" s="63">
        <v>2719</v>
      </c>
    </row>
    <row r="2720" spans="27:28" ht="13.5">
      <c r="AA2720" s="63">
        <f>'ごみ処理概要'!B2720</f>
        <v>0</v>
      </c>
      <c r="AB2720" s="63">
        <v>2720</v>
      </c>
    </row>
    <row r="2721" spans="27:28" ht="13.5">
      <c r="AA2721" s="63">
        <f>'ごみ処理概要'!B2721</f>
        <v>0</v>
      </c>
      <c r="AB2721" s="63">
        <v>2721</v>
      </c>
    </row>
    <row r="2722" spans="27:28" ht="13.5">
      <c r="AA2722" s="63">
        <f>'ごみ処理概要'!B2722</f>
        <v>0</v>
      </c>
      <c r="AB2722" s="63">
        <v>2722</v>
      </c>
    </row>
    <row r="2723" spans="27:28" ht="13.5">
      <c r="AA2723" s="63">
        <f>'ごみ処理概要'!B2723</f>
        <v>0</v>
      </c>
      <c r="AB2723" s="63">
        <v>2723</v>
      </c>
    </row>
    <row r="2724" spans="27:28" ht="13.5">
      <c r="AA2724" s="63">
        <f>'ごみ処理概要'!B2724</f>
        <v>0</v>
      </c>
      <c r="AB2724" s="63">
        <v>2724</v>
      </c>
    </row>
    <row r="2725" spans="27:28" ht="13.5">
      <c r="AA2725" s="63">
        <f>'ごみ処理概要'!B2725</f>
        <v>0</v>
      </c>
      <c r="AB2725" s="63">
        <v>2725</v>
      </c>
    </row>
    <row r="2726" spans="27:28" ht="13.5">
      <c r="AA2726" s="63">
        <f>'ごみ処理概要'!B2726</f>
        <v>0</v>
      </c>
      <c r="AB2726" s="63">
        <v>2726</v>
      </c>
    </row>
    <row r="2727" spans="27:28" ht="13.5">
      <c r="AA2727" s="63">
        <f>'ごみ処理概要'!B2727</f>
        <v>0</v>
      </c>
      <c r="AB2727" s="63">
        <v>2727</v>
      </c>
    </row>
    <row r="2728" spans="27:28" ht="13.5">
      <c r="AA2728" s="63">
        <f>'ごみ処理概要'!B2728</f>
        <v>0</v>
      </c>
      <c r="AB2728" s="63">
        <v>2728</v>
      </c>
    </row>
    <row r="2729" spans="27:28" ht="13.5">
      <c r="AA2729" s="63">
        <f>'ごみ処理概要'!B2729</f>
        <v>0</v>
      </c>
      <c r="AB2729" s="63">
        <v>2729</v>
      </c>
    </row>
    <row r="2730" spans="27:28" ht="13.5">
      <c r="AA2730" s="63">
        <f>'ごみ処理概要'!B2730</f>
        <v>0</v>
      </c>
      <c r="AB2730" s="63">
        <v>2730</v>
      </c>
    </row>
    <row r="2731" spans="27:28" ht="13.5">
      <c r="AA2731" s="63">
        <f>'ごみ処理概要'!B2731</f>
        <v>0</v>
      </c>
      <c r="AB2731" s="63">
        <v>2731</v>
      </c>
    </row>
    <row r="2732" spans="27:28" ht="13.5">
      <c r="AA2732" s="63">
        <f>'ごみ処理概要'!B2732</f>
        <v>0</v>
      </c>
      <c r="AB2732" s="63">
        <v>2732</v>
      </c>
    </row>
    <row r="2733" spans="27:28" ht="13.5">
      <c r="AA2733" s="63">
        <f>'ごみ処理概要'!B2733</f>
        <v>0</v>
      </c>
      <c r="AB2733" s="63">
        <v>2733</v>
      </c>
    </row>
    <row r="2734" spans="27:28" ht="13.5">
      <c r="AA2734" s="63">
        <f>'ごみ処理概要'!B2734</f>
        <v>0</v>
      </c>
      <c r="AB2734" s="63">
        <v>2734</v>
      </c>
    </row>
    <row r="2735" spans="27:28" ht="13.5">
      <c r="AA2735" s="63">
        <f>'ごみ処理概要'!B2735</f>
        <v>0</v>
      </c>
      <c r="AB2735" s="63">
        <v>2735</v>
      </c>
    </row>
    <row r="2736" spans="27:28" ht="13.5">
      <c r="AA2736" s="63">
        <f>'ごみ処理概要'!B2736</f>
        <v>0</v>
      </c>
      <c r="AB2736" s="63">
        <v>2736</v>
      </c>
    </row>
    <row r="2737" spans="27:28" ht="13.5">
      <c r="AA2737" s="63">
        <f>'ごみ処理概要'!B2737</f>
        <v>0</v>
      </c>
      <c r="AB2737" s="63">
        <v>2737</v>
      </c>
    </row>
    <row r="2738" spans="27:28" ht="13.5">
      <c r="AA2738" s="63">
        <f>'ごみ処理概要'!B2738</f>
        <v>0</v>
      </c>
      <c r="AB2738" s="63">
        <v>2738</v>
      </c>
    </row>
    <row r="2739" spans="27:28" ht="13.5">
      <c r="AA2739" s="63">
        <f>'ごみ処理概要'!B2739</f>
        <v>0</v>
      </c>
      <c r="AB2739" s="63">
        <v>2739</v>
      </c>
    </row>
    <row r="2740" spans="27:28" ht="13.5">
      <c r="AA2740" s="63">
        <f>'ごみ処理概要'!B2740</f>
        <v>0</v>
      </c>
      <c r="AB2740" s="63">
        <v>2740</v>
      </c>
    </row>
    <row r="2741" spans="27:28" ht="13.5">
      <c r="AA2741" s="63">
        <f>'ごみ処理概要'!B2741</f>
        <v>0</v>
      </c>
      <c r="AB2741" s="63">
        <v>2741</v>
      </c>
    </row>
    <row r="2742" spans="27:28" ht="13.5">
      <c r="AA2742" s="63">
        <f>'ごみ処理概要'!B2742</f>
        <v>0</v>
      </c>
      <c r="AB2742" s="63">
        <v>2742</v>
      </c>
    </row>
    <row r="2743" spans="27:28" ht="13.5">
      <c r="AA2743" s="63">
        <f>'ごみ処理概要'!B2743</f>
        <v>0</v>
      </c>
      <c r="AB2743" s="63">
        <v>2743</v>
      </c>
    </row>
    <row r="2744" spans="27:28" ht="13.5">
      <c r="AA2744" s="63">
        <f>'ごみ処理概要'!B2744</f>
        <v>0</v>
      </c>
      <c r="AB2744" s="63">
        <v>2744</v>
      </c>
    </row>
    <row r="2745" spans="27:28" ht="13.5">
      <c r="AA2745" s="63">
        <f>'ごみ処理概要'!B2745</f>
        <v>0</v>
      </c>
      <c r="AB2745" s="63">
        <v>2745</v>
      </c>
    </row>
    <row r="2746" spans="27:28" ht="13.5">
      <c r="AA2746" s="63">
        <f>'ごみ処理概要'!B2746</f>
        <v>0</v>
      </c>
      <c r="AB2746" s="63">
        <v>2746</v>
      </c>
    </row>
    <row r="2747" spans="27:28" ht="13.5">
      <c r="AA2747" s="63">
        <f>'ごみ処理概要'!B2747</f>
        <v>0</v>
      </c>
      <c r="AB2747" s="63">
        <v>2747</v>
      </c>
    </row>
    <row r="2748" spans="27:28" ht="13.5">
      <c r="AA2748" s="63">
        <f>'ごみ処理概要'!B2748</f>
        <v>0</v>
      </c>
      <c r="AB2748" s="63">
        <v>2748</v>
      </c>
    </row>
    <row r="2749" spans="27:28" ht="13.5">
      <c r="AA2749" s="63">
        <f>'ごみ処理概要'!B2749</f>
        <v>0</v>
      </c>
      <c r="AB2749" s="63">
        <v>2749</v>
      </c>
    </row>
    <row r="2750" spans="27:28" ht="13.5">
      <c r="AA2750" s="63">
        <f>'ごみ処理概要'!B2750</f>
        <v>0</v>
      </c>
      <c r="AB2750" s="63">
        <v>2750</v>
      </c>
    </row>
    <row r="2751" spans="27:28" ht="13.5">
      <c r="AA2751" s="63">
        <f>'ごみ処理概要'!B2751</f>
        <v>0</v>
      </c>
      <c r="AB2751" s="63">
        <v>2751</v>
      </c>
    </row>
    <row r="2752" spans="27:28" ht="13.5">
      <c r="AA2752" s="63">
        <f>'ごみ処理概要'!B2752</f>
        <v>0</v>
      </c>
      <c r="AB2752" s="63">
        <v>2752</v>
      </c>
    </row>
    <row r="2753" spans="27:28" ht="13.5">
      <c r="AA2753" s="63">
        <f>'ごみ処理概要'!B2753</f>
        <v>0</v>
      </c>
      <c r="AB2753" s="63">
        <v>2753</v>
      </c>
    </row>
    <row r="2754" spans="27:28" ht="13.5">
      <c r="AA2754" s="63">
        <f>'ごみ処理概要'!B2754</f>
        <v>0</v>
      </c>
      <c r="AB2754" s="63">
        <v>2754</v>
      </c>
    </row>
    <row r="2755" spans="27:28" ht="13.5">
      <c r="AA2755" s="63">
        <f>'ごみ処理概要'!B2755</f>
        <v>0</v>
      </c>
      <c r="AB2755" s="63">
        <v>2755</v>
      </c>
    </row>
    <row r="2756" spans="27:28" ht="13.5">
      <c r="AA2756" s="63">
        <f>'ごみ処理概要'!B2756</f>
        <v>0</v>
      </c>
      <c r="AB2756" s="63">
        <v>2756</v>
      </c>
    </row>
    <row r="2757" spans="27:28" ht="13.5">
      <c r="AA2757" s="63">
        <f>'ごみ処理概要'!B2757</f>
        <v>0</v>
      </c>
      <c r="AB2757" s="63">
        <v>2757</v>
      </c>
    </row>
    <row r="2758" spans="27:28" ht="13.5">
      <c r="AA2758" s="63">
        <f>'ごみ処理概要'!B2758</f>
        <v>0</v>
      </c>
      <c r="AB2758" s="63">
        <v>2758</v>
      </c>
    </row>
    <row r="2759" spans="27:28" ht="13.5">
      <c r="AA2759" s="63">
        <f>'ごみ処理概要'!B2759</f>
        <v>0</v>
      </c>
      <c r="AB2759" s="63">
        <v>2759</v>
      </c>
    </row>
    <row r="2760" spans="27:28" ht="13.5">
      <c r="AA2760" s="63">
        <f>'ごみ処理概要'!B2760</f>
        <v>0</v>
      </c>
      <c r="AB2760" s="63">
        <v>2760</v>
      </c>
    </row>
    <row r="2761" spans="27:28" ht="13.5">
      <c r="AA2761" s="63">
        <f>'ごみ処理概要'!B2761</f>
        <v>0</v>
      </c>
      <c r="AB2761" s="63">
        <v>2761</v>
      </c>
    </row>
    <row r="2762" spans="27:28" ht="13.5">
      <c r="AA2762" s="63">
        <f>'ごみ処理概要'!B2762</f>
        <v>0</v>
      </c>
      <c r="AB2762" s="63">
        <v>2762</v>
      </c>
    </row>
    <row r="2763" spans="27:28" ht="13.5">
      <c r="AA2763" s="63">
        <f>'ごみ処理概要'!B2763</f>
        <v>0</v>
      </c>
      <c r="AB2763" s="63">
        <v>2763</v>
      </c>
    </row>
    <row r="2764" spans="27:28" ht="13.5">
      <c r="AA2764" s="63">
        <f>'ごみ処理概要'!B2764</f>
        <v>0</v>
      </c>
      <c r="AB2764" s="63">
        <v>2764</v>
      </c>
    </row>
    <row r="2765" spans="27:28" ht="13.5">
      <c r="AA2765" s="63">
        <f>'ごみ処理概要'!B2765</f>
        <v>0</v>
      </c>
      <c r="AB2765" s="63">
        <v>2765</v>
      </c>
    </row>
    <row r="2766" spans="27:28" ht="13.5">
      <c r="AA2766" s="63">
        <f>'ごみ処理概要'!B2766</f>
        <v>0</v>
      </c>
      <c r="AB2766" s="63">
        <v>2766</v>
      </c>
    </row>
    <row r="2767" spans="27:28" ht="13.5">
      <c r="AA2767" s="63">
        <f>'ごみ処理概要'!B2767</f>
        <v>0</v>
      </c>
      <c r="AB2767" s="63">
        <v>2767</v>
      </c>
    </row>
    <row r="2768" spans="27:28" ht="13.5">
      <c r="AA2768" s="63">
        <f>'ごみ処理概要'!B2768</f>
        <v>0</v>
      </c>
      <c r="AB2768" s="63">
        <v>2768</v>
      </c>
    </row>
    <row r="2769" spans="27:28" ht="13.5">
      <c r="AA2769" s="63">
        <f>'ごみ処理概要'!B2769</f>
        <v>0</v>
      </c>
      <c r="AB2769" s="63">
        <v>2769</v>
      </c>
    </row>
    <row r="2770" spans="27:28" ht="13.5">
      <c r="AA2770" s="63">
        <f>'ごみ処理概要'!B2770</f>
        <v>0</v>
      </c>
      <c r="AB2770" s="63">
        <v>2770</v>
      </c>
    </row>
    <row r="2771" spans="27:28" ht="13.5">
      <c r="AA2771" s="63">
        <f>'ごみ処理概要'!B2771</f>
        <v>0</v>
      </c>
      <c r="AB2771" s="63">
        <v>2771</v>
      </c>
    </row>
    <row r="2772" spans="27:28" ht="13.5">
      <c r="AA2772" s="63">
        <f>'ごみ処理概要'!B2772</f>
        <v>0</v>
      </c>
      <c r="AB2772" s="63">
        <v>2772</v>
      </c>
    </row>
    <row r="2773" spans="27:28" ht="13.5">
      <c r="AA2773" s="63">
        <f>'ごみ処理概要'!B2773</f>
        <v>0</v>
      </c>
      <c r="AB2773" s="63">
        <v>2773</v>
      </c>
    </row>
    <row r="2774" spans="27:28" ht="13.5">
      <c r="AA2774" s="63">
        <f>'ごみ処理概要'!B2774</f>
        <v>0</v>
      </c>
      <c r="AB2774" s="63">
        <v>2774</v>
      </c>
    </row>
    <row r="2775" spans="27:28" ht="13.5">
      <c r="AA2775" s="63">
        <f>'ごみ処理概要'!B2775</f>
        <v>0</v>
      </c>
      <c r="AB2775" s="63">
        <v>2775</v>
      </c>
    </row>
    <row r="2776" spans="27:28" ht="13.5">
      <c r="AA2776" s="63">
        <f>'ごみ処理概要'!B2776</f>
        <v>0</v>
      </c>
      <c r="AB2776" s="63">
        <v>2776</v>
      </c>
    </row>
    <row r="2777" spans="27:28" ht="13.5">
      <c r="AA2777" s="63">
        <f>'ごみ処理概要'!B2777</f>
        <v>0</v>
      </c>
      <c r="AB2777" s="63">
        <v>2777</v>
      </c>
    </row>
    <row r="2778" spans="27:28" ht="13.5">
      <c r="AA2778" s="63">
        <f>'ごみ処理概要'!B2778</f>
        <v>0</v>
      </c>
      <c r="AB2778" s="63">
        <v>2778</v>
      </c>
    </row>
    <row r="2779" spans="27:28" ht="13.5">
      <c r="AA2779" s="63">
        <f>'ごみ処理概要'!B2779</f>
        <v>0</v>
      </c>
      <c r="AB2779" s="63">
        <v>2779</v>
      </c>
    </row>
    <row r="2780" spans="27:28" ht="13.5">
      <c r="AA2780" s="63">
        <f>'ごみ処理概要'!B2780</f>
        <v>0</v>
      </c>
      <c r="AB2780" s="63">
        <v>2780</v>
      </c>
    </row>
    <row r="2781" spans="27:28" ht="13.5">
      <c r="AA2781" s="63">
        <f>'ごみ処理概要'!B2781</f>
        <v>0</v>
      </c>
      <c r="AB2781" s="63">
        <v>2781</v>
      </c>
    </row>
    <row r="2782" spans="27:28" ht="13.5">
      <c r="AA2782" s="63">
        <f>'ごみ処理概要'!B2782</f>
        <v>0</v>
      </c>
      <c r="AB2782" s="63">
        <v>2782</v>
      </c>
    </row>
    <row r="2783" spans="27:28" ht="13.5">
      <c r="AA2783" s="63">
        <f>'ごみ処理概要'!B2783</f>
        <v>0</v>
      </c>
      <c r="AB2783" s="63">
        <v>2783</v>
      </c>
    </row>
    <row r="2784" spans="27:28" ht="13.5">
      <c r="AA2784" s="63">
        <f>'ごみ処理概要'!B2784</f>
        <v>0</v>
      </c>
      <c r="AB2784" s="63">
        <v>2784</v>
      </c>
    </row>
    <row r="2785" spans="27:28" ht="13.5">
      <c r="AA2785" s="63">
        <f>'ごみ処理概要'!B2785</f>
        <v>0</v>
      </c>
      <c r="AB2785" s="63">
        <v>2785</v>
      </c>
    </row>
    <row r="2786" spans="27:28" ht="13.5">
      <c r="AA2786" s="63">
        <f>'ごみ処理概要'!B2786</f>
        <v>0</v>
      </c>
      <c r="AB2786" s="63">
        <v>2786</v>
      </c>
    </row>
    <row r="2787" spans="27:28" ht="13.5">
      <c r="AA2787" s="63">
        <f>'ごみ処理概要'!B2787</f>
        <v>0</v>
      </c>
      <c r="AB2787" s="63">
        <v>2787</v>
      </c>
    </row>
    <row r="2788" spans="27:28" ht="13.5">
      <c r="AA2788" s="63">
        <f>'ごみ処理概要'!B2788</f>
        <v>0</v>
      </c>
      <c r="AB2788" s="63">
        <v>2788</v>
      </c>
    </row>
    <row r="2789" spans="27:28" ht="13.5">
      <c r="AA2789" s="63">
        <f>'ごみ処理概要'!B2789</f>
        <v>0</v>
      </c>
      <c r="AB2789" s="63">
        <v>2789</v>
      </c>
    </row>
    <row r="2790" spans="27:28" ht="13.5">
      <c r="AA2790" s="63">
        <f>'ごみ処理概要'!B2790</f>
        <v>0</v>
      </c>
      <c r="AB2790" s="63">
        <v>2790</v>
      </c>
    </row>
    <row r="2791" spans="27:28" ht="13.5">
      <c r="AA2791" s="63">
        <f>'ごみ処理概要'!B2791</f>
        <v>0</v>
      </c>
      <c r="AB2791" s="63">
        <v>2791</v>
      </c>
    </row>
    <row r="2792" spans="27:28" ht="13.5">
      <c r="AA2792" s="63">
        <f>'ごみ処理概要'!B2792</f>
        <v>0</v>
      </c>
      <c r="AB2792" s="63">
        <v>2792</v>
      </c>
    </row>
    <row r="2793" spans="27:28" ht="13.5">
      <c r="AA2793" s="63">
        <f>'ごみ処理概要'!B2793</f>
        <v>0</v>
      </c>
      <c r="AB2793" s="63">
        <v>2793</v>
      </c>
    </row>
    <row r="2794" spans="27:28" ht="13.5">
      <c r="AA2794" s="63">
        <f>'ごみ処理概要'!B2794</f>
        <v>0</v>
      </c>
      <c r="AB2794" s="63">
        <v>2794</v>
      </c>
    </row>
    <row r="2795" spans="27:28" ht="13.5">
      <c r="AA2795" s="63">
        <f>'ごみ処理概要'!B2795</f>
        <v>0</v>
      </c>
      <c r="AB2795" s="63">
        <v>2795</v>
      </c>
    </row>
    <row r="2796" spans="27:28" ht="13.5">
      <c r="AA2796" s="63">
        <f>'ごみ処理概要'!B2796</f>
        <v>0</v>
      </c>
      <c r="AB2796" s="63">
        <v>2796</v>
      </c>
    </row>
    <row r="2797" spans="27:28" ht="13.5">
      <c r="AA2797" s="63">
        <f>'ごみ処理概要'!B2797</f>
        <v>0</v>
      </c>
      <c r="AB2797" s="63">
        <v>2797</v>
      </c>
    </row>
    <row r="2798" spans="27:28" ht="13.5">
      <c r="AA2798" s="63">
        <f>'ごみ処理概要'!B2798</f>
        <v>0</v>
      </c>
      <c r="AB2798" s="63">
        <v>2798</v>
      </c>
    </row>
    <row r="2799" spans="27:28" ht="13.5">
      <c r="AA2799" s="63">
        <f>'ごみ処理概要'!B2799</f>
        <v>0</v>
      </c>
      <c r="AB2799" s="63">
        <v>2799</v>
      </c>
    </row>
    <row r="2800" spans="27:28" ht="13.5">
      <c r="AA2800" s="63">
        <f>'ごみ処理概要'!B2800</f>
        <v>0</v>
      </c>
      <c r="AB2800" s="63">
        <v>2800</v>
      </c>
    </row>
    <row r="2801" spans="27:28" ht="13.5">
      <c r="AA2801" s="63">
        <f>'ごみ処理概要'!B2801</f>
        <v>0</v>
      </c>
      <c r="AB2801" s="63">
        <v>2801</v>
      </c>
    </row>
    <row r="2802" spans="27:28" ht="13.5">
      <c r="AA2802" s="63">
        <f>'ごみ処理概要'!B2802</f>
        <v>0</v>
      </c>
      <c r="AB2802" s="63">
        <v>2802</v>
      </c>
    </row>
    <row r="2803" spans="27:28" ht="13.5">
      <c r="AA2803" s="63">
        <f>'ごみ処理概要'!B2803</f>
        <v>0</v>
      </c>
      <c r="AB2803" s="63">
        <v>2803</v>
      </c>
    </row>
    <row r="2804" spans="27:28" ht="13.5">
      <c r="AA2804" s="63">
        <f>'ごみ処理概要'!B2804</f>
        <v>0</v>
      </c>
      <c r="AB2804" s="63">
        <v>2804</v>
      </c>
    </row>
    <row r="2805" spans="27:28" ht="13.5">
      <c r="AA2805" s="63">
        <f>'ごみ処理概要'!B2805</f>
        <v>0</v>
      </c>
      <c r="AB2805" s="63">
        <v>2805</v>
      </c>
    </row>
    <row r="2806" spans="27:28" ht="13.5">
      <c r="AA2806" s="63">
        <f>'ごみ処理概要'!B2806</f>
        <v>0</v>
      </c>
      <c r="AB2806" s="63">
        <v>2806</v>
      </c>
    </row>
    <row r="2807" spans="27:28" ht="13.5">
      <c r="AA2807" s="63">
        <f>'ごみ処理概要'!B2807</f>
        <v>0</v>
      </c>
      <c r="AB2807" s="63">
        <v>2807</v>
      </c>
    </row>
    <row r="2808" spans="27:28" ht="13.5">
      <c r="AA2808" s="63">
        <f>'ごみ処理概要'!B2808</f>
        <v>0</v>
      </c>
      <c r="AB2808" s="63">
        <v>2808</v>
      </c>
    </row>
    <row r="2809" spans="27:28" ht="13.5">
      <c r="AA2809" s="63">
        <f>'ごみ処理概要'!B2809</f>
        <v>0</v>
      </c>
      <c r="AB2809" s="63">
        <v>2809</v>
      </c>
    </row>
    <row r="2810" spans="27:28" ht="13.5">
      <c r="AA2810" s="63">
        <f>'ごみ処理概要'!B2810</f>
        <v>0</v>
      </c>
      <c r="AB2810" s="63">
        <v>2810</v>
      </c>
    </row>
    <row r="2811" spans="27:28" ht="13.5">
      <c r="AA2811" s="63">
        <f>'ごみ処理概要'!B2811</f>
        <v>0</v>
      </c>
      <c r="AB2811" s="63">
        <v>2811</v>
      </c>
    </row>
    <row r="2812" spans="27:28" ht="13.5">
      <c r="AA2812" s="63">
        <f>'ごみ処理概要'!B2812</f>
        <v>0</v>
      </c>
      <c r="AB2812" s="63">
        <v>2812</v>
      </c>
    </row>
    <row r="2813" spans="27:28" ht="13.5">
      <c r="AA2813" s="63">
        <f>'ごみ処理概要'!B2813</f>
        <v>0</v>
      </c>
      <c r="AB2813" s="63">
        <v>2813</v>
      </c>
    </row>
    <row r="2814" spans="27:28" ht="13.5">
      <c r="AA2814" s="63">
        <f>'ごみ処理概要'!B2814</f>
        <v>0</v>
      </c>
      <c r="AB2814" s="63">
        <v>2814</v>
      </c>
    </row>
    <row r="2815" spans="27:28" ht="13.5">
      <c r="AA2815" s="63">
        <f>'ごみ処理概要'!B2815</f>
        <v>0</v>
      </c>
      <c r="AB2815" s="63">
        <v>2815</v>
      </c>
    </row>
    <row r="2816" spans="27:28" ht="13.5">
      <c r="AA2816" s="63">
        <f>'ごみ処理概要'!B2816</f>
        <v>0</v>
      </c>
      <c r="AB2816" s="63">
        <v>2816</v>
      </c>
    </row>
    <row r="2817" spans="27:28" ht="13.5">
      <c r="AA2817" s="63">
        <f>'ごみ処理概要'!B2817</f>
        <v>0</v>
      </c>
      <c r="AB2817" s="63">
        <v>2817</v>
      </c>
    </row>
    <row r="2818" spans="27:28" ht="13.5">
      <c r="AA2818" s="63">
        <f>'ごみ処理概要'!B2818</f>
        <v>0</v>
      </c>
      <c r="AB2818" s="63">
        <v>2818</v>
      </c>
    </row>
    <row r="2819" spans="27:28" ht="13.5">
      <c r="AA2819" s="63">
        <f>'ごみ処理概要'!B2819</f>
        <v>0</v>
      </c>
      <c r="AB2819" s="63">
        <v>2819</v>
      </c>
    </row>
    <row r="2820" spans="27:28" ht="13.5">
      <c r="AA2820" s="63">
        <f>'ごみ処理概要'!B2820</f>
        <v>0</v>
      </c>
      <c r="AB2820" s="63">
        <v>2820</v>
      </c>
    </row>
    <row r="2821" spans="27:28" ht="13.5">
      <c r="AA2821" s="63">
        <f>'ごみ処理概要'!B2821</f>
        <v>0</v>
      </c>
      <c r="AB2821" s="63">
        <v>2821</v>
      </c>
    </row>
    <row r="2822" spans="27:28" ht="13.5">
      <c r="AA2822" s="63">
        <f>'ごみ処理概要'!B2822</f>
        <v>0</v>
      </c>
      <c r="AB2822" s="63">
        <v>2822</v>
      </c>
    </row>
    <row r="2823" spans="27:28" ht="13.5">
      <c r="AA2823" s="63">
        <f>'ごみ処理概要'!B2823</f>
        <v>0</v>
      </c>
      <c r="AB2823" s="63">
        <v>2823</v>
      </c>
    </row>
    <row r="2824" spans="27:28" ht="13.5">
      <c r="AA2824" s="63">
        <f>'ごみ処理概要'!B2824</f>
        <v>0</v>
      </c>
      <c r="AB2824" s="63">
        <v>2824</v>
      </c>
    </row>
    <row r="2825" spans="27:28" ht="13.5">
      <c r="AA2825" s="63">
        <f>'ごみ処理概要'!B2825</f>
        <v>0</v>
      </c>
      <c r="AB2825" s="63">
        <v>2825</v>
      </c>
    </row>
    <row r="2826" spans="27:28" ht="13.5">
      <c r="AA2826" s="63">
        <f>'ごみ処理概要'!B2826</f>
        <v>0</v>
      </c>
      <c r="AB2826" s="63">
        <v>2826</v>
      </c>
    </row>
    <row r="2827" spans="27:28" ht="13.5">
      <c r="AA2827" s="63">
        <f>'ごみ処理概要'!B2827</f>
        <v>0</v>
      </c>
      <c r="AB2827" s="63">
        <v>2827</v>
      </c>
    </row>
    <row r="2828" spans="27:28" ht="13.5">
      <c r="AA2828" s="63">
        <f>'ごみ処理概要'!B2828</f>
        <v>0</v>
      </c>
      <c r="AB2828" s="63">
        <v>2828</v>
      </c>
    </row>
    <row r="2829" spans="27:28" ht="13.5">
      <c r="AA2829" s="63">
        <f>'ごみ処理概要'!B2829</f>
        <v>0</v>
      </c>
      <c r="AB2829" s="63">
        <v>2829</v>
      </c>
    </row>
    <row r="2830" spans="27:28" ht="13.5">
      <c r="AA2830" s="63">
        <f>'ごみ処理概要'!B2830</f>
        <v>0</v>
      </c>
      <c r="AB2830" s="63">
        <v>2830</v>
      </c>
    </row>
    <row r="2831" spans="27:28" ht="13.5">
      <c r="AA2831" s="63">
        <f>'ごみ処理概要'!B2831</f>
        <v>0</v>
      </c>
      <c r="AB2831" s="63">
        <v>2831</v>
      </c>
    </row>
    <row r="2832" spans="27:28" ht="13.5">
      <c r="AA2832" s="63">
        <f>'ごみ処理概要'!B2832</f>
        <v>0</v>
      </c>
      <c r="AB2832" s="63">
        <v>2832</v>
      </c>
    </row>
    <row r="2833" spans="27:28" ht="13.5">
      <c r="AA2833" s="63">
        <f>'ごみ処理概要'!B2833</f>
        <v>0</v>
      </c>
      <c r="AB2833" s="63">
        <v>2833</v>
      </c>
    </row>
    <row r="2834" spans="27:28" ht="13.5">
      <c r="AA2834" s="63">
        <f>'ごみ処理概要'!B2834</f>
        <v>0</v>
      </c>
      <c r="AB2834" s="63">
        <v>2834</v>
      </c>
    </row>
    <row r="2835" spans="27:28" ht="13.5">
      <c r="AA2835" s="63">
        <f>'ごみ処理概要'!B2835</f>
        <v>0</v>
      </c>
      <c r="AB2835" s="63">
        <v>2835</v>
      </c>
    </row>
    <row r="2836" spans="27:28" ht="13.5">
      <c r="AA2836" s="63">
        <f>'ごみ処理概要'!B2836</f>
        <v>0</v>
      </c>
      <c r="AB2836" s="63">
        <v>2836</v>
      </c>
    </row>
    <row r="2837" spans="27:28" ht="13.5">
      <c r="AA2837" s="63">
        <f>'ごみ処理概要'!B2837</f>
        <v>0</v>
      </c>
      <c r="AB2837" s="63">
        <v>2837</v>
      </c>
    </row>
    <row r="2838" spans="27:28" ht="13.5">
      <c r="AA2838" s="63">
        <f>'ごみ処理概要'!B2838</f>
        <v>0</v>
      </c>
      <c r="AB2838" s="63">
        <v>2838</v>
      </c>
    </row>
    <row r="2839" spans="27:28" ht="13.5">
      <c r="AA2839" s="63">
        <f>'ごみ処理概要'!B2839</f>
        <v>0</v>
      </c>
      <c r="AB2839" s="63">
        <v>2839</v>
      </c>
    </row>
    <row r="2840" spans="27:28" ht="13.5">
      <c r="AA2840" s="63">
        <f>'ごみ処理概要'!B2840</f>
        <v>0</v>
      </c>
      <c r="AB2840" s="63">
        <v>2840</v>
      </c>
    </row>
    <row r="2841" spans="27:28" ht="13.5">
      <c r="AA2841" s="63">
        <f>'ごみ処理概要'!B2841</f>
        <v>0</v>
      </c>
      <c r="AB2841" s="63">
        <v>2841</v>
      </c>
    </row>
    <row r="2842" spans="27:28" ht="13.5">
      <c r="AA2842" s="63">
        <f>'ごみ処理概要'!B2842</f>
        <v>0</v>
      </c>
      <c r="AB2842" s="63">
        <v>2842</v>
      </c>
    </row>
    <row r="2843" spans="27:28" ht="13.5">
      <c r="AA2843" s="63">
        <f>'ごみ処理概要'!B2843</f>
        <v>0</v>
      </c>
      <c r="AB2843" s="63">
        <v>2843</v>
      </c>
    </row>
    <row r="2844" spans="27:28" ht="13.5">
      <c r="AA2844" s="63">
        <f>'ごみ処理概要'!B2844</f>
        <v>0</v>
      </c>
      <c r="AB2844" s="63">
        <v>2844</v>
      </c>
    </row>
    <row r="2845" spans="27:28" ht="13.5">
      <c r="AA2845" s="63">
        <f>'ごみ処理概要'!B2845</f>
        <v>0</v>
      </c>
      <c r="AB2845" s="63">
        <v>2845</v>
      </c>
    </row>
    <row r="2846" spans="27:28" ht="13.5">
      <c r="AA2846" s="63">
        <f>'ごみ処理概要'!B2846</f>
        <v>0</v>
      </c>
      <c r="AB2846" s="63">
        <v>2846</v>
      </c>
    </row>
    <row r="2847" spans="27:28" ht="13.5">
      <c r="AA2847" s="63">
        <f>'ごみ処理概要'!B2847</f>
        <v>0</v>
      </c>
      <c r="AB2847" s="63">
        <v>2847</v>
      </c>
    </row>
    <row r="2848" spans="27:28" ht="13.5">
      <c r="AA2848" s="63">
        <f>'ごみ処理概要'!B2848</f>
        <v>0</v>
      </c>
      <c r="AB2848" s="63">
        <v>2848</v>
      </c>
    </row>
    <row r="2849" spans="27:28" ht="13.5">
      <c r="AA2849" s="63">
        <f>'ごみ処理概要'!B2849</f>
        <v>0</v>
      </c>
      <c r="AB2849" s="63">
        <v>2849</v>
      </c>
    </row>
    <row r="2850" spans="27:28" ht="13.5">
      <c r="AA2850" s="63">
        <f>'ごみ処理概要'!B2850</f>
        <v>0</v>
      </c>
      <c r="AB2850" s="63">
        <v>2850</v>
      </c>
    </row>
    <row r="2851" spans="27:28" ht="13.5">
      <c r="AA2851" s="63">
        <f>'ごみ処理概要'!B2851</f>
        <v>0</v>
      </c>
      <c r="AB2851" s="63">
        <v>2851</v>
      </c>
    </row>
    <row r="2852" spans="27:28" ht="13.5">
      <c r="AA2852" s="63">
        <f>'ごみ処理概要'!B2852</f>
        <v>0</v>
      </c>
      <c r="AB2852" s="63">
        <v>2852</v>
      </c>
    </row>
    <row r="2853" spans="27:28" ht="13.5">
      <c r="AA2853" s="63">
        <f>'ごみ処理概要'!B2853</f>
        <v>0</v>
      </c>
      <c r="AB2853" s="63">
        <v>2853</v>
      </c>
    </row>
    <row r="2854" spans="27:28" ht="13.5">
      <c r="AA2854" s="63">
        <f>'ごみ処理概要'!B2854</f>
        <v>0</v>
      </c>
      <c r="AB2854" s="63">
        <v>2854</v>
      </c>
    </row>
    <row r="2855" spans="27:28" ht="13.5">
      <c r="AA2855" s="63">
        <f>'ごみ処理概要'!B2855</f>
        <v>0</v>
      </c>
      <c r="AB2855" s="63">
        <v>2855</v>
      </c>
    </row>
    <row r="2856" spans="27:28" ht="13.5">
      <c r="AA2856" s="63">
        <f>'ごみ処理概要'!B2856</f>
        <v>0</v>
      </c>
      <c r="AB2856" s="63">
        <v>2856</v>
      </c>
    </row>
    <row r="2857" spans="27:28" ht="13.5">
      <c r="AA2857" s="63">
        <f>'ごみ処理概要'!B2857</f>
        <v>0</v>
      </c>
      <c r="AB2857" s="63">
        <v>2857</v>
      </c>
    </row>
    <row r="2858" spans="27:28" ht="13.5">
      <c r="AA2858" s="63">
        <f>'ごみ処理概要'!B2858</f>
        <v>0</v>
      </c>
      <c r="AB2858" s="63">
        <v>2858</v>
      </c>
    </row>
    <row r="2859" spans="27:28" ht="13.5">
      <c r="AA2859" s="63">
        <f>'ごみ処理概要'!B2859</f>
        <v>0</v>
      </c>
      <c r="AB2859" s="63">
        <v>2859</v>
      </c>
    </row>
    <row r="2860" spans="27:28" ht="13.5">
      <c r="AA2860" s="63">
        <f>'ごみ処理概要'!B2860</f>
        <v>0</v>
      </c>
      <c r="AB2860" s="63">
        <v>2860</v>
      </c>
    </row>
    <row r="2861" spans="27:28" ht="13.5">
      <c r="AA2861" s="63">
        <f>'ごみ処理概要'!B2861</f>
        <v>0</v>
      </c>
      <c r="AB2861" s="63">
        <v>2861</v>
      </c>
    </row>
    <row r="2862" spans="27:28" ht="13.5">
      <c r="AA2862" s="63">
        <f>'ごみ処理概要'!B2862</f>
        <v>0</v>
      </c>
      <c r="AB2862" s="63">
        <v>2862</v>
      </c>
    </row>
    <row r="2863" spans="27:28" ht="13.5">
      <c r="AA2863" s="63">
        <f>'ごみ処理概要'!B2863</f>
        <v>0</v>
      </c>
      <c r="AB2863" s="63">
        <v>2863</v>
      </c>
    </row>
    <row r="2864" spans="27:28" ht="13.5">
      <c r="AA2864" s="63">
        <f>'ごみ処理概要'!B2864</f>
        <v>0</v>
      </c>
      <c r="AB2864" s="63">
        <v>2864</v>
      </c>
    </row>
    <row r="2865" spans="27:28" ht="13.5">
      <c r="AA2865" s="63">
        <f>'ごみ処理概要'!B2865</f>
        <v>0</v>
      </c>
      <c r="AB2865" s="63">
        <v>2865</v>
      </c>
    </row>
    <row r="2866" spans="27:28" ht="13.5">
      <c r="AA2866" s="63">
        <f>'ごみ処理概要'!B2866</f>
        <v>0</v>
      </c>
      <c r="AB2866" s="63">
        <v>2866</v>
      </c>
    </row>
    <row r="2867" spans="27:28" ht="13.5">
      <c r="AA2867" s="63">
        <f>'ごみ処理概要'!B2867</f>
        <v>0</v>
      </c>
      <c r="AB2867" s="63">
        <v>2867</v>
      </c>
    </row>
    <row r="2868" spans="27:28" ht="13.5">
      <c r="AA2868" s="63">
        <f>'ごみ処理概要'!B2868</f>
        <v>0</v>
      </c>
      <c r="AB2868" s="63">
        <v>2868</v>
      </c>
    </row>
    <row r="2869" spans="27:28" ht="13.5">
      <c r="AA2869" s="63">
        <f>'ごみ処理概要'!B2869</f>
        <v>0</v>
      </c>
      <c r="AB2869" s="63">
        <v>2869</v>
      </c>
    </row>
    <row r="2870" spans="27:28" ht="13.5">
      <c r="AA2870" s="63">
        <f>'ごみ処理概要'!B2870</f>
        <v>0</v>
      </c>
      <c r="AB2870" s="63">
        <v>2870</v>
      </c>
    </row>
    <row r="2871" spans="27:28" ht="13.5">
      <c r="AA2871" s="63">
        <f>'ごみ処理概要'!B2871</f>
        <v>0</v>
      </c>
      <c r="AB2871" s="63">
        <v>2871</v>
      </c>
    </row>
    <row r="2872" spans="27:28" ht="13.5">
      <c r="AA2872" s="63">
        <f>'ごみ処理概要'!B2872</f>
        <v>0</v>
      </c>
      <c r="AB2872" s="63">
        <v>2872</v>
      </c>
    </row>
    <row r="2873" spans="27:28" ht="13.5">
      <c r="AA2873" s="63">
        <f>'ごみ処理概要'!B2873</f>
        <v>0</v>
      </c>
      <c r="AB2873" s="63">
        <v>2873</v>
      </c>
    </row>
    <row r="2874" spans="27:28" ht="13.5">
      <c r="AA2874" s="63">
        <f>'ごみ処理概要'!B2874</f>
        <v>0</v>
      </c>
      <c r="AB2874" s="63">
        <v>2874</v>
      </c>
    </row>
    <row r="2875" spans="27:28" ht="13.5">
      <c r="AA2875" s="63">
        <f>'ごみ処理概要'!B2875</f>
        <v>0</v>
      </c>
      <c r="AB2875" s="63">
        <v>2875</v>
      </c>
    </row>
    <row r="2876" spans="27:28" ht="13.5">
      <c r="AA2876" s="63">
        <f>'ごみ処理概要'!B2876</f>
        <v>0</v>
      </c>
      <c r="AB2876" s="63">
        <v>2876</v>
      </c>
    </row>
    <row r="2877" spans="27:28" ht="13.5">
      <c r="AA2877" s="63">
        <f>'ごみ処理概要'!B2877</f>
        <v>0</v>
      </c>
      <c r="AB2877" s="63">
        <v>2877</v>
      </c>
    </row>
    <row r="2878" spans="27:28" ht="13.5">
      <c r="AA2878" s="63">
        <f>'ごみ処理概要'!B2878</f>
        <v>0</v>
      </c>
      <c r="AB2878" s="63">
        <v>2878</v>
      </c>
    </row>
    <row r="2879" spans="27:28" ht="13.5">
      <c r="AA2879" s="63">
        <f>'ごみ処理概要'!B2879</f>
        <v>0</v>
      </c>
      <c r="AB2879" s="63">
        <v>2879</v>
      </c>
    </row>
    <row r="2880" spans="27:28" ht="13.5">
      <c r="AA2880" s="63">
        <f>'ごみ処理概要'!B2880</f>
        <v>0</v>
      </c>
      <c r="AB2880" s="63">
        <v>2880</v>
      </c>
    </row>
    <row r="2881" spans="27:28" ht="13.5">
      <c r="AA2881" s="63">
        <f>'ごみ処理概要'!B2881</f>
        <v>0</v>
      </c>
      <c r="AB2881" s="63">
        <v>2881</v>
      </c>
    </row>
    <row r="2882" spans="27:28" ht="13.5">
      <c r="AA2882" s="63">
        <f>'ごみ処理概要'!B2882</f>
        <v>0</v>
      </c>
      <c r="AB2882" s="63">
        <v>2882</v>
      </c>
    </row>
    <row r="2883" spans="27:28" ht="13.5">
      <c r="AA2883" s="63">
        <f>'ごみ処理概要'!B2883</f>
        <v>0</v>
      </c>
      <c r="AB2883" s="63">
        <v>2883</v>
      </c>
    </row>
    <row r="2884" spans="27:28" ht="13.5">
      <c r="AA2884" s="63">
        <f>'ごみ処理概要'!B2884</f>
        <v>0</v>
      </c>
      <c r="AB2884" s="63">
        <v>2884</v>
      </c>
    </row>
    <row r="2885" spans="27:28" ht="13.5">
      <c r="AA2885" s="63">
        <f>'ごみ処理概要'!B2885</f>
        <v>0</v>
      </c>
      <c r="AB2885" s="63">
        <v>2885</v>
      </c>
    </row>
    <row r="2886" spans="27:28" ht="13.5">
      <c r="AA2886" s="63">
        <f>'ごみ処理概要'!B2886</f>
        <v>0</v>
      </c>
      <c r="AB2886" s="63">
        <v>2886</v>
      </c>
    </row>
    <row r="2887" spans="27:28" ht="13.5">
      <c r="AA2887" s="63">
        <f>'ごみ処理概要'!B2887</f>
        <v>0</v>
      </c>
      <c r="AB2887" s="63">
        <v>2887</v>
      </c>
    </row>
    <row r="2888" spans="27:28" ht="13.5">
      <c r="AA2888" s="63">
        <f>'ごみ処理概要'!B2888</f>
        <v>0</v>
      </c>
      <c r="AB2888" s="63">
        <v>2888</v>
      </c>
    </row>
    <row r="2889" spans="27:28" ht="13.5">
      <c r="AA2889" s="63">
        <f>'ごみ処理概要'!B2889</f>
        <v>0</v>
      </c>
      <c r="AB2889" s="63">
        <v>2889</v>
      </c>
    </row>
    <row r="2890" spans="27:28" ht="13.5">
      <c r="AA2890" s="63">
        <f>'ごみ処理概要'!B2890</f>
        <v>0</v>
      </c>
      <c r="AB2890" s="63">
        <v>2890</v>
      </c>
    </row>
    <row r="2891" spans="27:28" ht="13.5">
      <c r="AA2891" s="63">
        <f>'ごみ処理概要'!B2891</f>
        <v>0</v>
      </c>
      <c r="AB2891" s="63">
        <v>2891</v>
      </c>
    </row>
    <row r="2892" spans="27:28" ht="13.5">
      <c r="AA2892" s="63">
        <f>'ごみ処理概要'!B2892</f>
        <v>0</v>
      </c>
      <c r="AB2892" s="63">
        <v>2892</v>
      </c>
    </row>
    <row r="2893" spans="27:28" ht="13.5">
      <c r="AA2893" s="63">
        <f>'ごみ処理概要'!B2893</f>
        <v>0</v>
      </c>
      <c r="AB2893" s="63">
        <v>2893</v>
      </c>
    </row>
    <row r="2894" spans="27:28" ht="13.5">
      <c r="AA2894" s="63">
        <f>'ごみ処理概要'!B2894</f>
        <v>0</v>
      </c>
      <c r="AB2894" s="63">
        <v>2894</v>
      </c>
    </row>
    <row r="2895" spans="27:28" ht="13.5">
      <c r="AA2895" s="63">
        <f>'ごみ処理概要'!B2895</f>
        <v>0</v>
      </c>
      <c r="AB2895" s="63">
        <v>2895</v>
      </c>
    </row>
    <row r="2896" spans="27:28" ht="13.5">
      <c r="AA2896" s="63">
        <f>'ごみ処理概要'!B2896</f>
        <v>0</v>
      </c>
      <c r="AB2896" s="63">
        <v>2896</v>
      </c>
    </row>
    <row r="2897" spans="27:28" ht="13.5">
      <c r="AA2897" s="63">
        <f>'ごみ処理概要'!B2897</f>
        <v>0</v>
      </c>
      <c r="AB2897" s="63">
        <v>2897</v>
      </c>
    </row>
    <row r="2898" spans="27:28" ht="13.5">
      <c r="AA2898" s="63">
        <f>'ごみ処理概要'!B2898</f>
        <v>0</v>
      </c>
      <c r="AB2898" s="63">
        <v>2898</v>
      </c>
    </row>
    <row r="2899" spans="27:28" ht="13.5">
      <c r="AA2899" s="63">
        <f>'ごみ処理概要'!B2899</f>
        <v>0</v>
      </c>
      <c r="AB2899" s="63">
        <v>2899</v>
      </c>
    </row>
    <row r="2900" spans="27:28" ht="13.5">
      <c r="AA2900" s="63">
        <f>'ごみ処理概要'!B2900</f>
        <v>0</v>
      </c>
      <c r="AB2900" s="63">
        <v>2900</v>
      </c>
    </row>
    <row r="2901" spans="27:28" ht="13.5">
      <c r="AA2901" s="63">
        <f>'ごみ処理概要'!B2901</f>
        <v>0</v>
      </c>
      <c r="AB2901" s="63">
        <v>2901</v>
      </c>
    </row>
    <row r="2902" spans="27:28" ht="13.5">
      <c r="AA2902" s="63">
        <f>'ごみ処理概要'!B2902</f>
        <v>0</v>
      </c>
      <c r="AB2902" s="63">
        <v>2902</v>
      </c>
    </row>
    <row r="2903" spans="27:28" ht="13.5">
      <c r="AA2903" s="63">
        <f>'ごみ処理概要'!B2903</f>
        <v>0</v>
      </c>
      <c r="AB2903" s="63">
        <v>2903</v>
      </c>
    </row>
    <row r="2904" spans="27:28" ht="13.5">
      <c r="AA2904" s="63">
        <f>'ごみ処理概要'!B2904</f>
        <v>0</v>
      </c>
      <c r="AB2904" s="63">
        <v>2904</v>
      </c>
    </row>
    <row r="2905" spans="27:28" ht="13.5">
      <c r="AA2905" s="63">
        <f>'ごみ処理概要'!B2905</f>
        <v>0</v>
      </c>
      <c r="AB2905" s="63">
        <v>2905</v>
      </c>
    </row>
    <row r="2906" spans="27:28" ht="13.5">
      <c r="AA2906" s="63">
        <f>'ごみ処理概要'!B2906</f>
        <v>0</v>
      </c>
      <c r="AB2906" s="63">
        <v>2906</v>
      </c>
    </row>
    <row r="2907" spans="27:28" ht="13.5">
      <c r="AA2907" s="63">
        <f>'ごみ処理概要'!B2907</f>
        <v>0</v>
      </c>
      <c r="AB2907" s="63">
        <v>2907</v>
      </c>
    </row>
    <row r="2908" spans="27:28" ht="13.5">
      <c r="AA2908" s="63">
        <f>'ごみ処理概要'!B2908</f>
        <v>0</v>
      </c>
      <c r="AB2908" s="63">
        <v>2908</v>
      </c>
    </row>
    <row r="2909" spans="27:28" ht="13.5">
      <c r="AA2909" s="63">
        <f>'ごみ処理概要'!B2909</f>
        <v>0</v>
      </c>
      <c r="AB2909" s="63">
        <v>2909</v>
      </c>
    </row>
    <row r="2910" spans="27:28" ht="13.5">
      <c r="AA2910" s="63">
        <f>'ごみ処理概要'!B2910</f>
        <v>0</v>
      </c>
      <c r="AB2910" s="63">
        <v>2910</v>
      </c>
    </row>
    <row r="2911" spans="27:28" ht="13.5">
      <c r="AA2911" s="63">
        <f>'ごみ処理概要'!B2911</f>
        <v>0</v>
      </c>
      <c r="AB2911" s="63">
        <v>2911</v>
      </c>
    </row>
    <row r="2912" spans="27:28" ht="13.5">
      <c r="AA2912" s="63">
        <f>'ごみ処理概要'!B2912</f>
        <v>0</v>
      </c>
      <c r="AB2912" s="63">
        <v>2912</v>
      </c>
    </row>
    <row r="2913" spans="27:28" ht="13.5">
      <c r="AA2913" s="63">
        <f>'ごみ処理概要'!B2913</f>
        <v>0</v>
      </c>
      <c r="AB2913" s="63">
        <v>2913</v>
      </c>
    </row>
    <row r="2914" spans="27:28" ht="13.5">
      <c r="AA2914" s="63">
        <f>'ごみ処理概要'!B2914</f>
        <v>0</v>
      </c>
      <c r="AB2914" s="63">
        <v>2914</v>
      </c>
    </row>
    <row r="2915" spans="27:28" ht="13.5">
      <c r="AA2915" s="63">
        <f>'ごみ処理概要'!B2915</f>
        <v>0</v>
      </c>
      <c r="AB2915" s="63">
        <v>2915</v>
      </c>
    </row>
    <row r="2916" spans="27:28" ht="13.5">
      <c r="AA2916" s="63">
        <f>'ごみ処理概要'!B2916</f>
        <v>0</v>
      </c>
      <c r="AB2916" s="63">
        <v>2916</v>
      </c>
    </row>
    <row r="2917" spans="27:28" ht="13.5">
      <c r="AA2917" s="63">
        <f>'ごみ処理概要'!B2917</f>
        <v>0</v>
      </c>
      <c r="AB2917" s="63">
        <v>2917</v>
      </c>
    </row>
    <row r="2918" spans="27:28" ht="13.5">
      <c r="AA2918" s="63">
        <f>'ごみ処理概要'!B2918</f>
        <v>0</v>
      </c>
      <c r="AB2918" s="63">
        <v>2918</v>
      </c>
    </row>
    <row r="2919" spans="27:28" ht="13.5">
      <c r="AA2919" s="63">
        <f>'ごみ処理概要'!B2919</f>
        <v>0</v>
      </c>
      <c r="AB2919" s="63">
        <v>2919</v>
      </c>
    </row>
    <row r="2920" spans="27:28" ht="13.5">
      <c r="AA2920" s="63">
        <f>'ごみ処理概要'!B2920</f>
        <v>0</v>
      </c>
      <c r="AB2920" s="63">
        <v>2920</v>
      </c>
    </row>
    <row r="2921" spans="27:28" ht="13.5">
      <c r="AA2921" s="63">
        <f>'ごみ処理概要'!B2921</f>
        <v>0</v>
      </c>
      <c r="AB2921" s="63">
        <v>2921</v>
      </c>
    </row>
    <row r="2922" spans="27:28" ht="13.5">
      <c r="AA2922" s="63">
        <f>'ごみ処理概要'!B2922</f>
        <v>0</v>
      </c>
      <c r="AB2922" s="63">
        <v>2922</v>
      </c>
    </row>
    <row r="2923" spans="27:28" ht="13.5">
      <c r="AA2923" s="63">
        <f>'ごみ処理概要'!B2923</f>
        <v>0</v>
      </c>
      <c r="AB2923" s="63">
        <v>2923</v>
      </c>
    </row>
    <row r="2924" spans="27:28" ht="13.5">
      <c r="AA2924" s="63">
        <f>'ごみ処理概要'!B2924</f>
        <v>0</v>
      </c>
      <c r="AB2924" s="63">
        <v>2924</v>
      </c>
    </row>
    <row r="2925" spans="27:28" ht="13.5">
      <c r="AA2925" s="63">
        <f>'ごみ処理概要'!B2925</f>
        <v>0</v>
      </c>
      <c r="AB2925" s="63">
        <v>2925</v>
      </c>
    </row>
    <row r="2926" spans="27:28" ht="13.5">
      <c r="AA2926" s="63">
        <f>'ごみ処理概要'!B2926</f>
        <v>0</v>
      </c>
      <c r="AB2926" s="63">
        <v>2926</v>
      </c>
    </row>
    <row r="2927" spans="27:28" ht="13.5">
      <c r="AA2927" s="63">
        <f>'ごみ処理概要'!B2927</f>
        <v>0</v>
      </c>
      <c r="AB2927" s="63">
        <v>2927</v>
      </c>
    </row>
    <row r="2928" spans="27:28" ht="13.5">
      <c r="AA2928" s="63">
        <f>'ごみ処理概要'!B2928</f>
        <v>0</v>
      </c>
      <c r="AB2928" s="63">
        <v>2928</v>
      </c>
    </row>
    <row r="2929" spans="27:28" ht="13.5">
      <c r="AA2929" s="63">
        <f>'ごみ処理概要'!B2929</f>
        <v>0</v>
      </c>
      <c r="AB2929" s="63">
        <v>2929</v>
      </c>
    </row>
    <row r="2930" spans="27:28" ht="13.5">
      <c r="AA2930" s="63">
        <f>'ごみ処理概要'!B2930</f>
        <v>0</v>
      </c>
      <c r="AB2930" s="63">
        <v>2930</v>
      </c>
    </row>
    <row r="2931" spans="27:28" ht="13.5">
      <c r="AA2931" s="63">
        <f>'ごみ処理概要'!B2931</f>
        <v>0</v>
      </c>
      <c r="AB2931" s="63">
        <v>2931</v>
      </c>
    </row>
    <row r="2932" spans="27:28" ht="13.5">
      <c r="AA2932" s="63">
        <f>'ごみ処理概要'!B2932</f>
        <v>0</v>
      </c>
      <c r="AB2932" s="63">
        <v>2932</v>
      </c>
    </row>
    <row r="2933" spans="27:28" ht="13.5">
      <c r="AA2933" s="63">
        <f>'ごみ処理概要'!B2933</f>
        <v>0</v>
      </c>
      <c r="AB2933" s="63">
        <v>2933</v>
      </c>
    </row>
    <row r="2934" spans="27:28" ht="13.5">
      <c r="AA2934" s="63">
        <f>'ごみ処理概要'!B2934</f>
        <v>0</v>
      </c>
      <c r="AB2934" s="63">
        <v>2934</v>
      </c>
    </row>
    <row r="2935" spans="27:28" ht="13.5">
      <c r="AA2935" s="63">
        <f>'ごみ処理概要'!B2935</f>
        <v>0</v>
      </c>
      <c r="AB2935" s="63">
        <v>2935</v>
      </c>
    </row>
    <row r="2936" spans="27:28" ht="13.5">
      <c r="AA2936" s="63">
        <f>'ごみ処理概要'!B2936</f>
        <v>0</v>
      </c>
      <c r="AB2936" s="63">
        <v>2936</v>
      </c>
    </row>
    <row r="2937" spans="27:28" ht="13.5">
      <c r="AA2937" s="63">
        <f>'ごみ処理概要'!B2937</f>
        <v>0</v>
      </c>
      <c r="AB2937" s="63">
        <v>2937</v>
      </c>
    </row>
    <row r="2938" spans="27:28" ht="13.5">
      <c r="AA2938" s="63">
        <f>'ごみ処理概要'!B2938</f>
        <v>0</v>
      </c>
      <c r="AB2938" s="63">
        <v>2938</v>
      </c>
    </row>
    <row r="2939" spans="27:28" ht="13.5">
      <c r="AA2939" s="63">
        <f>'ごみ処理概要'!B2939</f>
        <v>0</v>
      </c>
      <c r="AB2939" s="63">
        <v>2939</v>
      </c>
    </row>
    <row r="2940" spans="27:28" ht="13.5">
      <c r="AA2940" s="63">
        <f>'ごみ処理概要'!B2940</f>
        <v>0</v>
      </c>
      <c r="AB2940" s="63">
        <v>2940</v>
      </c>
    </row>
    <row r="2941" spans="27:28" ht="13.5">
      <c r="AA2941" s="63">
        <f>'ごみ処理概要'!B2941</f>
        <v>0</v>
      </c>
      <c r="AB2941" s="63">
        <v>2941</v>
      </c>
    </row>
    <row r="2942" spans="27:28" ht="13.5">
      <c r="AA2942" s="63">
        <f>'ごみ処理概要'!B2942</f>
        <v>0</v>
      </c>
      <c r="AB2942" s="63">
        <v>2942</v>
      </c>
    </row>
    <row r="2943" spans="27:28" ht="13.5">
      <c r="AA2943" s="63">
        <f>'ごみ処理概要'!B2943</f>
        <v>0</v>
      </c>
      <c r="AB2943" s="63">
        <v>2943</v>
      </c>
    </row>
    <row r="2944" spans="27:28" ht="13.5">
      <c r="AA2944" s="63">
        <f>'ごみ処理概要'!B2944</f>
        <v>0</v>
      </c>
      <c r="AB2944" s="63">
        <v>2944</v>
      </c>
    </row>
    <row r="2945" spans="27:28" ht="13.5">
      <c r="AA2945" s="63">
        <f>'ごみ処理概要'!B2945</f>
        <v>0</v>
      </c>
      <c r="AB2945" s="63">
        <v>2945</v>
      </c>
    </row>
    <row r="2946" spans="27:28" ht="13.5">
      <c r="AA2946" s="63">
        <f>'ごみ処理概要'!B2946</f>
        <v>0</v>
      </c>
      <c r="AB2946" s="63">
        <v>2946</v>
      </c>
    </row>
    <row r="2947" spans="27:28" ht="13.5">
      <c r="AA2947" s="63">
        <f>'ごみ処理概要'!B2947</f>
        <v>0</v>
      </c>
      <c r="AB2947" s="63">
        <v>2947</v>
      </c>
    </row>
    <row r="2948" spans="27:28" ht="13.5">
      <c r="AA2948" s="63">
        <f>'ごみ処理概要'!B2948</f>
        <v>0</v>
      </c>
      <c r="AB2948" s="63">
        <v>2948</v>
      </c>
    </row>
    <row r="2949" spans="27:28" ht="13.5">
      <c r="AA2949" s="63">
        <f>'ごみ処理概要'!B2949</f>
        <v>0</v>
      </c>
      <c r="AB2949" s="63">
        <v>2949</v>
      </c>
    </row>
    <row r="2950" spans="27:28" ht="13.5">
      <c r="AA2950" s="63">
        <f>'ごみ処理概要'!B2950</f>
        <v>0</v>
      </c>
      <c r="AB2950" s="63">
        <v>2950</v>
      </c>
    </row>
    <row r="2951" spans="27:28" ht="13.5">
      <c r="AA2951" s="63">
        <f>'ごみ処理概要'!B2951</f>
        <v>0</v>
      </c>
      <c r="AB2951" s="63">
        <v>2951</v>
      </c>
    </row>
    <row r="2952" spans="27:28" ht="13.5">
      <c r="AA2952" s="63">
        <f>'ごみ処理概要'!B2952</f>
        <v>0</v>
      </c>
      <c r="AB2952" s="63">
        <v>2952</v>
      </c>
    </row>
    <row r="2953" spans="27:28" ht="13.5">
      <c r="AA2953" s="63">
        <f>'ごみ処理概要'!B2953</f>
        <v>0</v>
      </c>
      <c r="AB2953" s="63">
        <v>2953</v>
      </c>
    </row>
    <row r="2954" spans="27:28" ht="13.5">
      <c r="AA2954" s="63">
        <f>'ごみ処理概要'!B2954</f>
        <v>0</v>
      </c>
      <c r="AB2954" s="63">
        <v>2954</v>
      </c>
    </row>
    <row r="2955" spans="27:28" ht="13.5">
      <c r="AA2955" s="63">
        <f>'ごみ処理概要'!B2955</f>
        <v>0</v>
      </c>
      <c r="AB2955" s="63">
        <v>2955</v>
      </c>
    </row>
    <row r="2956" spans="27:28" ht="13.5">
      <c r="AA2956" s="63">
        <f>'ごみ処理概要'!B2956</f>
        <v>0</v>
      </c>
      <c r="AB2956" s="63">
        <v>2956</v>
      </c>
    </row>
    <row r="2957" spans="27:28" ht="13.5">
      <c r="AA2957" s="63">
        <f>'ごみ処理概要'!B2957</f>
        <v>0</v>
      </c>
      <c r="AB2957" s="63">
        <v>2957</v>
      </c>
    </row>
    <row r="2958" spans="27:28" ht="13.5">
      <c r="AA2958" s="63">
        <f>'ごみ処理概要'!B2958</f>
        <v>0</v>
      </c>
      <c r="AB2958" s="63">
        <v>2958</v>
      </c>
    </row>
    <row r="2959" spans="27:28" ht="13.5">
      <c r="AA2959" s="63">
        <f>'ごみ処理概要'!B2959</f>
        <v>0</v>
      </c>
      <c r="AB2959" s="63">
        <v>2959</v>
      </c>
    </row>
    <row r="2960" spans="27:28" ht="13.5">
      <c r="AA2960" s="63">
        <f>'ごみ処理概要'!B2960</f>
        <v>0</v>
      </c>
      <c r="AB2960" s="63">
        <v>2960</v>
      </c>
    </row>
    <row r="2961" spans="27:28" ht="13.5">
      <c r="AA2961" s="63">
        <f>'ごみ処理概要'!B2961</f>
        <v>0</v>
      </c>
      <c r="AB2961" s="63">
        <v>2961</v>
      </c>
    </row>
    <row r="2962" spans="27:28" ht="13.5">
      <c r="AA2962" s="63">
        <f>'ごみ処理概要'!B2962</f>
        <v>0</v>
      </c>
      <c r="AB2962" s="63">
        <v>2962</v>
      </c>
    </row>
    <row r="2963" spans="27:28" ht="13.5">
      <c r="AA2963" s="63">
        <f>'ごみ処理概要'!B2963</f>
        <v>0</v>
      </c>
      <c r="AB2963" s="63">
        <v>2963</v>
      </c>
    </row>
    <row r="2964" spans="27:28" ht="13.5">
      <c r="AA2964" s="63">
        <f>'ごみ処理概要'!B2964</f>
        <v>0</v>
      </c>
      <c r="AB2964" s="63">
        <v>2964</v>
      </c>
    </row>
    <row r="2965" spans="27:28" ht="13.5">
      <c r="AA2965" s="63">
        <f>'ごみ処理概要'!B2965</f>
        <v>0</v>
      </c>
      <c r="AB2965" s="63">
        <v>2965</v>
      </c>
    </row>
    <row r="2966" spans="27:28" ht="13.5">
      <c r="AA2966" s="63">
        <f>'ごみ処理概要'!B2966</f>
        <v>0</v>
      </c>
      <c r="AB2966" s="63">
        <v>2966</v>
      </c>
    </row>
    <row r="2967" spans="27:28" ht="13.5">
      <c r="AA2967" s="63">
        <f>'ごみ処理概要'!B2967</f>
        <v>0</v>
      </c>
      <c r="AB2967" s="63">
        <v>2967</v>
      </c>
    </row>
    <row r="2968" spans="27:28" ht="13.5">
      <c r="AA2968" s="63">
        <f>'ごみ処理概要'!B2968</f>
        <v>0</v>
      </c>
      <c r="AB2968" s="63">
        <v>2968</v>
      </c>
    </row>
    <row r="2969" spans="27:28" ht="13.5">
      <c r="AA2969" s="63">
        <f>'ごみ処理概要'!B2969</f>
        <v>0</v>
      </c>
      <c r="AB2969" s="63">
        <v>2969</v>
      </c>
    </row>
    <row r="2970" spans="27:28" ht="13.5">
      <c r="AA2970" s="63">
        <f>'ごみ処理概要'!B2970</f>
        <v>0</v>
      </c>
      <c r="AB2970" s="63">
        <v>2970</v>
      </c>
    </row>
    <row r="2971" spans="27:28" ht="13.5">
      <c r="AA2971" s="63">
        <f>'ごみ処理概要'!B2971</f>
        <v>0</v>
      </c>
      <c r="AB2971" s="63">
        <v>2971</v>
      </c>
    </row>
    <row r="2972" spans="27:28" ht="13.5">
      <c r="AA2972" s="63">
        <f>'ごみ処理概要'!B2972</f>
        <v>0</v>
      </c>
      <c r="AB2972" s="63">
        <v>2972</v>
      </c>
    </row>
    <row r="2973" spans="27:28" ht="13.5">
      <c r="AA2973" s="63">
        <f>'ごみ処理概要'!B2973</f>
        <v>0</v>
      </c>
      <c r="AB2973" s="63">
        <v>2973</v>
      </c>
    </row>
    <row r="2974" spans="27:28" ht="13.5">
      <c r="AA2974" s="63">
        <f>'ごみ処理概要'!B2974</f>
        <v>0</v>
      </c>
      <c r="AB2974" s="63">
        <v>2974</v>
      </c>
    </row>
    <row r="2975" spans="27:28" ht="13.5">
      <c r="AA2975" s="63">
        <f>'ごみ処理概要'!B2975</f>
        <v>0</v>
      </c>
      <c r="AB2975" s="63">
        <v>2975</v>
      </c>
    </row>
    <row r="2976" spans="27:28" ht="13.5">
      <c r="AA2976" s="63">
        <f>'ごみ処理概要'!B2976</f>
        <v>0</v>
      </c>
      <c r="AB2976" s="63">
        <v>2976</v>
      </c>
    </row>
    <row r="2977" spans="27:28" ht="13.5">
      <c r="AA2977" s="63">
        <f>'ごみ処理概要'!B2977</f>
        <v>0</v>
      </c>
      <c r="AB2977" s="63">
        <v>2977</v>
      </c>
    </row>
    <row r="2978" spans="27:28" ht="13.5">
      <c r="AA2978" s="63">
        <f>'ごみ処理概要'!B2978</f>
        <v>0</v>
      </c>
      <c r="AB2978" s="63">
        <v>2978</v>
      </c>
    </row>
    <row r="2979" spans="27:28" ht="13.5">
      <c r="AA2979" s="63">
        <f>'ごみ処理概要'!B2979</f>
        <v>0</v>
      </c>
      <c r="AB2979" s="63">
        <v>2979</v>
      </c>
    </row>
    <row r="2980" spans="27:28" ht="13.5">
      <c r="AA2980" s="63">
        <f>'ごみ処理概要'!B2980</f>
        <v>0</v>
      </c>
      <c r="AB2980" s="63">
        <v>2980</v>
      </c>
    </row>
    <row r="2981" spans="27:28" ht="13.5">
      <c r="AA2981" s="63">
        <f>'ごみ処理概要'!B2981</f>
        <v>0</v>
      </c>
      <c r="AB2981" s="63">
        <v>2981</v>
      </c>
    </row>
    <row r="2982" spans="27:28" ht="13.5">
      <c r="AA2982" s="63">
        <f>'ごみ処理概要'!B2982</f>
        <v>0</v>
      </c>
      <c r="AB2982" s="63">
        <v>2982</v>
      </c>
    </row>
    <row r="2983" spans="27:28" ht="13.5">
      <c r="AA2983" s="63">
        <f>'ごみ処理概要'!B2983</f>
        <v>0</v>
      </c>
      <c r="AB2983" s="63">
        <v>2983</v>
      </c>
    </row>
    <row r="2984" spans="27:28" ht="13.5">
      <c r="AA2984" s="63">
        <f>'ごみ処理概要'!B2984</f>
        <v>0</v>
      </c>
      <c r="AB2984" s="63">
        <v>2984</v>
      </c>
    </row>
    <row r="2985" spans="27:28" ht="13.5">
      <c r="AA2985" s="63">
        <f>'ごみ処理概要'!B2985</f>
        <v>0</v>
      </c>
      <c r="AB2985" s="63">
        <v>2985</v>
      </c>
    </row>
    <row r="2986" spans="27:28" ht="13.5">
      <c r="AA2986" s="63">
        <f>'ごみ処理概要'!B2986</f>
        <v>0</v>
      </c>
      <c r="AB2986" s="63">
        <v>2986</v>
      </c>
    </row>
    <row r="2987" spans="27:28" ht="13.5">
      <c r="AA2987" s="63">
        <f>'ごみ処理概要'!B2987</f>
        <v>0</v>
      </c>
      <c r="AB2987" s="63">
        <v>2987</v>
      </c>
    </row>
    <row r="2988" spans="27:28" ht="13.5">
      <c r="AA2988" s="63">
        <f>'ごみ処理概要'!B2988</f>
        <v>0</v>
      </c>
      <c r="AB2988" s="63">
        <v>2988</v>
      </c>
    </row>
    <row r="2989" spans="27:28" ht="13.5">
      <c r="AA2989" s="63">
        <f>'ごみ処理概要'!B2989</f>
        <v>0</v>
      </c>
      <c r="AB2989" s="63">
        <v>2989</v>
      </c>
    </row>
    <row r="2990" spans="27:28" ht="13.5">
      <c r="AA2990" s="63">
        <f>'ごみ処理概要'!B2990</f>
        <v>0</v>
      </c>
      <c r="AB2990" s="63">
        <v>2990</v>
      </c>
    </row>
    <row r="2991" spans="27:28" ht="13.5">
      <c r="AA2991" s="63">
        <f>'ごみ処理概要'!B2991</f>
        <v>0</v>
      </c>
      <c r="AB2991" s="63">
        <v>2991</v>
      </c>
    </row>
    <row r="2992" spans="27:28" ht="13.5">
      <c r="AA2992" s="63">
        <f>'ごみ処理概要'!B2992</f>
        <v>0</v>
      </c>
      <c r="AB2992" s="63">
        <v>2992</v>
      </c>
    </row>
    <row r="2993" spans="27:28" ht="13.5">
      <c r="AA2993" s="63">
        <f>'ごみ処理概要'!B2993</f>
        <v>0</v>
      </c>
      <c r="AB2993" s="63">
        <v>2993</v>
      </c>
    </row>
    <row r="2994" spans="27:28" ht="13.5">
      <c r="AA2994" s="63">
        <f>'ごみ処理概要'!B2994</f>
        <v>0</v>
      </c>
      <c r="AB2994" s="63">
        <v>2994</v>
      </c>
    </row>
    <row r="2995" spans="27:28" ht="13.5">
      <c r="AA2995" s="63">
        <f>'ごみ処理概要'!B2995</f>
        <v>0</v>
      </c>
      <c r="AB2995" s="63">
        <v>2995</v>
      </c>
    </row>
    <row r="2996" spans="27:28" ht="13.5">
      <c r="AA2996" s="63">
        <f>'ごみ処理概要'!B2996</f>
        <v>0</v>
      </c>
      <c r="AB2996" s="63">
        <v>2996</v>
      </c>
    </row>
    <row r="2997" spans="27:28" ht="13.5">
      <c r="AA2997" s="63">
        <f>'ごみ処理概要'!B2997</f>
        <v>0</v>
      </c>
      <c r="AB2997" s="63">
        <v>2997</v>
      </c>
    </row>
    <row r="2998" spans="27:28" ht="13.5">
      <c r="AA2998" s="63">
        <f>'ごみ処理概要'!B2998</f>
        <v>0</v>
      </c>
      <c r="AB2998" s="63">
        <v>2998</v>
      </c>
    </row>
    <row r="2999" spans="27:28" ht="13.5">
      <c r="AA2999" s="63">
        <f>'ごみ処理概要'!B2999</f>
        <v>0</v>
      </c>
      <c r="AB2999" s="63">
        <v>2999</v>
      </c>
    </row>
    <row r="3000" spans="27:28" ht="13.5">
      <c r="AA3000" s="63">
        <f>'ごみ処理概要'!B3000</f>
        <v>0</v>
      </c>
      <c r="AB3000" s="63">
        <v>3000</v>
      </c>
    </row>
    <row r="3001" spans="27:28" ht="13.5">
      <c r="AA3001" s="63">
        <f>'ごみ処理概要'!B2007</f>
        <v>0</v>
      </c>
      <c r="AB3001" s="63">
        <v>3000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78" customWidth="1"/>
    <col min="2" max="2" width="15.8984375" style="78" customWidth="1"/>
    <col min="3" max="3" width="12.19921875" style="78" customWidth="1"/>
    <col min="4" max="4" width="8.69921875" style="78" customWidth="1"/>
    <col min="5" max="5" width="10.3984375" style="78" customWidth="1"/>
    <col min="6" max="6" width="13.59765625" style="78" customWidth="1"/>
    <col min="7" max="7" width="8.69921875" style="78" customWidth="1"/>
    <col min="8" max="8" width="8.59765625" style="102" customWidth="1"/>
    <col min="9" max="9" width="12.19921875" style="78" customWidth="1"/>
    <col min="10" max="10" width="8.69921875" style="78" customWidth="1"/>
    <col min="11" max="11" width="18" style="78" customWidth="1"/>
    <col min="12" max="12" width="10.5" style="103" customWidth="1"/>
    <col min="13" max="13" width="12.19921875" style="78" customWidth="1"/>
    <col min="14" max="14" width="12.8984375" style="78" customWidth="1"/>
    <col min="15" max="15" width="8.8984375" style="78" customWidth="1"/>
    <col min="16" max="16" width="12.19921875" style="78" customWidth="1"/>
    <col min="17" max="17" width="1.203125" style="78" customWidth="1"/>
    <col min="18" max="16384" width="0" style="78" hidden="1" customWidth="1"/>
  </cols>
  <sheetData>
    <row r="1" spans="1:16" ht="13.5" customHeight="1">
      <c r="A1" s="392" t="str">
        <f>'ごみ集計結果'!B4&amp;" ごみ処理フローシート"</f>
        <v>合計 処理量（平成20年度実績） ごみ処理フローシート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3.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="104" customFormat="1" ht="7.5" customHeight="1" thickBot="1">
      <c r="A3" s="243"/>
    </row>
    <row r="4" spans="1:16" s="105" customFormat="1" ht="21.75" customHeight="1">
      <c r="A4" s="391" t="s">
        <v>440</v>
      </c>
      <c r="B4" s="392"/>
      <c r="C4" s="392"/>
      <c r="E4" s="106" t="s">
        <v>105</v>
      </c>
      <c r="F4" s="107"/>
      <c r="H4" s="108"/>
      <c r="I4" s="109"/>
      <c r="L4" s="109"/>
      <c r="M4" s="109"/>
      <c r="O4" s="110" t="s">
        <v>106</v>
      </c>
      <c r="P4" s="111"/>
    </row>
    <row r="5" spans="1:16" s="105" customFormat="1" ht="21.75" customHeight="1" thickBot="1">
      <c r="A5" s="244"/>
      <c r="B5" s="112"/>
      <c r="C5" s="112"/>
      <c r="E5" s="113" t="s">
        <v>337</v>
      </c>
      <c r="F5" s="114">
        <f>'ごみ集計結果'!L26</f>
        <v>2213</v>
      </c>
      <c r="H5" s="108"/>
      <c r="I5" s="109"/>
      <c r="L5" s="109"/>
      <c r="M5" s="109"/>
      <c r="O5" s="113" t="s">
        <v>338</v>
      </c>
      <c r="P5" s="114">
        <f>'ごみ集計結果'!N27</f>
        <v>34694</v>
      </c>
    </row>
    <row r="6" spans="1:13" s="105" customFormat="1" ht="21.75" customHeight="1" thickBot="1">
      <c r="A6" s="244"/>
      <c r="F6" s="115"/>
      <c r="H6" s="108"/>
      <c r="I6" s="109"/>
      <c r="L6" s="109"/>
      <c r="M6" s="115"/>
    </row>
    <row r="7" spans="3:13" s="105" customFormat="1" ht="21.75" customHeight="1">
      <c r="C7" s="115"/>
      <c r="E7" s="106" t="s">
        <v>107</v>
      </c>
      <c r="F7" s="111"/>
      <c r="H7" s="116" t="s">
        <v>57</v>
      </c>
      <c r="I7" s="111"/>
      <c r="K7" s="117" t="s">
        <v>108</v>
      </c>
      <c r="L7" s="118" t="s">
        <v>339</v>
      </c>
      <c r="M7" s="119">
        <f>'ごみ集計結果'!N15</f>
        <v>25219</v>
      </c>
    </row>
    <row r="8" spans="1:13" s="105" customFormat="1" ht="21.75" customHeight="1" thickBot="1">
      <c r="A8" s="115"/>
      <c r="B8" s="393" t="s">
        <v>109</v>
      </c>
      <c r="C8" s="393"/>
      <c r="E8" s="113" t="s">
        <v>340</v>
      </c>
      <c r="F8" s="114">
        <f>'ごみ集計結果'!L7</f>
        <v>321172</v>
      </c>
      <c r="H8" s="113" t="s">
        <v>341</v>
      </c>
      <c r="I8" s="114">
        <f>'ごみ集計結果'!L15</f>
        <v>337015</v>
      </c>
      <c r="K8" s="120" t="s">
        <v>110</v>
      </c>
      <c r="L8" s="121" t="s">
        <v>342</v>
      </c>
      <c r="M8" s="122">
        <f>'ごみ集計結果'!O15</f>
        <v>18519</v>
      </c>
    </row>
    <row r="9" spans="1:13" s="105" customFormat="1" ht="21.75" customHeight="1" thickBot="1">
      <c r="A9" s="115"/>
      <c r="C9" s="115"/>
      <c r="F9" s="115"/>
      <c r="H9" s="108"/>
      <c r="I9" s="115"/>
      <c r="L9" s="109"/>
      <c r="M9" s="115"/>
    </row>
    <row r="10" spans="1:16" s="105" customFormat="1" ht="21.75" customHeight="1" thickBot="1">
      <c r="A10" s="115"/>
      <c r="B10" s="123" t="s">
        <v>31</v>
      </c>
      <c r="C10" s="125">
        <f>'ごみ集計結果'!E12+'ごみ集計結果'!F12</f>
        <v>0</v>
      </c>
      <c r="F10" s="115"/>
      <c r="H10" s="108"/>
      <c r="K10" s="126" t="s">
        <v>111</v>
      </c>
      <c r="L10" s="127" t="s">
        <v>343</v>
      </c>
      <c r="M10" s="125">
        <f>'ごみ集計結果'!M23</f>
        <v>15843</v>
      </c>
      <c r="O10" s="110" t="s">
        <v>112</v>
      </c>
      <c r="P10" s="111"/>
    </row>
    <row r="11" spans="1:16" s="105" customFormat="1" ht="21.75" customHeight="1" thickBot="1">
      <c r="A11" s="115"/>
      <c r="C11" s="128"/>
      <c r="F11" s="115"/>
      <c r="H11" s="108"/>
      <c r="I11" s="115"/>
      <c r="L11" s="109"/>
      <c r="M11" s="115"/>
      <c r="O11" s="113"/>
      <c r="P11" s="114">
        <f>'ごみ集計結果'!N23</f>
        <v>7262</v>
      </c>
    </row>
    <row r="12" spans="1:13" s="105" customFormat="1" ht="21.75" customHeight="1" thickBot="1">
      <c r="A12" s="115"/>
      <c r="B12" s="123" t="s">
        <v>32</v>
      </c>
      <c r="C12" s="125">
        <f>'ごみ集計結果'!E13+'ごみ集計結果'!F13</f>
        <v>281042</v>
      </c>
      <c r="F12" s="115"/>
      <c r="H12" s="116" t="s">
        <v>61</v>
      </c>
      <c r="I12" s="111"/>
      <c r="K12" s="117" t="s">
        <v>111</v>
      </c>
      <c r="L12" s="118" t="s">
        <v>344</v>
      </c>
      <c r="M12" s="119">
        <f>'ごみ集計結果'!M16</f>
        <v>3771</v>
      </c>
    </row>
    <row r="13" spans="1:13" s="105" customFormat="1" ht="21.75" customHeight="1" thickBot="1">
      <c r="A13" s="115"/>
      <c r="C13" s="128"/>
      <c r="F13" s="115"/>
      <c r="H13" s="113" t="s">
        <v>345</v>
      </c>
      <c r="I13" s="114">
        <f>'ごみ集計結果'!L16</f>
        <v>9568</v>
      </c>
      <c r="K13" s="129" t="s">
        <v>112</v>
      </c>
      <c r="L13" s="130" t="s">
        <v>346</v>
      </c>
      <c r="M13" s="131">
        <f>'ごみ集計結果'!N16</f>
        <v>2532</v>
      </c>
    </row>
    <row r="14" spans="1:13" s="105" customFormat="1" ht="21.75" customHeight="1" thickBot="1">
      <c r="A14" s="115"/>
      <c r="B14" s="123" t="s">
        <v>33</v>
      </c>
      <c r="C14" s="125">
        <f>'ごみ集計結果'!E14+'ごみ集計結果'!F14</f>
        <v>14737</v>
      </c>
      <c r="F14" s="115"/>
      <c r="H14" s="108"/>
      <c r="I14" s="115"/>
      <c r="K14" s="132" t="s">
        <v>110</v>
      </c>
      <c r="L14" s="133" t="s">
        <v>347</v>
      </c>
      <c r="M14" s="114">
        <f>'ごみ集計結果'!O16</f>
        <v>2353</v>
      </c>
    </row>
    <row r="15" spans="1:13" s="105" customFormat="1" ht="21.75" customHeight="1" thickBot="1">
      <c r="A15" s="115"/>
      <c r="B15" s="134"/>
      <c r="C15" s="135"/>
      <c r="F15" s="115"/>
      <c r="H15" s="108"/>
      <c r="I15" s="115"/>
      <c r="K15" s="136"/>
      <c r="L15" s="124"/>
      <c r="M15" s="137"/>
    </row>
    <row r="16" spans="1:13" s="105" customFormat="1" ht="21.75" customHeight="1" thickBot="1">
      <c r="A16" s="115"/>
      <c r="B16" s="123" t="s">
        <v>28</v>
      </c>
      <c r="C16" s="125">
        <f>'ごみ集計結果'!E15+'ごみ集計結果'!F15</f>
        <v>57427</v>
      </c>
      <c r="F16" s="115"/>
      <c r="H16" s="116" t="s">
        <v>336</v>
      </c>
      <c r="I16" s="111"/>
      <c r="K16" s="117" t="s">
        <v>111</v>
      </c>
      <c r="L16" s="118" t="s">
        <v>368</v>
      </c>
      <c r="M16" s="119">
        <f>'ごみ集計結果'!M21</f>
        <v>5951</v>
      </c>
    </row>
    <row r="17" spans="1:13" s="105" customFormat="1" ht="21.75" customHeight="1" thickBot="1">
      <c r="A17" s="115"/>
      <c r="C17" s="138"/>
      <c r="H17" s="113" t="s">
        <v>367</v>
      </c>
      <c r="I17" s="114">
        <f>'ごみ集計結果'!L21</f>
        <v>30095</v>
      </c>
      <c r="K17" s="129" t="s">
        <v>112</v>
      </c>
      <c r="L17" s="130" t="s">
        <v>369</v>
      </c>
      <c r="M17" s="131">
        <f>'ごみ集計結果'!N21</f>
        <v>4275</v>
      </c>
    </row>
    <row r="18" spans="1:13" s="105" customFormat="1" ht="21.75" customHeight="1" thickBot="1">
      <c r="A18" s="115"/>
      <c r="B18" s="139" t="s">
        <v>114</v>
      </c>
      <c r="C18" s="125">
        <f>'ごみ集計結果'!E16+'ごみ集計結果'!F16</f>
        <v>217</v>
      </c>
      <c r="H18" s="108"/>
      <c r="I18" s="115"/>
      <c r="K18" s="132" t="s">
        <v>110</v>
      </c>
      <c r="L18" s="133" t="s">
        <v>370</v>
      </c>
      <c r="M18" s="114">
        <f>'ごみ集計結果'!O21</f>
        <v>17862</v>
      </c>
    </row>
    <row r="19" spans="1:13" s="105" customFormat="1" ht="21.75" customHeight="1" thickBot="1">
      <c r="A19" s="115"/>
      <c r="C19" s="128"/>
      <c r="H19" s="108"/>
      <c r="I19" s="115"/>
      <c r="K19" s="136"/>
      <c r="L19" s="124"/>
      <c r="M19" s="137"/>
    </row>
    <row r="20" spans="1:17" s="105" customFormat="1" ht="21.75" customHeight="1" thickBot="1">
      <c r="A20" s="115"/>
      <c r="B20" s="139" t="s">
        <v>34</v>
      </c>
      <c r="C20" s="125">
        <f>'ごみ集計結果'!E17+'ごみ集計結果'!F17</f>
        <v>2340</v>
      </c>
      <c r="E20" s="116" t="s">
        <v>115</v>
      </c>
      <c r="F20" s="107"/>
      <c r="H20" s="116" t="s">
        <v>113</v>
      </c>
      <c r="I20" s="111"/>
      <c r="K20" s="117" t="s">
        <v>111</v>
      </c>
      <c r="L20" s="118" t="s">
        <v>348</v>
      </c>
      <c r="M20" s="119">
        <f>'ごみ集計結果'!M17</f>
        <v>0</v>
      </c>
      <c r="Q20" s="141"/>
    </row>
    <row r="21" spans="1:13" s="105" customFormat="1" ht="21.75" customHeight="1" thickBot="1">
      <c r="A21" s="115"/>
      <c r="B21" s="142"/>
      <c r="C21" s="128"/>
      <c r="E21" s="113"/>
      <c r="F21" s="114">
        <f>'ごみ集計結果'!L23</f>
        <v>55558</v>
      </c>
      <c r="H21" s="113" t="s">
        <v>349</v>
      </c>
      <c r="I21" s="114">
        <f>'ごみ集計結果'!L17</f>
        <v>1110</v>
      </c>
      <c r="K21" s="129" t="s">
        <v>112</v>
      </c>
      <c r="L21" s="130" t="s">
        <v>350</v>
      </c>
      <c r="M21" s="144">
        <f>'ごみ集計結果'!N17</f>
        <v>0</v>
      </c>
    </row>
    <row r="22" spans="1:13" s="105" customFormat="1" ht="21.75" customHeight="1" thickBot="1">
      <c r="A22" s="115"/>
      <c r="B22" s="139" t="s">
        <v>30</v>
      </c>
      <c r="C22" s="125">
        <f>'ごみ集計結果'!E25+'ごみ集計結果'!F25</f>
        <v>57756</v>
      </c>
      <c r="F22" s="115"/>
      <c r="K22" s="132" t="s">
        <v>110</v>
      </c>
      <c r="L22" s="133" t="s">
        <v>351</v>
      </c>
      <c r="M22" s="114">
        <f>'ごみ集計結果'!O17</f>
        <v>962</v>
      </c>
    </row>
    <row r="23" spans="1:13" s="105" customFormat="1" ht="21.75" customHeight="1" thickBot="1">
      <c r="A23" s="115"/>
      <c r="B23" s="134"/>
      <c r="C23" s="146"/>
      <c r="F23" s="115"/>
      <c r="H23" s="108"/>
      <c r="I23" s="115"/>
      <c r="K23" s="136"/>
      <c r="L23" s="124"/>
      <c r="M23" s="137"/>
    </row>
    <row r="24" spans="1:13" s="105" customFormat="1" ht="21.75" customHeight="1" thickBot="1">
      <c r="A24" s="115"/>
      <c r="B24" s="139" t="s">
        <v>116</v>
      </c>
      <c r="C24" s="125">
        <f>'ごみ集計結果'!Y130</f>
        <v>1543</v>
      </c>
      <c r="F24" s="115"/>
      <c r="H24" s="110" t="s">
        <v>63</v>
      </c>
      <c r="I24" s="111"/>
      <c r="K24" s="117" t="s">
        <v>111</v>
      </c>
      <c r="L24" s="140" t="s">
        <v>352</v>
      </c>
      <c r="M24" s="119">
        <f>'ごみ集計結果'!M18</f>
        <v>0</v>
      </c>
    </row>
    <row r="25" spans="1:13" s="105" customFormat="1" ht="21.75" customHeight="1" thickBot="1">
      <c r="A25" s="115"/>
      <c r="B25" s="143"/>
      <c r="C25" s="147"/>
      <c r="F25" s="115"/>
      <c r="H25" s="113" t="s">
        <v>353</v>
      </c>
      <c r="I25" s="114">
        <f>'ごみ集計結果'!L18</f>
        <v>0</v>
      </c>
      <c r="K25" s="129" t="s">
        <v>112</v>
      </c>
      <c r="L25" s="143" t="s">
        <v>354</v>
      </c>
      <c r="M25" s="144">
        <f>'ごみ集計結果'!N18</f>
        <v>0</v>
      </c>
    </row>
    <row r="26" spans="1:13" s="105" customFormat="1" ht="21.75" customHeight="1" thickBot="1">
      <c r="A26" s="115"/>
      <c r="B26" s="148" t="s">
        <v>117</v>
      </c>
      <c r="C26" s="125">
        <f>'ごみ集計結果'!E31</f>
        <v>8766</v>
      </c>
      <c r="F26" s="115"/>
      <c r="K26" s="132" t="s">
        <v>110</v>
      </c>
      <c r="L26" s="145" t="s">
        <v>355</v>
      </c>
      <c r="M26" s="114">
        <f>'ごみ集計結果'!O18</f>
        <v>0</v>
      </c>
    </row>
    <row r="27" spans="1:14" s="105" customFormat="1" ht="21.75" customHeight="1" thickBot="1">
      <c r="A27" s="115"/>
      <c r="F27" s="115"/>
      <c r="N27" s="149"/>
    </row>
    <row r="28" spans="1:14" s="105" customFormat="1" ht="21.75" customHeight="1">
      <c r="A28" s="115"/>
      <c r="B28" s="150"/>
      <c r="C28" s="147"/>
      <c r="F28" s="115"/>
      <c r="H28" s="110" t="s">
        <v>64</v>
      </c>
      <c r="I28" s="111"/>
      <c r="K28" s="117" t="s">
        <v>111</v>
      </c>
      <c r="L28" s="140" t="s">
        <v>356</v>
      </c>
      <c r="M28" s="119">
        <f>'ごみ集計結果'!M19</f>
        <v>1255</v>
      </c>
      <c r="N28" s="149"/>
    </row>
    <row r="29" spans="1:14" s="105" customFormat="1" ht="21.75" customHeight="1" thickBot="1">
      <c r="A29" s="115"/>
      <c r="B29" s="150"/>
      <c r="C29" s="147"/>
      <c r="F29" s="115"/>
      <c r="H29" s="113" t="s">
        <v>357</v>
      </c>
      <c r="I29" s="114">
        <f>'ごみ集計結果'!L19</f>
        <v>4644</v>
      </c>
      <c r="K29" s="129" t="s">
        <v>112</v>
      </c>
      <c r="L29" s="143" t="s">
        <v>358</v>
      </c>
      <c r="M29" s="131">
        <f>'ごみ集計結果'!N19</f>
        <v>0</v>
      </c>
      <c r="N29" s="149"/>
    </row>
    <row r="30" spans="1:14" s="105" customFormat="1" ht="21.75" customHeight="1" thickBot="1">
      <c r="A30" s="115"/>
      <c r="B30" s="150"/>
      <c r="C30" s="147"/>
      <c r="F30" s="115"/>
      <c r="H30" s="108"/>
      <c r="I30" s="109"/>
      <c r="K30" s="132" t="s">
        <v>110</v>
      </c>
      <c r="L30" s="145" t="s">
        <v>359</v>
      </c>
      <c r="M30" s="114">
        <f>'ごみ集計結果'!O19</f>
        <v>1286</v>
      </c>
      <c r="N30" s="149"/>
    </row>
    <row r="31" spans="1:14" s="105" customFormat="1" ht="21.75" customHeight="1" thickBot="1">
      <c r="A31" s="115"/>
      <c r="B31" s="150"/>
      <c r="C31" s="147"/>
      <c r="F31" s="115"/>
      <c r="N31" s="149"/>
    </row>
    <row r="32" spans="1:14" s="105" customFormat="1" ht="21.75" customHeight="1">
      <c r="A32" s="115"/>
      <c r="B32" s="150"/>
      <c r="C32" s="147"/>
      <c r="F32" s="115"/>
      <c r="H32" s="116" t="s">
        <v>65</v>
      </c>
      <c r="I32" s="111"/>
      <c r="K32" s="117" t="s">
        <v>111</v>
      </c>
      <c r="L32" s="118" t="s">
        <v>360</v>
      </c>
      <c r="M32" s="119">
        <f>'ごみ集計結果'!M20</f>
        <v>0</v>
      </c>
      <c r="N32" s="149"/>
    </row>
    <row r="33" spans="1:14" s="105" customFormat="1" ht="21.75" customHeight="1" thickBot="1">
      <c r="A33" s="115"/>
      <c r="B33" s="150"/>
      <c r="C33" s="147"/>
      <c r="F33" s="115"/>
      <c r="H33" s="113" t="s">
        <v>361</v>
      </c>
      <c r="I33" s="114">
        <f>'ごみ集計結果'!L20</f>
        <v>4835</v>
      </c>
      <c r="K33" s="129" t="s">
        <v>112</v>
      </c>
      <c r="L33" s="130" t="s">
        <v>362</v>
      </c>
      <c r="M33" s="131">
        <f>'ごみ集計結果'!N20</f>
        <v>15</v>
      </c>
      <c r="N33" s="149"/>
    </row>
    <row r="34" spans="1:14" s="105" customFormat="1" ht="21.75" customHeight="1" thickBot="1">
      <c r="A34" s="115"/>
      <c r="B34" s="150"/>
      <c r="C34" s="147"/>
      <c r="F34" s="115"/>
      <c r="H34" s="108"/>
      <c r="I34" s="115"/>
      <c r="K34" s="132" t="s">
        <v>110</v>
      </c>
      <c r="L34" s="133" t="s">
        <v>363</v>
      </c>
      <c r="M34" s="114">
        <f>'ごみ集計結果'!O20</f>
        <v>3357</v>
      </c>
      <c r="N34" s="149"/>
    </row>
    <row r="35" spans="1:14" s="105" customFormat="1" ht="21.75" customHeight="1" thickBot="1">
      <c r="A35" s="115"/>
      <c r="C35" s="115"/>
      <c r="F35" s="115"/>
      <c r="H35" s="108"/>
      <c r="I35" s="109"/>
      <c r="K35" s="145"/>
      <c r="L35" s="151"/>
      <c r="M35" s="152"/>
      <c r="N35" s="149"/>
    </row>
    <row r="36" spans="1:15" s="105" customFormat="1" ht="21.75" customHeight="1">
      <c r="A36" s="115"/>
      <c r="F36" s="115"/>
      <c r="H36" s="106" t="s">
        <v>118</v>
      </c>
      <c r="I36" s="111"/>
      <c r="K36" s="153" t="s">
        <v>111</v>
      </c>
      <c r="L36" s="154" t="s">
        <v>364</v>
      </c>
      <c r="M36" s="119">
        <f>'ごみ集計結果'!M22</f>
        <v>4866</v>
      </c>
      <c r="N36" s="149"/>
      <c r="O36" s="105" t="s">
        <v>119</v>
      </c>
    </row>
    <row r="37" spans="6:16" s="105" customFormat="1" ht="21.75" customHeight="1" thickBot="1">
      <c r="F37" s="115"/>
      <c r="H37" s="113" t="s">
        <v>365</v>
      </c>
      <c r="I37" s="114">
        <f>'ごみ集計結果'!L22</f>
        <v>5306</v>
      </c>
      <c r="K37" s="132" t="s">
        <v>112</v>
      </c>
      <c r="L37" s="133" t="s">
        <v>366</v>
      </c>
      <c r="M37" s="122">
        <f>'ごみ集計結果'!N22</f>
        <v>440</v>
      </c>
      <c r="O37" s="394">
        <f>'ごみ集計結果'!O24</f>
        <v>44339</v>
      </c>
      <c r="P37" s="394"/>
    </row>
    <row r="38" spans="2:16" s="105" customFormat="1" ht="21.75" customHeight="1" thickBot="1">
      <c r="B38" s="155" t="s">
        <v>120</v>
      </c>
      <c r="C38" s="156">
        <f>'ごみ集計結果'!E6</f>
        <v>1216425</v>
      </c>
      <c r="F38" s="115"/>
      <c r="H38" s="108"/>
      <c r="I38" s="109"/>
      <c r="L38" s="109"/>
      <c r="M38" s="109"/>
      <c r="O38" s="395"/>
      <c r="P38" s="395"/>
    </row>
    <row r="39" spans="2:16" s="105" customFormat="1" ht="21.75" customHeight="1">
      <c r="B39" s="157" t="s">
        <v>121</v>
      </c>
      <c r="C39" s="158">
        <f>'ごみ集計結果'!E7</f>
        <v>0</v>
      </c>
      <c r="E39" s="116" t="s">
        <v>122</v>
      </c>
      <c r="F39" s="111"/>
      <c r="H39" s="108"/>
      <c r="I39" s="109"/>
      <c r="L39" s="109"/>
      <c r="M39" s="109"/>
      <c r="O39" s="116" t="s">
        <v>123</v>
      </c>
      <c r="P39" s="111"/>
    </row>
    <row r="40" spans="2:16" s="105" customFormat="1" ht="21.75" customHeight="1" thickBot="1">
      <c r="B40" s="213" t="s">
        <v>124</v>
      </c>
      <c r="C40" s="159">
        <f>'ごみ集計結果'!E8</f>
        <v>1216425</v>
      </c>
      <c r="E40" s="113" t="s">
        <v>371</v>
      </c>
      <c r="F40" s="114">
        <f>'ごみ集計結果'!L25</f>
        <v>33615</v>
      </c>
      <c r="H40" s="108"/>
      <c r="I40" s="109"/>
      <c r="L40" s="109"/>
      <c r="M40" s="109"/>
      <c r="O40" s="113"/>
      <c r="P40" s="114">
        <f>'ごみ集計結果'!O27</f>
        <v>77954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2009-11-04T02:42:52Z</cp:lastPrinted>
  <dcterms:created xsi:type="dcterms:W3CDTF">2008-01-06T09:11:49Z</dcterms:created>
  <dcterms:modified xsi:type="dcterms:W3CDTF">2010-04-14T07:54:29Z</dcterms:modified>
  <cp:category/>
  <cp:version/>
  <cp:contentType/>
  <cp:contentStatus/>
</cp:coreProperties>
</file>