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<sst xmlns="http://schemas.openxmlformats.org/spreadsheetml/2006/main" count="799" uniqueCount="349">
  <si>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</si>
  <si>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</si>
  <si>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</si>
  <si>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</si>
  <si>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</si>
  <si>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</si>
  <si>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</si>
  <si>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</si>
  <si>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</si>
  <si>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</si>
  <si>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</si>
  <si>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</si>
  <si>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</si>
  <si>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</si>
  <si>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</si>
  <si>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</si>
  <si>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</si>
  <si>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</si>
  <si>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</si>
  <si>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</si>
  <si>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</si>
  <si>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</si>
  <si>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</si>
  <si>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</si>
  <si>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</si>
  <si>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</si>
  <si>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</si>
  <si>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</si>
  <si>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</si>
  <si>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</si>
  <si>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</si>
  <si>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</si>
  <si>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</si>
  <si>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</si>
  <si>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</si>
  <si>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</si>
  <si>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</si>
  <si>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</si>
  <si>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</si>
  <si>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</si>
  <si>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</si>
  <si>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</si>
  <si>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</si>
  <si>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</si>
  <si>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</si>
  <si>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</si>
  <si>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</si>
  <si>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</si>
  <si>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</si>
  <si>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</si>
  <si>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</si>
  <si>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</si>
  <si>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</si>
  <si>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</si>
  <si>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</si>
  <si>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</si>
  <si>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</si>
  <si>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</si>
  <si>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</si>
  <si>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</si>
  <si>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</si>
  <si>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</si>
  <si>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</si>
  <si>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</si>
  <si>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</si>
  <si>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</si>
  <si>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</si>
  <si>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</si>
  <si>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</si>
  <si>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</si>
  <si>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</si>
  <si>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</si>
  <si>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</si>
  <si>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</si>
  <si>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</si>
  <si>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</si>
  <si>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</si>
  <si>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</si>
  <si>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</si>
  <si>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</si>
  <si>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</si>
  <si>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</si>
  <si>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</si>
  <si>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</si>
  <si>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</si>
  <si>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</si>
  <si>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</si>
  <si>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</si>
  <si>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</si>
  <si>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</si>
  <si>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</si>
  <si>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</si>
  <si>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</si>
  <si>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</si>
  <si>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</si>
  <si>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</si>
  <si>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</si>
  <si>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</si>
  <si>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</si>
  <si>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</si>
  <si>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</si>
  <si>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</si>
  <si>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</si>
  <si>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</si>
  <si>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</si>
  <si>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</si>
  <si>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</si>
  <si>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</si>
  <si>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</si>
  <si>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</si>
  <si>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</si>
  <si>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</si>
  <si>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</si>
  <si>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</si>
  <si>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</si>
  <si>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</si>
  <si>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</si>
  <si>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</si>
  <si>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</si>
  <si>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</si>
  <si>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</si>
  <si>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</si>
  <si>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</si>
  <si>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</si>
  <si>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</si>
  <si>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</si>
  <si>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</si>
  <si>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</si>
  <si>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</si>
  <si>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</si>
  <si>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</si>
  <si>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</si>
  <si>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</si>
  <si>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</si>
  <si>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</si>
  <si>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</si>
  <si>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</si>
  <si>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</si>
  <si>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</si>
  <si>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</si>
  <si>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</si>
  <si>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</si>
  <si>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</si>
  <si>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</si>
  <si>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</si>
  <si>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</si>
  <si>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</si>
  <si>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</si>
  <si>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</si>
  <si>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</si>
  <si>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</si>
  <si>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</si>
  <si>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</si>
  <si>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</si>
  <si>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</si>
  <si>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</si>
  <si>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</si>
  <si>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</si>
  <si>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</si>
  <si>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</si>
  <si>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</si>
  <si>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</si>
  <si>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</si>
  <si>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</si>
  <si>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</si>
  <si>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</si>
  <si>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</si>
  <si>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</si>
  <si>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</si>
  <si>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</si>
  <si>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</si>
  <si>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</si>
  <si>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</si>
  <si>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</si>
  <si>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</si>
  <si>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</si>
  <si>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</si>
  <si>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</si>
  <si>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</si>
  <si>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</si>
  <si>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</si>
  <si>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</si>
  <si>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</si>
  <si>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</si>
  <si>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</si>
  <si>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</si>
  <si>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</si>
  <si>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</si>
  <si>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</si>
  <si>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</si>
  <si>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</si>
  <si>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</si>
  <si>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</si>
  <si>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</si>
  <si>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</si>
  <si>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</si>
  <si>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</si>
  <si>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</si>
  <si>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</si>
  <si>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</si>
  <si>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</si>
  <si>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</si>
  <si>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</si>
  <si>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</si>
  <si>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</si>
  <si>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</si>
  <si>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</si>
  <si>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</si>
  <si>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</si>
  <si>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</si>
  <si>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</si>
  <si>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</si>
  <si>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</si>
  <si>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</si>
  <si>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</si>
  <si>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</si>
  <si>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</si>
  <si>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</si>
  <si>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</si>
  <si>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</si>
  <si>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</si>
  <si>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</si>
  <si>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</si>
  <si>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</si>
  <si>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</si>
  <si>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</si>
  <si>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</si>
  <si>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</si>
  <si>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</si>
  <si>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</si>
  <si>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</si>
  <si>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</si>
  <si>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</si>
  <si>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</si>
  <si>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</si>
  <si>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</si>
  <si>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</si>
  <si>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</si>
  <si>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</si>
  <si>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</si>
  <si>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</si>
  <si>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</si>
  <si>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</si>
  <si>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</si>
  <si>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</si>
  <si>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</si>
  <si>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</si>
  <si>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</si>
  <si>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</si>
  <si>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</si>
  <si>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</si>
  <si>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</si>
  <si>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</si>
  <si>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</si>
  <si>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</si>
  <si>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</si>
  <si>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</si>
  <si>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</si>
  <si>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</si>
  <si>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</si>
  <si>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</si>
  <si>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</si>
  <si>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</si>
  <si>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</si>
  <si>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</si>
  <si>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</si>
  <si>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29201</t>
  </si>
  <si>
    <t>29202</t>
  </si>
  <si>
    <t>29203</t>
  </si>
  <si>
    <t>29204</t>
  </si>
  <si>
    <t>29205</t>
  </si>
  <si>
    <t>29206</t>
  </si>
  <si>
    <t>29207</t>
  </si>
  <si>
    <t>29208</t>
  </si>
  <si>
    <t>29209</t>
  </si>
  <si>
    <t>29210</t>
  </si>
  <si>
    <t>29211</t>
  </si>
  <si>
    <t>29212</t>
  </si>
  <si>
    <t>29322</t>
  </si>
  <si>
    <t>29342</t>
  </si>
  <si>
    <t>29343</t>
  </si>
  <si>
    <t>29344</t>
  </si>
  <si>
    <t>29345</t>
  </si>
  <si>
    <t>29361</t>
  </si>
  <si>
    <t>29362</t>
  </si>
  <si>
    <t>29363</t>
  </si>
  <si>
    <t>29385</t>
  </si>
  <si>
    <t>29386</t>
  </si>
  <si>
    <t>29401</t>
  </si>
  <si>
    <t>29402</t>
  </si>
  <si>
    <t>29424</t>
  </si>
  <si>
    <t>29425</t>
  </si>
  <si>
    <t>29426</t>
  </si>
  <si>
    <t>29427</t>
  </si>
  <si>
    <t>29441</t>
  </si>
  <si>
    <t>29442</t>
  </si>
  <si>
    <t>29443</t>
  </si>
  <si>
    <t>29444</t>
  </si>
  <si>
    <t>29446</t>
  </si>
  <si>
    <t>29447</t>
  </si>
  <si>
    <t>29449</t>
  </si>
  <si>
    <t>29450</t>
  </si>
  <si>
    <t>29451</t>
  </si>
  <si>
    <t>29452</t>
  </si>
  <si>
    <t>29453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</si>
  <si>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</si>
  <si>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</si>
  <si>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</si>
  <si>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</si>
  <si>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</si>
  <si>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</si>
  <si>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</si>
  <si>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</si>
  <si>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</si>
  <si>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</si>
  <si>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</si>
  <si>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</si>
  <si>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</si>
  <si>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</si>
  <si>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</si>
  <si>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</si>
  <si>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</si>
  <si>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</si>
  <si>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</si>
  <si>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</si>
  <si>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</si>
  <si>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</si>
  <si>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</si>
  <si>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</si>
  <si>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</si>
  <si>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</si>
  <si>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</si>
  <si>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</si>
  <si>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</si>
  <si>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</si>
  <si>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</si>
  <si>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</si>
  <si>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</si>
  <si>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</si>
  <si>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</si>
  <si>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</si>
  <si>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</si>
  <si>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</si>
  <si>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</si>
  <si>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○</t>
  </si>
  <si>
    <t>29000</t>
  </si>
  <si>
    <t>合計</t>
  </si>
  <si>
    <t>奈良県</t>
  </si>
  <si>
    <t>29000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</si>
</sst>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347</v>
      </c>
      <c r="B7" s="100" t="s">
        <v>345</v>
      </c>
      <c r="C7" s="99" t="s">
        <v>346</v>
      </c>
      <c r="D7" s="101">
        <f>SUM(D8:D46)</f>
        <v>1422362</v>
      </c>
      <c r="E7" s="101">
        <f>SUM(E8:E46)</f>
        <v>116580</v>
      </c>
      <c r="F7" s="102">
        <f>IF(D7&gt;0,E7/D7*100,0)</f>
        <v>8.196225714691478</v>
      </c>
      <c r="G7" s="101">
        <f>SUM(G8:G46)</f>
        <v>115816</v>
      </c>
      <c r="H7" s="101">
        <f>SUM(H8:H46)</f>
        <v>764</v>
      </c>
      <c r="I7" s="101">
        <f>SUM(I8:I46)</f>
        <v>1305782</v>
      </c>
      <c r="J7" s="102">
        <f>IF($D7&gt;0,I7/$D7*100,0)</f>
        <v>91.80377428530852</v>
      </c>
      <c r="K7" s="101">
        <f>SUM(K8:K46)</f>
        <v>907972</v>
      </c>
      <c r="L7" s="102">
        <f>IF($D7&gt;0,K7/$D7*100,0)</f>
        <v>63.83550741653672</v>
      </c>
      <c r="M7" s="101">
        <f>SUM(M8:M46)</f>
        <v>6455</v>
      </c>
      <c r="N7" s="102">
        <f>IF($D7&gt;0,M7/$D7*100,0)</f>
        <v>0.4538225852490435</v>
      </c>
      <c r="O7" s="101">
        <f>SUM(O8:O46)</f>
        <v>391355</v>
      </c>
      <c r="P7" s="101">
        <f>SUM(P8:P46)</f>
        <v>151519</v>
      </c>
      <c r="Q7" s="102">
        <f>IF($D7&gt;0,O7/$D7*100,0)</f>
        <v>27.51444428352276</v>
      </c>
      <c r="R7" s="101">
        <f>SUM(R8:R46)</f>
        <v>11256</v>
      </c>
      <c r="S7" s="101">
        <f aca="true" t="shared" si="0" ref="S7:Z7">COUNTIF(S8:S46,"○")</f>
        <v>27</v>
      </c>
      <c r="T7" s="101">
        <f t="shared" si="0"/>
        <v>12</v>
      </c>
      <c r="U7" s="101">
        <f t="shared" si="0"/>
        <v>0</v>
      </c>
      <c r="V7" s="101">
        <f t="shared" si="0"/>
        <v>0</v>
      </c>
      <c r="W7" s="101">
        <f t="shared" si="0"/>
        <v>25</v>
      </c>
      <c r="X7" s="101">
        <f t="shared" si="0"/>
        <v>7</v>
      </c>
      <c r="Y7" s="101">
        <f t="shared" si="0"/>
        <v>2</v>
      </c>
      <c r="Z7" s="101">
        <f t="shared" si="0"/>
        <v>5</v>
      </c>
    </row>
    <row r="8" spans="1:58" ht="12" customHeight="1">
      <c r="A8" s="103" t="s">
        <v>104</v>
      </c>
      <c r="B8" s="104" t="s">
        <v>266</v>
      </c>
      <c r="C8" s="103" t="s">
        <v>305</v>
      </c>
      <c r="D8" s="101">
        <f>+SUM(E8,+I8)</f>
        <v>366633</v>
      </c>
      <c r="E8" s="101">
        <f>+SUM(G8,+H8)</f>
        <v>9830</v>
      </c>
      <c r="F8" s="102">
        <f>IF(D8&gt;0,E8/D8*100,0)</f>
        <v>2.681155269711128</v>
      </c>
      <c r="G8" s="101">
        <v>9830</v>
      </c>
      <c r="H8" s="101">
        <v>0</v>
      </c>
      <c r="I8" s="101">
        <f>+SUM(K8,+M8,+O8)</f>
        <v>356803</v>
      </c>
      <c r="J8" s="102">
        <f>IF($D8&gt;0,I8/$D8*100,0)</f>
        <v>97.31884473028887</v>
      </c>
      <c r="K8" s="101">
        <v>306455</v>
      </c>
      <c r="L8" s="102">
        <f>IF($D8&gt;0,K8/$D8*100,0)</f>
        <v>83.58631110674708</v>
      </c>
      <c r="M8" s="101">
        <v>0</v>
      </c>
      <c r="N8" s="102">
        <f>IF($D8&gt;0,M8/$D8*100,0)</f>
        <v>0</v>
      </c>
      <c r="O8" s="101">
        <v>50348</v>
      </c>
      <c r="P8" s="101">
        <v>21223</v>
      </c>
      <c r="Q8" s="102">
        <f>IF($D8&gt;0,O8/$D8*100,0)</f>
        <v>13.732533623541798</v>
      </c>
      <c r="R8" s="101">
        <v>2890</v>
      </c>
      <c r="S8" s="101" t="s">
        <v>344</v>
      </c>
      <c r="T8" s="101"/>
      <c r="U8" s="101"/>
      <c r="V8" s="101"/>
      <c r="W8" s="105" t="s">
        <v>344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104</v>
      </c>
      <c r="B9" s="104" t="s">
        <v>267</v>
      </c>
      <c r="C9" s="103" t="s">
        <v>306</v>
      </c>
      <c r="D9" s="101">
        <f aca="true" t="shared" si="1" ref="D9:D46">+SUM(E9,+I9)</f>
        <v>70959</v>
      </c>
      <c r="E9" s="101">
        <f aca="true" t="shared" si="2" ref="E9:E46">+SUM(G9,+H9)</f>
        <v>8155</v>
      </c>
      <c r="F9" s="102">
        <f aca="true" t="shared" si="3" ref="F9:F46">IF(D9&gt;0,E9/D9*100,0)</f>
        <v>11.492552037091842</v>
      </c>
      <c r="G9" s="101">
        <v>8155</v>
      </c>
      <c r="H9" s="101">
        <v>0</v>
      </c>
      <c r="I9" s="101">
        <f aca="true" t="shared" si="4" ref="I9:I46">+SUM(K9,+M9,+O9)</f>
        <v>62804</v>
      </c>
      <c r="J9" s="102">
        <f aca="true" t="shared" si="5" ref="J9:J46">IF($D9&gt;0,I9/$D9*100,0)</f>
        <v>88.50744796290816</v>
      </c>
      <c r="K9" s="101">
        <v>29254</v>
      </c>
      <c r="L9" s="102">
        <f aca="true" t="shared" si="6" ref="L9:L46">IF($D9&gt;0,K9/$D9*100,0)</f>
        <v>41.22662382502572</v>
      </c>
      <c r="M9" s="101">
        <v>0</v>
      </c>
      <c r="N9" s="102">
        <f aca="true" t="shared" si="7" ref="N9:N46">IF($D9&gt;0,M9/$D9*100,0)</f>
        <v>0</v>
      </c>
      <c r="O9" s="101">
        <v>33550</v>
      </c>
      <c r="P9" s="101">
        <v>6704</v>
      </c>
      <c r="Q9" s="102">
        <f aca="true" t="shared" si="8" ref="Q9:Q46">IF($D9&gt;0,O9/$D9*100,0)</f>
        <v>47.28082413788244</v>
      </c>
      <c r="R9" s="101">
        <v>681</v>
      </c>
      <c r="S9" s="101"/>
      <c r="T9" s="101" t="s">
        <v>344</v>
      </c>
      <c r="U9" s="101"/>
      <c r="V9" s="101"/>
      <c r="W9" s="105"/>
      <c r="X9" s="105" t="s">
        <v>344</v>
      </c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104</v>
      </c>
      <c r="B10" s="104" t="s">
        <v>268</v>
      </c>
      <c r="C10" s="103" t="s">
        <v>307</v>
      </c>
      <c r="D10" s="101">
        <f t="shared" si="1"/>
        <v>91464</v>
      </c>
      <c r="E10" s="101">
        <f t="shared" si="2"/>
        <v>3695</v>
      </c>
      <c r="F10" s="102">
        <f t="shared" si="3"/>
        <v>4.039840811685472</v>
      </c>
      <c r="G10" s="101">
        <v>3695</v>
      </c>
      <c r="H10" s="101">
        <v>0</v>
      </c>
      <c r="I10" s="101">
        <f t="shared" si="4"/>
        <v>87769</v>
      </c>
      <c r="J10" s="102">
        <f t="shared" si="5"/>
        <v>95.96015918831453</v>
      </c>
      <c r="K10" s="101">
        <v>69895</v>
      </c>
      <c r="L10" s="102">
        <f t="shared" si="6"/>
        <v>76.41804425785008</v>
      </c>
      <c r="M10" s="101">
        <v>1919</v>
      </c>
      <c r="N10" s="102">
        <f t="shared" si="7"/>
        <v>2.098093238869938</v>
      </c>
      <c r="O10" s="101">
        <v>15955</v>
      </c>
      <c r="P10" s="101">
        <v>5153</v>
      </c>
      <c r="Q10" s="102">
        <f t="shared" si="8"/>
        <v>17.444021691594507</v>
      </c>
      <c r="R10" s="101">
        <v>890</v>
      </c>
      <c r="S10" s="101" t="s">
        <v>344</v>
      </c>
      <c r="T10" s="101"/>
      <c r="U10" s="101"/>
      <c r="V10" s="101"/>
      <c r="W10" s="105" t="s">
        <v>344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104</v>
      </c>
      <c r="B11" s="104" t="s">
        <v>269</v>
      </c>
      <c r="C11" s="103" t="s">
        <v>308</v>
      </c>
      <c r="D11" s="101">
        <f t="shared" si="1"/>
        <v>68843</v>
      </c>
      <c r="E11" s="101">
        <f t="shared" si="2"/>
        <v>2968</v>
      </c>
      <c r="F11" s="102">
        <f t="shared" si="3"/>
        <v>4.311258951527389</v>
      </c>
      <c r="G11" s="101">
        <v>2947</v>
      </c>
      <c r="H11" s="101">
        <v>21</v>
      </c>
      <c r="I11" s="101">
        <f t="shared" si="4"/>
        <v>65875</v>
      </c>
      <c r="J11" s="102">
        <f t="shared" si="5"/>
        <v>95.68874104847261</v>
      </c>
      <c r="K11" s="101">
        <v>58832</v>
      </c>
      <c r="L11" s="102">
        <f t="shared" si="6"/>
        <v>85.45821652165071</v>
      </c>
      <c r="M11" s="101">
        <v>0</v>
      </c>
      <c r="N11" s="102">
        <f t="shared" si="7"/>
        <v>0</v>
      </c>
      <c r="O11" s="101">
        <v>7043</v>
      </c>
      <c r="P11" s="101">
        <v>1680</v>
      </c>
      <c r="Q11" s="102">
        <f t="shared" si="8"/>
        <v>10.230524526821899</v>
      </c>
      <c r="R11" s="101">
        <v>851</v>
      </c>
      <c r="S11" s="101" t="s">
        <v>344</v>
      </c>
      <c r="T11" s="101"/>
      <c r="U11" s="101"/>
      <c r="V11" s="101"/>
      <c r="W11" s="105"/>
      <c r="X11" s="105"/>
      <c r="Y11" s="105" t="s">
        <v>344</v>
      </c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104</v>
      </c>
      <c r="B12" s="104" t="s">
        <v>270</v>
      </c>
      <c r="C12" s="103" t="s">
        <v>309</v>
      </c>
      <c r="D12" s="101">
        <f t="shared" si="1"/>
        <v>125448</v>
      </c>
      <c r="E12" s="101">
        <f t="shared" si="2"/>
        <v>13996</v>
      </c>
      <c r="F12" s="102">
        <f t="shared" si="3"/>
        <v>11.156813978700338</v>
      </c>
      <c r="G12" s="101">
        <v>13996</v>
      </c>
      <c r="H12" s="101">
        <v>0</v>
      </c>
      <c r="I12" s="101">
        <f t="shared" si="4"/>
        <v>111452</v>
      </c>
      <c r="J12" s="102">
        <f t="shared" si="5"/>
        <v>88.84318602129966</v>
      </c>
      <c r="K12" s="101">
        <v>70877</v>
      </c>
      <c r="L12" s="102">
        <f t="shared" si="6"/>
        <v>56.49910719979593</v>
      </c>
      <c r="M12" s="101">
        <v>0</v>
      </c>
      <c r="N12" s="102">
        <f t="shared" si="7"/>
        <v>0</v>
      </c>
      <c r="O12" s="101">
        <v>40575</v>
      </c>
      <c r="P12" s="101">
        <v>12462</v>
      </c>
      <c r="Q12" s="102">
        <f t="shared" si="8"/>
        <v>32.34407882150373</v>
      </c>
      <c r="R12" s="101">
        <v>1047</v>
      </c>
      <c r="S12" s="101"/>
      <c r="T12" s="101" t="s">
        <v>344</v>
      </c>
      <c r="U12" s="101"/>
      <c r="V12" s="101"/>
      <c r="W12" s="105"/>
      <c r="X12" s="105" t="s">
        <v>344</v>
      </c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104</v>
      </c>
      <c r="B13" s="104" t="s">
        <v>271</v>
      </c>
      <c r="C13" s="103" t="s">
        <v>310</v>
      </c>
      <c r="D13" s="101">
        <f t="shared" si="1"/>
        <v>61884</v>
      </c>
      <c r="E13" s="101">
        <f t="shared" si="2"/>
        <v>8884</v>
      </c>
      <c r="F13" s="102">
        <f t="shared" si="3"/>
        <v>14.355891668282595</v>
      </c>
      <c r="G13" s="101">
        <v>8884</v>
      </c>
      <c r="H13" s="101">
        <v>0</v>
      </c>
      <c r="I13" s="101">
        <f t="shared" si="4"/>
        <v>53000</v>
      </c>
      <c r="J13" s="102">
        <f t="shared" si="5"/>
        <v>85.6441083317174</v>
      </c>
      <c r="K13" s="101">
        <v>38705</v>
      </c>
      <c r="L13" s="102">
        <f t="shared" si="6"/>
        <v>62.54443798073815</v>
      </c>
      <c r="M13" s="101">
        <v>0</v>
      </c>
      <c r="N13" s="102">
        <f t="shared" si="7"/>
        <v>0</v>
      </c>
      <c r="O13" s="101">
        <v>14295</v>
      </c>
      <c r="P13" s="101">
        <v>2930</v>
      </c>
      <c r="Q13" s="102">
        <f t="shared" si="8"/>
        <v>23.099670350979252</v>
      </c>
      <c r="R13" s="101">
        <v>684</v>
      </c>
      <c r="S13" s="101"/>
      <c r="T13" s="101" t="s">
        <v>344</v>
      </c>
      <c r="U13" s="101"/>
      <c r="V13" s="101"/>
      <c r="W13" s="105" t="s">
        <v>344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104</v>
      </c>
      <c r="B14" s="104" t="s">
        <v>272</v>
      </c>
      <c r="C14" s="103" t="s">
        <v>311</v>
      </c>
      <c r="D14" s="101">
        <f t="shared" si="1"/>
        <v>36808</v>
      </c>
      <c r="E14" s="101">
        <f t="shared" si="2"/>
        <v>12944</v>
      </c>
      <c r="F14" s="102">
        <f t="shared" si="3"/>
        <v>35.16626820256466</v>
      </c>
      <c r="G14" s="101">
        <v>12780</v>
      </c>
      <c r="H14" s="101">
        <v>164</v>
      </c>
      <c r="I14" s="101">
        <f t="shared" si="4"/>
        <v>23864</v>
      </c>
      <c r="J14" s="102">
        <f t="shared" si="5"/>
        <v>64.83373179743535</v>
      </c>
      <c r="K14" s="101">
        <v>13997</v>
      </c>
      <c r="L14" s="102">
        <f t="shared" si="6"/>
        <v>38.02705933492719</v>
      </c>
      <c r="M14" s="101">
        <v>0</v>
      </c>
      <c r="N14" s="102">
        <f t="shared" si="7"/>
        <v>0</v>
      </c>
      <c r="O14" s="101">
        <v>9867</v>
      </c>
      <c r="P14" s="101">
        <v>3208</v>
      </c>
      <c r="Q14" s="102">
        <f t="shared" si="8"/>
        <v>26.806672462508153</v>
      </c>
      <c r="R14" s="101">
        <v>209</v>
      </c>
      <c r="S14" s="101" t="s">
        <v>344</v>
      </c>
      <c r="T14" s="101"/>
      <c r="U14" s="101"/>
      <c r="V14" s="101"/>
      <c r="W14" s="105" t="s">
        <v>344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104</v>
      </c>
      <c r="B15" s="104" t="s">
        <v>273</v>
      </c>
      <c r="C15" s="103" t="s">
        <v>312</v>
      </c>
      <c r="D15" s="101">
        <f t="shared" si="1"/>
        <v>31254</v>
      </c>
      <c r="E15" s="101">
        <f t="shared" si="2"/>
        <v>8963</v>
      </c>
      <c r="F15" s="102">
        <f t="shared" si="3"/>
        <v>28.67792922505919</v>
      </c>
      <c r="G15" s="101">
        <v>8953</v>
      </c>
      <c r="H15" s="101">
        <v>10</v>
      </c>
      <c r="I15" s="101">
        <f t="shared" si="4"/>
        <v>22291</v>
      </c>
      <c r="J15" s="102">
        <f t="shared" si="5"/>
        <v>71.3220707749408</v>
      </c>
      <c r="K15" s="101">
        <v>7140</v>
      </c>
      <c r="L15" s="102">
        <f t="shared" si="6"/>
        <v>22.845075830293723</v>
      </c>
      <c r="M15" s="101">
        <v>0</v>
      </c>
      <c r="N15" s="102">
        <f t="shared" si="7"/>
        <v>0</v>
      </c>
      <c r="O15" s="101">
        <v>15151</v>
      </c>
      <c r="P15" s="101">
        <v>4959</v>
      </c>
      <c r="Q15" s="102">
        <f t="shared" si="8"/>
        <v>48.47699494464708</v>
      </c>
      <c r="R15" s="101">
        <v>239</v>
      </c>
      <c r="S15" s="101"/>
      <c r="T15" s="101" t="s">
        <v>344</v>
      </c>
      <c r="U15" s="101"/>
      <c r="V15" s="101"/>
      <c r="W15" s="105"/>
      <c r="X15" s="105" t="s">
        <v>344</v>
      </c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104</v>
      </c>
      <c r="B16" s="104" t="s">
        <v>274</v>
      </c>
      <c r="C16" s="103" t="s">
        <v>313</v>
      </c>
      <c r="D16" s="101">
        <f t="shared" si="1"/>
        <v>117761</v>
      </c>
      <c r="E16" s="101">
        <f t="shared" si="2"/>
        <v>3158</v>
      </c>
      <c r="F16" s="102">
        <f t="shared" si="3"/>
        <v>2.681702770866416</v>
      </c>
      <c r="G16" s="101">
        <v>3158</v>
      </c>
      <c r="H16" s="101">
        <v>0</v>
      </c>
      <c r="I16" s="101">
        <f t="shared" si="4"/>
        <v>114603</v>
      </c>
      <c r="J16" s="102">
        <f t="shared" si="5"/>
        <v>97.31829722913359</v>
      </c>
      <c r="K16" s="101">
        <v>59281</v>
      </c>
      <c r="L16" s="102">
        <f t="shared" si="6"/>
        <v>50.34009561739455</v>
      </c>
      <c r="M16" s="101">
        <v>0</v>
      </c>
      <c r="N16" s="102">
        <f t="shared" si="7"/>
        <v>0</v>
      </c>
      <c r="O16" s="101">
        <v>55322</v>
      </c>
      <c r="P16" s="101">
        <v>22627</v>
      </c>
      <c r="Q16" s="102">
        <f t="shared" si="8"/>
        <v>46.97820161173903</v>
      </c>
      <c r="R16" s="101">
        <v>961</v>
      </c>
      <c r="S16" s="101"/>
      <c r="T16" s="101" t="s">
        <v>344</v>
      </c>
      <c r="U16" s="101"/>
      <c r="V16" s="101"/>
      <c r="W16" s="105"/>
      <c r="X16" s="105"/>
      <c r="Y16" s="105"/>
      <c r="Z16" s="105" t="s">
        <v>344</v>
      </c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104</v>
      </c>
      <c r="B17" s="104" t="s">
        <v>275</v>
      </c>
      <c r="C17" s="103" t="s">
        <v>314</v>
      </c>
      <c r="D17" s="101">
        <f t="shared" si="1"/>
        <v>74208</v>
      </c>
      <c r="E17" s="101">
        <f t="shared" si="2"/>
        <v>3845</v>
      </c>
      <c r="F17" s="102">
        <f t="shared" si="3"/>
        <v>5.181382061233291</v>
      </c>
      <c r="G17" s="101">
        <v>3845</v>
      </c>
      <c r="H17" s="101">
        <v>0</v>
      </c>
      <c r="I17" s="101">
        <f t="shared" si="4"/>
        <v>70363</v>
      </c>
      <c r="J17" s="102">
        <f t="shared" si="5"/>
        <v>94.81861793876672</v>
      </c>
      <c r="K17" s="101">
        <v>38147</v>
      </c>
      <c r="L17" s="102">
        <f t="shared" si="6"/>
        <v>51.40550884001725</v>
      </c>
      <c r="M17" s="101">
        <v>22</v>
      </c>
      <c r="N17" s="102">
        <f t="shared" si="7"/>
        <v>0.029646399310047433</v>
      </c>
      <c r="O17" s="101">
        <v>32194</v>
      </c>
      <c r="P17" s="101">
        <v>28374</v>
      </c>
      <c r="Q17" s="102">
        <f t="shared" si="8"/>
        <v>43.38346269943941</v>
      </c>
      <c r="R17" s="101">
        <v>481</v>
      </c>
      <c r="S17" s="101" t="s">
        <v>344</v>
      </c>
      <c r="T17" s="101"/>
      <c r="U17" s="101"/>
      <c r="V17" s="101"/>
      <c r="W17" s="105" t="s">
        <v>344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104</v>
      </c>
      <c r="B18" s="104" t="s">
        <v>276</v>
      </c>
      <c r="C18" s="103" t="s">
        <v>315</v>
      </c>
      <c r="D18" s="101">
        <f t="shared" si="1"/>
        <v>35952</v>
      </c>
      <c r="E18" s="101">
        <f t="shared" si="2"/>
        <v>2140</v>
      </c>
      <c r="F18" s="102">
        <f t="shared" si="3"/>
        <v>5.952380952380952</v>
      </c>
      <c r="G18" s="101">
        <v>2067</v>
      </c>
      <c r="H18" s="101">
        <v>73</v>
      </c>
      <c r="I18" s="101">
        <f t="shared" si="4"/>
        <v>33812</v>
      </c>
      <c r="J18" s="102">
        <f t="shared" si="5"/>
        <v>94.04761904761905</v>
      </c>
      <c r="K18" s="101">
        <v>27558</v>
      </c>
      <c r="L18" s="102">
        <f t="shared" si="6"/>
        <v>76.65220293724967</v>
      </c>
      <c r="M18" s="101">
        <v>0</v>
      </c>
      <c r="N18" s="102">
        <f t="shared" si="7"/>
        <v>0</v>
      </c>
      <c r="O18" s="101">
        <v>6254</v>
      </c>
      <c r="P18" s="101">
        <v>1048</v>
      </c>
      <c r="Q18" s="102">
        <f t="shared" si="8"/>
        <v>17.395416110369382</v>
      </c>
      <c r="R18" s="101">
        <v>173</v>
      </c>
      <c r="S18" s="101"/>
      <c r="T18" s="101" t="s">
        <v>344</v>
      </c>
      <c r="U18" s="101"/>
      <c r="V18" s="101"/>
      <c r="W18" s="105" t="s">
        <v>344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104</v>
      </c>
      <c r="B19" s="104" t="s">
        <v>277</v>
      </c>
      <c r="C19" s="103" t="s">
        <v>316</v>
      </c>
      <c r="D19" s="101">
        <f t="shared" si="1"/>
        <v>36376</v>
      </c>
      <c r="E19" s="101">
        <f t="shared" si="2"/>
        <v>8931</v>
      </c>
      <c r="F19" s="102">
        <f t="shared" si="3"/>
        <v>24.55190235319991</v>
      </c>
      <c r="G19" s="101">
        <v>8931</v>
      </c>
      <c r="H19" s="101">
        <v>0</v>
      </c>
      <c r="I19" s="101">
        <f t="shared" si="4"/>
        <v>27445</v>
      </c>
      <c r="J19" s="102">
        <f t="shared" si="5"/>
        <v>75.44809764680008</v>
      </c>
      <c r="K19" s="101">
        <v>17755</v>
      </c>
      <c r="L19" s="102">
        <f t="shared" si="6"/>
        <v>48.809654717396086</v>
      </c>
      <c r="M19" s="101">
        <v>0</v>
      </c>
      <c r="N19" s="102">
        <f t="shared" si="7"/>
        <v>0</v>
      </c>
      <c r="O19" s="101">
        <v>9690</v>
      </c>
      <c r="P19" s="101">
        <v>6774</v>
      </c>
      <c r="Q19" s="102">
        <f t="shared" si="8"/>
        <v>26.638442929404004</v>
      </c>
      <c r="R19" s="101">
        <v>180</v>
      </c>
      <c r="S19" s="101" t="s">
        <v>344</v>
      </c>
      <c r="T19" s="101"/>
      <c r="U19" s="101"/>
      <c r="V19" s="101"/>
      <c r="W19" s="105" t="s">
        <v>344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104</v>
      </c>
      <c r="B20" s="104" t="s">
        <v>278</v>
      </c>
      <c r="C20" s="103" t="s">
        <v>317</v>
      </c>
      <c r="D20" s="101">
        <f t="shared" si="1"/>
        <v>4477</v>
      </c>
      <c r="E20" s="101">
        <f t="shared" si="2"/>
        <v>846</v>
      </c>
      <c r="F20" s="102">
        <f t="shared" si="3"/>
        <v>18.89658253294617</v>
      </c>
      <c r="G20" s="101">
        <v>623</v>
      </c>
      <c r="H20" s="101">
        <v>223</v>
      </c>
      <c r="I20" s="101">
        <f t="shared" si="4"/>
        <v>3631</v>
      </c>
      <c r="J20" s="102">
        <f t="shared" si="5"/>
        <v>81.10341746705383</v>
      </c>
      <c r="K20" s="101">
        <v>229</v>
      </c>
      <c r="L20" s="102">
        <f t="shared" si="6"/>
        <v>5.11503238775966</v>
      </c>
      <c r="M20" s="101">
        <v>0</v>
      </c>
      <c r="N20" s="102">
        <f t="shared" si="7"/>
        <v>0</v>
      </c>
      <c r="O20" s="101">
        <v>3402</v>
      </c>
      <c r="P20" s="101">
        <v>2924</v>
      </c>
      <c r="Q20" s="102">
        <f t="shared" si="8"/>
        <v>75.98838507929418</v>
      </c>
      <c r="R20" s="101">
        <v>34</v>
      </c>
      <c r="S20" s="101" t="s">
        <v>344</v>
      </c>
      <c r="T20" s="101"/>
      <c r="U20" s="101"/>
      <c r="V20" s="101"/>
      <c r="W20" s="105" t="s">
        <v>344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104</v>
      </c>
      <c r="B21" s="104" t="s">
        <v>279</v>
      </c>
      <c r="C21" s="103" t="s">
        <v>318</v>
      </c>
      <c r="D21" s="101">
        <f t="shared" si="1"/>
        <v>20482</v>
      </c>
      <c r="E21" s="101">
        <f t="shared" si="2"/>
        <v>1018</v>
      </c>
      <c r="F21" s="102">
        <f t="shared" si="3"/>
        <v>4.970217752172639</v>
      </c>
      <c r="G21" s="101">
        <v>1018</v>
      </c>
      <c r="H21" s="101">
        <v>0</v>
      </c>
      <c r="I21" s="101">
        <f t="shared" si="4"/>
        <v>19464</v>
      </c>
      <c r="J21" s="102">
        <f t="shared" si="5"/>
        <v>95.02978224782737</v>
      </c>
      <c r="K21" s="101">
        <v>1272</v>
      </c>
      <c r="L21" s="102">
        <f t="shared" si="6"/>
        <v>6.210331022361098</v>
      </c>
      <c r="M21" s="101">
        <v>0</v>
      </c>
      <c r="N21" s="102">
        <f t="shared" si="7"/>
        <v>0</v>
      </c>
      <c r="O21" s="101">
        <v>18192</v>
      </c>
      <c r="P21" s="101">
        <v>9457</v>
      </c>
      <c r="Q21" s="102">
        <f t="shared" si="8"/>
        <v>88.81945122546627</v>
      </c>
      <c r="R21" s="101">
        <v>86</v>
      </c>
      <c r="S21" s="101"/>
      <c r="T21" s="101" t="s">
        <v>344</v>
      </c>
      <c r="U21" s="101"/>
      <c r="V21" s="101"/>
      <c r="W21" s="105"/>
      <c r="X21" s="105"/>
      <c r="Y21" s="105"/>
      <c r="Z21" s="105" t="s">
        <v>344</v>
      </c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104</v>
      </c>
      <c r="B22" s="104" t="s">
        <v>280</v>
      </c>
      <c r="C22" s="103" t="s">
        <v>319</v>
      </c>
      <c r="D22" s="101">
        <f t="shared" si="1"/>
        <v>23114</v>
      </c>
      <c r="E22" s="101">
        <f t="shared" si="2"/>
        <v>593</v>
      </c>
      <c r="F22" s="102">
        <f t="shared" si="3"/>
        <v>2.5655446915289435</v>
      </c>
      <c r="G22" s="101">
        <v>593</v>
      </c>
      <c r="H22" s="101">
        <v>0</v>
      </c>
      <c r="I22" s="101">
        <f t="shared" si="4"/>
        <v>22521</v>
      </c>
      <c r="J22" s="102">
        <f t="shared" si="5"/>
        <v>97.43445530847106</v>
      </c>
      <c r="K22" s="101">
        <v>9093</v>
      </c>
      <c r="L22" s="102">
        <f t="shared" si="6"/>
        <v>39.33979406420352</v>
      </c>
      <c r="M22" s="101">
        <v>4514</v>
      </c>
      <c r="N22" s="102">
        <f t="shared" si="7"/>
        <v>19.529289608029764</v>
      </c>
      <c r="O22" s="101">
        <v>8914</v>
      </c>
      <c r="P22" s="101">
        <v>0</v>
      </c>
      <c r="Q22" s="102">
        <f t="shared" si="8"/>
        <v>38.56537163623778</v>
      </c>
      <c r="R22" s="101">
        <v>143</v>
      </c>
      <c r="S22" s="101" t="s">
        <v>344</v>
      </c>
      <c r="T22" s="101"/>
      <c r="U22" s="101"/>
      <c r="V22" s="101"/>
      <c r="W22" s="105"/>
      <c r="X22" s="105"/>
      <c r="Y22" s="105"/>
      <c r="Z22" s="105" t="s">
        <v>344</v>
      </c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104</v>
      </c>
      <c r="B23" s="104" t="s">
        <v>281</v>
      </c>
      <c r="C23" s="103" t="s">
        <v>320</v>
      </c>
      <c r="D23" s="101">
        <f t="shared" si="1"/>
        <v>28429</v>
      </c>
      <c r="E23" s="101">
        <f t="shared" si="2"/>
        <v>1927</v>
      </c>
      <c r="F23" s="102">
        <f t="shared" si="3"/>
        <v>6.778289774526012</v>
      </c>
      <c r="G23" s="101">
        <v>1927</v>
      </c>
      <c r="H23" s="101">
        <v>0</v>
      </c>
      <c r="I23" s="101">
        <f t="shared" si="4"/>
        <v>26502</v>
      </c>
      <c r="J23" s="102">
        <f t="shared" si="5"/>
        <v>93.22171022547398</v>
      </c>
      <c r="K23" s="101">
        <v>5103</v>
      </c>
      <c r="L23" s="102">
        <f t="shared" si="6"/>
        <v>17.949980653557986</v>
      </c>
      <c r="M23" s="101">
        <v>0</v>
      </c>
      <c r="N23" s="102">
        <f t="shared" si="7"/>
        <v>0</v>
      </c>
      <c r="O23" s="101">
        <v>21399</v>
      </c>
      <c r="P23" s="101">
        <v>3033</v>
      </c>
      <c r="Q23" s="102">
        <f t="shared" si="8"/>
        <v>75.271729571916</v>
      </c>
      <c r="R23" s="101">
        <v>155</v>
      </c>
      <c r="S23" s="101"/>
      <c r="T23" s="101" t="s">
        <v>344</v>
      </c>
      <c r="U23" s="101"/>
      <c r="V23" s="101"/>
      <c r="W23" s="105"/>
      <c r="X23" s="105"/>
      <c r="Y23" s="105" t="s">
        <v>344</v>
      </c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104</v>
      </c>
      <c r="B24" s="104" t="s">
        <v>282</v>
      </c>
      <c r="C24" s="103" t="s">
        <v>321</v>
      </c>
      <c r="D24" s="101">
        <f t="shared" si="1"/>
        <v>8079</v>
      </c>
      <c r="E24" s="101">
        <f t="shared" si="2"/>
        <v>500</v>
      </c>
      <c r="F24" s="102">
        <f t="shared" si="3"/>
        <v>6.1888847629657135</v>
      </c>
      <c r="G24" s="101">
        <v>500</v>
      </c>
      <c r="H24" s="101">
        <v>0</v>
      </c>
      <c r="I24" s="101">
        <f t="shared" si="4"/>
        <v>7579</v>
      </c>
      <c r="J24" s="102">
        <f t="shared" si="5"/>
        <v>93.81111523703429</v>
      </c>
      <c r="K24" s="101">
        <v>3170</v>
      </c>
      <c r="L24" s="102">
        <f t="shared" si="6"/>
        <v>39.23752939720263</v>
      </c>
      <c r="M24" s="101">
        <v>0</v>
      </c>
      <c r="N24" s="102">
        <f t="shared" si="7"/>
        <v>0</v>
      </c>
      <c r="O24" s="101">
        <v>4409</v>
      </c>
      <c r="P24" s="101">
        <v>1070</v>
      </c>
      <c r="Q24" s="102">
        <f t="shared" si="8"/>
        <v>54.573585839831665</v>
      </c>
      <c r="R24" s="101">
        <v>101</v>
      </c>
      <c r="S24" s="101" t="s">
        <v>344</v>
      </c>
      <c r="T24" s="101"/>
      <c r="U24" s="101"/>
      <c r="V24" s="101"/>
      <c r="W24" s="105"/>
      <c r="X24" s="105"/>
      <c r="Y24" s="105"/>
      <c r="Z24" s="105" t="s">
        <v>344</v>
      </c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104</v>
      </c>
      <c r="B25" s="104" t="s">
        <v>283</v>
      </c>
      <c r="C25" s="103" t="s">
        <v>322</v>
      </c>
      <c r="D25" s="101">
        <f t="shared" si="1"/>
        <v>9145</v>
      </c>
      <c r="E25" s="101">
        <f t="shared" si="2"/>
        <v>158</v>
      </c>
      <c r="F25" s="102">
        <f t="shared" si="3"/>
        <v>1.727720065609623</v>
      </c>
      <c r="G25" s="101">
        <v>158</v>
      </c>
      <c r="H25" s="101">
        <v>0</v>
      </c>
      <c r="I25" s="101">
        <f t="shared" si="4"/>
        <v>8987</v>
      </c>
      <c r="J25" s="102">
        <f t="shared" si="5"/>
        <v>98.27227993439037</v>
      </c>
      <c r="K25" s="101">
        <v>8509</v>
      </c>
      <c r="L25" s="102">
        <f t="shared" si="6"/>
        <v>93.04537998906505</v>
      </c>
      <c r="M25" s="101">
        <v>0</v>
      </c>
      <c r="N25" s="102">
        <f t="shared" si="7"/>
        <v>0</v>
      </c>
      <c r="O25" s="101">
        <v>478</v>
      </c>
      <c r="P25" s="101">
        <v>7</v>
      </c>
      <c r="Q25" s="102">
        <f t="shared" si="8"/>
        <v>5.226899945325314</v>
      </c>
      <c r="R25" s="101">
        <v>178</v>
      </c>
      <c r="S25" s="101" t="s">
        <v>344</v>
      </c>
      <c r="T25" s="101"/>
      <c r="U25" s="101"/>
      <c r="V25" s="101"/>
      <c r="W25" s="105"/>
      <c r="X25" s="105" t="s">
        <v>344</v>
      </c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104</v>
      </c>
      <c r="B26" s="104" t="s">
        <v>284</v>
      </c>
      <c r="C26" s="103" t="s">
        <v>323</v>
      </c>
      <c r="D26" s="101">
        <f t="shared" si="1"/>
        <v>7640</v>
      </c>
      <c r="E26" s="101">
        <f t="shared" si="2"/>
        <v>198</v>
      </c>
      <c r="F26" s="102">
        <f t="shared" si="3"/>
        <v>2.5916230366492146</v>
      </c>
      <c r="G26" s="101">
        <v>198</v>
      </c>
      <c r="H26" s="101">
        <v>0</v>
      </c>
      <c r="I26" s="101">
        <f t="shared" si="4"/>
        <v>7442</v>
      </c>
      <c r="J26" s="102">
        <f t="shared" si="5"/>
        <v>97.40837696335079</v>
      </c>
      <c r="K26" s="101">
        <v>6747</v>
      </c>
      <c r="L26" s="102">
        <f t="shared" si="6"/>
        <v>88.31151832460733</v>
      </c>
      <c r="M26" s="101">
        <v>0</v>
      </c>
      <c r="N26" s="102">
        <f t="shared" si="7"/>
        <v>0</v>
      </c>
      <c r="O26" s="101">
        <v>695</v>
      </c>
      <c r="P26" s="101">
        <v>71</v>
      </c>
      <c r="Q26" s="102">
        <f t="shared" si="8"/>
        <v>9.096858638743456</v>
      </c>
      <c r="R26" s="101">
        <v>37</v>
      </c>
      <c r="S26" s="101" t="s">
        <v>344</v>
      </c>
      <c r="T26" s="101"/>
      <c r="U26" s="101"/>
      <c r="V26" s="101"/>
      <c r="W26" s="105"/>
      <c r="X26" s="105" t="s">
        <v>344</v>
      </c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104</v>
      </c>
      <c r="B27" s="104" t="s">
        <v>285</v>
      </c>
      <c r="C27" s="103" t="s">
        <v>324</v>
      </c>
      <c r="D27" s="101">
        <f t="shared" si="1"/>
        <v>32921</v>
      </c>
      <c r="E27" s="101">
        <f t="shared" si="2"/>
        <v>1804</v>
      </c>
      <c r="F27" s="102">
        <f t="shared" si="3"/>
        <v>5.47978493970414</v>
      </c>
      <c r="G27" s="101">
        <v>1804</v>
      </c>
      <c r="H27" s="101">
        <v>0</v>
      </c>
      <c r="I27" s="101">
        <f t="shared" si="4"/>
        <v>31117</v>
      </c>
      <c r="J27" s="102">
        <f t="shared" si="5"/>
        <v>94.52021506029587</v>
      </c>
      <c r="K27" s="101">
        <v>26289</v>
      </c>
      <c r="L27" s="102">
        <f t="shared" si="6"/>
        <v>79.85480392454664</v>
      </c>
      <c r="M27" s="101">
        <v>0</v>
      </c>
      <c r="N27" s="102">
        <f t="shared" si="7"/>
        <v>0</v>
      </c>
      <c r="O27" s="101">
        <v>4828</v>
      </c>
      <c r="P27" s="101">
        <v>1126</v>
      </c>
      <c r="Q27" s="102">
        <f t="shared" si="8"/>
        <v>14.665411135749217</v>
      </c>
      <c r="R27" s="101">
        <v>198</v>
      </c>
      <c r="S27" s="101" t="s">
        <v>344</v>
      </c>
      <c r="T27" s="101"/>
      <c r="U27" s="101"/>
      <c r="V27" s="101"/>
      <c r="W27" s="105" t="s">
        <v>344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104</v>
      </c>
      <c r="B28" s="104" t="s">
        <v>286</v>
      </c>
      <c r="C28" s="103" t="s">
        <v>325</v>
      </c>
      <c r="D28" s="101">
        <f t="shared" si="1"/>
        <v>1995</v>
      </c>
      <c r="E28" s="101">
        <f t="shared" si="2"/>
        <v>737</v>
      </c>
      <c r="F28" s="102">
        <f t="shared" si="3"/>
        <v>36.94235588972431</v>
      </c>
      <c r="G28" s="101">
        <v>737</v>
      </c>
      <c r="H28" s="101">
        <v>0</v>
      </c>
      <c r="I28" s="101">
        <f t="shared" si="4"/>
        <v>1258</v>
      </c>
      <c r="J28" s="102">
        <f t="shared" si="5"/>
        <v>63.05764411027569</v>
      </c>
      <c r="K28" s="101">
        <v>0</v>
      </c>
      <c r="L28" s="102">
        <f t="shared" si="6"/>
        <v>0</v>
      </c>
      <c r="M28" s="101">
        <v>0</v>
      </c>
      <c r="N28" s="102">
        <f t="shared" si="7"/>
        <v>0</v>
      </c>
      <c r="O28" s="101">
        <v>1258</v>
      </c>
      <c r="P28" s="101">
        <v>997</v>
      </c>
      <c r="Q28" s="102">
        <f t="shared" si="8"/>
        <v>63.05764411027569</v>
      </c>
      <c r="R28" s="101">
        <v>9</v>
      </c>
      <c r="S28" s="101" t="s">
        <v>344</v>
      </c>
      <c r="T28" s="101"/>
      <c r="U28" s="101"/>
      <c r="V28" s="101"/>
      <c r="W28" s="105" t="s">
        <v>344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104</v>
      </c>
      <c r="B29" s="104" t="s">
        <v>287</v>
      </c>
      <c r="C29" s="103" t="s">
        <v>326</v>
      </c>
      <c r="D29" s="101">
        <f t="shared" si="1"/>
        <v>2270</v>
      </c>
      <c r="E29" s="101">
        <f t="shared" si="2"/>
        <v>845</v>
      </c>
      <c r="F29" s="102">
        <f t="shared" si="3"/>
        <v>37.22466960352423</v>
      </c>
      <c r="G29" s="101">
        <v>845</v>
      </c>
      <c r="H29" s="101">
        <v>0</v>
      </c>
      <c r="I29" s="101">
        <f t="shared" si="4"/>
        <v>1425</v>
      </c>
      <c r="J29" s="102">
        <f t="shared" si="5"/>
        <v>62.77533039647577</v>
      </c>
      <c r="K29" s="101">
        <v>0</v>
      </c>
      <c r="L29" s="102">
        <f t="shared" si="6"/>
        <v>0</v>
      </c>
      <c r="M29" s="101">
        <v>0</v>
      </c>
      <c r="N29" s="102">
        <f t="shared" si="7"/>
        <v>0</v>
      </c>
      <c r="O29" s="101">
        <v>1425</v>
      </c>
      <c r="P29" s="101">
        <v>1425</v>
      </c>
      <c r="Q29" s="102">
        <f t="shared" si="8"/>
        <v>62.77533039647577</v>
      </c>
      <c r="R29" s="101">
        <v>6</v>
      </c>
      <c r="S29" s="101" t="s">
        <v>344</v>
      </c>
      <c r="T29" s="101"/>
      <c r="U29" s="101"/>
      <c r="V29" s="101"/>
      <c r="W29" s="105" t="s">
        <v>344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104</v>
      </c>
      <c r="B30" s="104" t="s">
        <v>288</v>
      </c>
      <c r="C30" s="103" t="s">
        <v>327</v>
      </c>
      <c r="D30" s="101">
        <f t="shared" si="1"/>
        <v>7882</v>
      </c>
      <c r="E30" s="101">
        <f t="shared" si="2"/>
        <v>1819</v>
      </c>
      <c r="F30" s="102">
        <f t="shared" si="3"/>
        <v>23.077899010403453</v>
      </c>
      <c r="G30" s="101">
        <v>1819</v>
      </c>
      <c r="H30" s="101">
        <v>0</v>
      </c>
      <c r="I30" s="101">
        <f t="shared" si="4"/>
        <v>6063</v>
      </c>
      <c r="J30" s="102">
        <f t="shared" si="5"/>
        <v>76.92210098959656</v>
      </c>
      <c r="K30" s="101">
        <v>1012</v>
      </c>
      <c r="L30" s="102">
        <f t="shared" si="6"/>
        <v>12.83938086780005</v>
      </c>
      <c r="M30" s="101">
        <v>0</v>
      </c>
      <c r="N30" s="102">
        <f t="shared" si="7"/>
        <v>0</v>
      </c>
      <c r="O30" s="101">
        <v>5051</v>
      </c>
      <c r="P30" s="101">
        <v>2531</v>
      </c>
      <c r="Q30" s="102">
        <f t="shared" si="8"/>
        <v>64.0827201217965</v>
      </c>
      <c r="R30" s="101">
        <v>21</v>
      </c>
      <c r="S30" s="101"/>
      <c r="T30" s="101" t="s">
        <v>344</v>
      </c>
      <c r="U30" s="101"/>
      <c r="V30" s="101"/>
      <c r="W30" s="105" t="s">
        <v>344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104</v>
      </c>
      <c r="B31" s="104" t="s">
        <v>289</v>
      </c>
      <c r="C31" s="103" t="s">
        <v>328</v>
      </c>
      <c r="D31" s="101">
        <f t="shared" si="1"/>
        <v>6322</v>
      </c>
      <c r="E31" s="101">
        <f t="shared" si="2"/>
        <v>768</v>
      </c>
      <c r="F31" s="102">
        <f t="shared" si="3"/>
        <v>12.148054413160391</v>
      </c>
      <c r="G31" s="101">
        <v>678</v>
      </c>
      <c r="H31" s="101">
        <v>90</v>
      </c>
      <c r="I31" s="101">
        <f t="shared" si="4"/>
        <v>5554</v>
      </c>
      <c r="J31" s="102">
        <f t="shared" si="5"/>
        <v>87.8519455868396</v>
      </c>
      <c r="K31" s="101">
        <v>4662</v>
      </c>
      <c r="L31" s="102">
        <f t="shared" si="6"/>
        <v>73.7424865548877</v>
      </c>
      <c r="M31" s="101">
        <v>0</v>
      </c>
      <c r="N31" s="102">
        <f t="shared" si="7"/>
        <v>0</v>
      </c>
      <c r="O31" s="101">
        <v>892</v>
      </c>
      <c r="P31" s="101">
        <v>110</v>
      </c>
      <c r="Q31" s="102">
        <f t="shared" si="8"/>
        <v>14.109459031951916</v>
      </c>
      <c r="R31" s="101">
        <v>12</v>
      </c>
      <c r="S31" s="101"/>
      <c r="T31" s="101" t="s">
        <v>344</v>
      </c>
      <c r="U31" s="101"/>
      <c r="V31" s="101"/>
      <c r="W31" s="105"/>
      <c r="X31" s="105" t="s">
        <v>344</v>
      </c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104</v>
      </c>
      <c r="B32" s="104" t="s">
        <v>290</v>
      </c>
      <c r="C32" s="103" t="s">
        <v>329</v>
      </c>
      <c r="D32" s="101">
        <f t="shared" si="1"/>
        <v>24618</v>
      </c>
      <c r="E32" s="101">
        <f t="shared" si="2"/>
        <v>491</v>
      </c>
      <c r="F32" s="102">
        <f t="shared" si="3"/>
        <v>1.9944755869688846</v>
      </c>
      <c r="G32" s="101">
        <v>491</v>
      </c>
      <c r="H32" s="101">
        <v>0</v>
      </c>
      <c r="I32" s="101">
        <f t="shared" si="4"/>
        <v>24127</v>
      </c>
      <c r="J32" s="102">
        <f t="shared" si="5"/>
        <v>98.00552441303113</v>
      </c>
      <c r="K32" s="101">
        <v>21465</v>
      </c>
      <c r="L32" s="102">
        <f t="shared" si="6"/>
        <v>87.19229831830368</v>
      </c>
      <c r="M32" s="101">
        <v>0</v>
      </c>
      <c r="N32" s="102">
        <f t="shared" si="7"/>
        <v>0</v>
      </c>
      <c r="O32" s="101">
        <v>2662</v>
      </c>
      <c r="P32" s="101">
        <v>569</v>
      </c>
      <c r="Q32" s="102">
        <f t="shared" si="8"/>
        <v>10.813226094727435</v>
      </c>
      <c r="R32" s="101">
        <v>148</v>
      </c>
      <c r="S32" s="101" t="s">
        <v>344</v>
      </c>
      <c r="T32" s="101"/>
      <c r="U32" s="101"/>
      <c r="V32" s="101"/>
      <c r="W32" s="105"/>
      <c r="X32" s="105"/>
      <c r="Y32" s="105"/>
      <c r="Z32" s="105" t="s">
        <v>344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104</v>
      </c>
      <c r="B33" s="104" t="s">
        <v>291</v>
      </c>
      <c r="C33" s="103" t="s">
        <v>330</v>
      </c>
      <c r="D33" s="101">
        <f t="shared" si="1"/>
        <v>22676</v>
      </c>
      <c r="E33" s="101">
        <f t="shared" si="2"/>
        <v>417</v>
      </c>
      <c r="F33" s="102">
        <f t="shared" si="3"/>
        <v>1.838948668195449</v>
      </c>
      <c r="G33" s="101">
        <v>417</v>
      </c>
      <c r="H33" s="101">
        <v>0</v>
      </c>
      <c r="I33" s="101">
        <f t="shared" si="4"/>
        <v>22259</v>
      </c>
      <c r="J33" s="102">
        <f t="shared" si="5"/>
        <v>98.16105133180454</v>
      </c>
      <c r="K33" s="101">
        <v>18694</v>
      </c>
      <c r="L33" s="102">
        <f t="shared" si="6"/>
        <v>82.43958370082906</v>
      </c>
      <c r="M33" s="101">
        <v>0</v>
      </c>
      <c r="N33" s="102">
        <f t="shared" si="7"/>
        <v>0</v>
      </c>
      <c r="O33" s="101">
        <v>3565</v>
      </c>
      <c r="P33" s="101">
        <v>1570</v>
      </c>
      <c r="Q33" s="102">
        <f t="shared" si="8"/>
        <v>15.72146763097548</v>
      </c>
      <c r="R33" s="101">
        <v>213</v>
      </c>
      <c r="S33" s="101" t="s">
        <v>344</v>
      </c>
      <c r="T33" s="101"/>
      <c r="U33" s="101"/>
      <c r="V33" s="101"/>
      <c r="W33" s="105" t="s">
        <v>344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104</v>
      </c>
      <c r="B34" s="104" t="s">
        <v>292</v>
      </c>
      <c r="C34" s="103" t="s">
        <v>331</v>
      </c>
      <c r="D34" s="101">
        <f t="shared" si="1"/>
        <v>33802</v>
      </c>
      <c r="E34" s="101">
        <f t="shared" si="2"/>
        <v>1537</v>
      </c>
      <c r="F34" s="102">
        <f t="shared" si="3"/>
        <v>4.547068220815336</v>
      </c>
      <c r="G34" s="101">
        <v>1533</v>
      </c>
      <c r="H34" s="101">
        <v>4</v>
      </c>
      <c r="I34" s="101">
        <f t="shared" si="4"/>
        <v>32265</v>
      </c>
      <c r="J34" s="102">
        <f t="shared" si="5"/>
        <v>95.45293177918467</v>
      </c>
      <c r="K34" s="101">
        <v>30014</v>
      </c>
      <c r="L34" s="102">
        <f t="shared" si="6"/>
        <v>88.79356251109401</v>
      </c>
      <c r="M34" s="101">
        <v>0</v>
      </c>
      <c r="N34" s="102">
        <f t="shared" si="7"/>
        <v>0</v>
      </c>
      <c r="O34" s="101">
        <v>2251</v>
      </c>
      <c r="P34" s="101">
        <v>192</v>
      </c>
      <c r="Q34" s="102">
        <f t="shared" si="8"/>
        <v>6.6593692680906456</v>
      </c>
      <c r="R34" s="101">
        <v>205</v>
      </c>
      <c r="S34" s="101" t="s">
        <v>344</v>
      </c>
      <c r="T34" s="101"/>
      <c r="U34" s="101"/>
      <c r="V34" s="101"/>
      <c r="W34" s="105" t="s">
        <v>344</v>
      </c>
      <c r="X34" s="105"/>
      <c r="Y34" s="105"/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104</v>
      </c>
      <c r="B35" s="104" t="s">
        <v>293</v>
      </c>
      <c r="C35" s="103" t="s">
        <v>332</v>
      </c>
      <c r="D35" s="101">
        <f t="shared" si="1"/>
        <v>19447</v>
      </c>
      <c r="E35" s="101">
        <f t="shared" si="2"/>
        <v>748</v>
      </c>
      <c r="F35" s="102">
        <f t="shared" si="3"/>
        <v>3.8463516223582044</v>
      </c>
      <c r="G35" s="101">
        <v>748</v>
      </c>
      <c r="H35" s="101">
        <v>0</v>
      </c>
      <c r="I35" s="101">
        <f t="shared" si="4"/>
        <v>18699</v>
      </c>
      <c r="J35" s="102">
        <f t="shared" si="5"/>
        <v>96.1536483776418</v>
      </c>
      <c r="K35" s="101">
        <v>16763</v>
      </c>
      <c r="L35" s="102">
        <f t="shared" si="6"/>
        <v>86.19838535506761</v>
      </c>
      <c r="M35" s="101">
        <v>0</v>
      </c>
      <c r="N35" s="102">
        <f t="shared" si="7"/>
        <v>0</v>
      </c>
      <c r="O35" s="101">
        <v>1936</v>
      </c>
      <c r="P35" s="101">
        <v>90</v>
      </c>
      <c r="Q35" s="102">
        <f t="shared" si="8"/>
        <v>9.955263022574176</v>
      </c>
      <c r="R35" s="101">
        <v>78</v>
      </c>
      <c r="S35" s="101" t="s">
        <v>344</v>
      </c>
      <c r="T35" s="101"/>
      <c r="U35" s="101"/>
      <c r="V35" s="101"/>
      <c r="W35" s="105"/>
      <c r="X35" s="105" t="s">
        <v>344</v>
      </c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104</v>
      </c>
      <c r="B36" s="104" t="s">
        <v>294</v>
      </c>
      <c r="C36" s="103" t="s">
        <v>333</v>
      </c>
      <c r="D36" s="101">
        <f t="shared" si="1"/>
        <v>9660</v>
      </c>
      <c r="E36" s="101">
        <f t="shared" si="2"/>
        <v>4397</v>
      </c>
      <c r="F36" s="102">
        <f t="shared" si="3"/>
        <v>45.5175983436853</v>
      </c>
      <c r="G36" s="101">
        <v>4397</v>
      </c>
      <c r="H36" s="101">
        <v>0</v>
      </c>
      <c r="I36" s="101">
        <f t="shared" si="4"/>
        <v>5263</v>
      </c>
      <c r="J36" s="102">
        <f t="shared" si="5"/>
        <v>54.48240165631471</v>
      </c>
      <c r="K36" s="101">
        <v>2018</v>
      </c>
      <c r="L36" s="102">
        <f t="shared" si="6"/>
        <v>20.890269151138714</v>
      </c>
      <c r="M36" s="101">
        <v>0</v>
      </c>
      <c r="N36" s="102">
        <f t="shared" si="7"/>
        <v>0</v>
      </c>
      <c r="O36" s="101">
        <v>3245</v>
      </c>
      <c r="P36" s="101">
        <v>2226</v>
      </c>
      <c r="Q36" s="102">
        <f t="shared" si="8"/>
        <v>33.59213250517598</v>
      </c>
      <c r="R36" s="101">
        <v>58</v>
      </c>
      <c r="S36" s="101" t="s">
        <v>344</v>
      </c>
      <c r="T36" s="101"/>
      <c r="U36" s="101"/>
      <c r="V36" s="101"/>
      <c r="W36" s="105" t="s">
        <v>344</v>
      </c>
      <c r="X36" s="105"/>
      <c r="Y36" s="105"/>
      <c r="Z36" s="10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104</v>
      </c>
      <c r="B37" s="104" t="s">
        <v>295</v>
      </c>
      <c r="C37" s="103" t="s">
        <v>334</v>
      </c>
      <c r="D37" s="101">
        <f t="shared" si="1"/>
        <v>20313</v>
      </c>
      <c r="E37" s="101">
        <f t="shared" si="2"/>
        <v>3308</v>
      </c>
      <c r="F37" s="102">
        <f t="shared" si="3"/>
        <v>16.285137596613005</v>
      </c>
      <c r="G37" s="101">
        <v>3308</v>
      </c>
      <c r="H37" s="101">
        <v>0</v>
      </c>
      <c r="I37" s="101">
        <f t="shared" si="4"/>
        <v>17005</v>
      </c>
      <c r="J37" s="102">
        <f t="shared" si="5"/>
        <v>83.71486240338699</v>
      </c>
      <c r="K37" s="101">
        <v>13188</v>
      </c>
      <c r="L37" s="102">
        <f t="shared" si="6"/>
        <v>64.9239403337764</v>
      </c>
      <c r="M37" s="101">
        <v>0</v>
      </c>
      <c r="N37" s="102">
        <f t="shared" si="7"/>
        <v>0</v>
      </c>
      <c r="O37" s="101">
        <v>3817</v>
      </c>
      <c r="P37" s="101">
        <v>1168</v>
      </c>
      <c r="Q37" s="102">
        <f t="shared" si="8"/>
        <v>18.790922069610595</v>
      </c>
      <c r="R37" s="101">
        <v>224</v>
      </c>
      <c r="S37" s="101"/>
      <c r="T37" s="101" t="s">
        <v>344</v>
      </c>
      <c r="U37" s="101"/>
      <c r="V37" s="101"/>
      <c r="W37" s="105" t="s">
        <v>344</v>
      </c>
      <c r="X37" s="105"/>
      <c r="Y37" s="105"/>
      <c r="Z37" s="10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104</v>
      </c>
      <c r="B38" s="104" t="s">
        <v>296</v>
      </c>
      <c r="C38" s="103" t="s">
        <v>335</v>
      </c>
      <c r="D38" s="101">
        <f t="shared" si="1"/>
        <v>7364</v>
      </c>
      <c r="E38" s="101">
        <f t="shared" si="2"/>
        <v>2721</v>
      </c>
      <c r="F38" s="102">
        <f t="shared" si="3"/>
        <v>36.95002715915263</v>
      </c>
      <c r="G38" s="101">
        <v>2721</v>
      </c>
      <c r="H38" s="101">
        <v>0</v>
      </c>
      <c r="I38" s="101">
        <f t="shared" si="4"/>
        <v>4643</v>
      </c>
      <c r="J38" s="102">
        <f t="shared" si="5"/>
        <v>63.04997284084737</v>
      </c>
      <c r="K38" s="101">
        <v>1119</v>
      </c>
      <c r="L38" s="102">
        <f t="shared" si="6"/>
        <v>15.195545898967952</v>
      </c>
      <c r="M38" s="101">
        <v>0</v>
      </c>
      <c r="N38" s="102">
        <f t="shared" si="7"/>
        <v>0</v>
      </c>
      <c r="O38" s="101">
        <v>3524</v>
      </c>
      <c r="P38" s="101">
        <v>1032</v>
      </c>
      <c r="Q38" s="102">
        <f t="shared" si="8"/>
        <v>47.85442694187941</v>
      </c>
      <c r="R38" s="101">
        <v>26</v>
      </c>
      <c r="S38" s="101"/>
      <c r="T38" s="101" t="s">
        <v>344</v>
      </c>
      <c r="U38" s="101"/>
      <c r="V38" s="101"/>
      <c r="W38" s="105" t="s">
        <v>344</v>
      </c>
      <c r="X38" s="105"/>
      <c r="Y38" s="105"/>
      <c r="Z38" s="105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58" ht="12" customHeight="1">
      <c r="A39" s="103" t="s">
        <v>104</v>
      </c>
      <c r="B39" s="104" t="s">
        <v>297</v>
      </c>
      <c r="C39" s="103" t="s">
        <v>336</v>
      </c>
      <c r="D39" s="101">
        <f t="shared" si="1"/>
        <v>993</v>
      </c>
      <c r="E39" s="101">
        <f t="shared" si="2"/>
        <v>158</v>
      </c>
      <c r="F39" s="102">
        <f t="shared" si="3"/>
        <v>15.911379657603222</v>
      </c>
      <c r="G39" s="101">
        <v>158</v>
      </c>
      <c r="H39" s="101">
        <v>0</v>
      </c>
      <c r="I39" s="101">
        <f t="shared" si="4"/>
        <v>835</v>
      </c>
      <c r="J39" s="102">
        <f t="shared" si="5"/>
        <v>84.08862034239678</v>
      </c>
      <c r="K39" s="101">
        <v>0</v>
      </c>
      <c r="L39" s="102">
        <f t="shared" si="6"/>
        <v>0</v>
      </c>
      <c r="M39" s="101">
        <v>0</v>
      </c>
      <c r="N39" s="102">
        <f t="shared" si="7"/>
        <v>0</v>
      </c>
      <c r="O39" s="101">
        <v>835</v>
      </c>
      <c r="P39" s="101">
        <v>793</v>
      </c>
      <c r="Q39" s="102">
        <f t="shared" si="8"/>
        <v>84.08862034239678</v>
      </c>
      <c r="R39" s="101">
        <v>3</v>
      </c>
      <c r="S39" s="101" t="s">
        <v>344</v>
      </c>
      <c r="T39" s="101"/>
      <c r="U39" s="101"/>
      <c r="V39" s="101"/>
      <c r="W39" s="105" t="s">
        <v>344</v>
      </c>
      <c r="X39" s="105"/>
      <c r="Y39" s="105"/>
      <c r="Z39" s="105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58" ht="12" customHeight="1">
      <c r="A40" s="103" t="s">
        <v>104</v>
      </c>
      <c r="B40" s="104" t="s">
        <v>298</v>
      </c>
      <c r="C40" s="103" t="s">
        <v>337</v>
      </c>
      <c r="D40" s="101">
        <f t="shared" si="1"/>
        <v>1872</v>
      </c>
      <c r="E40" s="101">
        <f t="shared" si="2"/>
        <v>353</v>
      </c>
      <c r="F40" s="102">
        <f t="shared" si="3"/>
        <v>18.85683760683761</v>
      </c>
      <c r="G40" s="101">
        <v>313</v>
      </c>
      <c r="H40" s="101">
        <v>40</v>
      </c>
      <c r="I40" s="101">
        <f t="shared" si="4"/>
        <v>1519</v>
      </c>
      <c r="J40" s="102">
        <f t="shared" si="5"/>
        <v>81.1431623931624</v>
      </c>
      <c r="K40" s="101">
        <v>729</v>
      </c>
      <c r="L40" s="102">
        <f t="shared" si="6"/>
        <v>38.94230769230769</v>
      </c>
      <c r="M40" s="101">
        <v>0</v>
      </c>
      <c r="N40" s="102">
        <f t="shared" si="7"/>
        <v>0</v>
      </c>
      <c r="O40" s="101">
        <v>790</v>
      </c>
      <c r="P40" s="101">
        <v>590</v>
      </c>
      <c r="Q40" s="102">
        <f t="shared" si="8"/>
        <v>42.2008547008547</v>
      </c>
      <c r="R40" s="101">
        <v>4</v>
      </c>
      <c r="S40" s="101" t="s">
        <v>344</v>
      </c>
      <c r="T40" s="101"/>
      <c r="U40" s="101"/>
      <c r="V40" s="101"/>
      <c r="W40" s="105" t="s">
        <v>344</v>
      </c>
      <c r="X40" s="105"/>
      <c r="Y40" s="105"/>
      <c r="Z40" s="105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</row>
    <row r="41" spans="1:58" ht="12" customHeight="1">
      <c r="A41" s="103" t="s">
        <v>104</v>
      </c>
      <c r="B41" s="104" t="s">
        <v>299</v>
      </c>
      <c r="C41" s="103" t="s">
        <v>338</v>
      </c>
      <c r="D41" s="101">
        <f t="shared" si="1"/>
        <v>556</v>
      </c>
      <c r="E41" s="101">
        <f t="shared" si="2"/>
        <v>43</v>
      </c>
      <c r="F41" s="102">
        <f t="shared" si="3"/>
        <v>7.7338129496402885</v>
      </c>
      <c r="G41" s="101">
        <v>43</v>
      </c>
      <c r="H41" s="101">
        <v>0</v>
      </c>
      <c r="I41" s="101">
        <f t="shared" si="4"/>
        <v>513</v>
      </c>
      <c r="J41" s="102">
        <f t="shared" si="5"/>
        <v>92.26618705035972</v>
      </c>
      <c r="K41" s="101">
        <v>0</v>
      </c>
      <c r="L41" s="102">
        <f t="shared" si="6"/>
        <v>0</v>
      </c>
      <c r="M41" s="101">
        <v>0</v>
      </c>
      <c r="N41" s="102">
        <f t="shared" si="7"/>
        <v>0</v>
      </c>
      <c r="O41" s="101">
        <v>513</v>
      </c>
      <c r="P41" s="101">
        <v>0</v>
      </c>
      <c r="Q41" s="102">
        <f t="shared" si="8"/>
        <v>92.26618705035972</v>
      </c>
      <c r="R41" s="101">
        <v>0</v>
      </c>
      <c r="S41" s="101" t="s">
        <v>344</v>
      </c>
      <c r="T41" s="101"/>
      <c r="U41" s="101"/>
      <c r="V41" s="101"/>
      <c r="W41" s="105" t="s">
        <v>344</v>
      </c>
      <c r="X41" s="105"/>
      <c r="Y41" s="105"/>
      <c r="Z41" s="105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</row>
    <row r="42" spans="1:58" ht="12" customHeight="1">
      <c r="A42" s="103" t="s">
        <v>104</v>
      </c>
      <c r="B42" s="104" t="s">
        <v>300</v>
      </c>
      <c r="C42" s="103" t="s">
        <v>339</v>
      </c>
      <c r="D42" s="101">
        <f t="shared" si="1"/>
        <v>4183</v>
      </c>
      <c r="E42" s="101">
        <f t="shared" si="2"/>
        <v>1483</v>
      </c>
      <c r="F42" s="102">
        <f t="shared" si="3"/>
        <v>35.45302414535023</v>
      </c>
      <c r="G42" s="101">
        <v>1344</v>
      </c>
      <c r="H42" s="101">
        <v>139</v>
      </c>
      <c r="I42" s="101">
        <f t="shared" si="4"/>
        <v>2700</v>
      </c>
      <c r="J42" s="102">
        <f t="shared" si="5"/>
        <v>64.54697585464977</v>
      </c>
      <c r="K42" s="101">
        <v>0</v>
      </c>
      <c r="L42" s="102">
        <f t="shared" si="6"/>
        <v>0</v>
      </c>
      <c r="M42" s="101">
        <v>0</v>
      </c>
      <c r="N42" s="102">
        <f t="shared" si="7"/>
        <v>0</v>
      </c>
      <c r="O42" s="101">
        <v>2700</v>
      </c>
      <c r="P42" s="101">
        <v>1107</v>
      </c>
      <c r="Q42" s="102">
        <f t="shared" si="8"/>
        <v>64.54697585464977</v>
      </c>
      <c r="R42" s="101">
        <v>4</v>
      </c>
      <c r="S42" s="101" t="s">
        <v>344</v>
      </c>
      <c r="T42" s="101"/>
      <c r="U42" s="101"/>
      <c r="V42" s="101"/>
      <c r="W42" s="105" t="s">
        <v>344</v>
      </c>
      <c r="X42" s="105"/>
      <c r="Y42" s="105"/>
      <c r="Z42" s="105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</row>
    <row r="43" spans="1:58" ht="12" customHeight="1">
      <c r="A43" s="103" t="s">
        <v>104</v>
      </c>
      <c r="B43" s="104" t="s">
        <v>301</v>
      </c>
      <c r="C43" s="103" t="s">
        <v>340</v>
      </c>
      <c r="D43" s="101">
        <f t="shared" si="1"/>
        <v>1212</v>
      </c>
      <c r="E43" s="101">
        <f t="shared" si="2"/>
        <v>160</v>
      </c>
      <c r="F43" s="102">
        <f t="shared" si="3"/>
        <v>13.2013201320132</v>
      </c>
      <c r="G43" s="101">
        <v>160</v>
      </c>
      <c r="H43" s="101">
        <v>0</v>
      </c>
      <c r="I43" s="101">
        <f t="shared" si="4"/>
        <v>1052</v>
      </c>
      <c r="J43" s="102">
        <f t="shared" si="5"/>
        <v>86.79867986798679</v>
      </c>
      <c r="K43" s="101">
        <v>0</v>
      </c>
      <c r="L43" s="102">
        <f t="shared" si="6"/>
        <v>0</v>
      </c>
      <c r="M43" s="101">
        <v>0</v>
      </c>
      <c r="N43" s="102">
        <f t="shared" si="7"/>
        <v>0</v>
      </c>
      <c r="O43" s="101">
        <v>1052</v>
      </c>
      <c r="P43" s="101">
        <v>932</v>
      </c>
      <c r="Q43" s="102">
        <f t="shared" si="8"/>
        <v>86.79867986798679</v>
      </c>
      <c r="R43" s="101">
        <v>10</v>
      </c>
      <c r="S43" s="101" t="s">
        <v>344</v>
      </c>
      <c r="T43" s="101"/>
      <c r="U43" s="101"/>
      <c r="V43" s="101"/>
      <c r="W43" s="105" t="s">
        <v>344</v>
      </c>
      <c r="X43" s="105"/>
      <c r="Y43" s="105"/>
      <c r="Z43" s="105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</row>
    <row r="44" spans="1:58" ht="12" customHeight="1">
      <c r="A44" s="103" t="s">
        <v>104</v>
      </c>
      <c r="B44" s="104" t="s">
        <v>302</v>
      </c>
      <c r="C44" s="103" t="s">
        <v>341</v>
      </c>
      <c r="D44" s="101">
        <f t="shared" si="1"/>
        <v>719</v>
      </c>
      <c r="E44" s="101">
        <f t="shared" si="2"/>
        <v>72</v>
      </c>
      <c r="F44" s="102">
        <f t="shared" si="3"/>
        <v>10.013908205841446</v>
      </c>
      <c r="G44" s="101">
        <v>72</v>
      </c>
      <c r="H44" s="101">
        <v>0</v>
      </c>
      <c r="I44" s="101">
        <f t="shared" si="4"/>
        <v>647</v>
      </c>
      <c r="J44" s="102">
        <f t="shared" si="5"/>
        <v>89.98609179415855</v>
      </c>
      <c r="K44" s="101">
        <v>0</v>
      </c>
      <c r="L44" s="102">
        <f t="shared" si="6"/>
        <v>0</v>
      </c>
      <c r="M44" s="101">
        <v>0</v>
      </c>
      <c r="N44" s="102">
        <f t="shared" si="7"/>
        <v>0</v>
      </c>
      <c r="O44" s="101">
        <v>647</v>
      </c>
      <c r="P44" s="101">
        <v>461</v>
      </c>
      <c r="Q44" s="102">
        <f t="shared" si="8"/>
        <v>89.98609179415855</v>
      </c>
      <c r="R44" s="101">
        <v>1</v>
      </c>
      <c r="S44" s="101" t="s">
        <v>344</v>
      </c>
      <c r="T44" s="101"/>
      <c r="U44" s="101"/>
      <c r="V44" s="101"/>
      <c r="W44" s="105" t="s">
        <v>344</v>
      </c>
      <c r="X44" s="105"/>
      <c r="Y44" s="105"/>
      <c r="Z44" s="105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</row>
    <row r="45" spans="1:58" ht="12" customHeight="1">
      <c r="A45" s="103" t="s">
        <v>104</v>
      </c>
      <c r="B45" s="104" t="s">
        <v>303</v>
      </c>
      <c r="C45" s="103" t="s">
        <v>342</v>
      </c>
      <c r="D45" s="101">
        <f t="shared" si="1"/>
        <v>1993</v>
      </c>
      <c r="E45" s="101">
        <f t="shared" si="2"/>
        <v>243</v>
      </c>
      <c r="F45" s="102">
        <f t="shared" si="3"/>
        <v>12.192674360260913</v>
      </c>
      <c r="G45" s="101">
        <v>243</v>
      </c>
      <c r="H45" s="101">
        <v>0</v>
      </c>
      <c r="I45" s="101">
        <f t="shared" si="4"/>
        <v>1750</v>
      </c>
      <c r="J45" s="102">
        <f t="shared" si="5"/>
        <v>87.80732563973909</v>
      </c>
      <c r="K45" s="101">
        <v>0</v>
      </c>
      <c r="L45" s="102">
        <f t="shared" si="6"/>
        <v>0</v>
      </c>
      <c r="M45" s="101">
        <v>0</v>
      </c>
      <c r="N45" s="102">
        <f t="shared" si="7"/>
        <v>0</v>
      </c>
      <c r="O45" s="101">
        <v>1750</v>
      </c>
      <c r="P45" s="101">
        <v>195</v>
      </c>
      <c r="Q45" s="102">
        <f t="shared" si="8"/>
        <v>87.80732563973909</v>
      </c>
      <c r="R45" s="101">
        <v>5</v>
      </c>
      <c r="S45" s="101" t="s">
        <v>344</v>
      </c>
      <c r="T45" s="101"/>
      <c r="U45" s="101"/>
      <c r="V45" s="101"/>
      <c r="W45" s="105" t="s">
        <v>344</v>
      </c>
      <c r="X45" s="105"/>
      <c r="Y45" s="105"/>
      <c r="Z45" s="105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</row>
    <row r="46" spans="1:58" ht="12" customHeight="1">
      <c r="A46" s="103" t="s">
        <v>104</v>
      </c>
      <c r="B46" s="104" t="s">
        <v>304</v>
      </c>
      <c r="C46" s="103" t="s">
        <v>343</v>
      </c>
      <c r="D46" s="101">
        <f t="shared" si="1"/>
        <v>2608</v>
      </c>
      <c r="E46" s="101">
        <f t="shared" si="2"/>
        <v>1727</v>
      </c>
      <c r="F46" s="102">
        <f t="shared" si="3"/>
        <v>66.21932515337423</v>
      </c>
      <c r="G46" s="101">
        <v>1727</v>
      </c>
      <c r="H46" s="101">
        <v>0</v>
      </c>
      <c r="I46" s="101">
        <f t="shared" si="4"/>
        <v>881</v>
      </c>
      <c r="J46" s="102">
        <f t="shared" si="5"/>
        <v>33.78067484662577</v>
      </c>
      <c r="K46" s="101">
        <v>0</v>
      </c>
      <c r="L46" s="102">
        <f t="shared" si="6"/>
        <v>0</v>
      </c>
      <c r="M46" s="101">
        <v>0</v>
      </c>
      <c r="N46" s="102">
        <f t="shared" si="7"/>
        <v>0</v>
      </c>
      <c r="O46" s="101">
        <v>881</v>
      </c>
      <c r="P46" s="101">
        <v>701</v>
      </c>
      <c r="Q46" s="102">
        <f t="shared" si="8"/>
        <v>33.78067484662577</v>
      </c>
      <c r="R46" s="101">
        <v>11</v>
      </c>
      <c r="S46" s="101" t="s">
        <v>344</v>
      </c>
      <c r="T46" s="101"/>
      <c r="U46" s="101"/>
      <c r="V46" s="101"/>
      <c r="W46" s="105" t="s">
        <v>344</v>
      </c>
      <c r="X46" s="105"/>
      <c r="Y46" s="105"/>
      <c r="Z46" s="105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347</v>
      </c>
      <c r="B7" s="109" t="s">
        <v>345</v>
      </c>
      <c r="C7" s="108" t="s">
        <v>346</v>
      </c>
      <c r="D7" s="110">
        <f aca="true" t="shared" si="0" ref="D7:AI7">SUM(D8:D46)</f>
        <v>269804</v>
      </c>
      <c r="E7" s="110">
        <f t="shared" si="0"/>
        <v>12312</v>
      </c>
      <c r="F7" s="110">
        <f t="shared" si="0"/>
        <v>6198</v>
      </c>
      <c r="G7" s="110">
        <f t="shared" si="0"/>
        <v>6114</v>
      </c>
      <c r="H7" s="110">
        <f t="shared" si="0"/>
        <v>74160</v>
      </c>
      <c r="I7" s="110">
        <f t="shared" si="0"/>
        <v>53205</v>
      </c>
      <c r="J7" s="110">
        <f t="shared" si="0"/>
        <v>20955</v>
      </c>
      <c r="K7" s="110">
        <f t="shared" si="0"/>
        <v>183332</v>
      </c>
      <c r="L7" s="110">
        <f t="shared" si="0"/>
        <v>37078</v>
      </c>
      <c r="M7" s="110">
        <f t="shared" si="0"/>
        <v>146254</v>
      </c>
      <c r="N7" s="110">
        <f t="shared" si="0"/>
        <v>270059</v>
      </c>
      <c r="O7" s="110">
        <f t="shared" si="0"/>
        <v>96487</v>
      </c>
      <c r="P7" s="110">
        <f t="shared" si="0"/>
        <v>96253</v>
      </c>
      <c r="Q7" s="110">
        <f t="shared" si="0"/>
        <v>0</v>
      </c>
      <c r="R7" s="110">
        <f t="shared" si="0"/>
        <v>0</v>
      </c>
      <c r="S7" s="110">
        <f t="shared" si="0"/>
        <v>234</v>
      </c>
      <c r="T7" s="110">
        <f t="shared" si="0"/>
        <v>0</v>
      </c>
      <c r="U7" s="110">
        <f t="shared" si="0"/>
        <v>0</v>
      </c>
      <c r="V7" s="110">
        <f t="shared" si="0"/>
        <v>173112</v>
      </c>
      <c r="W7" s="110">
        <f t="shared" si="0"/>
        <v>172956</v>
      </c>
      <c r="X7" s="110">
        <f t="shared" si="0"/>
        <v>0</v>
      </c>
      <c r="Y7" s="110">
        <f t="shared" si="0"/>
        <v>0</v>
      </c>
      <c r="Z7" s="110">
        <f t="shared" si="0"/>
        <v>156</v>
      </c>
      <c r="AA7" s="110">
        <f t="shared" si="0"/>
        <v>0</v>
      </c>
      <c r="AB7" s="110">
        <f t="shared" si="0"/>
        <v>0</v>
      </c>
      <c r="AC7" s="110">
        <f t="shared" si="0"/>
        <v>460</v>
      </c>
      <c r="AD7" s="110">
        <f t="shared" si="0"/>
        <v>321</v>
      </c>
      <c r="AE7" s="110">
        <f t="shared" si="0"/>
        <v>139</v>
      </c>
      <c r="AF7" s="110">
        <f t="shared" si="0"/>
        <v>2868</v>
      </c>
      <c r="AG7" s="110">
        <f t="shared" si="0"/>
        <v>2868</v>
      </c>
      <c r="AH7" s="110">
        <f t="shared" si="0"/>
        <v>0</v>
      </c>
      <c r="AI7" s="110">
        <f t="shared" si="0"/>
        <v>0</v>
      </c>
      <c r="AJ7" s="110">
        <f aca="true" t="shared" si="1" ref="AJ7:BC7">SUM(AJ8:AJ46)</f>
        <v>34877</v>
      </c>
      <c r="AK7" s="110">
        <f t="shared" si="1"/>
        <v>8051</v>
      </c>
      <c r="AL7" s="110">
        <f t="shared" si="1"/>
        <v>3829</v>
      </c>
      <c r="AM7" s="110">
        <f t="shared" si="1"/>
        <v>21640</v>
      </c>
      <c r="AN7" s="110">
        <f t="shared" si="1"/>
        <v>888</v>
      </c>
      <c r="AO7" s="110">
        <f t="shared" si="1"/>
        <v>0</v>
      </c>
      <c r="AP7" s="110">
        <f t="shared" si="1"/>
        <v>0</v>
      </c>
      <c r="AQ7" s="110">
        <f t="shared" si="1"/>
        <v>0</v>
      </c>
      <c r="AR7" s="110">
        <f t="shared" si="1"/>
        <v>133</v>
      </c>
      <c r="AS7" s="110">
        <f t="shared" si="1"/>
        <v>336</v>
      </c>
      <c r="AT7" s="110">
        <f t="shared" si="1"/>
        <v>1194</v>
      </c>
      <c r="AU7" s="110">
        <f t="shared" si="1"/>
        <v>448</v>
      </c>
      <c r="AV7" s="110">
        <f t="shared" si="1"/>
        <v>28</v>
      </c>
      <c r="AW7" s="110">
        <f t="shared" si="1"/>
        <v>715</v>
      </c>
      <c r="AX7" s="110">
        <f t="shared" si="1"/>
        <v>3</v>
      </c>
      <c r="AY7" s="110">
        <f t="shared" si="1"/>
        <v>0</v>
      </c>
      <c r="AZ7" s="110">
        <f t="shared" si="1"/>
        <v>300</v>
      </c>
      <c r="BA7" s="110">
        <f t="shared" si="1"/>
        <v>300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104</v>
      </c>
      <c r="B8" s="112" t="s">
        <v>266</v>
      </c>
      <c r="C8" s="111" t="s">
        <v>305</v>
      </c>
      <c r="D8" s="101">
        <f>SUM(E8,+H8,+K8)</f>
        <v>29396</v>
      </c>
      <c r="E8" s="101">
        <f>SUM(F8:G8)</f>
        <v>0</v>
      </c>
      <c r="F8" s="101">
        <v>0</v>
      </c>
      <c r="G8" s="101">
        <v>0</v>
      </c>
      <c r="H8" s="101">
        <f>SUM(I8:J8)</f>
        <v>11756</v>
      </c>
      <c r="I8" s="101">
        <v>8194</v>
      </c>
      <c r="J8" s="101">
        <v>3562</v>
      </c>
      <c r="K8" s="101">
        <f>SUM(L8:M8)</f>
        <v>17640</v>
      </c>
      <c r="L8" s="101">
        <v>0</v>
      </c>
      <c r="M8" s="101">
        <v>17640</v>
      </c>
      <c r="N8" s="101">
        <f>SUM(O8,+V8,+AC8)</f>
        <v>29396</v>
      </c>
      <c r="O8" s="101">
        <f>SUM(P8:U8)</f>
        <v>8194</v>
      </c>
      <c r="P8" s="101">
        <v>8194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21202</v>
      </c>
      <c r="W8" s="101">
        <v>21202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13</v>
      </c>
      <c r="AG8" s="101">
        <v>13</v>
      </c>
      <c r="AH8" s="101">
        <v>0</v>
      </c>
      <c r="AI8" s="101">
        <v>0</v>
      </c>
      <c r="AJ8" s="101">
        <f>SUM(AK8:AS8)</f>
        <v>3741</v>
      </c>
      <c r="AK8" s="101">
        <v>327</v>
      </c>
      <c r="AL8" s="101">
        <v>3414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13</v>
      </c>
      <c r="AU8" s="101">
        <v>13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197</v>
      </c>
      <c r="BA8" s="101">
        <v>197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104</v>
      </c>
      <c r="B9" s="112" t="s">
        <v>267</v>
      </c>
      <c r="C9" s="111" t="s">
        <v>306</v>
      </c>
      <c r="D9" s="101">
        <f aca="true" t="shared" si="2" ref="D9:D46">SUM(E9,+H9,+K9)</f>
        <v>24375</v>
      </c>
      <c r="E9" s="101">
        <f aca="true" t="shared" si="3" ref="E9:E46">SUM(F9:G9)</f>
        <v>0</v>
      </c>
      <c r="F9" s="101">
        <v>0</v>
      </c>
      <c r="G9" s="101">
        <v>0</v>
      </c>
      <c r="H9" s="101">
        <f aca="true" t="shared" si="4" ref="H9:H46">SUM(I9:J9)</f>
        <v>8462</v>
      </c>
      <c r="I9" s="101">
        <v>8462</v>
      </c>
      <c r="J9" s="101">
        <v>0</v>
      </c>
      <c r="K9" s="101">
        <f aca="true" t="shared" si="5" ref="K9:K46">SUM(L9:M9)</f>
        <v>15913</v>
      </c>
      <c r="L9" s="101">
        <v>0</v>
      </c>
      <c r="M9" s="101">
        <v>15913</v>
      </c>
      <c r="N9" s="101">
        <f aca="true" t="shared" si="6" ref="N9:N46">SUM(O9,+V9,+AC9)</f>
        <v>24375</v>
      </c>
      <c r="O9" s="101">
        <f aca="true" t="shared" si="7" ref="O9:O46">SUM(P9:U9)</f>
        <v>8462</v>
      </c>
      <c r="P9" s="101">
        <v>8462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46">SUM(W9:AB9)</f>
        <v>15913</v>
      </c>
      <c r="W9" s="101">
        <v>15913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46">SUM(AD9:AE9)</f>
        <v>0</v>
      </c>
      <c r="AD9" s="101">
        <v>0</v>
      </c>
      <c r="AE9" s="101">
        <v>0</v>
      </c>
      <c r="AF9" s="101">
        <f aca="true" t="shared" si="10" ref="AF9:AF46">SUM(AG9:AI9)</f>
        <v>126</v>
      </c>
      <c r="AG9" s="101">
        <v>126</v>
      </c>
      <c r="AH9" s="101">
        <v>0</v>
      </c>
      <c r="AI9" s="101">
        <v>0</v>
      </c>
      <c r="AJ9" s="101">
        <f aca="true" t="shared" si="11" ref="AJ9:AJ46">SUM(AK9:AS9)</f>
        <v>909</v>
      </c>
      <c r="AK9" s="101">
        <v>795</v>
      </c>
      <c r="AL9" s="101">
        <v>47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67</v>
      </c>
      <c r="AT9" s="101">
        <f aca="true" t="shared" si="12" ref="AT9:AT46">SUM(AU9:AY9)</f>
        <v>59</v>
      </c>
      <c r="AU9" s="101">
        <v>59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46">SUM(BA9:BC9)</f>
        <v>25</v>
      </c>
      <c r="BA9" s="101">
        <v>25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104</v>
      </c>
      <c r="B10" s="112" t="s">
        <v>268</v>
      </c>
      <c r="C10" s="111" t="s">
        <v>307</v>
      </c>
      <c r="D10" s="101">
        <f t="shared" si="2"/>
        <v>9417</v>
      </c>
      <c r="E10" s="101">
        <f t="shared" si="3"/>
        <v>7461</v>
      </c>
      <c r="F10" s="101">
        <v>2955</v>
      </c>
      <c r="G10" s="101">
        <v>4506</v>
      </c>
      <c r="H10" s="101">
        <f t="shared" si="4"/>
        <v>0</v>
      </c>
      <c r="I10" s="101">
        <v>0</v>
      </c>
      <c r="J10" s="101">
        <v>0</v>
      </c>
      <c r="K10" s="101">
        <f t="shared" si="5"/>
        <v>1956</v>
      </c>
      <c r="L10" s="101">
        <v>0</v>
      </c>
      <c r="M10" s="101">
        <v>1956</v>
      </c>
      <c r="N10" s="101">
        <f t="shared" si="6"/>
        <v>9417</v>
      </c>
      <c r="O10" s="101">
        <f t="shared" si="7"/>
        <v>2955</v>
      </c>
      <c r="P10" s="101">
        <v>2955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6462</v>
      </c>
      <c r="W10" s="101">
        <v>6462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71</v>
      </c>
      <c r="AG10" s="101">
        <v>71</v>
      </c>
      <c r="AH10" s="101">
        <v>0</v>
      </c>
      <c r="AI10" s="101">
        <v>0</v>
      </c>
      <c r="AJ10" s="101">
        <f t="shared" si="11"/>
        <v>677</v>
      </c>
      <c r="AK10" s="101">
        <v>647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30</v>
      </c>
      <c r="AT10" s="101">
        <f t="shared" si="12"/>
        <v>41</v>
      </c>
      <c r="AU10" s="101">
        <v>41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104</v>
      </c>
      <c r="B11" s="112" t="s">
        <v>269</v>
      </c>
      <c r="C11" s="111" t="s">
        <v>308</v>
      </c>
      <c r="D11" s="101">
        <f t="shared" si="2"/>
        <v>5065</v>
      </c>
      <c r="E11" s="101">
        <f t="shared" si="3"/>
        <v>0</v>
      </c>
      <c r="F11" s="101">
        <v>0</v>
      </c>
      <c r="G11" s="101">
        <v>0</v>
      </c>
      <c r="H11" s="101">
        <f t="shared" si="4"/>
        <v>2182</v>
      </c>
      <c r="I11" s="101">
        <v>2182</v>
      </c>
      <c r="J11" s="101">
        <v>0</v>
      </c>
      <c r="K11" s="101">
        <f t="shared" si="5"/>
        <v>2883</v>
      </c>
      <c r="L11" s="101">
        <v>0</v>
      </c>
      <c r="M11" s="101">
        <v>2883</v>
      </c>
      <c r="N11" s="101">
        <f t="shared" si="6"/>
        <v>5077</v>
      </c>
      <c r="O11" s="101">
        <f t="shared" si="7"/>
        <v>2182</v>
      </c>
      <c r="P11" s="101">
        <v>2182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2883</v>
      </c>
      <c r="W11" s="101">
        <v>2883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12</v>
      </c>
      <c r="AD11" s="101">
        <v>12</v>
      </c>
      <c r="AE11" s="101">
        <v>0</v>
      </c>
      <c r="AF11" s="101">
        <f t="shared" si="10"/>
        <v>164</v>
      </c>
      <c r="AG11" s="101">
        <v>164</v>
      </c>
      <c r="AH11" s="101">
        <v>0</v>
      </c>
      <c r="AI11" s="101">
        <v>0</v>
      </c>
      <c r="AJ11" s="101">
        <f t="shared" si="11"/>
        <v>164</v>
      </c>
      <c r="AK11" s="101">
        <v>0</v>
      </c>
      <c r="AL11" s="101">
        <v>0</v>
      </c>
      <c r="AM11" s="101">
        <v>164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5</v>
      </c>
      <c r="AU11" s="101">
        <v>0</v>
      </c>
      <c r="AV11" s="101">
        <v>0</v>
      </c>
      <c r="AW11" s="101">
        <v>5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104</v>
      </c>
      <c r="B12" s="112" t="s">
        <v>270</v>
      </c>
      <c r="C12" s="111" t="s">
        <v>309</v>
      </c>
      <c r="D12" s="101">
        <f t="shared" si="2"/>
        <v>26920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26920</v>
      </c>
      <c r="L12" s="101">
        <v>8123</v>
      </c>
      <c r="M12" s="101">
        <v>18797</v>
      </c>
      <c r="N12" s="101">
        <f t="shared" si="6"/>
        <v>26920</v>
      </c>
      <c r="O12" s="101">
        <f t="shared" si="7"/>
        <v>8123</v>
      </c>
      <c r="P12" s="101">
        <v>8123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18797</v>
      </c>
      <c r="W12" s="101">
        <v>18797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79</v>
      </c>
      <c r="AG12" s="101">
        <v>79</v>
      </c>
      <c r="AH12" s="101">
        <v>0</v>
      </c>
      <c r="AI12" s="101">
        <v>0</v>
      </c>
      <c r="AJ12" s="101">
        <f t="shared" si="11"/>
        <v>1350</v>
      </c>
      <c r="AK12" s="101">
        <v>1350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79</v>
      </c>
      <c r="AU12" s="101">
        <v>79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104</v>
      </c>
      <c r="B13" s="112" t="s">
        <v>271</v>
      </c>
      <c r="C13" s="111" t="s">
        <v>310</v>
      </c>
      <c r="D13" s="101">
        <f t="shared" si="2"/>
        <v>18497</v>
      </c>
      <c r="E13" s="101">
        <f t="shared" si="3"/>
        <v>0</v>
      </c>
      <c r="F13" s="101">
        <v>0</v>
      </c>
      <c r="G13" s="101">
        <v>0</v>
      </c>
      <c r="H13" s="101">
        <f t="shared" si="4"/>
        <v>18497</v>
      </c>
      <c r="I13" s="101">
        <v>9574</v>
      </c>
      <c r="J13" s="101">
        <v>8923</v>
      </c>
      <c r="K13" s="101">
        <f t="shared" si="5"/>
        <v>0</v>
      </c>
      <c r="L13" s="101">
        <v>0</v>
      </c>
      <c r="M13" s="101">
        <v>0</v>
      </c>
      <c r="N13" s="101">
        <f t="shared" si="6"/>
        <v>18497</v>
      </c>
      <c r="O13" s="101">
        <f t="shared" si="7"/>
        <v>9574</v>
      </c>
      <c r="P13" s="101">
        <v>9574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8923</v>
      </c>
      <c r="W13" s="101">
        <v>8923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702</v>
      </c>
      <c r="AG13" s="101">
        <v>702</v>
      </c>
      <c r="AH13" s="101">
        <v>0</v>
      </c>
      <c r="AI13" s="101">
        <v>0</v>
      </c>
      <c r="AJ13" s="101">
        <f t="shared" si="11"/>
        <v>702</v>
      </c>
      <c r="AK13" s="101">
        <v>0</v>
      </c>
      <c r="AL13" s="101">
        <v>0</v>
      </c>
      <c r="AM13" s="101">
        <v>702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702</v>
      </c>
      <c r="AU13" s="101">
        <v>0</v>
      </c>
      <c r="AV13" s="101">
        <v>0</v>
      </c>
      <c r="AW13" s="101">
        <v>702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104</v>
      </c>
      <c r="B14" s="112" t="s">
        <v>272</v>
      </c>
      <c r="C14" s="111" t="s">
        <v>311</v>
      </c>
      <c r="D14" s="101">
        <f t="shared" si="2"/>
        <v>11709</v>
      </c>
      <c r="E14" s="101">
        <f t="shared" si="3"/>
        <v>0</v>
      </c>
      <c r="F14" s="101">
        <v>0</v>
      </c>
      <c r="G14" s="101">
        <v>0</v>
      </c>
      <c r="H14" s="101">
        <f t="shared" si="4"/>
        <v>1132</v>
      </c>
      <c r="I14" s="101">
        <v>507</v>
      </c>
      <c r="J14" s="101">
        <v>625</v>
      </c>
      <c r="K14" s="101">
        <f t="shared" si="5"/>
        <v>10577</v>
      </c>
      <c r="L14" s="101">
        <v>4935</v>
      </c>
      <c r="M14" s="101">
        <v>5642</v>
      </c>
      <c r="N14" s="101">
        <f t="shared" si="6"/>
        <v>11849</v>
      </c>
      <c r="O14" s="101">
        <f t="shared" si="7"/>
        <v>5442</v>
      </c>
      <c r="P14" s="101">
        <v>5442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6267</v>
      </c>
      <c r="W14" s="101">
        <v>6267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140</v>
      </c>
      <c r="AD14" s="101">
        <v>112</v>
      </c>
      <c r="AE14" s="101">
        <v>28</v>
      </c>
      <c r="AF14" s="101">
        <f t="shared" si="10"/>
        <v>730</v>
      </c>
      <c r="AG14" s="101">
        <v>730</v>
      </c>
      <c r="AH14" s="101">
        <v>0</v>
      </c>
      <c r="AI14" s="101">
        <v>0</v>
      </c>
      <c r="AJ14" s="101">
        <f t="shared" si="11"/>
        <v>730</v>
      </c>
      <c r="AK14" s="101">
        <v>0</v>
      </c>
      <c r="AL14" s="101">
        <v>0</v>
      </c>
      <c r="AM14" s="101">
        <v>52</v>
      </c>
      <c r="AN14" s="101">
        <v>678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104</v>
      </c>
      <c r="B15" s="112" t="s">
        <v>273</v>
      </c>
      <c r="C15" s="111" t="s">
        <v>312</v>
      </c>
      <c r="D15" s="101">
        <f t="shared" si="2"/>
        <v>14052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14052</v>
      </c>
      <c r="L15" s="101">
        <v>8712</v>
      </c>
      <c r="M15" s="101">
        <v>5340</v>
      </c>
      <c r="N15" s="101">
        <f t="shared" si="6"/>
        <v>14057</v>
      </c>
      <c r="O15" s="101">
        <f t="shared" si="7"/>
        <v>8712</v>
      </c>
      <c r="P15" s="101">
        <v>8712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5340</v>
      </c>
      <c r="W15" s="101">
        <v>5340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5</v>
      </c>
      <c r="AD15" s="101">
        <v>5</v>
      </c>
      <c r="AE15" s="101">
        <v>0</v>
      </c>
      <c r="AF15" s="101">
        <f t="shared" si="10"/>
        <v>72</v>
      </c>
      <c r="AG15" s="101">
        <v>72</v>
      </c>
      <c r="AH15" s="101">
        <v>0</v>
      </c>
      <c r="AI15" s="101">
        <v>0</v>
      </c>
      <c r="AJ15" s="101">
        <f t="shared" si="11"/>
        <v>524</v>
      </c>
      <c r="AK15" s="101">
        <v>459</v>
      </c>
      <c r="AL15" s="101">
        <v>27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38</v>
      </c>
      <c r="AT15" s="101">
        <f t="shared" si="12"/>
        <v>34</v>
      </c>
      <c r="AU15" s="101">
        <v>34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15</v>
      </c>
      <c r="BA15" s="101">
        <v>15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104</v>
      </c>
      <c r="B16" s="112" t="s">
        <v>274</v>
      </c>
      <c r="C16" s="111" t="s">
        <v>313</v>
      </c>
      <c r="D16" s="101">
        <f t="shared" si="2"/>
        <v>26662</v>
      </c>
      <c r="E16" s="101">
        <f t="shared" si="3"/>
        <v>0</v>
      </c>
      <c r="F16" s="101">
        <v>0</v>
      </c>
      <c r="G16" s="101">
        <v>0</v>
      </c>
      <c r="H16" s="101">
        <f t="shared" si="4"/>
        <v>6385</v>
      </c>
      <c r="I16" s="101">
        <v>6385</v>
      </c>
      <c r="J16" s="101">
        <v>0</v>
      </c>
      <c r="K16" s="101">
        <f t="shared" si="5"/>
        <v>20277</v>
      </c>
      <c r="L16" s="101">
        <v>0</v>
      </c>
      <c r="M16" s="101">
        <v>20277</v>
      </c>
      <c r="N16" s="101">
        <f t="shared" si="6"/>
        <v>26662</v>
      </c>
      <c r="O16" s="101">
        <f t="shared" si="7"/>
        <v>6385</v>
      </c>
      <c r="P16" s="101">
        <v>6385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20277</v>
      </c>
      <c r="W16" s="101">
        <v>20277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0</v>
      </c>
      <c r="AG16" s="101">
        <v>0</v>
      </c>
      <c r="AH16" s="101">
        <v>0</v>
      </c>
      <c r="AI16" s="101">
        <v>0</v>
      </c>
      <c r="AJ16" s="101">
        <f t="shared" si="11"/>
        <v>20620</v>
      </c>
      <c r="AK16" s="101">
        <v>0</v>
      </c>
      <c r="AL16" s="101">
        <v>0</v>
      </c>
      <c r="AM16" s="101">
        <v>20620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104</v>
      </c>
      <c r="B17" s="112" t="s">
        <v>275</v>
      </c>
      <c r="C17" s="111" t="s">
        <v>314</v>
      </c>
      <c r="D17" s="101">
        <f t="shared" si="2"/>
        <v>16620</v>
      </c>
      <c r="E17" s="101">
        <f t="shared" si="3"/>
        <v>0</v>
      </c>
      <c r="F17" s="101">
        <v>0</v>
      </c>
      <c r="G17" s="101">
        <v>0</v>
      </c>
      <c r="H17" s="101">
        <f t="shared" si="4"/>
        <v>3159</v>
      </c>
      <c r="I17" s="101">
        <v>3159</v>
      </c>
      <c r="J17" s="101">
        <v>0</v>
      </c>
      <c r="K17" s="101">
        <f t="shared" si="5"/>
        <v>13461</v>
      </c>
      <c r="L17" s="101">
        <v>0</v>
      </c>
      <c r="M17" s="101">
        <v>13461</v>
      </c>
      <c r="N17" s="101">
        <f t="shared" si="6"/>
        <v>16620</v>
      </c>
      <c r="O17" s="101">
        <f t="shared" si="7"/>
        <v>3159</v>
      </c>
      <c r="P17" s="101">
        <v>3159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13461</v>
      </c>
      <c r="W17" s="101">
        <v>13461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85</v>
      </c>
      <c r="AG17" s="101">
        <v>85</v>
      </c>
      <c r="AH17" s="101">
        <v>0</v>
      </c>
      <c r="AI17" s="101">
        <v>0</v>
      </c>
      <c r="AJ17" s="101">
        <f t="shared" si="11"/>
        <v>619</v>
      </c>
      <c r="AK17" s="101">
        <v>542</v>
      </c>
      <c r="AL17" s="101">
        <v>32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45</v>
      </c>
      <c r="AT17" s="101">
        <f t="shared" si="12"/>
        <v>40</v>
      </c>
      <c r="AU17" s="101">
        <v>40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17</v>
      </c>
      <c r="BA17" s="101">
        <v>17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104</v>
      </c>
      <c r="B18" s="112" t="s">
        <v>276</v>
      </c>
      <c r="C18" s="111" t="s">
        <v>315</v>
      </c>
      <c r="D18" s="101">
        <f t="shared" si="2"/>
        <v>5099</v>
      </c>
      <c r="E18" s="101">
        <f t="shared" si="3"/>
        <v>3944</v>
      </c>
      <c r="F18" s="101">
        <v>2336</v>
      </c>
      <c r="G18" s="101">
        <v>1608</v>
      </c>
      <c r="H18" s="101">
        <f t="shared" si="4"/>
        <v>601</v>
      </c>
      <c r="I18" s="101">
        <v>601</v>
      </c>
      <c r="J18" s="101">
        <v>0</v>
      </c>
      <c r="K18" s="101">
        <f t="shared" si="5"/>
        <v>554</v>
      </c>
      <c r="L18" s="101">
        <v>0</v>
      </c>
      <c r="M18" s="101">
        <v>554</v>
      </c>
      <c r="N18" s="101">
        <f t="shared" si="6"/>
        <v>5136</v>
      </c>
      <c r="O18" s="101">
        <f t="shared" si="7"/>
        <v>2937</v>
      </c>
      <c r="P18" s="101">
        <v>2937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2162</v>
      </c>
      <c r="W18" s="101">
        <v>2162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37</v>
      </c>
      <c r="AD18" s="101">
        <v>37</v>
      </c>
      <c r="AE18" s="101">
        <v>0</v>
      </c>
      <c r="AF18" s="101">
        <f t="shared" si="10"/>
        <v>26</v>
      </c>
      <c r="AG18" s="101">
        <v>26</v>
      </c>
      <c r="AH18" s="101">
        <v>0</v>
      </c>
      <c r="AI18" s="101">
        <v>0</v>
      </c>
      <c r="AJ18" s="101">
        <f t="shared" si="11"/>
        <v>190</v>
      </c>
      <c r="AK18" s="101">
        <v>166</v>
      </c>
      <c r="AL18" s="101">
        <v>10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14</v>
      </c>
      <c r="AT18" s="101">
        <f t="shared" si="12"/>
        <v>12</v>
      </c>
      <c r="AU18" s="101">
        <v>12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5</v>
      </c>
      <c r="BA18" s="101">
        <v>5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104</v>
      </c>
      <c r="B19" s="112" t="s">
        <v>277</v>
      </c>
      <c r="C19" s="111" t="s">
        <v>316</v>
      </c>
      <c r="D19" s="101">
        <f t="shared" si="2"/>
        <v>9648</v>
      </c>
      <c r="E19" s="101">
        <f t="shared" si="3"/>
        <v>0</v>
      </c>
      <c r="F19" s="101">
        <v>0</v>
      </c>
      <c r="G19" s="101">
        <v>0</v>
      </c>
      <c r="H19" s="101">
        <f t="shared" si="4"/>
        <v>3381</v>
      </c>
      <c r="I19" s="101">
        <v>1033</v>
      </c>
      <c r="J19" s="101">
        <v>2348</v>
      </c>
      <c r="K19" s="101">
        <f t="shared" si="5"/>
        <v>6267</v>
      </c>
      <c r="L19" s="101">
        <v>2724</v>
      </c>
      <c r="M19" s="101">
        <v>3543</v>
      </c>
      <c r="N19" s="101">
        <f t="shared" si="6"/>
        <v>9648</v>
      </c>
      <c r="O19" s="101">
        <f t="shared" si="7"/>
        <v>3757</v>
      </c>
      <c r="P19" s="101">
        <v>3757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5891</v>
      </c>
      <c r="W19" s="101">
        <v>5891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29</v>
      </c>
      <c r="AG19" s="101">
        <v>29</v>
      </c>
      <c r="AH19" s="101">
        <v>0</v>
      </c>
      <c r="AI19" s="101">
        <v>0</v>
      </c>
      <c r="AJ19" s="101">
        <f t="shared" si="11"/>
        <v>29</v>
      </c>
      <c r="AK19" s="101">
        <v>29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29</v>
      </c>
      <c r="AU19" s="101">
        <v>29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104</v>
      </c>
      <c r="B20" s="112" t="s">
        <v>278</v>
      </c>
      <c r="C20" s="111" t="s">
        <v>317</v>
      </c>
      <c r="D20" s="101">
        <f t="shared" si="2"/>
        <v>2660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2660</v>
      </c>
      <c r="L20" s="101">
        <v>434</v>
      </c>
      <c r="M20" s="101">
        <v>2226</v>
      </c>
      <c r="N20" s="101">
        <f t="shared" si="6"/>
        <v>2793</v>
      </c>
      <c r="O20" s="101">
        <f t="shared" si="7"/>
        <v>434</v>
      </c>
      <c r="P20" s="101">
        <v>434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2226</v>
      </c>
      <c r="W20" s="101">
        <v>2226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133</v>
      </c>
      <c r="AD20" s="101">
        <v>22</v>
      </c>
      <c r="AE20" s="101">
        <v>111</v>
      </c>
      <c r="AF20" s="101">
        <f t="shared" si="10"/>
        <v>0</v>
      </c>
      <c r="AG20" s="101">
        <v>0</v>
      </c>
      <c r="AH20" s="101">
        <v>0</v>
      </c>
      <c r="AI20" s="101">
        <v>0</v>
      </c>
      <c r="AJ20" s="101">
        <f t="shared" si="11"/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104</v>
      </c>
      <c r="B21" s="112" t="s">
        <v>279</v>
      </c>
      <c r="C21" s="111" t="s">
        <v>318</v>
      </c>
      <c r="D21" s="101">
        <f t="shared" si="2"/>
        <v>7995</v>
      </c>
      <c r="E21" s="101">
        <f t="shared" si="3"/>
        <v>0</v>
      </c>
      <c r="F21" s="101">
        <v>0</v>
      </c>
      <c r="G21" s="101">
        <v>0</v>
      </c>
      <c r="H21" s="101">
        <f t="shared" si="4"/>
        <v>1423</v>
      </c>
      <c r="I21" s="101">
        <v>1423</v>
      </c>
      <c r="J21" s="101">
        <v>0</v>
      </c>
      <c r="K21" s="101">
        <f t="shared" si="5"/>
        <v>6572</v>
      </c>
      <c r="L21" s="101">
        <v>0</v>
      </c>
      <c r="M21" s="101">
        <v>6572</v>
      </c>
      <c r="N21" s="101">
        <f t="shared" si="6"/>
        <v>7995</v>
      </c>
      <c r="O21" s="101">
        <f t="shared" si="7"/>
        <v>1423</v>
      </c>
      <c r="P21" s="101">
        <v>1423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6572</v>
      </c>
      <c r="W21" s="101">
        <v>6572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133</v>
      </c>
      <c r="AG21" s="101">
        <v>133</v>
      </c>
      <c r="AH21" s="101">
        <v>0</v>
      </c>
      <c r="AI21" s="101">
        <v>0</v>
      </c>
      <c r="AJ21" s="101">
        <f t="shared" si="11"/>
        <v>133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133</v>
      </c>
      <c r="AS21" s="101">
        <v>0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104</v>
      </c>
      <c r="B22" s="112" t="s">
        <v>280</v>
      </c>
      <c r="C22" s="111" t="s">
        <v>319</v>
      </c>
      <c r="D22" s="101">
        <f t="shared" si="2"/>
        <v>3870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3870</v>
      </c>
      <c r="L22" s="101">
        <v>529</v>
      </c>
      <c r="M22" s="101">
        <v>3341</v>
      </c>
      <c r="N22" s="101">
        <f t="shared" si="6"/>
        <v>3870</v>
      </c>
      <c r="O22" s="101">
        <f t="shared" si="7"/>
        <v>529</v>
      </c>
      <c r="P22" s="101">
        <v>529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3341</v>
      </c>
      <c r="W22" s="101">
        <v>3341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20</v>
      </c>
      <c r="AG22" s="101">
        <v>20</v>
      </c>
      <c r="AH22" s="101">
        <v>0</v>
      </c>
      <c r="AI22" s="101">
        <v>0</v>
      </c>
      <c r="AJ22" s="101">
        <f t="shared" si="11"/>
        <v>144</v>
      </c>
      <c r="AK22" s="101">
        <v>126</v>
      </c>
      <c r="AL22" s="101">
        <v>7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11</v>
      </c>
      <c r="AT22" s="101">
        <f t="shared" si="12"/>
        <v>9</v>
      </c>
      <c r="AU22" s="101">
        <v>9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4</v>
      </c>
      <c r="BA22" s="101">
        <v>4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104</v>
      </c>
      <c r="B23" s="112" t="s">
        <v>281</v>
      </c>
      <c r="C23" s="111" t="s">
        <v>320</v>
      </c>
      <c r="D23" s="101">
        <f t="shared" si="2"/>
        <v>9244</v>
      </c>
      <c r="E23" s="101">
        <f t="shared" si="3"/>
        <v>0</v>
      </c>
      <c r="F23" s="101">
        <v>0</v>
      </c>
      <c r="G23" s="101">
        <v>0</v>
      </c>
      <c r="H23" s="101">
        <f t="shared" si="4"/>
        <v>2107</v>
      </c>
      <c r="I23" s="101">
        <v>2107</v>
      </c>
      <c r="J23" s="101">
        <v>0</v>
      </c>
      <c r="K23" s="101">
        <f t="shared" si="5"/>
        <v>7137</v>
      </c>
      <c r="L23" s="101">
        <v>0</v>
      </c>
      <c r="M23" s="101">
        <v>7137</v>
      </c>
      <c r="N23" s="101">
        <f t="shared" si="6"/>
        <v>9244</v>
      </c>
      <c r="O23" s="101">
        <f t="shared" si="7"/>
        <v>2107</v>
      </c>
      <c r="P23" s="101">
        <v>2107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7137</v>
      </c>
      <c r="W23" s="101">
        <v>7137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12</v>
      </c>
      <c r="AG23" s="101">
        <v>12</v>
      </c>
      <c r="AH23" s="101">
        <v>0</v>
      </c>
      <c r="AI23" s="101">
        <v>0</v>
      </c>
      <c r="AJ23" s="101">
        <f t="shared" si="11"/>
        <v>12</v>
      </c>
      <c r="AK23" s="101">
        <v>12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12</v>
      </c>
      <c r="AU23" s="101">
        <v>12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104</v>
      </c>
      <c r="B24" s="112" t="s">
        <v>282</v>
      </c>
      <c r="C24" s="111" t="s">
        <v>321</v>
      </c>
      <c r="D24" s="101">
        <f t="shared" si="2"/>
        <v>2831</v>
      </c>
      <c r="E24" s="101">
        <f t="shared" si="3"/>
        <v>0</v>
      </c>
      <c r="F24" s="101">
        <v>0</v>
      </c>
      <c r="G24" s="101">
        <v>0</v>
      </c>
      <c r="H24" s="101">
        <f t="shared" si="4"/>
        <v>2831</v>
      </c>
      <c r="I24" s="101">
        <v>802</v>
      </c>
      <c r="J24" s="101">
        <v>2029</v>
      </c>
      <c r="K24" s="101">
        <f t="shared" si="5"/>
        <v>0</v>
      </c>
      <c r="L24" s="101">
        <v>0</v>
      </c>
      <c r="M24" s="101">
        <v>0</v>
      </c>
      <c r="N24" s="101">
        <f t="shared" si="6"/>
        <v>2831</v>
      </c>
      <c r="O24" s="101">
        <f t="shared" si="7"/>
        <v>802</v>
      </c>
      <c r="P24" s="101">
        <v>802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2029</v>
      </c>
      <c r="W24" s="101">
        <v>2029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46</v>
      </c>
      <c r="AG24" s="101">
        <v>46</v>
      </c>
      <c r="AH24" s="101">
        <v>0</v>
      </c>
      <c r="AI24" s="101">
        <v>0</v>
      </c>
      <c r="AJ24" s="101">
        <f t="shared" si="11"/>
        <v>2831</v>
      </c>
      <c r="AK24" s="101">
        <v>2831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46</v>
      </c>
      <c r="AU24" s="101">
        <v>46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104</v>
      </c>
      <c r="B25" s="112" t="s">
        <v>283</v>
      </c>
      <c r="C25" s="111" t="s">
        <v>322</v>
      </c>
      <c r="D25" s="101">
        <f t="shared" si="2"/>
        <v>210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210</v>
      </c>
      <c r="L25" s="101">
        <v>122</v>
      </c>
      <c r="M25" s="101">
        <v>88</v>
      </c>
      <c r="N25" s="101">
        <f t="shared" si="6"/>
        <v>210</v>
      </c>
      <c r="O25" s="101">
        <f t="shared" si="7"/>
        <v>122</v>
      </c>
      <c r="P25" s="101">
        <v>122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88</v>
      </c>
      <c r="W25" s="101">
        <v>88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5</v>
      </c>
      <c r="AG25" s="101">
        <v>5</v>
      </c>
      <c r="AH25" s="101">
        <v>0</v>
      </c>
      <c r="AI25" s="101">
        <v>0</v>
      </c>
      <c r="AJ25" s="101">
        <f t="shared" si="11"/>
        <v>5</v>
      </c>
      <c r="AK25" s="101">
        <v>0</v>
      </c>
      <c r="AL25" s="101">
        <v>0</v>
      </c>
      <c r="AM25" s="101">
        <v>5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104</v>
      </c>
      <c r="B26" s="112" t="s">
        <v>284</v>
      </c>
      <c r="C26" s="111" t="s">
        <v>323</v>
      </c>
      <c r="D26" s="101">
        <f t="shared" si="2"/>
        <v>978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978</v>
      </c>
      <c r="L26" s="101">
        <v>412</v>
      </c>
      <c r="M26" s="101">
        <v>566</v>
      </c>
      <c r="N26" s="101">
        <f t="shared" si="6"/>
        <v>978</v>
      </c>
      <c r="O26" s="101">
        <f t="shared" si="7"/>
        <v>412</v>
      </c>
      <c r="P26" s="101">
        <v>412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566</v>
      </c>
      <c r="W26" s="101">
        <v>566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18</v>
      </c>
      <c r="AG26" s="101">
        <v>18</v>
      </c>
      <c r="AH26" s="101">
        <v>0</v>
      </c>
      <c r="AI26" s="101">
        <v>0</v>
      </c>
      <c r="AJ26" s="101">
        <f t="shared" si="11"/>
        <v>18</v>
      </c>
      <c r="AK26" s="101">
        <v>18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1</v>
      </c>
      <c r="AU26" s="101">
        <v>1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104</v>
      </c>
      <c r="B27" s="112" t="s">
        <v>285</v>
      </c>
      <c r="C27" s="111" t="s">
        <v>324</v>
      </c>
      <c r="D27" s="101">
        <f t="shared" si="2"/>
        <v>6100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6100</v>
      </c>
      <c r="L27" s="101">
        <v>1762</v>
      </c>
      <c r="M27" s="101">
        <v>4338</v>
      </c>
      <c r="N27" s="101">
        <f t="shared" si="6"/>
        <v>6100</v>
      </c>
      <c r="O27" s="101">
        <f t="shared" si="7"/>
        <v>1762</v>
      </c>
      <c r="P27" s="101">
        <v>1762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4338</v>
      </c>
      <c r="W27" s="101">
        <v>4338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105</v>
      </c>
      <c r="AG27" s="101">
        <v>105</v>
      </c>
      <c r="AH27" s="101">
        <v>0</v>
      </c>
      <c r="AI27" s="101">
        <v>0</v>
      </c>
      <c r="AJ27" s="101">
        <f t="shared" si="11"/>
        <v>327</v>
      </c>
      <c r="AK27" s="101">
        <v>228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99</v>
      </c>
      <c r="AT27" s="101">
        <f t="shared" si="12"/>
        <v>6</v>
      </c>
      <c r="AU27" s="101">
        <v>6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104</v>
      </c>
      <c r="B28" s="112" t="s">
        <v>286</v>
      </c>
      <c r="C28" s="111" t="s">
        <v>325</v>
      </c>
      <c r="D28" s="101">
        <f t="shared" si="2"/>
        <v>1410</v>
      </c>
      <c r="E28" s="101">
        <f t="shared" si="3"/>
        <v>0</v>
      </c>
      <c r="F28" s="101">
        <v>0</v>
      </c>
      <c r="G28" s="101">
        <v>0</v>
      </c>
      <c r="H28" s="101">
        <f t="shared" si="4"/>
        <v>1410</v>
      </c>
      <c r="I28" s="101">
        <v>191</v>
      </c>
      <c r="J28" s="101">
        <v>1219</v>
      </c>
      <c r="K28" s="101">
        <f t="shared" si="5"/>
        <v>0</v>
      </c>
      <c r="L28" s="101">
        <v>0</v>
      </c>
      <c r="M28" s="101">
        <v>0</v>
      </c>
      <c r="N28" s="101">
        <f t="shared" si="6"/>
        <v>1402</v>
      </c>
      <c r="O28" s="101">
        <f t="shared" si="7"/>
        <v>189</v>
      </c>
      <c r="P28" s="101">
        <v>189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1213</v>
      </c>
      <c r="W28" s="101">
        <v>1213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9</v>
      </c>
      <c r="AG28" s="101">
        <v>9</v>
      </c>
      <c r="AH28" s="101">
        <v>0</v>
      </c>
      <c r="AI28" s="101">
        <v>0</v>
      </c>
      <c r="AJ28" s="101">
        <f t="shared" si="11"/>
        <v>63</v>
      </c>
      <c r="AK28" s="101">
        <v>58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5</v>
      </c>
      <c r="AT28" s="101">
        <f t="shared" si="12"/>
        <v>4</v>
      </c>
      <c r="AU28" s="101">
        <v>4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104</v>
      </c>
      <c r="B29" s="112" t="s">
        <v>287</v>
      </c>
      <c r="C29" s="111" t="s">
        <v>326</v>
      </c>
      <c r="D29" s="101">
        <f t="shared" si="2"/>
        <v>1559</v>
      </c>
      <c r="E29" s="101">
        <f t="shared" si="3"/>
        <v>0</v>
      </c>
      <c r="F29" s="101">
        <v>0</v>
      </c>
      <c r="G29" s="101">
        <v>0</v>
      </c>
      <c r="H29" s="101">
        <f t="shared" si="4"/>
        <v>1559</v>
      </c>
      <c r="I29" s="101">
        <v>457</v>
      </c>
      <c r="J29" s="101">
        <v>1102</v>
      </c>
      <c r="K29" s="101">
        <f t="shared" si="5"/>
        <v>0</v>
      </c>
      <c r="L29" s="101">
        <v>0</v>
      </c>
      <c r="M29" s="101">
        <v>0</v>
      </c>
      <c r="N29" s="101">
        <f t="shared" si="6"/>
        <v>1559</v>
      </c>
      <c r="O29" s="101">
        <f t="shared" si="7"/>
        <v>457</v>
      </c>
      <c r="P29" s="101">
        <v>457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1102</v>
      </c>
      <c r="W29" s="101">
        <v>1102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5</v>
      </c>
      <c r="AG29" s="101">
        <v>5</v>
      </c>
      <c r="AH29" s="101">
        <v>0</v>
      </c>
      <c r="AI29" s="101">
        <v>0</v>
      </c>
      <c r="AJ29" s="101">
        <f t="shared" si="11"/>
        <v>65</v>
      </c>
      <c r="AK29" s="101">
        <v>65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 t="shared" si="12"/>
        <v>5</v>
      </c>
      <c r="AU29" s="101">
        <v>5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104</v>
      </c>
      <c r="B30" s="112" t="s">
        <v>288</v>
      </c>
      <c r="C30" s="111" t="s">
        <v>327</v>
      </c>
      <c r="D30" s="101">
        <f t="shared" si="2"/>
        <v>4405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4405</v>
      </c>
      <c r="L30" s="101">
        <v>3084</v>
      </c>
      <c r="M30" s="101">
        <v>1321</v>
      </c>
      <c r="N30" s="101">
        <f t="shared" si="6"/>
        <v>4405</v>
      </c>
      <c r="O30" s="101">
        <f t="shared" si="7"/>
        <v>3084</v>
      </c>
      <c r="P30" s="101">
        <v>3084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1321</v>
      </c>
      <c r="W30" s="101">
        <v>1321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0</v>
      </c>
      <c r="AG30" s="101">
        <v>0</v>
      </c>
      <c r="AH30" s="101">
        <v>0</v>
      </c>
      <c r="AI30" s="101">
        <v>0</v>
      </c>
      <c r="AJ30" s="101">
        <f t="shared" si="11"/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104</v>
      </c>
      <c r="B31" s="112" t="s">
        <v>289</v>
      </c>
      <c r="C31" s="111" t="s">
        <v>328</v>
      </c>
      <c r="D31" s="101">
        <f t="shared" si="2"/>
        <v>1056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1056</v>
      </c>
      <c r="L31" s="101">
        <v>623</v>
      </c>
      <c r="M31" s="101">
        <v>433</v>
      </c>
      <c r="N31" s="101">
        <f t="shared" si="6"/>
        <v>1096</v>
      </c>
      <c r="O31" s="101">
        <f t="shared" si="7"/>
        <v>623</v>
      </c>
      <c r="P31" s="101">
        <v>623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433</v>
      </c>
      <c r="W31" s="101">
        <v>433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40</v>
      </c>
      <c r="AD31" s="101">
        <v>40</v>
      </c>
      <c r="AE31" s="101">
        <v>0</v>
      </c>
      <c r="AF31" s="101">
        <f t="shared" si="10"/>
        <v>6</v>
      </c>
      <c r="AG31" s="101">
        <v>6</v>
      </c>
      <c r="AH31" s="101">
        <v>0</v>
      </c>
      <c r="AI31" s="101">
        <v>0</v>
      </c>
      <c r="AJ31" s="101">
        <f t="shared" si="11"/>
        <v>39</v>
      </c>
      <c r="AK31" s="101">
        <v>34</v>
      </c>
      <c r="AL31" s="101">
        <v>2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3</v>
      </c>
      <c r="AT31" s="101">
        <f t="shared" si="12"/>
        <v>3</v>
      </c>
      <c r="AU31" s="101">
        <v>3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1</v>
      </c>
      <c r="BA31" s="101">
        <v>1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104</v>
      </c>
      <c r="B32" s="112" t="s">
        <v>290</v>
      </c>
      <c r="C32" s="111" t="s">
        <v>329</v>
      </c>
      <c r="D32" s="101">
        <f t="shared" si="2"/>
        <v>1654</v>
      </c>
      <c r="E32" s="101">
        <f t="shared" si="3"/>
        <v>689</v>
      </c>
      <c r="F32" s="101">
        <v>689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965</v>
      </c>
      <c r="L32" s="101">
        <v>0</v>
      </c>
      <c r="M32" s="101">
        <v>965</v>
      </c>
      <c r="N32" s="101">
        <f t="shared" si="6"/>
        <v>1654</v>
      </c>
      <c r="O32" s="101">
        <f t="shared" si="7"/>
        <v>689</v>
      </c>
      <c r="P32" s="101">
        <v>689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965</v>
      </c>
      <c r="W32" s="101">
        <v>965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9</v>
      </c>
      <c r="AG32" s="101">
        <v>9</v>
      </c>
      <c r="AH32" s="101">
        <v>0</v>
      </c>
      <c r="AI32" s="101">
        <v>0</v>
      </c>
      <c r="AJ32" s="101">
        <f t="shared" si="11"/>
        <v>62</v>
      </c>
      <c r="AK32" s="101">
        <v>54</v>
      </c>
      <c r="AL32" s="101">
        <v>3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5</v>
      </c>
      <c r="AT32" s="101">
        <f t="shared" si="12"/>
        <v>4</v>
      </c>
      <c r="AU32" s="101">
        <v>4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2</v>
      </c>
      <c r="BA32" s="101">
        <v>2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104</v>
      </c>
      <c r="B33" s="112" t="s">
        <v>291</v>
      </c>
      <c r="C33" s="111" t="s">
        <v>330</v>
      </c>
      <c r="D33" s="101">
        <f t="shared" si="2"/>
        <v>2456</v>
      </c>
      <c r="E33" s="101">
        <f t="shared" si="3"/>
        <v>0</v>
      </c>
      <c r="F33" s="101">
        <v>0</v>
      </c>
      <c r="G33" s="101">
        <v>0</v>
      </c>
      <c r="H33" s="101">
        <f t="shared" si="4"/>
        <v>596</v>
      </c>
      <c r="I33" s="101">
        <v>596</v>
      </c>
      <c r="J33" s="101">
        <v>0</v>
      </c>
      <c r="K33" s="101">
        <f t="shared" si="5"/>
        <v>1860</v>
      </c>
      <c r="L33" s="101">
        <v>0</v>
      </c>
      <c r="M33" s="101">
        <v>1860</v>
      </c>
      <c r="N33" s="101">
        <f t="shared" si="6"/>
        <v>2456</v>
      </c>
      <c r="O33" s="101">
        <f t="shared" si="7"/>
        <v>596</v>
      </c>
      <c r="P33" s="101">
        <v>596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1860</v>
      </c>
      <c r="W33" s="101">
        <v>1860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13</v>
      </c>
      <c r="AG33" s="101">
        <v>13</v>
      </c>
      <c r="AH33" s="101">
        <v>0</v>
      </c>
      <c r="AI33" s="101">
        <v>0</v>
      </c>
      <c r="AJ33" s="101">
        <f t="shared" si="11"/>
        <v>92</v>
      </c>
      <c r="AK33" s="101">
        <v>80</v>
      </c>
      <c r="AL33" s="101">
        <v>5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7</v>
      </c>
      <c r="AT33" s="101">
        <f t="shared" si="12"/>
        <v>6</v>
      </c>
      <c r="AU33" s="101">
        <v>6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3</v>
      </c>
      <c r="BA33" s="101">
        <v>3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104</v>
      </c>
      <c r="B34" s="112" t="s">
        <v>292</v>
      </c>
      <c r="C34" s="111" t="s">
        <v>331</v>
      </c>
      <c r="D34" s="101">
        <f t="shared" si="2"/>
        <v>2380</v>
      </c>
      <c r="E34" s="101">
        <f t="shared" si="3"/>
        <v>0</v>
      </c>
      <c r="F34" s="101">
        <v>0</v>
      </c>
      <c r="G34" s="101">
        <v>0</v>
      </c>
      <c r="H34" s="101">
        <f t="shared" si="4"/>
        <v>902</v>
      </c>
      <c r="I34" s="101">
        <v>902</v>
      </c>
      <c r="J34" s="101">
        <v>0</v>
      </c>
      <c r="K34" s="101">
        <f t="shared" si="5"/>
        <v>1478</v>
      </c>
      <c r="L34" s="101">
        <v>0</v>
      </c>
      <c r="M34" s="101">
        <v>1478</v>
      </c>
      <c r="N34" s="101">
        <f t="shared" si="6"/>
        <v>2382</v>
      </c>
      <c r="O34" s="101">
        <f t="shared" si="7"/>
        <v>902</v>
      </c>
      <c r="P34" s="101">
        <v>902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1478</v>
      </c>
      <c r="W34" s="101">
        <v>1478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2</v>
      </c>
      <c r="AD34" s="101">
        <v>2</v>
      </c>
      <c r="AE34" s="101">
        <v>0</v>
      </c>
      <c r="AF34" s="101">
        <f t="shared" si="10"/>
        <v>12</v>
      </c>
      <c r="AG34" s="101">
        <v>12</v>
      </c>
      <c r="AH34" s="101">
        <v>0</v>
      </c>
      <c r="AI34" s="101">
        <v>0</v>
      </c>
      <c r="AJ34" s="101">
        <f t="shared" si="11"/>
        <v>89</v>
      </c>
      <c r="AK34" s="101">
        <v>78</v>
      </c>
      <c r="AL34" s="101">
        <v>5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6</v>
      </c>
      <c r="AT34" s="101">
        <f t="shared" si="12"/>
        <v>6</v>
      </c>
      <c r="AU34" s="101">
        <v>6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3</v>
      </c>
      <c r="BA34" s="101">
        <v>3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104</v>
      </c>
      <c r="B35" s="112" t="s">
        <v>293</v>
      </c>
      <c r="C35" s="111" t="s">
        <v>332</v>
      </c>
      <c r="D35" s="101">
        <f t="shared" si="2"/>
        <v>1488</v>
      </c>
      <c r="E35" s="101">
        <f t="shared" si="3"/>
        <v>0</v>
      </c>
      <c r="F35" s="101">
        <v>0</v>
      </c>
      <c r="G35" s="101">
        <v>0</v>
      </c>
      <c r="H35" s="101">
        <f t="shared" si="4"/>
        <v>1488</v>
      </c>
      <c r="I35" s="101">
        <v>593</v>
      </c>
      <c r="J35" s="101">
        <v>895</v>
      </c>
      <c r="K35" s="101">
        <f t="shared" si="5"/>
        <v>0</v>
      </c>
      <c r="L35" s="101">
        <v>0</v>
      </c>
      <c r="M35" s="101">
        <v>0</v>
      </c>
      <c r="N35" s="101">
        <f t="shared" si="6"/>
        <v>1478</v>
      </c>
      <c r="O35" s="101">
        <f t="shared" si="7"/>
        <v>593</v>
      </c>
      <c r="P35" s="101">
        <v>593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885</v>
      </c>
      <c r="W35" s="101">
        <v>885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8</v>
      </c>
      <c r="AG35" s="101">
        <v>8</v>
      </c>
      <c r="AH35" s="101">
        <v>0</v>
      </c>
      <c r="AI35" s="101">
        <v>0</v>
      </c>
      <c r="AJ35" s="101">
        <f t="shared" si="11"/>
        <v>53</v>
      </c>
      <c r="AK35" s="101">
        <v>49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4</v>
      </c>
      <c r="AT35" s="101">
        <f t="shared" si="12"/>
        <v>7</v>
      </c>
      <c r="AU35" s="101">
        <v>4</v>
      </c>
      <c r="AV35" s="101">
        <v>0</v>
      </c>
      <c r="AW35" s="101">
        <v>0</v>
      </c>
      <c r="AX35" s="101">
        <v>3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104</v>
      </c>
      <c r="B36" s="112" t="s">
        <v>294</v>
      </c>
      <c r="C36" s="111" t="s">
        <v>333</v>
      </c>
      <c r="D36" s="101">
        <f t="shared" si="2"/>
        <v>5157</v>
      </c>
      <c r="E36" s="101">
        <f t="shared" si="3"/>
        <v>0</v>
      </c>
      <c r="F36" s="101">
        <v>0</v>
      </c>
      <c r="G36" s="101">
        <v>0</v>
      </c>
      <c r="H36" s="101">
        <f t="shared" si="4"/>
        <v>2439</v>
      </c>
      <c r="I36" s="101">
        <v>2439</v>
      </c>
      <c r="J36" s="101">
        <v>0</v>
      </c>
      <c r="K36" s="101">
        <f t="shared" si="5"/>
        <v>2718</v>
      </c>
      <c r="L36" s="101">
        <v>0</v>
      </c>
      <c r="M36" s="101">
        <v>2718</v>
      </c>
      <c r="N36" s="101">
        <f t="shared" si="6"/>
        <v>5157</v>
      </c>
      <c r="O36" s="101">
        <f t="shared" si="7"/>
        <v>2439</v>
      </c>
      <c r="P36" s="101">
        <v>2439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2718</v>
      </c>
      <c r="W36" s="101">
        <v>2718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226</v>
      </c>
      <c r="AG36" s="101">
        <v>226</v>
      </c>
      <c r="AH36" s="101">
        <v>0</v>
      </c>
      <c r="AI36" s="101">
        <v>0</v>
      </c>
      <c r="AJ36" s="101">
        <f t="shared" si="11"/>
        <v>226</v>
      </c>
      <c r="AK36" s="101">
        <v>0</v>
      </c>
      <c r="AL36" s="101">
        <v>0</v>
      </c>
      <c r="AM36" s="101">
        <v>16</v>
      </c>
      <c r="AN36" s="101">
        <v>210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 t="shared" si="12"/>
        <v>1</v>
      </c>
      <c r="AU36" s="101">
        <v>0</v>
      </c>
      <c r="AV36" s="101">
        <v>0</v>
      </c>
      <c r="AW36" s="101">
        <v>1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104</v>
      </c>
      <c r="B37" s="112" t="s">
        <v>295</v>
      </c>
      <c r="C37" s="111" t="s">
        <v>334</v>
      </c>
      <c r="D37" s="101">
        <f t="shared" si="2"/>
        <v>5426</v>
      </c>
      <c r="E37" s="101">
        <f t="shared" si="3"/>
        <v>0</v>
      </c>
      <c r="F37" s="101">
        <v>0</v>
      </c>
      <c r="G37" s="101">
        <v>0</v>
      </c>
      <c r="H37" s="101">
        <f t="shared" si="4"/>
        <v>0</v>
      </c>
      <c r="I37" s="101">
        <v>0</v>
      </c>
      <c r="J37" s="101">
        <v>0</v>
      </c>
      <c r="K37" s="101">
        <f t="shared" si="5"/>
        <v>5426</v>
      </c>
      <c r="L37" s="101">
        <v>3196</v>
      </c>
      <c r="M37" s="101">
        <v>2230</v>
      </c>
      <c r="N37" s="101">
        <f t="shared" si="6"/>
        <v>5426</v>
      </c>
      <c r="O37" s="101">
        <f t="shared" si="7"/>
        <v>3196</v>
      </c>
      <c r="P37" s="101">
        <v>3196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 t="shared" si="8"/>
        <v>2230</v>
      </c>
      <c r="W37" s="101">
        <v>2230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0</v>
      </c>
      <c r="AG37" s="101">
        <v>0</v>
      </c>
      <c r="AH37" s="101">
        <v>0</v>
      </c>
      <c r="AI37" s="101">
        <v>0</v>
      </c>
      <c r="AJ37" s="101">
        <f t="shared" si="11"/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 t="shared" si="12"/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0</v>
      </c>
      <c r="BA37" s="101">
        <v>0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104</v>
      </c>
      <c r="B38" s="112" t="s">
        <v>296</v>
      </c>
      <c r="C38" s="111" t="s">
        <v>335</v>
      </c>
      <c r="D38" s="101">
        <f t="shared" si="2"/>
        <v>4627</v>
      </c>
      <c r="E38" s="101">
        <f t="shared" si="3"/>
        <v>0</v>
      </c>
      <c r="F38" s="101">
        <v>0</v>
      </c>
      <c r="G38" s="101">
        <v>0</v>
      </c>
      <c r="H38" s="101">
        <f t="shared" si="4"/>
        <v>3576</v>
      </c>
      <c r="I38" s="101">
        <v>3576</v>
      </c>
      <c r="J38" s="101">
        <v>0</v>
      </c>
      <c r="K38" s="101">
        <f t="shared" si="5"/>
        <v>1051</v>
      </c>
      <c r="L38" s="101">
        <v>0</v>
      </c>
      <c r="M38" s="101">
        <v>1051</v>
      </c>
      <c r="N38" s="101">
        <f t="shared" si="6"/>
        <v>4627</v>
      </c>
      <c r="O38" s="101">
        <f t="shared" si="7"/>
        <v>3576</v>
      </c>
      <c r="P38" s="101">
        <v>3576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1051</v>
      </c>
      <c r="W38" s="101">
        <v>1051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27</v>
      </c>
      <c r="AG38" s="101">
        <v>27</v>
      </c>
      <c r="AH38" s="101">
        <v>0</v>
      </c>
      <c r="AI38" s="101">
        <v>0</v>
      </c>
      <c r="AJ38" s="101">
        <f t="shared" si="11"/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 t="shared" si="12"/>
        <v>27</v>
      </c>
      <c r="AU38" s="101">
        <v>27</v>
      </c>
      <c r="AV38" s="101">
        <v>0</v>
      </c>
      <c r="AW38" s="101">
        <v>0</v>
      </c>
      <c r="AX38" s="101">
        <v>0</v>
      </c>
      <c r="AY38" s="101">
        <v>0</v>
      </c>
      <c r="AZ38" s="101">
        <f t="shared" si="13"/>
        <v>0</v>
      </c>
      <c r="BA38" s="101">
        <v>0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1" t="s">
        <v>104</v>
      </c>
      <c r="B39" s="112" t="s">
        <v>297</v>
      </c>
      <c r="C39" s="111" t="s">
        <v>336</v>
      </c>
      <c r="D39" s="101">
        <f t="shared" si="2"/>
        <v>819</v>
      </c>
      <c r="E39" s="101">
        <f t="shared" si="3"/>
        <v>0</v>
      </c>
      <c r="F39" s="101">
        <v>0</v>
      </c>
      <c r="G39" s="101">
        <v>0</v>
      </c>
      <c r="H39" s="101">
        <f t="shared" si="4"/>
        <v>0</v>
      </c>
      <c r="I39" s="101">
        <v>0</v>
      </c>
      <c r="J39" s="101">
        <v>0</v>
      </c>
      <c r="K39" s="101">
        <f t="shared" si="5"/>
        <v>819</v>
      </c>
      <c r="L39" s="101">
        <v>96</v>
      </c>
      <c r="M39" s="101">
        <v>723</v>
      </c>
      <c r="N39" s="101">
        <f t="shared" si="6"/>
        <v>819</v>
      </c>
      <c r="O39" s="101">
        <f t="shared" si="7"/>
        <v>96</v>
      </c>
      <c r="P39" s="101">
        <v>96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723</v>
      </c>
      <c r="W39" s="101">
        <v>723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 t="shared" si="9"/>
        <v>0</v>
      </c>
      <c r="AD39" s="101">
        <v>0</v>
      </c>
      <c r="AE39" s="101">
        <v>0</v>
      </c>
      <c r="AF39" s="101">
        <f t="shared" si="10"/>
        <v>4</v>
      </c>
      <c r="AG39" s="101">
        <v>4</v>
      </c>
      <c r="AH39" s="101">
        <v>0</v>
      </c>
      <c r="AI39" s="101">
        <v>0</v>
      </c>
      <c r="AJ39" s="101">
        <f t="shared" si="11"/>
        <v>31</v>
      </c>
      <c r="AK39" s="101">
        <v>27</v>
      </c>
      <c r="AL39" s="101">
        <v>2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2</v>
      </c>
      <c r="AT39" s="101">
        <f t="shared" si="12"/>
        <v>2</v>
      </c>
      <c r="AU39" s="101">
        <v>2</v>
      </c>
      <c r="AV39" s="101">
        <v>0</v>
      </c>
      <c r="AW39" s="101">
        <v>0</v>
      </c>
      <c r="AX39" s="101">
        <v>0</v>
      </c>
      <c r="AY39" s="101">
        <v>0</v>
      </c>
      <c r="AZ39" s="101">
        <f t="shared" si="13"/>
        <v>1</v>
      </c>
      <c r="BA39" s="101">
        <v>1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1" t="s">
        <v>104</v>
      </c>
      <c r="B40" s="112" t="s">
        <v>298</v>
      </c>
      <c r="C40" s="111" t="s">
        <v>337</v>
      </c>
      <c r="D40" s="101">
        <f t="shared" si="2"/>
        <v>1248</v>
      </c>
      <c r="E40" s="101">
        <f t="shared" si="3"/>
        <v>218</v>
      </c>
      <c r="F40" s="101">
        <v>218</v>
      </c>
      <c r="G40" s="101">
        <v>0</v>
      </c>
      <c r="H40" s="101">
        <f t="shared" si="4"/>
        <v>0</v>
      </c>
      <c r="I40" s="101">
        <v>0</v>
      </c>
      <c r="J40" s="101">
        <v>0</v>
      </c>
      <c r="K40" s="101">
        <f t="shared" si="5"/>
        <v>1030</v>
      </c>
      <c r="L40" s="101">
        <v>411</v>
      </c>
      <c r="M40" s="101">
        <v>619</v>
      </c>
      <c r="N40" s="101">
        <f t="shared" si="6"/>
        <v>1083</v>
      </c>
      <c r="O40" s="101">
        <f t="shared" si="7"/>
        <v>637</v>
      </c>
      <c r="P40" s="101">
        <v>403</v>
      </c>
      <c r="Q40" s="101">
        <v>0</v>
      </c>
      <c r="R40" s="101">
        <v>0</v>
      </c>
      <c r="S40" s="101">
        <v>234</v>
      </c>
      <c r="T40" s="101">
        <v>0</v>
      </c>
      <c r="U40" s="101">
        <v>0</v>
      </c>
      <c r="V40" s="101">
        <f t="shared" si="8"/>
        <v>424</v>
      </c>
      <c r="W40" s="101">
        <v>268</v>
      </c>
      <c r="X40" s="101">
        <v>0</v>
      </c>
      <c r="Y40" s="101">
        <v>0</v>
      </c>
      <c r="Z40" s="101">
        <v>156</v>
      </c>
      <c r="AA40" s="101">
        <v>0</v>
      </c>
      <c r="AB40" s="101">
        <v>0</v>
      </c>
      <c r="AC40" s="101">
        <f t="shared" si="9"/>
        <v>22</v>
      </c>
      <c r="AD40" s="101">
        <v>22</v>
      </c>
      <c r="AE40" s="101">
        <v>0</v>
      </c>
      <c r="AF40" s="101">
        <f t="shared" si="10"/>
        <v>0</v>
      </c>
      <c r="AG40" s="101">
        <v>0</v>
      </c>
      <c r="AH40" s="101">
        <v>0</v>
      </c>
      <c r="AI40" s="101">
        <v>0</v>
      </c>
      <c r="AJ40" s="101">
        <f t="shared" si="11"/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 t="shared" si="12"/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 t="shared" si="13"/>
        <v>0</v>
      </c>
      <c r="BA40" s="101">
        <v>0</v>
      </c>
      <c r="BB40" s="101">
        <v>0</v>
      </c>
      <c r="BC40" s="101">
        <v>0</v>
      </c>
      <c r="BD40" s="79"/>
      <c r="BE40" s="79"/>
      <c r="BF40" s="79"/>
    </row>
    <row r="41" spans="1:58" ht="12" customHeight="1">
      <c r="A41" s="111" t="s">
        <v>104</v>
      </c>
      <c r="B41" s="112" t="s">
        <v>299</v>
      </c>
      <c r="C41" s="111" t="s">
        <v>338</v>
      </c>
      <c r="D41" s="101">
        <f t="shared" si="2"/>
        <v>274</v>
      </c>
      <c r="E41" s="101">
        <f t="shared" si="3"/>
        <v>0</v>
      </c>
      <c r="F41" s="101">
        <v>0</v>
      </c>
      <c r="G41" s="101">
        <v>0</v>
      </c>
      <c r="H41" s="101">
        <f t="shared" si="4"/>
        <v>274</v>
      </c>
      <c r="I41" s="101">
        <v>22</v>
      </c>
      <c r="J41" s="101">
        <v>252</v>
      </c>
      <c r="K41" s="101">
        <f t="shared" si="5"/>
        <v>0</v>
      </c>
      <c r="L41" s="101">
        <v>0</v>
      </c>
      <c r="M41" s="101">
        <v>0</v>
      </c>
      <c r="N41" s="101">
        <f t="shared" si="6"/>
        <v>274</v>
      </c>
      <c r="O41" s="101">
        <f t="shared" si="7"/>
        <v>22</v>
      </c>
      <c r="P41" s="101">
        <v>22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 t="shared" si="8"/>
        <v>252</v>
      </c>
      <c r="W41" s="101">
        <v>252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 t="shared" si="9"/>
        <v>0</v>
      </c>
      <c r="AD41" s="101">
        <v>0</v>
      </c>
      <c r="AE41" s="101">
        <v>0</v>
      </c>
      <c r="AF41" s="101">
        <f t="shared" si="10"/>
        <v>27</v>
      </c>
      <c r="AG41" s="101">
        <v>27</v>
      </c>
      <c r="AH41" s="101">
        <v>0</v>
      </c>
      <c r="AI41" s="101">
        <v>0</v>
      </c>
      <c r="AJ41" s="101">
        <f t="shared" si="11"/>
        <v>274</v>
      </c>
      <c r="AK41" s="101">
        <v>0</v>
      </c>
      <c r="AL41" s="101">
        <v>274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 t="shared" si="12"/>
        <v>27</v>
      </c>
      <c r="AU41" s="101">
        <v>0</v>
      </c>
      <c r="AV41" s="101">
        <v>27</v>
      </c>
      <c r="AW41" s="101">
        <v>0</v>
      </c>
      <c r="AX41" s="101">
        <v>0</v>
      </c>
      <c r="AY41" s="101">
        <v>0</v>
      </c>
      <c r="AZ41" s="101">
        <f t="shared" si="13"/>
        <v>27</v>
      </c>
      <c r="BA41" s="101">
        <v>27</v>
      </c>
      <c r="BB41" s="101">
        <v>0</v>
      </c>
      <c r="BC41" s="101">
        <v>0</v>
      </c>
      <c r="BD41" s="79"/>
      <c r="BE41" s="79"/>
      <c r="BF41" s="79"/>
    </row>
    <row r="42" spans="1:58" ht="12" customHeight="1">
      <c r="A42" s="111" t="s">
        <v>104</v>
      </c>
      <c r="B42" s="112" t="s">
        <v>300</v>
      </c>
      <c r="C42" s="111" t="s">
        <v>339</v>
      </c>
      <c r="D42" s="101">
        <f t="shared" si="2"/>
        <v>1519</v>
      </c>
      <c r="E42" s="101">
        <f t="shared" si="3"/>
        <v>0</v>
      </c>
      <c r="F42" s="101">
        <v>0</v>
      </c>
      <c r="G42" s="101">
        <v>0</v>
      </c>
      <c r="H42" s="101">
        <f t="shared" si="4"/>
        <v>0</v>
      </c>
      <c r="I42" s="101">
        <v>0</v>
      </c>
      <c r="J42" s="101">
        <v>0</v>
      </c>
      <c r="K42" s="101">
        <f t="shared" si="5"/>
        <v>1519</v>
      </c>
      <c r="L42" s="101">
        <v>530</v>
      </c>
      <c r="M42" s="101">
        <v>989</v>
      </c>
      <c r="N42" s="101">
        <f t="shared" si="6"/>
        <v>1588</v>
      </c>
      <c r="O42" s="101">
        <f t="shared" si="7"/>
        <v>530</v>
      </c>
      <c r="P42" s="101">
        <v>530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 t="shared" si="8"/>
        <v>989</v>
      </c>
      <c r="W42" s="101">
        <v>989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 t="shared" si="9"/>
        <v>69</v>
      </c>
      <c r="AD42" s="101">
        <v>69</v>
      </c>
      <c r="AE42" s="101">
        <v>0</v>
      </c>
      <c r="AF42" s="101">
        <f t="shared" si="10"/>
        <v>76</v>
      </c>
      <c r="AG42" s="101">
        <v>76</v>
      </c>
      <c r="AH42" s="101">
        <v>0</v>
      </c>
      <c r="AI42" s="101">
        <v>0</v>
      </c>
      <c r="AJ42" s="101">
        <f t="shared" si="11"/>
        <v>76</v>
      </c>
      <c r="AK42" s="101">
        <v>0</v>
      </c>
      <c r="AL42" s="101">
        <v>0</v>
      </c>
      <c r="AM42" s="101">
        <v>76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 t="shared" si="12"/>
        <v>7</v>
      </c>
      <c r="AU42" s="101">
        <v>0</v>
      </c>
      <c r="AV42" s="101">
        <v>0</v>
      </c>
      <c r="AW42" s="101">
        <v>7</v>
      </c>
      <c r="AX42" s="101">
        <v>0</v>
      </c>
      <c r="AY42" s="101">
        <v>0</v>
      </c>
      <c r="AZ42" s="101">
        <f t="shared" si="13"/>
        <v>0</v>
      </c>
      <c r="BA42" s="101">
        <v>0</v>
      </c>
      <c r="BB42" s="101">
        <v>0</v>
      </c>
      <c r="BC42" s="101">
        <v>0</v>
      </c>
      <c r="BD42" s="79"/>
      <c r="BE42" s="79"/>
      <c r="BF42" s="79"/>
    </row>
    <row r="43" spans="1:58" ht="12" customHeight="1">
      <c r="A43" s="111" t="s">
        <v>104</v>
      </c>
      <c r="B43" s="112" t="s">
        <v>301</v>
      </c>
      <c r="C43" s="111" t="s">
        <v>340</v>
      </c>
      <c r="D43" s="101">
        <f t="shared" si="2"/>
        <v>662</v>
      </c>
      <c r="E43" s="101">
        <f t="shared" si="3"/>
        <v>0</v>
      </c>
      <c r="F43" s="101">
        <v>0</v>
      </c>
      <c r="G43" s="101">
        <v>0</v>
      </c>
      <c r="H43" s="101">
        <f t="shared" si="4"/>
        <v>0</v>
      </c>
      <c r="I43" s="101">
        <v>0</v>
      </c>
      <c r="J43" s="101">
        <v>0</v>
      </c>
      <c r="K43" s="101">
        <f t="shared" si="5"/>
        <v>662</v>
      </c>
      <c r="L43" s="101">
        <v>166</v>
      </c>
      <c r="M43" s="101">
        <v>496</v>
      </c>
      <c r="N43" s="101">
        <f t="shared" si="6"/>
        <v>662</v>
      </c>
      <c r="O43" s="101">
        <f t="shared" si="7"/>
        <v>166</v>
      </c>
      <c r="P43" s="101">
        <v>166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 t="shared" si="8"/>
        <v>496</v>
      </c>
      <c r="W43" s="101">
        <v>496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 t="shared" si="9"/>
        <v>0</v>
      </c>
      <c r="AD43" s="101">
        <v>0</v>
      </c>
      <c r="AE43" s="101">
        <v>0</v>
      </c>
      <c r="AF43" s="101">
        <f t="shared" si="10"/>
        <v>3</v>
      </c>
      <c r="AG43" s="101">
        <v>3</v>
      </c>
      <c r="AH43" s="101">
        <v>0</v>
      </c>
      <c r="AI43" s="101">
        <v>0</v>
      </c>
      <c r="AJ43" s="101">
        <f t="shared" si="11"/>
        <v>3</v>
      </c>
      <c r="AK43" s="101">
        <v>0</v>
      </c>
      <c r="AL43" s="101">
        <v>0</v>
      </c>
      <c r="AM43" s="101">
        <v>3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 t="shared" si="12"/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 t="shared" si="13"/>
        <v>0</v>
      </c>
      <c r="BA43" s="101">
        <v>0</v>
      </c>
      <c r="BB43" s="101">
        <v>0</v>
      </c>
      <c r="BC43" s="101">
        <v>0</v>
      </c>
      <c r="BD43" s="79"/>
      <c r="BE43" s="79"/>
      <c r="BF43" s="79"/>
    </row>
    <row r="44" spans="1:58" ht="12" customHeight="1">
      <c r="A44" s="111" t="s">
        <v>104</v>
      </c>
      <c r="B44" s="112" t="s">
        <v>302</v>
      </c>
      <c r="C44" s="111" t="s">
        <v>341</v>
      </c>
      <c r="D44" s="101">
        <f t="shared" si="2"/>
        <v>423</v>
      </c>
      <c r="E44" s="101">
        <f t="shared" si="3"/>
        <v>0</v>
      </c>
      <c r="F44" s="101">
        <v>0</v>
      </c>
      <c r="G44" s="101">
        <v>0</v>
      </c>
      <c r="H44" s="101">
        <f t="shared" si="4"/>
        <v>0</v>
      </c>
      <c r="I44" s="101">
        <v>0</v>
      </c>
      <c r="J44" s="101">
        <v>0</v>
      </c>
      <c r="K44" s="101">
        <f t="shared" si="5"/>
        <v>423</v>
      </c>
      <c r="L44" s="101">
        <v>117</v>
      </c>
      <c r="M44" s="101">
        <v>306</v>
      </c>
      <c r="N44" s="101">
        <f t="shared" si="6"/>
        <v>423</v>
      </c>
      <c r="O44" s="101">
        <f t="shared" si="7"/>
        <v>117</v>
      </c>
      <c r="P44" s="101">
        <v>117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 t="shared" si="8"/>
        <v>306</v>
      </c>
      <c r="W44" s="101">
        <v>306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 t="shared" si="9"/>
        <v>0</v>
      </c>
      <c r="AD44" s="101">
        <v>0</v>
      </c>
      <c r="AE44" s="101">
        <v>0</v>
      </c>
      <c r="AF44" s="101">
        <f t="shared" si="10"/>
        <v>0</v>
      </c>
      <c r="AG44" s="101">
        <v>0</v>
      </c>
      <c r="AH44" s="101">
        <v>0</v>
      </c>
      <c r="AI44" s="101">
        <v>0</v>
      </c>
      <c r="AJ44" s="101">
        <f t="shared" si="11"/>
        <v>2</v>
      </c>
      <c r="AK44" s="101">
        <v>0</v>
      </c>
      <c r="AL44" s="101">
        <v>0</v>
      </c>
      <c r="AM44" s="101">
        <v>2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 t="shared" si="12"/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 t="shared" si="13"/>
        <v>0</v>
      </c>
      <c r="BA44" s="101">
        <v>0</v>
      </c>
      <c r="BB44" s="101">
        <v>0</v>
      </c>
      <c r="BC44" s="101">
        <v>0</v>
      </c>
      <c r="BD44" s="79"/>
      <c r="BE44" s="79"/>
      <c r="BF44" s="79"/>
    </row>
    <row r="45" spans="1:58" ht="12" customHeight="1">
      <c r="A45" s="111" t="s">
        <v>104</v>
      </c>
      <c r="B45" s="112" t="s">
        <v>303</v>
      </c>
      <c r="C45" s="111" t="s">
        <v>342</v>
      </c>
      <c r="D45" s="101">
        <f t="shared" si="2"/>
        <v>363</v>
      </c>
      <c r="E45" s="101">
        <f t="shared" si="3"/>
        <v>0</v>
      </c>
      <c r="F45" s="101">
        <v>0</v>
      </c>
      <c r="G45" s="101">
        <v>0</v>
      </c>
      <c r="H45" s="101">
        <f t="shared" si="4"/>
        <v>0</v>
      </c>
      <c r="I45" s="101">
        <v>0</v>
      </c>
      <c r="J45" s="101">
        <v>0</v>
      </c>
      <c r="K45" s="101">
        <f t="shared" si="5"/>
        <v>363</v>
      </c>
      <c r="L45" s="101">
        <v>151</v>
      </c>
      <c r="M45" s="101">
        <v>212</v>
      </c>
      <c r="N45" s="101">
        <f t="shared" si="6"/>
        <v>363</v>
      </c>
      <c r="O45" s="101">
        <f t="shared" si="7"/>
        <v>151</v>
      </c>
      <c r="P45" s="101">
        <v>151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 t="shared" si="8"/>
        <v>212</v>
      </c>
      <c r="W45" s="101">
        <v>212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 t="shared" si="9"/>
        <v>0</v>
      </c>
      <c r="AD45" s="101">
        <v>0</v>
      </c>
      <c r="AE45" s="101">
        <v>0</v>
      </c>
      <c r="AF45" s="101">
        <f t="shared" si="10"/>
        <v>2</v>
      </c>
      <c r="AG45" s="101">
        <v>2</v>
      </c>
      <c r="AH45" s="101">
        <v>0</v>
      </c>
      <c r="AI45" s="101">
        <v>0</v>
      </c>
      <c r="AJ45" s="101">
        <f t="shared" si="11"/>
        <v>13</v>
      </c>
      <c r="AK45" s="101">
        <v>12</v>
      </c>
      <c r="AL45" s="101">
        <v>1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 t="shared" si="12"/>
        <v>2</v>
      </c>
      <c r="AU45" s="101">
        <v>1</v>
      </c>
      <c r="AV45" s="101">
        <v>1</v>
      </c>
      <c r="AW45" s="101">
        <v>0</v>
      </c>
      <c r="AX45" s="101">
        <v>0</v>
      </c>
      <c r="AY45" s="101">
        <v>0</v>
      </c>
      <c r="AZ45" s="101">
        <f t="shared" si="13"/>
        <v>0</v>
      </c>
      <c r="BA45" s="101">
        <v>0</v>
      </c>
      <c r="BB45" s="101">
        <v>0</v>
      </c>
      <c r="BC45" s="101">
        <v>0</v>
      </c>
      <c r="BD45" s="79"/>
      <c r="BE45" s="79"/>
      <c r="BF45" s="79"/>
    </row>
    <row r="46" spans="1:58" ht="12" customHeight="1">
      <c r="A46" s="111" t="s">
        <v>104</v>
      </c>
      <c r="B46" s="112" t="s">
        <v>304</v>
      </c>
      <c r="C46" s="111" t="s">
        <v>343</v>
      </c>
      <c r="D46" s="101">
        <f t="shared" si="2"/>
        <v>1530</v>
      </c>
      <c r="E46" s="101">
        <f t="shared" si="3"/>
        <v>0</v>
      </c>
      <c r="F46" s="101">
        <v>0</v>
      </c>
      <c r="G46" s="101">
        <v>0</v>
      </c>
      <c r="H46" s="101">
        <f t="shared" si="4"/>
        <v>0</v>
      </c>
      <c r="I46" s="101">
        <v>0</v>
      </c>
      <c r="J46" s="101">
        <v>0</v>
      </c>
      <c r="K46" s="101">
        <f t="shared" si="5"/>
        <v>1530</v>
      </c>
      <c r="L46" s="101">
        <v>951</v>
      </c>
      <c r="M46" s="101">
        <v>579</v>
      </c>
      <c r="N46" s="101">
        <f t="shared" si="6"/>
        <v>1530</v>
      </c>
      <c r="O46" s="101">
        <f t="shared" si="7"/>
        <v>951</v>
      </c>
      <c r="P46" s="101">
        <v>951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 t="shared" si="8"/>
        <v>579</v>
      </c>
      <c r="W46" s="101">
        <v>579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 t="shared" si="9"/>
        <v>0</v>
      </c>
      <c r="AD46" s="101">
        <v>0</v>
      </c>
      <c r="AE46" s="101">
        <v>0</v>
      </c>
      <c r="AF46" s="101">
        <f t="shared" si="10"/>
        <v>5</v>
      </c>
      <c r="AG46" s="101">
        <v>5</v>
      </c>
      <c r="AH46" s="101">
        <v>0</v>
      </c>
      <c r="AI46" s="101">
        <v>0</v>
      </c>
      <c r="AJ46" s="101">
        <f t="shared" si="11"/>
        <v>64</v>
      </c>
      <c r="AK46" s="101">
        <v>64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 t="shared" si="12"/>
        <v>5</v>
      </c>
      <c r="AU46" s="101">
        <v>5</v>
      </c>
      <c r="AV46" s="101">
        <v>0</v>
      </c>
      <c r="AW46" s="101">
        <v>0</v>
      </c>
      <c r="AX46" s="101">
        <v>0</v>
      </c>
      <c r="AY46" s="101">
        <v>0</v>
      </c>
      <c r="AZ46" s="101">
        <f t="shared" si="13"/>
        <v>0</v>
      </c>
      <c r="BA46" s="101">
        <v>0</v>
      </c>
      <c r="BB46" s="101">
        <v>0</v>
      </c>
      <c r="BC46" s="101">
        <v>0</v>
      </c>
      <c r="BD46" s="79"/>
      <c r="BE46" s="79"/>
      <c r="BF46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348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29</v>
      </c>
      <c r="M2" s="19" t="str">
        <f>IF(L2&lt;&gt;"",VLOOKUP(L2,$AI$6:$AJ$52,2,FALSE),"-")</f>
        <v>奈良県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115816</v>
      </c>
      <c r="F7" s="164" t="s">
        <v>45</v>
      </c>
      <c r="G7" s="23" t="s">
        <v>46</v>
      </c>
      <c r="H7" s="37">
        <f aca="true" t="shared" si="0" ref="H7:H12">AD14</f>
        <v>96253</v>
      </c>
      <c r="I7" s="37">
        <f aca="true" t="shared" si="1" ref="I7:I12">AD24</f>
        <v>172956</v>
      </c>
      <c r="J7" s="37">
        <f aca="true" t="shared" si="2" ref="J7:J12">SUM(H7:I7)</f>
        <v>269209</v>
      </c>
      <c r="K7" s="38">
        <f aca="true" t="shared" si="3" ref="K7:K12">IF(J$13&gt;0,J7/J$13,0)</f>
        <v>0.9985534070972073</v>
      </c>
      <c r="L7" s="39">
        <f>AD34</f>
        <v>2868</v>
      </c>
      <c r="M7" s="40">
        <f>AD37</f>
        <v>300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115816</v>
      </c>
      <c r="AF7" s="28" t="str">
        <f>'水洗化人口等'!B7</f>
        <v>29000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764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764</v>
      </c>
      <c r="AF8" s="28" t="str">
        <f>'水洗化人口等'!B8</f>
        <v>29201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116580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907972</v>
      </c>
      <c r="AF9" s="28" t="str">
        <f>'水洗化人口等'!B9</f>
        <v>29202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907972</v>
      </c>
      <c r="F10" s="165"/>
      <c r="G10" s="23" t="s">
        <v>53</v>
      </c>
      <c r="H10" s="37">
        <f t="shared" si="0"/>
        <v>234</v>
      </c>
      <c r="I10" s="37">
        <f t="shared" si="1"/>
        <v>156</v>
      </c>
      <c r="J10" s="37">
        <f t="shared" si="2"/>
        <v>390</v>
      </c>
      <c r="K10" s="38">
        <f t="shared" si="3"/>
        <v>0.0014465929027926662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6455</v>
      </c>
      <c r="AF10" s="28" t="str">
        <f>'水洗化人口等'!B10</f>
        <v>29203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6455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391355</v>
      </c>
      <c r="AF11" s="28" t="str">
        <f>'水洗化人口等'!B11</f>
        <v>29204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391355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151519</v>
      </c>
      <c r="AF12" s="28" t="str">
        <f>'水洗化人口等'!B12</f>
        <v>29205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1305782</v>
      </c>
      <c r="F13" s="166"/>
      <c r="G13" s="23" t="s">
        <v>49</v>
      </c>
      <c r="H13" s="37">
        <f>SUM(H7:H12)</f>
        <v>96487</v>
      </c>
      <c r="I13" s="37">
        <f>SUM(I7:I12)</f>
        <v>173112</v>
      </c>
      <c r="J13" s="37">
        <f>SUM(J7:J12)</f>
        <v>269599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11256</v>
      </c>
      <c r="AF13" s="28" t="str">
        <f>'水洗化人口等'!B13</f>
        <v>29206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1422362</v>
      </c>
      <c r="F14" s="167" t="s">
        <v>59</v>
      </c>
      <c r="G14" s="168"/>
      <c r="H14" s="37">
        <f>AD20</f>
        <v>321</v>
      </c>
      <c r="I14" s="37">
        <f>AD30</f>
        <v>139</v>
      </c>
      <c r="J14" s="37">
        <f>SUM(H14:I14)</f>
        <v>460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96253</v>
      </c>
      <c r="AF14" s="28" t="str">
        <f>'水洗化人口等'!B14</f>
        <v>29207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11256</v>
      </c>
      <c r="F15" s="156" t="s">
        <v>4</v>
      </c>
      <c r="G15" s="157"/>
      <c r="H15" s="47">
        <f>SUM(H13:H14)</f>
        <v>96808</v>
      </c>
      <c r="I15" s="47">
        <f>SUM(I13:I14)</f>
        <v>173251</v>
      </c>
      <c r="J15" s="47">
        <f>SUM(J13:J14)</f>
        <v>270059</v>
      </c>
      <c r="K15" s="48" t="s">
        <v>152</v>
      </c>
      <c r="L15" s="49">
        <f>SUM(L7:L9)</f>
        <v>2868</v>
      </c>
      <c r="M15" s="50">
        <f>SUM(M7:M9)</f>
        <v>300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29208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29209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151519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234</v>
      </c>
      <c r="AF17" s="28" t="str">
        <f>'水洗化人口等'!B17</f>
        <v>29210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29211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0.9180377428530853</v>
      </c>
      <c r="F19" s="167" t="s">
        <v>65</v>
      </c>
      <c r="G19" s="168"/>
      <c r="H19" s="37">
        <f>AD21</f>
        <v>6198</v>
      </c>
      <c r="I19" s="37">
        <f>AD31</f>
        <v>6114</v>
      </c>
      <c r="J19" s="41">
        <f>SUM(H19:I19)</f>
        <v>12312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29212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0.08196225714691478</v>
      </c>
      <c r="F20" s="167" t="s">
        <v>67</v>
      </c>
      <c r="G20" s="168"/>
      <c r="H20" s="37">
        <f>AD22</f>
        <v>53205</v>
      </c>
      <c r="I20" s="37">
        <f>AD32</f>
        <v>20955</v>
      </c>
      <c r="J20" s="41">
        <f>SUM(H20:I20)</f>
        <v>74160</v>
      </c>
      <c r="AA20" s="20" t="s">
        <v>59</v>
      </c>
      <c r="AB20" s="81" t="s">
        <v>83</v>
      </c>
      <c r="AC20" s="81" t="s">
        <v>158</v>
      </c>
      <c r="AD20" s="28">
        <f ca="1" t="shared" si="4"/>
        <v>321</v>
      </c>
      <c r="AF20" s="28" t="str">
        <f>'水洗化人口等'!B20</f>
        <v>29322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0.6383550741653672</v>
      </c>
      <c r="F21" s="167" t="s">
        <v>69</v>
      </c>
      <c r="G21" s="168"/>
      <c r="H21" s="37">
        <f>AD23</f>
        <v>37078</v>
      </c>
      <c r="I21" s="37">
        <f>AD33</f>
        <v>146254</v>
      </c>
      <c r="J21" s="41">
        <f>SUM(H21:I21)</f>
        <v>183332</v>
      </c>
      <c r="AA21" s="20" t="s">
        <v>65</v>
      </c>
      <c r="AB21" s="81" t="s">
        <v>83</v>
      </c>
      <c r="AC21" s="81" t="s">
        <v>159</v>
      </c>
      <c r="AD21" s="28">
        <f ca="1" t="shared" si="4"/>
        <v>6198</v>
      </c>
      <c r="AF21" s="28" t="str">
        <f>'水洗化人口等'!B21</f>
        <v>29342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0.2751444428352276</v>
      </c>
      <c r="F22" s="156" t="s">
        <v>4</v>
      </c>
      <c r="G22" s="157"/>
      <c r="H22" s="47">
        <f>SUM(H19:H21)</f>
        <v>96481</v>
      </c>
      <c r="I22" s="47">
        <f>SUM(I19:I21)</f>
        <v>173323</v>
      </c>
      <c r="J22" s="52">
        <f>SUM(J19:J21)</f>
        <v>269804</v>
      </c>
      <c r="AA22" s="20" t="s">
        <v>67</v>
      </c>
      <c r="AB22" s="81" t="s">
        <v>83</v>
      </c>
      <c r="AC22" s="81" t="s">
        <v>160</v>
      </c>
      <c r="AD22" s="28">
        <f ca="1" t="shared" si="4"/>
        <v>53205</v>
      </c>
      <c r="AF22" s="28" t="str">
        <f>'水洗化人口等'!B22</f>
        <v>29343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0.10652632733439167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37078</v>
      </c>
      <c r="AF23" s="28" t="str">
        <f>'水洗化人口等'!B23</f>
        <v>29344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0.9934465603019386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172956</v>
      </c>
      <c r="AF24" s="28" t="str">
        <f>'水洗化人口等'!B24</f>
        <v>29345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0.006553439698061417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29361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29362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8051</v>
      </c>
      <c r="J27" s="55">
        <f>AD49</f>
        <v>448</v>
      </c>
      <c r="AA27" s="20" t="s">
        <v>53</v>
      </c>
      <c r="AB27" s="81" t="s">
        <v>83</v>
      </c>
      <c r="AC27" s="81" t="s">
        <v>165</v>
      </c>
      <c r="AD27" s="28">
        <f ca="1" t="shared" si="4"/>
        <v>156</v>
      </c>
      <c r="AF27" s="28" t="str">
        <f>'水洗化人口等'!B27</f>
        <v>29363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3829</v>
      </c>
      <c r="J28" s="55">
        <f>AD50</f>
        <v>28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29385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21640</v>
      </c>
      <c r="J29" s="55">
        <f>AD51</f>
        <v>715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29386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888</v>
      </c>
      <c r="J30" s="55">
        <f>AD52</f>
        <v>3</v>
      </c>
      <c r="AA30" s="20" t="s">
        <v>59</v>
      </c>
      <c r="AB30" s="81" t="s">
        <v>83</v>
      </c>
      <c r="AC30" s="81" t="s">
        <v>168</v>
      </c>
      <c r="AD30" s="28">
        <f ca="1" t="shared" si="4"/>
        <v>139</v>
      </c>
      <c r="AF30" s="28" t="str">
        <f>'水洗化人口等'!B30</f>
        <v>29401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6114</v>
      </c>
      <c r="AF31" s="28" t="str">
        <f>'水洗化人口等'!B31</f>
        <v>29402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20955</v>
      </c>
      <c r="AF32" s="28" t="str">
        <f>'水洗化人口等'!B32</f>
        <v>29424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0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146254</v>
      </c>
      <c r="AF33" s="28" t="str">
        <f>'水洗化人口等'!B33</f>
        <v>29425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133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2868</v>
      </c>
      <c r="AF34" s="28" t="str">
        <f>'水洗化人口等'!B34</f>
        <v>29426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336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29427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34877</v>
      </c>
      <c r="J36" s="57">
        <f>SUM(J27:J31)</f>
        <v>1194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29441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300</v>
      </c>
      <c r="AF37" s="28" t="str">
        <f>'水洗化人口等'!B37</f>
        <v>29442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29443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 t="str">
        <f>'水洗化人口等'!B39</f>
        <v>29444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8051</v>
      </c>
      <c r="AF40" s="28" t="str">
        <f>'水洗化人口等'!B40</f>
        <v>29446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3829</v>
      </c>
      <c r="AF41" s="28" t="str">
        <f>'水洗化人口等'!B41</f>
        <v>29447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21640</v>
      </c>
      <c r="AF42" s="28" t="str">
        <f>'水洗化人口等'!B42</f>
        <v>29449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888</v>
      </c>
      <c r="AF43" s="28" t="str">
        <f>'水洗化人口等'!B43</f>
        <v>29450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 t="str">
        <f>'水洗化人口等'!B44</f>
        <v>29451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 t="str">
        <f>'水洗化人口等'!B45</f>
        <v>29452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0</v>
      </c>
      <c r="AF46" s="28" t="str">
        <f>'水洗化人口等'!B46</f>
        <v>29453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133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336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448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28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715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3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2010-04-10T02:14:20Z</dcterms:modified>
  <cp:category/>
  <cp:version/>
  <cp:contentType/>
  <cp:contentStatus/>
</cp:coreProperties>
</file>