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<sst xmlns="http://schemas.openxmlformats.org/spreadsheetml/2006/main" count="3513" uniqueCount="459">
  <si>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</si>
  <si>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</si>
  <si>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</si>
  <si>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</si>
  <si>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</si>
  <si>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</si>
  <si>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</si>
  <si>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</si>
  <si>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</si>
  <si>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</si>
  <si>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</si>
  <si>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</si>
  <si>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</si>
  <si>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</si>
  <si>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</si>
  <si>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</si>
  <si>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</si>
  <si>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</si>
  <si>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</si>
  <si>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</si>
  <si>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</si>
  <si>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</si>
  <si>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</si>
  <si>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</si>
  <si>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</si>
  <si>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</si>
  <si>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</si>
  <si>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</si>
  <si>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</si>
  <si>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</si>
  <si>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</si>
  <si>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</si>
  <si>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</si>
  <si>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</si>
  <si>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</si>
  <si>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</si>
  <si>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</si>
  <si>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</si>
  <si>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</si>
  <si>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</si>
  <si>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</si>
  <si>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</si>
  <si>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</si>
  <si>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</si>
  <si>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</si>
  <si>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</si>
  <si>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</si>
  <si>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</si>
  <si>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</si>
  <si>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</si>
  <si>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</si>
  <si>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</si>
  <si>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</si>
  <si>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</si>
  <si>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</si>
  <si>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</si>
  <si>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</si>
  <si>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</si>
  <si>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</si>
  <si>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</si>
  <si>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</si>
  <si>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</si>
  <si>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</si>
  <si>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</si>
  <si>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</si>
  <si>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</si>
  <si>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</si>
  <si>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</si>
  <si>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</si>
  <si>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</si>
  <si>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</si>
  <si>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</si>
  <si>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</si>
  <si>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</si>
  <si>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</si>
  <si>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</si>
  <si>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</si>
  <si>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</si>
  <si>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</si>
  <si>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</si>
  <si>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</si>
  <si>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</si>
  <si>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</si>
  <si>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</si>
  <si>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</si>
  <si>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</si>
  <si>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</si>
  <si>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</si>
  <si>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</si>
  <si>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</si>
  <si>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</si>
  <si>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</si>
  <si>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</si>
  <si>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</si>
  <si>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</si>
  <si>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</si>
  <si>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</si>
  <si>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</si>
  <si>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</si>
  <si>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</si>
  <si>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</si>
  <si>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</si>
  <si>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</si>
  <si>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</si>
  <si>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</si>
  <si>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</si>
  <si>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</si>
  <si>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</si>
  <si>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</si>
  <si>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</si>
  <si>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</si>
  <si>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</si>
  <si>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</si>
  <si>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</si>
  <si>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</si>
  <si>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</si>
  <si>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</si>
  <si>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</si>
  <si>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</si>
  <si>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</si>
  <si>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</si>
  <si>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</si>
  <si>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</si>
  <si>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</si>
  <si>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</si>
  <si>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</si>
  <si>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</si>
  <si>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</si>
  <si>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</si>
  <si>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</si>
  <si>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</si>
  <si>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</si>
  <si>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</si>
  <si>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</si>
  <si>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</si>
  <si>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</si>
  <si>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</si>
  <si>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</si>
  <si>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</si>
  <si>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</si>
  <si>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</si>
  <si>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</si>
  <si>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</si>
  <si>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</si>
  <si>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</si>
  <si>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</si>
  <si>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</si>
  <si>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</si>
  <si>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</si>
  <si>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</si>
  <si>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</si>
  <si>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</si>
  <si>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</si>
  <si>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</si>
  <si>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</si>
  <si>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</si>
  <si>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</si>
  <si>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</si>
  <si>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</si>
  <si>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</si>
  <si>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</si>
  <si>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</si>
  <si>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</si>
  <si>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</si>
  <si>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</si>
  <si>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</si>
  <si>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</si>
  <si>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</si>
  <si>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</si>
  <si>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</si>
  <si>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</si>
  <si>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</si>
  <si>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</si>
  <si>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</si>
  <si>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</si>
  <si>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</si>
  <si>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</si>
  <si>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</si>
  <si>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</si>
  <si>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</si>
  <si>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</si>
  <si>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</si>
  <si>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</si>
  <si>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</si>
  <si>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</si>
  <si>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</si>
  <si>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</si>
  <si>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</si>
  <si>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</si>
  <si>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</si>
  <si>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</si>
  <si>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</si>
  <si>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</si>
  <si>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</si>
  <si>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</si>
  <si>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</si>
  <si>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</si>
  <si>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</si>
  <si>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</si>
  <si>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</si>
  <si>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</si>
  <si>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</si>
  <si>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</si>
  <si>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</si>
  <si>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</si>
  <si>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</si>
  <si>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</si>
  <si>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</si>
  <si>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</si>
  <si>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</si>
  <si>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</si>
  <si>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</si>
  <si>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</si>
  <si>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</si>
  <si>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</si>
  <si>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</si>
  <si>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</si>
  <si>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</si>
  <si>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</si>
  <si>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</si>
  <si>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</si>
  <si>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</si>
  <si>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</si>
  <si>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</si>
  <si>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</si>
  <si>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</si>
  <si>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</si>
  <si>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</si>
  <si>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</si>
  <si>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</si>
  <si>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</si>
  <si>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</si>
  <si>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</si>
  <si>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</si>
  <si>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</si>
  <si>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</si>
  <si>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</si>
  <si>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</si>
  <si>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</si>
  <si>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</si>
  <si>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</si>
  <si>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</si>
  <si>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</si>
  <si>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</si>
  <si>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</si>
  <si>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</si>
  <si>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</si>
  <si>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</si>
  <si>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</si>
  <si>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</si>
  <si>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</si>
  <si>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</si>
  <si>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</si>
  <si>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</si>
  <si>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</si>
  <si>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</si>
  <si>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</si>
  <si>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</si>
  <si>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</si>
  <si>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</si>
  <si>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</si>
  <si>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</si>
  <si>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</si>
  <si>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</si>
  <si>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</si>
  <si>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</si>
  <si>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</si>
  <si>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</si>
  <si>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</si>
  <si>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</si>
  <si>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</si>
  <si>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</si>
  <si>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</si>
  <si>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</si>
  <si>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</si>
  <si>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</si>
  <si>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</si>
  <si>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</si>
  <si>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</si>
  <si>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</si>
  <si>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</si>
  <si>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</si>
  <si>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</si>
  <si>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</si>
  <si>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</si>
  <si>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</si>
  <si>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</si>
  <si>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</si>
  <si>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</si>
  <si>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</si>
  <si>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</si>
  <si>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</si>
  <si>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</si>
  <si>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</si>
  <si>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</si>
  <si>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</si>
  <si>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</si>
  <si>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</si>
  <si>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</si>
  <si>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</si>
  <si>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</si>
  <si>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</si>
  <si>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</si>
  <si>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</si>
  <si>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</si>
  <si>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</si>
  <si>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</si>
  <si>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</si>
  <si>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</si>
  <si>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</si>
  <si>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</si>
  <si>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</si>
  <si>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</si>
  <si>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</si>
  <si>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</si>
  <si>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</si>
  <si>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</si>
  <si>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</si>
  <si>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</si>
  <si>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</si>
  <si>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</si>
  <si>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</si>
  <si>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</si>
  <si>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</si>
  <si>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</si>
  <si>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</si>
  <si>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</si>
  <si>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</si>
  <si>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</si>
  <si>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</si>
  <si>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</si>
  <si>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</si>
  <si>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</si>
  <si>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</si>
  <si>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</si>
  <si>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</si>
  <si>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</si>
  <si>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</si>
  <si>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</si>
  <si>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</si>
  <si>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</si>
  <si>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</si>
  <si>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</si>
  <si>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</si>
  <si>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</si>
  <si>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</si>
  <si>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</si>
  <si>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</si>
  <si>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</si>
  <si>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</si>
  <si>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</si>
  <si>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</si>
  <si>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</si>
  <si>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</si>
  <si>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</si>
  <si>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</si>
  <si>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</si>
  <si>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</si>
  <si>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</si>
  <si>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</si>
  <si>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</si>
  <si>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</si>
  <si>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</si>
  <si>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</si>
  <si>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</si>
  <si>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</si>
  <si>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</si>
  <si>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</si>
  <si>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</si>
  <si>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</si>
  <si>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</si>
  <si>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</si>
  <si>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</si>
  <si>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</si>
  <si>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</si>
  <si>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</si>
  <si>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</si>
  <si>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</si>
  <si>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</si>
  <si>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</si>
  <si>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</si>
  <si>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</si>
  <si>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</si>
  <si>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</si>
  <si>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</si>
  <si>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</si>
  <si>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</si>
  <si>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</si>
  <si>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</si>
  <si>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</si>
  <si>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</si>
  <si>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</si>
  <si>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</si>
  <si>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</si>
  <si>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</si>
  <si>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</si>
  <si>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</si>
  <si>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</si>
  <si>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</si>
  <si>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</si>
  <si>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</si>
  <si>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</si>
  <si>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</si>
  <si>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</si>
  <si>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</si>
  <si>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</si>
  <si>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</si>
  <si>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</si>
  <si>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</si>
  <si>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</si>
  <si>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</si>
  <si>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</si>
  <si>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27000</t>
  </si>
  <si>
    <t>合計</t>
  </si>
  <si>
    <t>27827</t>
  </si>
  <si>
    <t>豊中市伊丹市クリーンランド</t>
  </si>
  <si>
    <t>27828</t>
  </si>
  <si>
    <t>泉北環境整備施設組合</t>
  </si>
  <si>
    <t>27830</t>
  </si>
  <si>
    <t>富美山環境事業組合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</si>
  <si>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</si>
  <si>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</si>
  <si>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</si>
  <si>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</si>
  <si>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</si>
  <si>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</si>
  <si>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</si>
  <si>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</si>
  <si>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</si>
  <si>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</si>
  <si>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</si>
  <si>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南河内清掃施設組合</t>
  </si>
  <si>
    <t>27838</t>
  </si>
  <si>
    <t>泉南清掃事務組合</t>
  </si>
  <si>
    <t>27854</t>
  </si>
  <si>
    <t>東大阪市・大東市清掃センター</t>
  </si>
  <si>
    <t>27859</t>
  </si>
  <si>
    <t>豊能郡環境施設組合</t>
  </si>
  <si>
    <t>27866</t>
  </si>
  <si>
    <t>北河内４市リサイクル施設組合</t>
  </si>
  <si>
    <t/>
  </si>
  <si>
    <t>0</t>
  </si>
  <si>
    <t>北河内4市リサイクルプラザ施設組合</t>
  </si>
  <si>
    <t>北河内４市ﾘｻｲｸﾙ施設組合</t>
  </si>
  <si>
    <t>北河内4市リサイクル施設組合</t>
  </si>
  <si>
    <t>28967</t>
  </si>
  <si>
    <t>猪名川上流広域ごみ処理施設組合</t>
  </si>
  <si>
    <t>猪名川上流広域ごみ処理施設</t>
  </si>
  <si>
    <t>28207</t>
  </si>
  <si>
    <t>伊丹市</t>
  </si>
  <si>
    <t>大阪府</t>
  </si>
  <si>
    <t>27000</t>
  </si>
  <si>
    <t>合計</t>
  </si>
  <si>
    <t>大阪府</t>
  </si>
  <si>
    <t>大阪府</t>
  </si>
  <si>
    <t>27000</t>
  </si>
  <si>
    <t>大阪府</t>
  </si>
  <si>
    <t>合計</t>
  </si>
  <si>
    <t>27000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</si>
</sst>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 quotePrefix="1">
      <alignment horizontal="left" vertical="center"/>
    </xf>
    <xf numFmtId="38" fontId="6" fillId="0" borderId="14" xfId="48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49" fontId="6" fillId="0" borderId="14" xfId="48" applyNumberFormat="1" applyFont="1" applyFill="1" applyBorder="1" applyAlignment="1">
      <alignment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9" t="s">
        <v>320</v>
      </c>
      <c r="B2" s="152" t="s">
        <v>306</v>
      </c>
      <c r="C2" s="155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50"/>
      <c r="B3" s="153"/>
      <c r="C3" s="156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50"/>
      <c r="B4" s="153"/>
      <c r="C4" s="156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8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8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8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50"/>
      <c r="B5" s="153"/>
      <c r="C5" s="156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8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8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8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51"/>
      <c r="B6" s="154"/>
      <c r="C6" s="157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450</v>
      </c>
      <c r="B7" s="140" t="s">
        <v>451</v>
      </c>
      <c r="C7" s="139" t="s">
        <v>452</v>
      </c>
      <c r="D7" s="141">
        <f aca="true" t="shared" si="0" ref="D7:AI7">SUM(D8:D50)</f>
        <v>131762004</v>
      </c>
      <c r="E7" s="141">
        <f t="shared" si="0"/>
        <v>31395609</v>
      </c>
      <c r="F7" s="141">
        <f t="shared" si="0"/>
        <v>4355515</v>
      </c>
      <c r="G7" s="141">
        <f t="shared" si="0"/>
        <v>222345</v>
      </c>
      <c r="H7" s="141">
        <f t="shared" si="0"/>
        <v>4565700</v>
      </c>
      <c r="I7" s="141">
        <f t="shared" si="0"/>
        <v>12603965</v>
      </c>
      <c r="J7" s="141">
        <f t="shared" si="0"/>
        <v>0</v>
      </c>
      <c r="K7" s="141">
        <f t="shared" si="0"/>
        <v>9648084</v>
      </c>
      <c r="L7" s="141">
        <f t="shared" si="0"/>
        <v>100366395</v>
      </c>
      <c r="M7" s="141">
        <f t="shared" si="0"/>
        <v>9082581</v>
      </c>
      <c r="N7" s="141">
        <f t="shared" si="0"/>
        <v>806964</v>
      </c>
      <c r="O7" s="141">
        <f t="shared" si="0"/>
        <v>0</v>
      </c>
      <c r="P7" s="141">
        <f t="shared" si="0"/>
        <v>19120</v>
      </c>
      <c r="Q7" s="141">
        <f t="shared" si="0"/>
        <v>5700</v>
      </c>
      <c r="R7" s="141">
        <f t="shared" si="0"/>
        <v>752169</v>
      </c>
      <c r="S7" s="141">
        <f t="shared" si="0"/>
        <v>0</v>
      </c>
      <c r="T7" s="141">
        <f t="shared" si="0"/>
        <v>29975</v>
      </c>
      <c r="U7" s="141">
        <f t="shared" si="0"/>
        <v>8275617</v>
      </c>
      <c r="V7" s="141">
        <f t="shared" si="0"/>
        <v>140844585</v>
      </c>
      <c r="W7" s="141">
        <f t="shared" si="0"/>
        <v>32202573</v>
      </c>
      <c r="X7" s="141">
        <f t="shared" si="0"/>
        <v>4355515</v>
      </c>
      <c r="Y7" s="141">
        <f t="shared" si="0"/>
        <v>241465</v>
      </c>
      <c r="Z7" s="141">
        <f t="shared" si="0"/>
        <v>4571400</v>
      </c>
      <c r="AA7" s="141">
        <f t="shared" si="0"/>
        <v>13356134</v>
      </c>
      <c r="AB7" s="141">
        <f t="shared" si="0"/>
        <v>0</v>
      </c>
      <c r="AC7" s="141">
        <f t="shared" si="0"/>
        <v>9678059</v>
      </c>
      <c r="AD7" s="141">
        <f t="shared" si="0"/>
        <v>108642012</v>
      </c>
      <c r="AE7" s="141">
        <f t="shared" si="0"/>
        <v>14078922</v>
      </c>
      <c r="AF7" s="141">
        <f t="shared" si="0"/>
        <v>14064864</v>
      </c>
      <c r="AG7" s="141">
        <f t="shared" si="0"/>
        <v>85101</v>
      </c>
      <c r="AH7" s="141">
        <f t="shared" si="0"/>
        <v>13273309</v>
      </c>
      <c r="AI7" s="141">
        <f t="shared" si="0"/>
        <v>65996</v>
      </c>
      <c r="AJ7" s="141">
        <f aca="true" t="shared" si="1" ref="AJ7:BO7">SUM(AJ8:AJ50)</f>
        <v>640458</v>
      </c>
      <c r="AK7" s="141">
        <f t="shared" si="1"/>
        <v>14058</v>
      </c>
      <c r="AL7" s="141">
        <f t="shared" si="1"/>
        <v>992533</v>
      </c>
      <c r="AM7" s="141">
        <f t="shared" si="1"/>
        <v>101934736</v>
      </c>
      <c r="AN7" s="141">
        <f t="shared" si="1"/>
        <v>50398775</v>
      </c>
      <c r="AO7" s="141">
        <f t="shared" si="1"/>
        <v>10220738</v>
      </c>
      <c r="AP7" s="141">
        <f t="shared" si="1"/>
        <v>32269165</v>
      </c>
      <c r="AQ7" s="141">
        <f t="shared" si="1"/>
        <v>7860522</v>
      </c>
      <c r="AR7" s="141">
        <f t="shared" si="1"/>
        <v>48350</v>
      </c>
      <c r="AS7" s="141">
        <f t="shared" si="1"/>
        <v>22791680</v>
      </c>
      <c r="AT7" s="141">
        <f t="shared" si="1"/>
        <v>5473193</v>
      </c>
      <c r="AU7" s="141">
        <f t="shared" si="1"/>
        <v>16766291</v>
      </c>
      <c r="AV7" s="141">
        <f t="shared" si="1"/>
        <v>552196</v>
      </c>
      <c r="AW7" s="141">
        <f t="shared" si="1"/>
        <v>617927</v>
      </c>
      <c r="AX7" s="141">
        <f t="shared" si="1"/>
        <v>28126354</v>
      </c>
      <c r="AY7" s="141">
        <f t="shared" si="1"/>
        <v>19105254</v>
      </c>
      <c r="AZ7" s="141">
        <f t="shared" si="1"/>
        <v>6908195</v>
      </c>
      <c r="BA7" s="141">
        <f t="shared" si="1"/>
        <v>1535996</v>
      </c>
      <c r="BB7" s="141">
        <f t="shared" si="1"/>
        <v>576909</v>
      </c>
      <c r="BC7" s="141">
        <f t="shared" si="1"/>
        <v>11878294</v>
      </c>
      <c r="BD7" s="141">
        <f t="shared" si="1"/>
        <v>0</v>
      </c>
      <c r="BE7" s="141">
        <f t="shared" si="1"/>
        <v>2877519</v>
      </c>
      <c r="BF7" s="141">
        <f t="shared" si="1"/>
        <v>118891177</v>
      </c>
      <c r="BG7" s="141">
        <f t="shared" si="1"/>
        <v>59977</v>
      </c>
      <c r="BH7" s="141">
        <f t="shared" si="1"/>
        <v>58507</v>
      </c>
      <c r="BI7" s="141">
        <f t="shared" si="1"/>
        <v>0</v>
      </c>
      <c r="BJ7" s="141">
        <f t="shared" si="1"/>
        <v>58507</v>
      </c>
      <c r="BK7" s="141">
        <f t="shared" si="1"/>
        <v>0</v>
      </c>
      <c r="BL7" s="141">
        <f t="shared" si="1"/>
        <v>0</v>
      </c>
      <c r="BM7" s="141">
        <f t="shared" si="1"/>
        <v>1470</v>
      </c>
      <c r="BN7" s="141">
        <f t="shared" si="1"/>
        <v>25901</v>
      </c>
      <c r="BO7" s="141">
        <f t="shared" si="1"/>
        <v>6819004</v>
      </c>
      <c r="BP7" s="141">
        <f aca="true" t="shared" si="2" ref="BP7:CU7">SUM(BP8:BP50)</f>
        <v>1631001</v>
      </c>
      <c r="BQ7" s="141">
        <f t="shared" si="2"/>
        <v>919074</v>
      </c>
      <c r="BR7" s="141">
        <f t="shared" si="2"/>
        <v>477615</v>
      </c>
      <c r="BS7" s="141">
        <f t="shared" si="2"/>
        <v>234312</v>
      </c>
      <c r="BT7" s="141">
        <f t="shared" si="2"/>
        <v>0</v>
      </c>
      <c r="BU7" s="141">
        <f t="shared" si="2"/>
        <v>1706116</v>
      </c>
      <c r="BV7" s="141">
        <f t="shared" si="2"/>
        <v>324953</v>
      </c>
      <c r="BW7" s="141">
        <f t="shared" si="2"/>
        <v>1359506</v>
      </c>
      <c r="BX7" s="141">
        <f t="shared" si="2"/>
        <v>21657</v>
      </c>
      <c r="BY7" s="141">
        <f t="shared" si="2"/>
        <v>6936</v>
      </c>
      <c r="BZ7" s="141">
        <f t="shared" si="2"/>
        <v>3461029</v>
      </c>
      <c r="CA7" s="141">
        <f t="shared" si="2"/>
        <v>2329838</v>
      </c>
      <c r="CB7" s="141">
        <f t="shared" si="2"/>
        <v>642216</v>
      </c>
      <c r="CC7" s="141">
        <f t="shared" si="2"/>
        <v>236227</v>
      </c>
      <c r="CD7" s="141">
        <f t="shared" si="2"/>
        <v>252748</v>
      </c>
      <c r="CE7" s="141">
        <f t="shared" si="2"/>
        <v>1751663</v>
      </c>
      <c r="CF7" s="141">
        <f t="shared" si="2"/>
        <v>13922</v>
      </c>
      <c r="CG7" s="141">
        <f t="shared" si="2"/>
        <v>539300</v>
      </c>
      <c r="CH7" s="141">
        <f t="shared" si="2"/>
        <v>7418281</v>
      </c>
      <c r="CI7" s="141">
        <f t="shared" si="2"/>
        <v>14138899</v>
      </c>
      <c r="CJ7" s="141">
        <f t="shared" si="2"/>
        <v>14123371</v>
      </c>
      <c r="CK7" s="141">
        <f t="shared" si="2"/>
        <v>85101</v>
      </c>
      <c r="CL7" s="141">
        <f t="shared" si="2"/>
        <v>13331816</v>
      </c>
      <c r="CM7" s="141">
        <f t="shared" si="2"/>
        <v>65996</v>
      </c>
      <c r="CN7" s="141">
        <f t="shared" si="2"/>
        <v>640458</v>
      </c>
      <c r="CO7" s="141">
        <f t="shared" si="2"/>
        <v>15528</v>
      </c>
      <c r="CP7" s="141">
        <f t="shared" si="2"/>
        <v>1018434</v>
      </c>
      <c r="CQ7" s="141">
        <f t="shared" si="2"/>
        <v>108753740</v>
      </c>
      <c r="CR7" s="141">
        <f t="shared" si="2"/>
        <v>52029776</v>
      </c>
      <c r="CS7" s="141">
        <f t="shared" si="2"/>
        <v>11139812</v>
      </c>
      <c r="CT7" s="141">
        <f t="shared" si="2"/>
        <v>32746780</v>
      </c>
      <c r="CU7" s="141">
        <f t="shared" si="2"/>
        <v>8094834</v>
      </c>
      <c r="CV7" s="141">
        <f aca="true" t="shared" si="3" ref="CV7:DJ7">SUM(CV8:CV50)</f>
        <v>48350</v>
      </c>
      <c r="CW7" s="141">
        <f t="shared" si="3"/>
        <v>24497796</v>
      </c>
      <c r="CX7" s="141">
        <f t="shared" si="3"/>
        <v>5798146</v>
      </c>
      <c r="CY7" s="141">
        <f t="shared" si="3"/>
        <v>18125797</v>
      </c>
      <c r="CZ7" s="141">
        <f t="shared" si="3"/>
        <v>573853</v>
      </c>
      <c r="DA7" s="141">
        <f t="shared" si="3"/>
        <v>624863</v>
      </c>
      <c r="DB7" s="141">
        <f t="shared" si="3"/>
        <v>31587383</v>
      </c>
      <c r="DC7" s="141">
        <f t="shared" si="3"/>
        <v>21435092</v>
      </c>
      <c r="DD7" s="141">
        <f t="shared" si="3"/>
        <v>7550411</v>
      </c>
      <c r="DE7" s="141">
        <f t="shared" si="3"/>
        <v>1772223</v>
      </c>
      <c r="DF7" s="141">
        <f t="shared" si="3"/>
        <v>829657</v>
      </c>
      <c r="DG7" s="141">
        <f t="shared" si="3"/>
        <v>13629957</v>
      </c>
      <c r="DH7" s="141">
        <f t="shared" si="3"/>
        <v>13922</v>
      </c>
      <c r="DI7" s="141">
        <f t="shared" si="3"/>
        <v>3416819</v>
      </c>
      <c r="DJ7" s="141">
        <f t="shared" si="3"/>
        <v>126309458</v>
      </c>
    </row>
    <row r="8" spans="1:114" ht="12" customHeight="1">
      <c r="A8" s="142" t="s">
        <v>105</v>
      </c>
      <c r="B8" s="139" t="s">
        <v>326</v>
      </c>
      <c r="C8" s="142" t="s">
        <v>327</v>
      </c>
      <c r="D8" s="141">
        <f>E8+L8</f>
        <v>43811720</v>
      </c>
      <c r="E8" s="141">
        <f>SUM(F8:I8)+K8</f>
        <v>14149648</v>
      </c>
      <c r="F8" s="141">
        <v>722561</v>
      </c>
      <c r="G8" s="141">
        <v>172030</v>
      </c>
      <c r="H8" s="141">
        <v>2534000</v>
      </c>
      <c r="I8" s="141">
        <v>6035352</v>
      </c>
      <c r="J8" s="141"/>
      <c r="K8" s="141">
        <v>4685705</v>
      </c>
      <c r="L8" s="141">
        <v>29662072</v>
      </c>
      <c r="M8" s="141">
        <f>N8+U8</f>
        <v>103787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/>
      <c r="T8" s="141">
        <v>0</v>
      </c>
      <c r="U8" s="141">
        <v>103787</v>
      </c>
      <c r="V8" s="141">
        <f aca="true" t="shared" si="4" ref="V8:AA8">D8+M8</f>
        <v>43915507</v>
      </c>
      <c r="W8" s="141">
        <f t="shared" si="4"/>
        <v>14149648</v>
      </c>
      <c r="X8" s="141">
        <f t="shared" si="4"/>
        <v>722561</v>
      </c>
      <c r="Y8" s="141">
        <f t="shared" si="4"/>
        <v>172030</v>
      </c>
      <c r="Z8" s="141">
        <f t="shared" si="4"/>
        <v>2534000</v>
      </c>
      <c r="AA8" s="141">
        <f t="shared" si="4"/>
        <v>6035352</v>
      </c>
      <c r="AB8" s="141"/>
      <c r="AC8" s="141">
        <f>K8+T8</f>
        <v>4685705</v>
      </c>
      <c r="AD8" s="141">
        <f>L8+U8</f>
        <v>29765859</v>
      </c>
      <c r="AE8" s="141">
        <f>AF8+AK8</f>
        <v>3543105</v>
      </c>
      <c r="AF8" s="141">
        <f>SUM(AG8:AJ8)</f>
        <v>3541119</v>
      </c>
      <c r="AG8" s="141">
        <v>0</v>
      </c>
      <c r="AH8" s="141">
        <v>3443449</v>
      </c>
      <c r="AI8" s="141">
        <v>45416</v>
      </c>
      <c r="AJ8" s="141">
        <v>52254</v>
      </c>
      <c r="AK8" s="141">
        <v>1986</v>
      </c>
      <c r="AL8" s="141">
        <v>0</v>
      </c>
      <c r="AM8" s="141">
        <f>SUM(AN8,AS8,AW8,AX8,BD8)</f>
        <v>39244621</v>
      </c>
      <c r="AN8" s="141">
        <f>SUM(AO8:AR8)</f>
        <v>27091985</v>
      </c>
      <c r="AO8" s="141">
        <v>3124141</v>
      </c>
      <c r="AP8" s="141">
        <v>18842054</v>
      </c>
      <c r="AQ8" s="141">
        <v>5125790</v>
      </c>
      <c r="AR8" s="141">
        <v>0</v>
      </c>
      <c r="AS8" s="141">
        <f>SUM(AT8:AV8)</f>
        <v>11208070</v>
      </c>
      <c r="AT8" s="141">
        <v>3294633</v>
      </c>
      <c r="AU8" s="141">
        <v>7469477</v>
      </c>
      <c r="AV8" s="141">
        <v>443960</v>
      </c>
      <c r="AW8" s="141">
        <v>381460</v>
      </c>
      <c r="AX8" s="141">
        <f>SUM(AY8:BB8)</f>
        <v>563106</v>
      </c>
      <c r="AY8" s="141">
        <v>0</v>
      </c>
      <c r="AZ8" s="141">
        <v>82707</v>
      </c>
      <c r="BA8" s="141">
        <v>480399</v>
      </c>
      <c r="BB8" s="141">
        <v>0</v>
      </c>
      <c r="BC8" s="141">
        <v>0</v>
      </c>
      <c r="BD8" s="141">
        <v>0</v>
      </c>
      <c r="BE8" s="141">
        <v>1023994</v>
      </c>
      <c r="BF8" s="141">
        <f>AE8+AM8+BE8</f>
        <v>43811720</v>
      </c>
      <c r="BG8" s="141">
        <f>BH8+BM8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103787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42065</v>
      </c>
      <c r="BV8" s="141">
        <v>42065</v>
      </c>
      <c r="BW8" s="141">
        <v>0</v>
      </c>
      <c r="BX8" s="141">
        <v>0</v>
      </c>
      <c r="BY8" s="141">
        <v>0</v>
      </c>
      <c r="BZ8" s="141">
        <f>SUM(CA8:CD8)</f>
        <v>61722</v>
      </c>
      <c r="CA8" s="141">
        <v>61722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f>BG8+BO8+CG8</f>
        <v>103787</v>
      </c>
      <c r="CI8" s="141">
        <f aca="true" t="shared" si="5" ref="CI8:DJ8">AE8+BG8</f>
        <v>3543105</v>
      </c>
      <c r="CJ8" s="141">
        <f t="shared" si="5"/>
        <v>3541119</v>
      </c>
      <c r="CK8" s="141">
        <f t="shared" si="5"/>
        <v>0</v>
      </c>
      <c r="CL8" s="141">
        <f t="shared" si="5"/>
        <v>3443449</v>
      </c>
      <c r="CM8" s="141">
        <f t="shared" si="5"/>
        <v>45416</v>
      </c>
      <c r="CN8" s="141">
        <f t="shared" si="5"/>
        <v>52254</v>
      </c>
      <c r="CO8" s="141">
        <f t="shared" si="5"/>
        <v>1986</v>
      </c>
      <c r="CP8" s="141">
        <f t="shared" si="5"/>
        <v>0</v>
      </c>
      <c r="CQ8" s="141">
        <f t="shared" si="5"/>
        <v>39348408</v>
      </c>
      <c r="CR8" s="141">
        <f t="shared" si="5"/>
        <v>27091985</v>
      </c>
      <c r="CS8" s="141">
        <f t="shared" si="5"/>
        <v>3124141</v>
      </c>
      <c r="CT8" s="141">
        <f t="shared" si="5"/>
        <v>18842054</v>
      </c>
      <c r="CU8" s="141">
        <f t="shared" si="5"/>
        <v>5125790</v>
      </c>
      <c r="CV8" s="141">
        <f t="shared" si="5"/>
        <v>0</v>
      </c>
      <c r="CW8" s="141">
        <f t="shared" si="5"/>
        <v>11250135</v>
      </c>
      <c r="CX8" s="141">
        <f t="shared" si="5"/>
        <v>3336698</v>
      </c>
      <c r="CY8" s="141">
        <f t="shared" si="5"/>
        <v>7469477</v>
      </c>
      <c r="CZ8" s="141">
        <f t="shared" si="5"/>
        <v>443960</v>
      </c>
      <c r="DA8" s="141">
        <f t="shared" si="5"/>
        <v>381460</v>
      </c>
      <c r="DB8" s="141">
        <f t="shared" si="5"/>
        <v>624828</v>
      </c>
      <c r="DC8" s="141">
        <f t="shared" si="5"/>
        <v>61722</v>
      </c>
      <c r="DD8" s="141">
        <f t="shared" si="5"/>
        <v>82707</v>
      </c>
      <c r="DE8" s="141">
        <f t="shared" si="5"/>
        <v>480399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1023994</v>
      </c>
      <c r="DJ8" s="141">
        <f t="shared" si="5"/>
        <v>43915507</v>
      </c>
    </row>
    <row r="9" spans="1:114" ht="12" customHeight="1">
      <c r="A9" s="142" t="s">
        <v>105</v>
      </c>
      <c r="B9" s="139" t="s">
        <v>328</v>
      </c>
      <c r="C9" s="142" t="s">
        <v>329</v>
      </c>
      <c r="D9" s="141">
        <f aca="true" t="shared" si="6" ref="D9:D50">E9+L9</f>
        <v>9321411</v>
      </c>
      <c r="E9" s="141">
        <f aca="true" t="shared" si="7" ref="E9:E50">SUM(F9:I9)+K9</f>
        <v>3036893</v>
      </c>
      <c r="F9" s="141">
        <v>38479</v>
      </c>
      <c r="G9" s="141">
        <v>0</v>
      </c>
      <c r="H9" s="141">
        <v>413500</v>
      </c>
      <c r="I9" s="141">
        <v>2467982</v>
      </c>
      <c r="J9" s="141"/>
      <c r="K9" s="141">
        <v>116932</v>
      </c>
      <c r="L9" s="141">
        <v>6284518</v>
      </c>
      <c r="M9" s="141">
        <f aca="true" t="shared" si="8" ref="M9:M50">N9+U9</f>
        <v>1235427</v>
      </c>
      <c r="N9" s="141">
        <f aca="true" t="shared" si="9" ref="N9:N50">SUM(O9:R9)+T9</f>
        <v>219308</v>
      </c>
      <c r="O9" s="141">
        <v>0</v>
      </c>
      <c r="P9" s="141">
        <v>0</v>
      </c>
      <c r="Q9" s="141">
        <v>0</v>
      </c>
      <c r="R9" s="141">
        <v>219308</v>
      </c>
      <c r="S9" s="141"/>
      <c r="T9" s="141">
        <v>0</v>
      </c>
      <c r="U9" s="141">
        <v>1016119</v>
      </c>
      <c r="V9" s="141">
        <f aca="true" t="shared" si="10" ref="V9:V50">D9+M9</f>
        <v>10556838</v>
      </c>
      <c r="W9" s="141">
        <f aca="true" t="shared" si="11" ref="W9:W50">E9+N9</f>
        <v>3256201</v>
      </c>
      <c r="X9" s="141">
        <f aca="true" t="shared" si="12" ref="X9:X50">F9+O9</f>
        <v>38479</v>
      </c>
      <c r="Y9" s="141">
        <f aca="true" t="shared" si="13" ref="Y9:Y50">G9+P9</f>
        <v>0</v>
      </c>
      <c r="Z9" s="141">
        <f aca="true" t="shared" si="14" ref="Z9:Z50">H9+Q9</f>
        <v>413500</v>
      </c>
      <c r="AA9" s="141">
        <f aca="true" t="shared" si="15" ref="AA9:AA50">I9+R9</f>
        <v>2687290</v>
      </c>
      <c r="AB9" s="141"/>
      <c r="AC9" s="141">
        <f aca="true" t="shared" si="16" ref="AC9:AC50">K9+T9</f>
        <v>116932</v>
      </c>
      <c r="AD9" s="141">
        <f aca="true" t="shared" si="17" ref="AD9:AD50">L9+U9</f>
        <v>7300637</v>
      </c>
      <c r="AE9" s="141">
        <f aca="true" t="shared" si="18" ref="AE9:AE50">AF9+AK9</f>
        <v>432552</v>
      </c>
      <c r="AF9" s="141">
        <f aca="true" t="shared" si="19" ref="AF9:AF50">SUM(AG9:AJ9)</f>
        <v>432552</v>
      </c>
      <c r="AG9" s="141">
        <v>0</v>
      </c>
      <c r="AH9" s="141">
        <v>432552</v>
      </c>
      <c r="AI9" s="141">
        <v>0</v>
      </c>
      <c r="AJ9" s="141">
        <v>0</v>
      </c>
      <c r="AK9" s="141">
        <v>0</v>
      </c>
      <c r="AL9" s="141">
        <v>30778</v>
      </c>
      <c r="AM9" s="141">
        <f aca="true" t="shared" si="20" ref="AM9:AM50">SUM(AN9,AS9,AW9,AX9,BD9)</f>
        <v>8726185</v>
      </c>
      <c r="AN9" s="141">
        <f aca="true" t="shared" si="21" ref="AN9:AN50">SUM(AO9:AR9)</f>
        <v>1850420</v>
      </c>
      <c r="AO9" s="141">
        <v>1393935</v>
      </c>
      <c r="AP9" s="141">
        <v>334208</v>
      </c>
      <c r="AQ9" s="141">
        <v>105975</v>
      </c>
      <c r="AR9" s="141">
        <v>16302</v>
      </c>
      <c r="AS9" s="141">
        <f aca="true" t="shared" si="22" ref="AS9:AS50">SUM(AT9:AV9)</f>
        <v>2044908</v>
      </c>
      <c r="AT9" s="141">
        <v>135373</v>
      </c>
      <c r="AU9" s="141">
        <v>1879061</v>
      </c>
      <c r="AV9" s="141">
        <v>30474</v>
      </c>
      <c r="AW9" s="141">
        <v>0</v>
      </c>
      <c r="AX9" s="141">
        <f aca="true" t="shared" si="23" ref="AX9:AX50">SUM(AY9:BB9)</f>
        <v>4830857</v>
      </c>
      <c r="AY9" s="141">
        <v>4027743</v>
      </c>
      <c r="AZ9" s="141">
        <v>573249</v>
      </c>
      <c r="BA9" s="141">
        <v>153483</v>
      </c>
      <c r="BB9" s="141">
        <v>76382</v>
      </c>
      <c r="BC9" s="141">
        <v>131896</v>
      </c>
      <c r="BD9" s="141">
        <v>0</v>
      </c>
      <c r="BE9" s="141">
        <v>0</v>
      </c>
      <c r="BF9" s="141">
        <f aca="true" t="shared" si="24" ref="BF9:BF50">AE9+AM9+BE9</f>
        <v>9158737</v>
      </c>
      <c r="BG9" s="141">
        <f aca="true" t="shared" si="25" ref="BG9:BG50">BH9+BM9</f>
        <v>0</v>
      </c>
      <c r="BH9" s="141">
        <f aca="true" t="shared" si="26" ref="BH9:BH50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7" ref="BO9:BO50">SUM(BP9,BU9,BY9,BZ9,CF9)</f>
        <v>1187428</v>
      </c>
      <c r="BP9" s="141">
        <f aca="true" t="shared" si="28" ref="BP9:BP50">SUM(BQ9:BT9)</f>
        <v>156658</v>
      </c>
      <c r="BQ9" s="141">
        <v>130548</v>
      </c>
      <c r="BR9" s="141">
        <v>6529</v>
      </c>
      <c r="BS9" s="141">
        <v>19581</v>
      </c>
      <c r="BT9" s="141">
        <v>0</v>
      </c>
      <c r="BU9" s="141">
        <f aca="true" t="shared" si="29" ref="BU9:BU50">SUM(BV9:BX9)</f>
        <v>210062</v>
      </c>
      <c r="BV9" s="141">
        <v>9426</v>
      </c>
      <c r="BW9" s="141">
        <v>200636</v>
      </c>
      <c r="BX9" s="141">
        <v>0</v>
      </c>
      <c r="BY9" s="141">
        <v>0</v>
      </c>
      <c r="BZ9" s="141">
        <f aca="true" t="shared" si="30" ref="BZ9:BZ50">SUM(CA9:CD9)</f>
        <v>820708</v>
      </c>
      <c r="CA9" s="141">
        <v>768631</v>
      </c>
      <c r="CB9" s="141">
        <v>52077</v>
      </c>
      <c r="CC9" s="141">
        <v>0</v>
      </c>
      <c r="CD9" s="141">
        <v>0</v>
      </c>
      <c r="CE9" s="141">
        <v>47999</v>
      </c>
      <c r="CF9" s="141">
        <v>0</v>
      </c>
      <c r="CG9" s="141">
        <v>0</v>
      </c>
      <c r="CH9" s="141">
        <f aca="true" t="shared" si="31" ref="CH9:CH50">BG9+BO9+CG9</f>
        <v>1187428</v>
      </c>
      <c r="CI9" s="141">
        <f aca="true" t="shared" si="32" ref="CI9:CI50">AE9+BG9</f>
        <v>432552</v>
      </c>
      <c r="CJ9" s="141">
        <f aca="true" t="shared" si="33" ref="CJ9:CJ50">AF9+BH9</f>
        <v>432552</v>
      </c>
      <c r="CK9" s="141">
        <f aca="true" t="shared" si="34" ref="CK9:CK50">AG9+BI9</f>
        <v>0</v>
      </c>
      <c r="CL9" s="141">
        <f aca="true" t="shared" si="35" ref="CL9:CL50">AH9+BJ9</f>
        <v>432552</v>
      </c>
      <c r="CM9" s="141">
        <f aca="true" t="shared" si="36" ref="CM9:CM50">AI9+BK9</f>
        <v>0</v>
      </c>
      <c r="CN9" s="141">
        <f aca="true" t="shared" si="37" ref="CN9:CN50">AJ9+BL9</f>
        <v>0</v>
      </c>
      <c r="CO9" s="141">
        <f aca="true" t="shared" si="38" ref="CO9:CO50">AK9+BM9</f>
        <v>0</v>
      </c>
      <c r="CP9" s="141">
        <f aca="true" t="shared" si="39" ref="CP9:CP50">AL9+BN9</f>
        <v>30778</v>
      </c>
      <c r="CQ9" s="141">
        <f aca="true" t="shared" si="40" ref="CQ9:CQ50">AM9+BO9</f>
        <v>9913613</v>
      </c>
      <c r="CR9" s="141">
        <f aca="true" t="shared" si="41" ref="CR9:CR50">AN9+BP9</f>
        <v>2007078</v>
      </c>
      <c r="CS9" s="141">
        <f aca="true" t="shared" si="42" ref="CS9:CS50">AO9+BQ9</f>
        <v>1524483</v>
      </c>
      <c r="CT9" s="141">
        <f aca="true" t="shared" si="43" ref="CT9:CT50">AP9+BR9</f>
        <v>340737</v>
      </c>
      <c r="CU9" s="141">
        <f aca="true" t="shared" si="44" ref="CU9:CU50">AQ9+BS9</f>
        <v>125556</v>
      </c>
      <c r="CV9" s="141">
        <f aca="true" t="shared" si="45" ref="CV9:CV50">AR9+BT9</f>
        <v>16302</v>
      </c>
      <c r="CW9" s="141">
        <f aca="true" t="shared" si="46" ref="CW9:CW50">AS9+BU9</f>
        <v>2254970</v>
      </c>
      <c r="CX9" s="141">
        <f aca="true" t="shared" si="47" ref="CX9:CX50">AT9+BV9</f>
        <v>144799</v>
      </c>
      <c r="CY9" s="141">
        <f aca="true" t="shared" si="48" ref="CY9:CY50">AU9+BW9</f>
        <v>2079697</v>
      </c>
      <c r="CZ9" s="141">
        <f aca="true" t="shared" si="49" ref="CZ9:CZ50">AV9+BX9</f>
        <v>30474</v>
      </c>
      <c r="DA9" s="141">
        <f aca="true" t="shared" si="50" ref="DA9:DA50">AW9+BY9</f>
        <v>0</v>
      </c>
      <c r="DB9" s="141">
        <f aca="true" t="shared" si="51" ref="DB9:DB50">AX9+BZ9</f>
        <v>5651565</v>
      </c>
      <c r="DC9" s="141">
        <f aca="true" t="shared" si="52" ref="DC9:DC50">AY9+CA9</f>
        <v>4796374</v>
      </c>
      <c r="DD9" s="141">
        <f aca="true" t="shared" si="53" ref="DD9:DD50">AZ9+CB9</f>
        <v>625326</v>
      </c>
      <c r="DE9" s="141">
        <f aca="true" t="shared" si="54" ref="DE9:DE50">BA9+CC9</f>
        <v>153483</v>
      </c>
      <c r="DF9" s="141">
        <f aca="true" t="shared" si="55" ref="DF9:DF50">BB9+CD9</f>
        <v>76382</v>
      </c>
      <c r="DG9" s="141">
        <f aca="true" t="shared" si="56" ref="DG9:DG50">BC9+CE9</f>
        <v>179895</v>
      </c>
      <c r="DH9" s="141">
        <f aca="true" t="shared" si="57" ref="DH9:DH50">BD9+CF9</f>
        <v>0</v>
      </c>
      <c r="DI9" s="141">
        <f aca="true" t="shared" si="58" ref="DI9:DI50">BE9+CG9</f>
        <v>0</v>
      </c>
      <c r="DJ9" s="141">
        <f aca="true" t="shared" si="59" ref="DJ9:DJ50">BF9+CH9</f>
        <v>10346165</v>
      </c>
    </row>
    <row r="10" spans="1:114" ht="12" customHeight="1">
      <c r="A10" s="142" t="s">
        <v>105</v>
      </c>
      <c r="B10" s="139" t="s">
        <v>330</v>
      </c>
      <c r="C10" s="142" t="s">
        <v>331</v>
      </c>
      <c r="D10" s="141">
        <f t="shared" si="6"/>
        <v>2035697</v>
      </c>
      <c r="E10" s="141">
        <f t="shared" si="7"/>
        <v>23062</v>
      </c>
      <c r="F10" s="141">
        <v>0</v>
      </c>
      <c r="G10" s="141">
        <v>200</v>
      </c>
      <c r="H10" s="141">
        <v>0</v>
      </c>
      <c r="I10" s="141">
        <v>21707</v>
      </c>
      <c r="J10" s="141"/>
      <c r="K10" s="141">
        <v>1155</v>
      </c>
      <c r="L10" s="141">
        <v>2012635</v>
      </c>
      <c r="M10" s="141">
        <f t="shared" si="8"/>
        <v>107128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107128</v>
      </c>
      <c r="V10" s="141">
        <f t="shared" si="10"/>
        <v>2142825</v>
      </c>
      <c r="W10" s="141">
        <f t="shared" si="11"/>
        <v>23062</v>
      </c>
      <c r="X10" s="141">
        <f t="shared" si="12"/>
        <v>0</v>
      </c>
      <c r="Y10" s="141">
        <f t="shared" si="13"/>
        <v>200</v>
      </c>
      <c r="Z10" s="141">
        <f t="shared" si="14"/>
        <v>0</v>
      </c>
      <c r="AA10" s="141">
        <f t="shared" si="15"/>
        <v>21707</v>
      </c>
      <c r="AB10" s="141"/>
      <c r="AC10" s="141">
        <f t="shared" si="16"/>
        <v>1155</v>
      </c>
      <c r="AD10" s="141">
        <f t="shared" si="17"/>
        <v>2119763</v>
      </c>
      <c r="AE10" s="141">
        <f t="shared" si="18"/>
        <v>0</v>
      </c>
      <c r="AF10" s="141">
        <f t="shared" si="19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1208</v>
      </c>
      <c r="AM10" s="141">
        <f t="shared" si="20"/>
        <v>1592546</v>
      </c>
      <c r="AN10" s="141">
        <f t="shared" si="21"/>
        <v>401024</v>
      </c>
      <c r="AO10" s="141">
        <v>39316</v>
      </c>
      <c r="AP10" s="141">
        <v>361708</v>
      </c>
      <c r="AQ10" s="141">
        <v>0</v>
      </c>
      <c r="AR10" s="141">
        <v>0</v>
      </c>
      <c r="AS10" s="141">
        <f t="shared" si="22"/>
        <v>77084</v>
      </c>
      <c r="AT10" s="141">
        <v>77084</v>
      </c>
      <c r="AU10" s="141">
        <v>0</v>
      </c>
      <c r="AV10" s="141">
        <v>0</v>
      </c>
      <c r="AW10" s="141">
        <v>0</v>
      </c>
      <c r="AX10" s="141">
        <f t="shared" si="23"/>
        <v>1114438</v>
      </c>
      <c r="AY10" s="141">
        <v>1002635</v>
      </c>
      <c r="AZ10" s="141">
        <v>111803</v>
      </c>
      <c r="BA10" s="141">
        <v>0</v>
      </c>
      <c r="BB10" s="141">
        <v>0</v>
      </c>
      <c r="BC10" s="141">
        <v>441943</v>
      </c>
      <c r="BD10" s="141">
        <v>0</v>
      </c>
      <c r="BE10" s="141">
        <v>0</v>
      </c>
      <c r="BF10" s="141">
        <f t="shared" si="24"/>
        <v>1592546</v>
      </c>
      <c r="BG10" s="141">
        <f t="shared" si="25"/>
        <v>0</v>
      </c>
      <c r="BH10" s="141">
        <f t="shared" si="26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7"/>
        <v>107128</v>
      </c>
      <c r="BP10" s="141">
        <f t="shared" si="28"/>
        <v>17286</v>
      </c>
      <c r="BQ10" s="141">
        <v>17286</v>
      </c>
      <c r="BR10" s="141">
        <v>0</v>
      </c>
      <c r="BS10" s="141">
        <v>0</v>
      </c>
      <c r="BT10" s="141">
        <v>0</v>
      </c>
      <c r="BU10" s="141">
        <f t="shared" si="29"/>
        <v>35790</v>
      </c>
      <c r="BV10" s="141">
        <v>0</v>
      </c>
      <c r="BW10" s="141">
        <v>35790</v>
      </c>
      <c r="BX10" s="141">
        <v>0</v>
      </c>
      <c r="BY10" s="141">
        <v>0</v>
      </c>
      <c r="BZ10" s="141">
        <f t="shared" si="30"/>
        <v>54052</v>
      </c>
      <c r="CA10" s="141">
        <v>0</v>
      </c>
      <c r="CB10" s="141">
        <v>54052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1"/>
        <v>107128</v>
      </c>
      <c r="CI10" s="141">
        <f t="shared" si="32"/>
        <v>0</v>
      </c>
      <c r="CJ10" s="141">
        <f t="shared" si="33"/>
        <v>0</v>
      </c>
      <c r="CK10" s="141">
        <f t="shared" si="34"/>
        <v>0</v>
      </c>
      <c r="CL10" s="141">
        <f t="shared" si="35"/>
        <v>0</v>
      </c>
      <c r="CM10" s="141">
        <f t="shared" si="36"/>
        <v>0</v>
      </c>
      <c r="CN10" s="141">
        <f t="shared" si="37"/>
        <v>0</v>
      </c>
      <c r="CO10" s="141">
        <f t="shared" si="38"/>
        <v>0</v>
      </c>
      <c r="CP10" s="141">
        <f t="shared" si="39"/>
        <v>1208</v>
      </c>
      <c r="CQ10" s="141">
        <f t="shared" si="40"/>
        <v>1699674</v>
      </c>
      <c r="CR10" s="141">
        <f t="shared" si="41"/>
        <v>418310</v>
      </c>
      <c r="CS10" s="141">
        <f t="shared" si="42"/>
        <v>56602</v>
      </c>
      <c r="CT10" s="141">
        <f t="shared" si="43"/>
        <v>361708</v>
      </c>
      <c r="CU10" s="141">
        <f t="shared" si="44"/>
        <v>0</v>
      </c>
      <c r="CV10" s="141">
        <f t="shared" si="45"/>
        <v>0</v>
      </c>
      <c r="CW10" s="141">
        <f t="shared" si="46"/>
        <v>112874</v>
      </c>
      <c r="CX10" s="141">
        <f t="shared" si="47"/>
        <v>77084</v>
      </c>
      <c r="CY10" s="141">
        <f t="shared" si="48"/>
        <v>35790</v>
      </c>
      <c r="CZ10" s="141">
        <f t="shared" si="49"/>
        <v>0</v>
      </c>
      <c r="DA10" s="141">
        <f t="shared" si="50"/>
        <v>0</v>
      </c>
      <c r="DB10" s="141">
        <f t="shared" si="51"/>
        <v>1168490</v>
      </c>
      <c r="DC10" s="141">
        <f t="shared" si="52"/>
        <v>1002635</v>
      </c>
      <c r="DD10" s="141">
        <f t="shared" si="53"/>
        <v>165855</v>
      </c>
      <c r="DE10" s="141">
        <f t="shared" si="54"/>
        <v>0</v>
      </c>
      <c r="DF10" s="141">
        <f t="shared" si="55"/>
        <v>0</v>
      </c>
      <c r="DG10" s="141">
        <f t="shared" si="56"/>
        <v>441943</v>
      </c>
      <c r="DH10" s="141">
        <f t="shared" si="57"/>
        <v>0</v>
      </c>
      <c r="DI10" s="141">
        <f t="shared" si="58"/>
        <v>0</v>
      </c>
      <c r="DJ10" s="141">
        <f t="shared" si="59"/>
        <v>1699674</v>
      </c>
    </row>
    <row r="11" spans="1:114" ht="12" customHeight="1">
      <c r="A11" s="142" t="s">
        <v>105</v>
      </c>
      <c r="B11" s="139" t="s">
        <v>332</v>
      </c>
      <c r="C11" s="142" t="s">
        <v>333</v>
      </c>
      <c r="D11" s="141">
        <f t="shared" si="6"/>
        <v>4248022</v>
      </c>
      <c r="E11" s="141">
        <f t="shared" si="7"/>
        <v>101155</v>
      </c>
      <c r="F11" s="141">
        <v>0</v>
      </c>
      <c r="G11" s="141">
        <v>200</v>
      </c>
      <c r="H11" s="141">
        <v>0</v>
      </c>
      <c r="I11" s="141">
        <v>87347</v>
      </c>
      <c r="J11" s="141"/>
      <c r="K11" s="141">
        <v>13608</v>
      </c>
      <c r="L11" s="141">
        <v>4146867</v>
      </c>
      <c r="M11" s="141">
        <f t="shared" si="8"/>
        <v>57729</v>
      </c>
      <c r="N11" s="141">
        <f t="shared" si="9"/>
        <v>4071</v>
      </c>
      <c r="O11" s="141">
        <v>0</v>
      </c>
      <c r="P11" s="141">
        <v>0</v>
      </c>
      <c r="Q11" s="141">
        <v>0</v>
      </c>
      <c r="R11" s="141">
        <v>4071</v>
      </c>
      <c r="S11" s="141"/>
      <c r="T11" s="141">
        <v>0</v>
      </c>
      <c r="U11" s="141">
        <v>53658</v>
      </c>
      <c r="V11" s="141">
        <f t="shared" si="10"/>
        <v>4305751</v>
      </c>
      <c r="W11" s="141">
        <f t="shared" si="11"/>
        <v>105226</v>
      </c>
      <c r="X11" s="141">
        <f t="shared" si="12"/>
        <v>0</v>
      </c>
      <c r="Y11" s="141">
        <f t="shared" si="13"/>
        <v>200</v>
      </c>
      <c r="Z11" s="141">
        <f t="shared" si="14"/>
        <v>0</v>
      </c>
      <c r="AA11" s="141">
        <f t="shared" si="15"/>
        <v>91418</v>
      </c>
      <c r="AB11" s="141"/>
      <c r="AC11" s="141">
        <f t="shared" si="16"/>
        <v>13608</v>
      </c>
      <c r="AD11" s="141">
        <f t="shared" si="17"/>
        <v>4200525</v>
      </c>
      <c r="AE11" s="141">
        <f t="shared" si="18"/>
        <v>0</v>
      </c>
      <c r="AF11" s="141">
        <f t="shared" si="19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0"/>
        <v>2692844</v>
      </c>
      <c r="AN11" s="141">
        <f t="shared" si="21"/>
        <v>2243969</v>
      </c>
      <c r="AO11" s="141">
        <v>654620</v>
      </c>
      <c r="AP11" s="141">
        <v>1589349</v>
      </c>
      <c r="AQ11" s="141">
        <v>0</v>
      </c>
      <c r="AR11" s="141">
        <v>0</v>
      </c>
      <c r="AS11" s="141">
        <f t="shared" si="22"/>
        <v>110347</v>
      </c>
      <c r="AT11" s="141">
        <v>110347</v>
      </c>
      <c r="AU11" s="141">
        <v>0</v>
      </c>
      <c r="AV11" s="141">
        <v>0</v>
      </c>
      <c r="AW11" s="141">
        <v>0</v>
      </c>
      <c r="AX11" s="141">
        <f t="shared" si="23"/>
        <v>338528</v>
      </c>
      <c r="AY11" s="141">
        <v>302917</v>
      </c>
      <c r="AZ11" s="141">
        <v>170</v>
      </c>
      <c r="BA11" s="141">
        <v>0</v>
      </c>
      <c r="BB11" s="141">
        <v>35441</v>
      </c>
      <c r="BC11" s="141">
        <v>1405002</v>
      </c>
      <c r="BD11" s="141">
        <v>0</v>
      </c>
      <c r="BE11" s="141">
        <v>150176</v>
      </c>
      <c r="BF11" s="141">
        <f t="shared" si="24"/>
        <v>2843020</v>
      </c>
      <c r="BG11" s="141">
        <f t="shared" si="25"/>
        <v>0</v>
      </c>
      <c r="BH11" s="141">
        <f t="shared" si="26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7"/>
        <v>57727</v>
      </c>
      <c r="BP11" s="141">
        <f t="shared" si="28"/>
        <v>7442</v>
      </c>
      <c r="BQ11" s="141">
        <v>7442</v>
      </c>
      <c r="BR11" s="141">
        <v>0</v>
      </c>
      <c r="BS11" s="141">
        <v>0</v>
      </c>
      <c r="BT11" s="141">
        <v>0</v>
      </c>
      <c r="BU11" s="141">
        <f t="shared" si="29"/>
        <v>764</v>
      </c>
      <c r="BV11" s="141">
        <v>0</v>
      </c>
      <c r="BW11" s="141">
        <v>764</v>
      </c>
      <c r="BX11" s="141">
        <v>0</v>
      </c>
      <c r="BY11" s="141">
        <v>0</v>
      </c>
      <c r="BZ11" s="141">
        <f t="shared" si="30"/>
        <v>49521</v>
      </c>
      <c r="CA11" s="141">
        <v>18600</v>
      </c>
      <c r="CB11" s="141">
        <v>13266</v>
      </c>
      <c r="CC11" s="141">
        <v>0</v>
      </c>
      <c r="CD11" s="141">
        <v>17655</v>
      </c>
      <c r="CE11" s="141">
        <v>0</v>
      </c>
      <c r="CF11" s="141">
        <v>0</v>
      </c>
      <c r="CG11" s="141">
        <v>2</v>
      </c>
      <c r="CH11" s="141">
        <f t="shared" si="31"/>
        <v>57729</v>
      </c>
      <c r="CI11" s="141">
        <f t="shared" si="32"/>
        <v>0</v>
      </c>
      <c r="CJ11" s="141">
        <f t="shared" si="33"/>
        <v>0</v>
      </c>
      <c r="CK11" s="141">
        <f t="shared" si="34"/>
        <v>0</v>
      </c>
      <c r="CL11" s="141">
        <f t="shared" si="35"/>
        <v>0</v>
      </c>
      <c r="CM11" s="141">
        <f t="shared" si="36"/>
        <v>0</v>
      </c>
      <c r="CN11" s="141">
        <f t="shared" si="37"/>
        <v>0</v>
      </c>
      <c r="CO11" s="141">
        <f t="shared" si="38"/>
        <v>0</v>
      </c>
      <c r="CP11" s="141">
        <f t="shared" si="39"/>
        <v>0</v>
      </c>
      <c r="CQ11" s="141">
        <f t="shared" si="40"/>
        <v>2750571</v>
      </c>
      <c r="CR11" s="141">
        <f t="shared" si="41"/>
        <v>2251411</v>
      </c>
      <c r="CS11" s="141">
        <f t="shared" si="42"/>
        <v>662062</v>
      </c>
      <c r="CT11" s="141">
        <f t="shared" si="43"/>
        <v>1589349</v>
      </c>
      <c r="CU11" s="141">
        <f t="shared" si="44"/>
        <v>0</v>
      </c>
      <c r="CV11" s="141">
        <f t="shared" si="45"/>
        <v>0</v>
      </c>
      <c r="CW11" s="141">
        <f t="shared" si="46"/>
        <v>111111</v>
      </c>
      <c r="CX11" s="141">
        <f t="shared" si="47"/>
        <v>110347</v>
      </c>
      <c r="CY11" s="141">
        <f t="shared" si="48"/>
        <v>764</v>
      </c>
      <c r="CZ11" s="141">
        <f t="shared" si="49"/>
        <v>0</v>
      </c>
      <c r="DA11" s="141">
        <f t="shared" si="50"/>
        <v>0</v>
      </c>
      <c r="DB11" s="141">
        <f t="shared" si="51"/>
        <v>388049</v>
      </c>
      <c r="DC11" s="141">
        <f t="shared" si="52"/>
        <v>321517</v>
      </c>
      <c r="DD11" s="141">
        <f t="shared" si="53"/>
        <v>13436</v>
      </c>
      <c r="DE11" s="141">
        <f t="shared" si="54"/>
        <v>0</v>
      </c>
      <c r="DF11" s="141">
        <f t="shared" si="55"/>
        <v>53096</v>
      </c>
      <c r="DG11" s="141">
        <f t="shared" si="56"/>
        <v>1405002</v>
      </c>
      <c r="DH11" s="141">
        <f t="shared" si="57"/>
        <v>0</v>
      </c>
      <c r="DI11" s="141">
        <f t="shared" si="58"/>
        <v>150178</v>
      </c>
      <c r="DJ11" s="141">
        <f t="shared" si="59"/>
        <v>2900749</v>
      </c>
    </row>
    <row r="12" spans="1:114" ht="12" customHeight="1">
      <c r="A12" s="142" t="s">
        <v>105</v>
      </c>
      <c r="B12" s="139" t="s">
        <v>334</v>
      </c>
      <c r="C12" s="142" t="s">
        <v>335</v>
      </c>
      <c r="D12" s="141">
        <f t="shared" si="6"/>
        <v>1337048</v>
      </c>
      <c r="E12" s="141">
        <f t="shared" si="7"/>
        <v>155134</v>
      </c>
      <c r="F12" s="141">
        <v>0</v>
      </c>
      <c r="G12" s="141">
        <v>0</v>
      </c>
      <c r="H12" s="141">
        <v>0</v>
      </c>
      <c r="I12" s="141">
        <v>155134</v>
      </c>
      <c r="J12" s="141"/>
      <c r="K12" s="141">
        <v>0</v>
      </c>
      <c r="L12" s="141">
        <v>1181914</v>
      </c>
      <c r="M12" s="141">
        <f t="shared" si="8"/>
        <v>21634</v>
      </c>
      <c r="N12" s="141">
        <f t="shared" si="9"/>
        <v>2814</v>
      </c>
      <c r="O12" s="141">
        <v>0</v>
      </c>
      <c r="P12" s="141">
        <v>0</v>
      </c>
      <c r="Q12" s="141">
        <v>0</v>
      </c>
      <c r="R12" s="141">
        <v>2814</v>
      </c>
      <c r="S12" s="141"/>
      <c r="T12" s="141">
        <v>0</v>
      </c>
      <c r="U12" s="141">
        <v>18820</v>
      </c>
      <c r="V12" s="141">
        <f t="shared" si="10"/>
        <v>1358682</v>
      </c>
      <c r="W12" s="141">
        <f t="shared" si="11"/>
        <v>157948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157948</v>
      </c>
      <c r="AB12" s="141"/>
      <c r="AC12" s="141">
        <f t="shared" si="16"/>
        <v>0</v>
      </c>
      <c r="AD12" s="141">
        <f t="shared" si="17"/>
        <v>1200734</v>
      </c>
      <c r="AE12" s="141">
        <f t="shared" si="18"/>
        <v>0</v>
      </c>
      <c r="AF12" s="141">
        <f t="shared" si="19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0"/>
        <v>1337048</v>
      </c>
      <c r="AN12" s="141">
        <f t="shared" si="21"/>
        <v>782669</v>
      </c>
      <c r="AO12" s="141">
        <v>19222</v>
      </c>
      <c r="AP12" s="141">
        <v>483614</v>
      </c>
      <c r="AQ12" s="141">
        <v>279833</v>
      </c>
      <c r="AR12" s="141">
        <v>0</v>
      </c>
      <c r="AS12" s="141">
        <f t="shared" si="22"/>
        <v>452728</v>
      </c>
      <c r="AT12" s="141">
        <v>29044</v>
      </c>
      <c r="AU12" s="141">
        <v>398847</v>
      </c>
      <c r="AV12" s="141">
        <v>24837</v>
      </c>
      <c r="AW12" s="141">
        <v>5933</v>
      </c>
      <c r="AX12" s="141">
        <f t="shared" si="23"/>
        <v>95718</v>
      </c>
      <c r="AY12" s="141">
        <v>0</v>
      </c>
      <c r="AZ12" s="141">
        <v>65842</v>
      </c>
      <c r="BA12" s="141">
        <v>29876</v>
      </c>
      <c r="BB12" s="141">
        <v>0</v>
      </c>
      <c r="BC12" s="141">
        <v>0</v>
      </c>
      <c r="BD12" s="141">
        <v>0</v>
      </c>
      <c r="BE12" s="141">
        <v>0</v>
      </c>
      <c r="BF12" s="141">
        <f t="shared" si="24"/>
        <v>1337048</v>
      </c>
      <c r="BG12" s="141">
        <f t="shared" si="25"/>
        <v>0</v>
      </c>
      <c r="BH12" s="141">
        <f t="shared" si="26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7"/>
        <v>21634</v>
      </c>
      <c r="BP12" s="141">
        <f t="shared" si="28"/>
        <v>20518</v>
      </c>
      <c r="BQ12" s="141">
        <v>0</v>
      </c>
      <c r="BR12" s="141">
        <v>20518</v>
      </c>
      <c r="BS12" s="141">
        <v>0</v>
      </c>
      <c r="BT12" s="141">
        <v>0</v>
      </c>
      <c r="BU12" s="141">
        <f t="shared" si="29"/>
        <v>1116</v>
      </c>
      <c r="BV12" s="141">
        <v>1116</v>
      </c>
      <c r="BW12" s="141">
        <v>0</v>
      </c>
      <c r="BX12" s="141">
        <v>0</v>
      </c>
      <c r="BY12" s="141">
        <v>0</v>
      </c>
      <c r="BZ12" s="141">
        <f t="shared" si="30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1"/>
        <v>21634</v>
      </c>
      <c r="CI12" s="141">
        <f t="shared" si="32"/>
        <v>0</v>
      </c>
      <c r="CJ12" s="141">
        <f t="shared" si="33"/>
        <v>0</v>
      </c>
      <c r="CK12" s="141">
        <f t="shared" si="34"/>
        <v>0</v>
      </c>
      <c r="CL12" s="141">
        <f t="shared" si="35"/>
        <v>0</v>
      </c>
      <c r="CM12" s="141">
        <f t="shared" si="36"/>
        <v>0</v>
      </c>
      <c r="CN12" s="141">
        <f t="shared" si="37"/>
        <v>0</v>
      </c>
      <c r="CO12" s="141">
        <f t="shared" si="38"/>
        <v>0</v>
      </c>
      <c r="CP12" s="141">
        <f t="shared" si="39"/>
        <v>0</v>
      </c>
      <c r="CQ12" s="141">
        <f t="shared" si="40"/>
        <v>1358682</v>
      </c>
      <c r="CR12" s="141">
        <f t="shared" si="41"/>
        <v>803187</v>
      </c>
      <c r="CS12" s="141">
        <f t="shared" si="42"/>
        <v>19222</v>
      </c>
      <c r="CT12" s="141">
        <f t="shared" si="43"/>
        <v>504132</v>
      </c>
      <c r="CU12" s="141">
        <f t="shared" si="44"/>
        <v>279833</v>
      </c>
      <c r="CV12" s="141">
        <f t="shared" si="45"/>
        <v>0</v>
      </c>
      <c r="CW12" s="141">
        <f t="shared" si="46"/>
        <v>453844</v>
      </c>
      <c r="CX12" s="141">
        <f t="shared" si="47"/>
        <v>30160</v>
      </c>
      <c r="CY12" s="141">
        <f t="shared" si="48"/>
        <v>398847</v>
      </c>
      <c r="CZ12" s="141">
        <f t="shared" si="49"/>
        <v>24837</v>
      </c>
      <c r="DA12" s="141">
        <f t="shared" si="50"/>
        <v>5933</v>
      </c>
      <c r="DB12" s="141">
        <f t="shared" si="51"/>
        <v>95718</v>
      </c>
      <c r="DC12" s="141">
        <f t="shared" si="52"/>
        <v>0</v>
      </c>
      <c r="DD12" s="141">
        <f t="shared" si="53"/>
        <v>65842</v>
      </c>
      <c r="DE12" s="141">
        <f t="shared" si="54"/>
        <v>29876</v>
      </c>
      <c r="DF12" s="141">
        <f t="shared" si="55"/>
        <v>0</v>
      </c>
      <c r="DG12" s="141">
        <f t="shared" si="56"/>
        <v>0</v>
      </c>
      <c r="DH12" s="141">
        <f t="shared" si="57"/>
        <v>0</v>
      </c>
      <c r="DI12" s="141">
        <f t="shared" si="58"/>
        <v>0</v>
      </c>
      <c r="DJ12" s="141">
        <f t="shared" si="59"/>
        <v>1358682</v>
      </c>
    </row>
    <row r="13" spans="1:114" ht="12" customHeight="1">
      <c r="A13" s="142" t="s">
        <v>105</v>
      </c>
      <c r="B13" s="139" t="s">
        <v>336</v>
      </c>
      <c r="C13" s="142" t="s">
        <v>337</v>
      </c>
      <c r="D13" s="141">
        <f t="shared" si="6"/>
        <v>11804341</v>
      </c>
      <c r="E13" s="141">
        <f t="shared" si="7"/>
        <v>7306024</v>
      </c>
      <c r="F13" s="141">
        <v>2711526</v>
      </c>
      <c r="G13" s="141">
        <v>0</v>
      </c>
      <c r="H13" s="141">
        <v>270900</v>
      </c>
      <c r="I13" s="141">
        <v>400953</v>
      </c>
      <c r="J13" s="141"/>
      <c r="K13" s="141">
        <v>3922645</v>
      </c>
      <c r="L13" s="141">
        <v>4498317</v>
      </c>
      <c r="M13" s="141">
        <f t="shared" si="8"/>
        <v>93810</v>
      </c>
      <c r="N13" s="141">
        <f t="shared" si="9"/>
        <v>2873</v>
      </c>
      <c r="O13" s="141">
        <v>0</v>
      </c>
      <c r="P13" s="141">
        <v>0</v>
      </c>
      <c r="Q13" s="141">
        <v>0</v>
      </c>
      <c r="R13" s="141">
        <v>2816</v>
      </c>
      <c r="S13" s="141"/>
      <c r="T13" s="141">
        <v>57</v>
      </c>
      <c r="U13" s="141">
        <v>90937</v>
      </c>
      <c r="V13" s="141">
        <f t="shared" si="10"/>
        <v>11898151</v>
      </c>
      <c r="W13" s="141">
        <f t="shared" si="11"/>
        <v>7308897</v>
      </c>
      <c r="X13" s="141">
        <f t="shared" si="12"/>
        <v>2711526</v>
      </c>
      <c r="Y13" s="141">
        <f t="shared" si="13"/>
        <v>0</v>
      </c>
      <c r="Z13" s="141">
        <f t="shared" si="14"/>
        <v>270900</v>
      </c>
      <c r="AA13" s="141">
        <f t="shared" si="15"/>
        <v>403769</v>
      </c>
      <c r="AB13" s="141"/>
      <c r="AC13" s="141">
        <f t="shared" si="16"/>
        <v>3922702</v>
      </c>
      <c r="AD13" s="141">
        <f t="shared" si="17"/>
        <v>4589254</v>
      </c>
      <c r="AE13" s="141">
        <f t="shared" si="18"/>
        <v>7084721</v>
      </c>
      <c r="AF13" s="141">
        <f t="shared" si="19"/>
        <v>7084721</v>
      </c>
      <c r="AG13" s="141">
        <v>0</v>
      </c>
      <c r="AH13" s="141">
        <v>7084721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0"/>
        <v>4716139</v>
      </c>
      <c r="AN13" s="141">
        <f t="shared" si="21"/>
        <v>1360107</v>
      </c>
      <c r="AO13" s="141">
        <v>1360107</v>
      </c>
      <c r="AP13" s="141">
        <v>0</v>
      </c>
      <c r="AQ13" s="141">
        <v>0</v>
      </c>
      <c r="AR13" s="141">
        <v>0</v>
      </c>
      <c r="AS13" s="141">
        <f t="shared" si="22"/>
        <v>681370</v>
      </c>
      <c r="AT13" s="141">
        <v>106097</v>
      </c>
      <c r="AU13" s="141">
        <v>575273</v>
      </c>
      <c r="AV13" s="141">
        <v>0</v>
      </c>
      <c r="AW13" s="141">
        <v>0</v>
      </c>
      <c r="AX13" s="141">
        <f t="shared" si="23"/>
        <v>2674662</v>
      </c>
      <c r="AY13" s="141">
        <v>1852386</v>
      </c>
      <c r="AZ13" s="141">
        <v>616916</v>
      </c>
      <c r="BA13" s="141">
        <v>147147</v>
      </c>
      <c r="BB13" s="141">
        <v>58213</v>
      </c>
      <c r="BC13" s="141">
        <v>0</v>
      </c>
      <c r="BD13" s="141">
        <v>0</v>
      </c>
      <c r="BE13" s="141">
        <v>3481</v>
      </c>
      <c r="BF13" s="141">
        <f t="shared" si="24"/>
        <v>11804341</v>
      </c>
      <c r="BG13" s="141">
        <f t="shared" si="25"/>
        <v>0</v>
      </c>
      <c r="BH13" s="141">
        <f t="shared" si="26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7"/>
        <v>93810</v>
      </c>
      <c r="BP13" s="141">
        <f t="shared" si="28"/>
        <v>50490</v>
      </c>
      <c r="BQ13" s="141">
        <v>50490</v>
      </c>
      <c r="BR13" s="141">
        <v>0</v>
      </c>
      <c r="BS13" s="141">
        <v>0</v>
      </c>
      <c r="BT13" s="141">
        <v>0</v>
      </c>
      <c r="BU13" s="141">
        <f t="shared" si="29"/>
        <v>11908</v>
      </c>
      <c r="BV13" s="141">
        <v>11908</v>
      </c>
      <c r="BW13" s="141">
        <v>0</v>
      </c>
      <c r="BX13" s="141">
        <v>0</v>
      </c>
      <c r="BY13" s="141">
        <v>0</v>
      </c>
      <c r="BZ13" s="141">
        <f t="shared" si="30"/>
        <v>31412</v>
      </c>
      <c r="CA13" s="141">
        <v>31412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f t="shared" si="31"/>
        <v>93810</v>
      </c>
      <c r="CI13" s="141">
        <f t="shared" si="32"/>
        <v>7084721</v>
      </c>
      <c r="CJ13" s="141">
        <f t="shared" si="33"/>
        <v>7084721</v>
      </c>
      <c r="CK13" s="141">
        <f t="shared" si="34"/>
        <v>0</v>
      </c>
      <c r="CL13" s="141">
        <f t="shared" si="35"/>
        <v>7084721</v>
      </c>
      <c r="CM13" s="141">
        <f t="shared" si="36"/>
        <v>0</v>
      </c>
      <c r="CN13" s="141">
        <f t="shared" si="37"/>
        <v>0</v>
      </c>
      <c r="CO13" s="141">
        <f t="shared" si="38"/>
        <v>0</v>
      </c>
      <c r="CP13" s="141">
        <f t="shared" si="39"/>
        <v>0</v>
      </c>
      <c r="CQ13" s="141">
        <f t="shared" si="40"/>
        <v>4809949</v>
      </c>
      <c r="CR13" s="141">
        <f t="shared" si="41"/>
        <v>1410597</v>
      </c>
      <c r="CS13" s="141">
        <f t="shared" si="42"/>
        <v>1410597</v>
      </c>
      <c r="CT13" s="141">
        <f t="shared" si="43"/>
        <v>0</v>
      </c>
      <c r="CU13" s="141">
        <f t="shared" si="44"/>
        <v>0</v>
      </c>
      <c r="CV13" s="141">
        <f t="shared" si="45"/>
        <v>0</v>
      </c>
      <c r="CW13" s="141">
        <f t="shared" si="46"/>
        <v>693278</v>
      </c>
      <c r="CX13" s="141">
        <f t="shared" si="47"/>
        <v>118005</v>
      </c>
      <c r="CY13" s="141">
        <f t="shared" si="48"/>
        <v>575273</v>
      </c>
      <c r="CZ13" s="141">
        <f t="shared" si="49"/>
        <v>0</v>
      </c>
      <c r="DA13" s="141">
        <f t="shared" si="50"/>
        <v>0</v>
      </c>
      <c r="DB13" s="141">
        <f t="shared" si="51"/>
        <v>2706074</v>
      </c>
      <c r="DC13" s="141">
        <f t="shared" si="52"/>
        <v>1883798</v>
      </c>
      <c r="DD13" s="141">
        <f t="shared" si="53"/>
        <v>616916</v>
      </c>
      <c r="DE13" s="141">
        <f t="shared" si="54"/>
        <v>147147</v>
      </c>
      <c r="DF13" s="141">
        <f t="shared" si="55"/>
        <v>58213</v>
      </c>
      <c r="DG13" s="141">
        <f t="shared" si="56"/>
        <v>0</v>
      </c>
      <c r="DH13" s="141">
        <f t="shared" si="57"/>
        <v>0</v>
      </c>
      <c r="DI13" s="141">
        <f t="shared" si="58"/>
        <v>3481</v>
      </c>
      <c r="DJ13" s="141">
        <f t="shared" si="59"/>
        <v>11898151</v>
      </c>
    </row>
    <row r="14" spans="1:114" ht="12" customHeight="1">
      <c r="A14" s="142" t="s">
        <v>105</v>
      </c>
      <c r="B14" s="139" t="s">
        <v>338</v>
      </c>
      <c r="C14" s="142" t="s">
        <v>339</v>
      </c>
      <c r="D14" s="141">
        <f t="shared" si="6"/>
        <v>946400</v>
      </c>
      <c r="E14" s="141">
        <f t="shared" si="7"/>
        <v>12991</v>
      </c>
      <c r="F14" s="141">
        <v>0</v>
      </c>
      <c r="G14" s="141">
        <v>106</v>
      </c>
      <c r="H14" s="141">
        <v>0</v>
      </c>
      <c r="I14" s="141">
        <v>12335</v>
      </c>
      <c r="J14" s="141"/>
      <c r="K14" s="141">
        <v>550</v>
      </c>
      <c r="L14" s="141">
        <v>933409</v>
      </c>
      <c r="M14" s="141">
        <f t="shared" si="8"/>
        <v>131460</v>
      </c>
      <c r="N14" s="141">
        <f t="shared" si="9"/>
        <v>65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65</v>
      </c>
      <c r="U14" s="141">
        <v>131395</v>
      </c>
      <c r="V14" s="141">
        <f t="shared" si="10"/>
        <v>1077860</v>
      </c>
      <c r="W14" s="141">
        <f t="shared" si="11"/>
        <v>13056</v>
      </c>
      <c r="X14" s="141">
        <f t="shared" si="12"/>
        <v>0</v>
      </c>
      <c r="Y14" s="141">
        <f t="shared" si="13"/>
        <v>106</v>
      </c>
      <c r="Z14" s="141">
        <f t="shared" si="14"/>
        <v>0</v>
      </c>
      <c r="AA14" s="141">
        <f t="shared" si="15"/>
        <v>12335</v>
      </c>
      <c r="AB14" s="141"/>
      <c r="AC14" s="141">
        <f t="shared" si="16"/>
        <v>615</v>
      </c>
      <c r="AD14" s="141">
        <f t="shared" si="17"/>
        <v>1064804</v>
      </c>
      <c r="AE14" s="141">
        <f t="shared" si="18"/>
        <v>0</v>
      </c>
      <c r="AF14" s="141">
        <f t="shared" si="19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619</v>
      </c>
      <c r="AM14" s="141">
        <f t="shared" si="20"/>
        <v>483638</v>
      </c>
      <c r="AN14" s="141">
        <f t="shared" si="21"/>
        <v>32035</v>
      </c>
      <c r="AO14" s="141">
        <v>10668</v>
      </c>
      <c r="AP14" s="141">
        <v>21367</v>
      </c>
      <c r="AQ14" s="141">
        <v>0</v>
      </c>
      <c r="AR14" s="141">
        <v>0</v>
      </c>
      <c r="AS14" s="141">
        <f t="shared" si="22"/>
        <v>1036</v>
      </c>
      <c r="AT14" s="141">
        <v>1036</v>
      </c>
      <c r="AU14" s="141">
        <v>0</v>
      </c>
      <c r="AV14" s="141">
        <v>0</v>
      </c>
      <c r="AW14" s="141">
        <v>0</v>
      </c>
      <c r="AX14" s="141">
        <f t="shared" si="23"/>
        <v>450567</v>
      </c>
      <c r="AY14" s="141">
        <v>429369</v>
      </c>
      <c r="AZ14" s="141">
        <v>0</v>
      </c>
      <c r="BA14" s="141">
        <v>0</v>
      </c>
      <c r="BB14" s="141">
        <v>21198</v>
      </c>
      <c r="BC14" s="141">
        <v>440630</v>
      </c>
      <c r="BD14" s="141">
        <v>0</v>
      </c>
      <c r="BE14" s="141">
        <v>21513</v>
      </c>
      <c r="BF14" s="141">
        <f t="shared" si="24"/>
        <v>505151</v>
      </c>
      <c r="BG14" s="141">
        <f t="shared" si="25"/>
        <v>0</v>
      </c>
      <c r="BH14" s="141">
        <f t="shared" si="26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7"/>
        <v>10668</v>
      </c>
      <c r="BP14" s="141">
        <f t="shared" si="28"/>
        <v>10668</v>
      </c>
      <c r="BQ14" s="141">
        <v>10668</v>
      </c>
      <c r="BR14" s="141">
        <v>0</v>
      </c>
      <c r="BS14" s="141">
        <v>0</v>
      </c>
      <c r="BT14" s="141">
        <v>0</v>
      </c>
      <c r="BU14" s="141">
        <f t="shared" si="29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0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95603</v>
      </c>
      <c r="CF14" s="141">
        <v>0</v>
      </c>
      <c r="CG14" s="141">
        <v>25189</v>
      </c>
      <c r="CH14" s="141">
        <f t="shared" si="31"/>
        <v>35857</v>
      </c>
      <c r="CI14" s="141">
        <f t="shared" si="32"/>
        <v>0</v>
      </c>
      <c r="CJ14" s="141">
        <f t="shared" si="33"/>
        <v>0</v>
      </c>
      <c r="CK14" s="141">
        <f t="shared" si="34"/>
        <v>0</v>
      </c>
      <c r="CL14" s="141">
        <f t="shared" si="35"/>
        <v>0</v>
      </c>
      <c r="CM14" s="141">
        <f t="shared" si="36"/>
        <v>0</v>
      </c>
      <c r="CN14" s="141">
        <f t="shared" si="37"/>
        <v>0</v>
      </c>
      <c r="CO14" s="141">
        <f t="shared" si="38"/>
        <v>0</v>
      </c>
      <c r="CP14" s="141">
        <f t="shared" si="39"/>
        <v>619</v>
      </c>
      <c r="CQ14" s="141">
        <f t="shared" si="40"/>
        <v>494306</v>
      </c>
      <c r="CR14" s="141">
        <f t="shared" si="41"/>
        <v>42703</v>
      </c>
      <c r="CS14" s="141">
        <f t="shared" si="42"/>
        <v>21336</v>
      </c>
      <c r="CT14" s="141">
        <f t="shared" si="43"/>
        <v>21367</v>
      </c>
      <c r="CU14" s="141">
        <f t="shared" si="44"/>
        <v>0</v>
      </c>
      <c r="CV14" s="141">
        <f t="shared" si="45"/>
        <v>0</v>
      </c>
      <c r="CW14" s="141">
        <f t="shared" si="46"/>
        <v>1036</v>
      </c>
      <c r="CX14" s="141">
        <f t="shared" si="47"/>
        <v>1036</v>
      </c>
      <c r="CY14" s="141">
        <f t="shared" si="48"/>
        <v>0</v>
      </c>
      <c r="CZ14" s="141">
        <f t="shared" si="49"/>
        <v>0</v>
      </c>
      <c r="DA14" s="141">
        <f t="shared" si="50"/>
        <v>0</v>
      </c>
      <c r="DB14" s="141">
        <f t="shared" si="51"/>
        <v>450567</v>
      </c>
      <c r="DC14" s="141">
        <f t="shared" si="52"/>
        <v>429369</v>
      </c>
      <c r="DD14" s="141">
        <f t="shared" si="53"/>
        <v>0</v>
      </c>
      <c r="DE14" s="141">
        <f t="shared" si="54"/>
        <v>0</v>
      </c>
      <c r="DF14" s="141">
        <f t="shared" si="55"/>
        <v>21198</v>
      </c>
      <c r="DG14" s="141">
        <f t="shared" si="56"/>
        <v>536233</v>
      </c>
      <c r="DH14" s="141">
        <f t="shared" si="57"/>
        <v>0</v>
      </c>
      <c r="DI14" s="141">
        <f t="shared" si="58"/>
        <v>46702</v>
      </c>
      <c r="DJ14" s="141">
        <f t="shared" si="59"/>
        <v>541008</v>
      </c>
    </row>
    <row r="15" spans="1:114" ht="12" customHeight="1">
      <c r="A15" s="142" t="s">
        <v>105</v>
      </c>
      <c r="B15" s="139" t="s">
        <v>340</v>
      </c>
      <c r="C15" s="142" t="s">
        <v>341</v>
      </c>
      <c r="D15" s="141">
        <f t="shared" si="6"/>
        <v>3512598</v>
      </c>
      <c r="E15" s="141">
        <f t="shared" si="7"/>
        <v>455260</v>
      </c>
      <c r="F15" s="141">
        <v>0</v>
      </c>
      <c r="G15" s="141">
        <v>0</v>
      </c>
      <c r="H15" s="141">
        <v>0</v>
      </c>
      <c r="I15" s="141">
        <v>352043</v>
      </c>
      <c r="J15" s="141"/>
      <c r="K15" s="141">
        <v>103217</v>
      </c>
      <c r="L15" s="141">
        <v>3057338</v>
      </c>
      <c r="M15" s="141">
        <f t="shared" si="8"/>
        <v>352046</v>
      </c>
      <c r="N15" s="141">
        <f t="shared" si="9"/>
        <v>39797</v>
      </c>
      <c r="O15" s="141">
        <v>0</v>
      </c>
      <c r="P15" s="141">
        <v>0</v>
      </c>
      <c r="Q15" s="141">
        <v>0</v>
      </c>
      <c r="R15" s="141">
        <v>39797</v>
      </c>
      <c r="S15" s="141"/>
      <c r="T15" s="141">
        <v>0</v>
      </c>
      <c r="U15" s="141">
        <v>312249</v>
      </c>
      <c r="V15" s="141">
        <f t="shared" si="10"/>
        <v>3864644</v>
      </c>
      <c r="W15" s="141">
        <f t="shared" si="11"/>
        <v>495057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391840</v>
      </c>
      <c r="AB15" s="141"/>
      <c r="AC15" s="141">
        <f t="shared" si="16"/>
        <v>103217</v>
      </c>
      <c r="AD15" s="141">
        <f t="shared" si="17"/>
        <v>3369587</v>
      </c>
      <c r="AE15" s="141">
        <f t="shared" si="18"/>
        <v>540028</v>
      </c>
      <c r="AF15" s="141">
        <f t="shared" si="19"/>
        <v>540028</v>
      </c>
      <c r="AG15" s="141">
        <v>0</v>
      </c>
      <c r="AH15" s="141">
        <v>540028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0"/>
        <v>2972570</v>
      </c>
      <c r="AN15" s="141">
        <f t="shared" si="21"/>
        <v>1162993</v>
      </c>
      <c r="AO15" s="141">
        <v>95696</v>
      </c>
      <c r="AP15" s="141">
        <v>303921</v>
      </c>
      <c r="AQ15" s="141">
        <v>763376</v>
      </c>
      <c r="AR15" s="141">
        <v>0</v>
      </c>
      <c r="AS15" s="141">
        <f t="shared" si="22"/>
        <v>324826</v>
      </c>
      <c r="AT15" s="141">
        <v>29812</v>
      </c>
      <c r="AU15" s="141">
        <v>295014</v>
      </c>
      <c r="AV15" s="141">
        <v>0</v>
      </c>
      <c r="AW15" s="141">
        <v>0</v>
      </c>
      <c r="AX15" s="141">
        <f t="shared" si="23"/>
        <v>1484751</v>
      </c>
      <c r="AY15" s="141">
        <v>1066479</v>
      </c>
      <c r="AZ15" s="141">
        <v>222377</v>
      </c>
      <c r="BA15" s="141">
        <v>195895</v>
      </c>
      <c r="BB15" s="141">
        <v>0</v>
      </c>
      <c r="BC15" s="141">
        <v>0</v>
      </c>
      <c r="BD15" s="141">
        <v>0</v>
      </c>
      <c r="BE15" s="141">
        <v>0</v>
      </c>
      <c r="BF15" s="141">
        <f t="shared" si="24"/>
        <v>3512598</v>
      </c>
      <c r="BG15" s="141">
        <f t="shared" si="25"/>
        <v>0</v>
      </c>
      <c r="BH15" s="141">
        <f t="shared" si="26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7"/>
        <v>352046</v>
      </c>
      <c r="BP15" s="141">
        <f t="shared" si="28"/>
        <v>64205</v>
      </c>
      <c r="BQ15" s="141">
        <v>32224</v>
      </c>
      <c r="BR15" s="141">
        <v>1688</v>
      </c>
      <c r="BS15" s="141">
        <v>30293</v>
      </c>
      <c r="BT15" s="141">
        <v>0</v>
      </c>
      <c r="BU15" s="141">
        <f t="shared" si="29"/>
        <v>128833</v>
      </c>
      <c r="BV15" s="141">
        <v>0</v>
      </c>
      <c r="BW15" s="141">
        <v>128833</v>
      </c>
      <c r="BX15" s="141">
        <v>0</v>
      </c>
      <c r="BY15" s="141">
        <v>0</v>
      </c>
      <c r="BZ15" s="141">
        <f t="shared" si="30"/>
        <v>159008</v>
      </c>
      <c r="CA15" s="141">
        <v>158508</v>
      </c>
      <c r="CB15" s="141">
        <v>500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f t="shared" si="31"/>
        <v>352046</v>
      </c>
      <c r="CI15" s="141">
        <f t="shared" si="32"/>
        <v>540028</v>
      </c>
      <c r="CJ15" s="141">
        <f t="shared" si="33"/>
        <v>540028</v>
      </c>
      <c r="CK15" s="141">
        <f t="shared" si="34"/>
        <v>0</v>
      </c>
      <c r="CL15" s="141">
        <f t="shared" si="35"/>
        <v>540028</v>
      </c>
      <c r="CM15" s="141">
        <f t="shared" si="36"/>
        <v>0</v>
      </c>
      <c r="CN15" s="141">
        <f t="shared" si="37"/>
        <v>0</v>
      </c>
      <c r="CO15" s="141">
        <f t="shared" si="38"/>
        <v>0</v>
      </c>
      <c r="CP15" s="141">
        <f t="shared" si="39"/>
        <v>0</v>
      </c>
      <c r="CQ15" s="141">
        <f t="shared" si="40"/>
        <v>3324616</v>
      </c>
      <c r="CR15" s="141">
        <f t="shared" si="41"/>
        <v>1227198</v>
      </c>
      <c r="CS15" s="141">
        <f t="shared" si="42"/>
        <v>127920</v>
      </c>
      <c r="CT15" s="141">
        <f t="shared" si="43"/>
        <v>305609</v>
      </c>
      <c r="CU15" s="141">
        <f t="shared" si="44"/>
        <v>793669</v>
      </c>
      <c r="CV15" s="141">
        <f t="shared" si="45"/>
        <v>0</v>
      </c>
      <c r="CW15" s="141">
        <f t="shared" si="46"/>
        <v>453659</v>
      </c>
      <c r="CX15" s="141">
        <f t="shared" si="47"/>
        <v>29812</v>
      </c>
      <c r="CY15" s="141">
        <f t="shared" si="48"/>
        <v>423847</v>
      </c>
      <c r="CZ15" s="141">
        <f t="shared" si="49"/>
        <v>0</v>
      </c>
      <c r="DA15" s="141">
        <f t="shared" si="50"/>
        <v>0</v>
      </c>
      <c r="DB15" s="141">
        <f t="shared" si="51"/>
        <v>1643759</v>
      </c>
      <c r="DC15" s="141">
        <f t="shared" si="52"/>
        <v>1224987</v>
      </c>
      <c r="DD15" s="141">
        <f t="shared" si="53"/>
        <v>222877</v>
      </c>
      <c r="DE15" s="141">
        <f t="shared" si="54"/>
        <v>195895</v>
      </c>
      <c r="DF15" s="141">
        <f t="shared" si="55"/>
        <v>0</v>
      </c>
      <c r="DG15" s="141">
        <f t="shared" si="56"/>
        <v>0</v>
      </c>
      <c r="DH15" s="141">
        <f t="shared" si="57"/>
        <v>0</v>
      </c>
      <c r="DI15" s="141">
        <f t="shared" si="58"/>
        <v>0</v>
      </c>
      <c r="DJ15" s="141">
        <f t="shared" si="59"/>
        <v>3864644</v>
      </c>
    </row>
    <row r="16" spans="1:114" ht="12" customHeight="1">
      <c r="A16" s="142" t="s">
        <v>105</v>
      </c>
      <c r="B16" s="139" t="s">
        <v>342</v>
      </c>
      <c r="C16" s="142" t="s">
        <v>343</v>
      </c>
      <c r="D16" s="141">
        <f t="shared" si="6"/>
        <v>820953</v>
      </c>
      <c r="E16" s="141">
        <f t="shared" si="7"/>
        <v>61226</v>
      </c>
      <c r="F16" s="141">
        <v>0</v>
      </c>
      <c r="G16" s="141">
        <v>147</v>
      </c>
      <c r="H16" s="141">
        <v>10800</v>
      </c>
      <c r="I16" s="141">
        <v>50279</v>
      </c>
      <c r="J16" s="141"/>
      <c r="K16" s="141">
        <v>0</v>
      </c>
      <c r="L16" s="141">
        <v>759727</v>
      </c>
      <c r="M16" s="141">
        <f t="shared" si="8"/>
        <v>177597</v>
      </c>
      <c r="N16" s="141">
        <f t="shared" si="9"/>
        <v>633</v>
      </c>
      <c r="O16" s="141">
        <v>0</v>
      </c>
      <c r="P16" s="141">
        <v>0</v>
      </c>
      <c r="Q16" s="141">
        <v>0</v>
      </c>
      <c r="R16" s="141">
        <v>601</v>
      </c>
      <c r="S16" s="141"/>
      <c r="T16" s="141">
        <v>32</v>
      </c>
      <c r="U16" s="141">
        <v>176964</v>
      </c>
      <c r="V16" s="141">
        <f t="shared" si="10"/>
        <v>998550</v>
      </c>
      <c r="W16" s="141">
        <f t="shared" si="11"/>
        <v>61859</v>
      </c>
      <c r="X16" s="141">
        <f t="shared" si="12"/>
        <v>0</v>
      </c>
      <c r="Y16" s="141">
        <f t="shared" si="13"/>
        <v>147</v>
      </c>
      <c r="Z16" s="141">
        <f t="shared" si="14"/>
        <v>10800</v>
      </c>
      <c r="AA16" s="141">
        <f t="shared" si="15"/>
        <v>50880</v>
      </c>
      <c r="AB16" s="141"/>
      <c r="AC16" s="141">
        <f t="shared" si="16"/>
        <v>32</v>
      </c>
      <c r="AD16" s="141">
        <f t="shared" si="17"/>
        <v>936691</v>
      </c>
      <c r="AE16" s="141">
        <f t="shared" si="18"/>
        <v>0</v>
      </c>
      <c r="AF16" s="141">
        <f t="shared" si="19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645</v>
      </c>
      <c r="AM16" s="141">
        <f t="shared" si="20"/>
        <v>584424</v>
      </c>
      <c r="AN16" s="141">
        <f t="shared" si="21"/>
        <v>308887</v>
      </c>
      <c r="AO16" s="141">
        <v>41081</v>
      </c>
      <c r="AP16" s="141">
        <v>267806</v>
      </c>
      <c r="AQ16" s="141">
        <v>0</v>
      </c>
      <c r="AR16" s="141">
        <v>0</v>
      </c>
      <c r="AS16" s="141">
        <f t="shared" si="22"/>
        <v>64388</v>
      </c>
      <c r="AT16" s="141">
        <v>64388</v>
      </c>
      <c r="AU16" s="141">
        <v>0</v>
      </c>
      <c r="AV16" s="141">
        <v>0</v>
      </c>
      <c r="AW16" s="141">
        <v>10921</v>
      </c>
      <c r="AX16" s="141">
        <f t="shared" si="23"/>
        <v>200228</v>
      </c>
      <c r="AY16" s="141">
        <v>145771</v>
      </c>
      <c r="AZ16" s="141">
        <v>45166</v>
      </c>
      <c r="BA16" s="141">
        <v>0</v>
      </c>
      <c r="BB16" s="141">
        <v>9291</v>
      </c>
      <c r="BC16" s="141">
        <v>235884</v>
      </c>
      <c r="BD16" s="141">
        <v>0</v>
      </c>
      <c r="BE16" s="141">
        <v>0</v>
      </c>
      <c r="BF16" s="141">
        <f t="shared" si="24"/>
        <v>584424</v>
      </c>
      <c r="BG16" s="141">
        <f t="shared" si="25"/>
        <v>0</v>
      </c>
      <c r="BH16" s="141">
        <f t="shared" si="26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7"/>
        <v>177597</v>
      </c>
      <c r="BP16" s="141">
        <f t="shared" si="28"/>
        <v>11768</v>
      </c>
      <c r="BQ16" s="141">
        <v>11768</v>
      </c>
      <c r="BR16" s="141">
        <v>0</v>
      </c>
      <c r="BS16" s="141">
        <v>0</v>
      </c>
      <c r="BT16" s="141">
        <v>0</v>
      </c>
      <c r="BU16" s="141">
        <f t="shared" si="29"/>
        <v>106143</v>
      </c>
      <c r="BV16" s="141">
        <v>43109</v>
      </c>
      <c r="BW16" s="141">
        <v>63034</v>
      </c>
      <c r="BX16" s="141">
        <v>0</v>
      </c>
      <c r="BY16" s="141">
        <v>0</v>
      </c>
      <c r="BZ16" s="141">
        <f t="shared" si="30"/>
        <v>56367</v>
      </c>
      <c r="CA16" s="141">
        <v>0</v>
      </c>
      <c r="CB16" s="141">
        <v>56348</v>
      </c>
      <c r="CC16" s="141">
        <v>19</v>
      </c>
      <c r="CD16" s="141">
        <v>0</v>
      </c>
      <c r="CE16" s="141">
        <v>0</v>
      </c>
      <c r="CF16" s="141">
        <v>3319</v>
      </c>
      <c r="CG16" s="141">
        <v>0</v>
      </c>
      <c r="CH16" s="141">
        <f t="shared" si="31"/>
        <v>177597</v>
      </c>
      <c r="CI16" s="141">
        <f t="shared" si="32"/>
        <v>0</v>
      </c>
      <c r="CJ16" s="141">
        <f t="shared" si="33"/>
        <v>0</v>
      </c>
      <c r="CK16" s="141">
        <f t="shared" si="34"/>
        <v>0</v>
      </c>
      <c r="CL16" s="141">
        <f t="shared" si="35"/>
        <v>0</v>
      </c>
      <c r="CM16" s="141">
        <f t="shared" si="36"/>
        <v>0</v>
      </c>
      <c r="CN16" s="141">
        <f t="shared" si="37"/>
        <v>0</v>
      </c>
      <c r="CO16" s="141">
        <f t="shared" si="38"/>
        <v>0</v>
      </c>
      <c r="CP16" s="141">
        <f t="shared" si="39"/>
        <v>645</v>
      </c>
      <c r="CQ16" s="141">
        <f t="shared" si="40"/>
        <v>762021</v>
      </c>
      <c r="CR16" s="141">
        <f t="shared" si="41"/>
        <v>320655</v>
      </c>
      <c r="CS16" s="141">
        <f t="shared" si="42"/>
        <v>52849</v>
      </c>
      <c r="CT16" s="141">
        <f t="shared" si="43"/>
        <v>267806</v>
      </c>
      <c r="CU16" s="141">
        <f t="shared" si="44"/>
        <v>0</v>
      </c>
      <c r="CV16" s="141">
        <f t="shared" si="45"/>
        <v>0</v>
      </c>
      <c r="CW16" s="141">
        <f t="shared" si="46"/>
        <v>170531</v>
      </c>
      <c r="CX16" s="141">
        <f t="shared" si="47"/>
        <v>107497</v>
      </c>
      <c r="CY16" s="141">
        <f t="shared" si="48"/>
        <v>63034</v>
      </c>
      <c r="CZ16" s="141">
        <f t="shared" si="49"/>
        <v>0</v>
      </c>
      <c r="DA16" s="141">
        <f t="shared" si="50"/>
        <v>10921</v>
      </c>
      <c r="DB16" s="141">
        <f t="shared" si="51"/>
        <v>256595</v>
      </c>
      <c r="DC16" s="141">
        <f t="shared" si="52"/>
        <v>145771</v>
      </c>
      <c r="DD16" s="141">
        <f t="shared" si="53"/>
        <v>101514</v>
      </c>
      <c r="DE16" s="141">
        <f t="shared" si="54"/>
        <v>19</v>
      </c>
      <c r="DF16" s="141">
        <f t="shared" si="55"/>
        <v>9291</v>
      </c>
      <c r="DG16" s="141">
        <f t="shared" si="56"/>
        <v>235884</v>
      </c>
      <c r="DH16" s="141">
        <f t="shared" si="57"/>
        <v>3319</v>
      </c>
      <c r="DI16" s="141">
        <f t="shared" si="58"/>
        <v>0</v>
      </c>
      <c r="DJ16" s="141">
        <f t="shared" si="59"/>
        <v>762021</v>
      </c>
    </row>
    <row r="17" spans="1:114" ht="12" customHeight="1">
      <c r="A17" s="142" t="s">
        <v>105</v>
      </c>
      <c r="B17" s="139" t="s">
        <v>344</v>
      </c>
      <c r="C17" s="142" t="s">
        <v>345</v>
      </c>
      <c r="D17" s="141">
        <f t="shared" si="6"/>
        <v>1779456</v>
      </c>
      <c r="E17" s="141">
        <f t="shared" si="7"/>
        <v>251149</v>
      </c>
      <c r="F17" s="141">
        <v>0</v>
      </c>
      <c r="G17" s="141">
        <v>0</v>
      </c>
      <c r="H17" s="141">
        <v>95400</v>
      </c>
      <c r="I17" s="141">
        <v>138128</v>
      </c>
      <c r="J17" s="141"/>
      <c r="K17" s="141">
        <v>17621</v>
      </c>
      <c r="L17" s="141">
        <v>1528307</v>
      </c>
      <c r="M17" s="141">
        <f t="shared" si="8"/>
        <v>15131</v>
      </c>
      <c r="N17" s="141">
        <f t="shared" si="9"/>
        <v>1562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1562</v>
      </c>
      <c r="U17" s="141">
        <v>13569</v>
      </c>
      <c r="V17" s="141">
        <f t="shared" si="10"/>
        <v>1794587</v>
      </c>
      <c r="W17" s="141">
        <f t="shared" si="11"/>
        <v>252711</v>
      </c>
      <c r="X17" s="141">
        <f t="shared" si="12"/>
        <v>0</v>
      </c>
      <c r="Y17" s="141">
        <f t="shared" si="13"/>
        <v>0</v>
      </c>
      <c r="Z17" s="141">
        <f t="shared" si="14"/>
        <v>95400</v>
      </c>
      <c r="AA17" s="141">
        <f t="shared" si="15"/>
        <v>138128</v>
      </c>
      <c r="AB17" s="141"/>
      <c r="AC17" s="141">
        <f t="shared" si="16"/>
        <v>19183</v>
      </c>
      <c r="AD17" s="141">
        <f t="shared" si="17"/>
        <v>1541876</v>
      </c>
      <c r="AE17" s="141">
        <f t="shared" si="18"/>
        <v>231559</v>
      </c>
      <c r="AF17" s="141">
        <f t="shared" si="19"/>
        <v>231559</v>
      </c>
      <c r="AG17" s="141">
        <v>85101</v>
      </c>
      <c r="AH17" s="141">
        <v>146458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0"/>
        <v>1335574</v>
      </c>
      <c r="AN17" s="141">
        <f t="shared" si="21"/>
        <v>880690</v>
      </c>
      <c r="AO17" s="141">
        <v>181517</v>
      </c>
      <c r="AP17" s="141">
        <v>498277</v>
      </c>
      <c r="AQ17" s="141">
        <v>200896</v>
      </c>
      <c r="AR17" s="141">
        <v>0</v>
      </c>
      <c r="AS17" s="141">
        <f t="shared" si="22"/>
        <v>121888</v>
      </c>
      <c r="AT17" s="141">
        <v>23337</v>
      </c>
      <c r="AU17" s="141">
        <v>98551</v>
      </c>
      <c r="AV17" s="141">
        <v>0</v>
      </c>
      <c r="AW17" s="141">
        <v>0</v>
      </c>
      <c r="AX17" s="141">
        <f t="shared" si="23"/>
        <v>332996</v>
      </c>
      <c r="AY17" s="141">
        <v>202205</v>
      </c>
      <c r="AZ17" s="141">
        <v>51725</v>
      </c>
      <c r="BA17" s="141">
        <v>45805</v>
      </c>
      <c r="BB17" s="141">
        <v>33261</v>
      </c>
      <c r="BC17" s="141">
        <v>0</v>
      </c>
      <c r="BD17" s="141">
        <v>0</v>
      </c>
      <c r="BE17" s="141">
        <v>212323</v>
      </c>
      <c r="BF17" s="141">
        <f t="shared" si="24"/>
        <v>1779456</v>
      </c>
      <c r="BG17" s="141">
        <f t="shared" si="25"/>
        <v>0</v>
      </c>
      <c r="BH17" s="141">
        <f t="shared" si="26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7"/>
        <v>15131</v>
      </c>
      <c r="BP17" s="141">
        <f t="shared" si="28"/>
        <v>10618</v>
      </c>
      <c r="BQ17" s="141">
        <v>10618</v>
      </c>
      <c r="BR17" s="141">
        <v>0</v>
      </c>
      <c r="BS17" s="141">
        <v>0</v>
      </c>
      <c r="BT17" s="141">
        <v>0</v>
      </c>
      <c r="BU17" s="141">
        <f t="shared" si="29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0"/>
        <v>4513</v>
      </c>
      <c r="CA17" s="141">
        <v>0</v>
      </c>
      <c r="CB17" s="141">
        <v>0</v>
      </c>
      <c r="CC17" s="141">
        <v>4513</v>
      </c>
      <c r="CD17" s="141">
        <v>0</v>
      </c>
      <c r="CE17" s="141">
        <v>0</v>
      </c>
      <c r="CF17" s="141">
        <v>0</v>
      </c>
      <c r="CG17" s="141">
        <v>0</v>
      </c>
      <c r="CH17" s="141">
        <f t="shared" si="31"/>
        <v>15131</v>
      </c>
      <c r="CI17" s="141">
        <f t="shared" si="32"/>
        <v>231559</v>
      </c>
      <c r="CJ17" s="141">
        <f t="shared" si="33"/>
        <v>231559</v>
      </c>
      <c r="CK17" s="141">
        <f t="shared" si="34"/>
        <v>85101</v>
      </c>
      <c r="CL17" s="141">
        <f t="shared" si="35"/>
        <v>146458</v>
      </c>
      <c r="CM17" s="141">
        <f t="shared" si="36"/>
        <v>0</v>
      </c>
      <c r="CN17" s="141">
        <f t="shared" si="37"/>
        <v>0</v>
      </c>
      <c r="CO17" s="141">
        <f t="shared" si="38"/>
        <v>0</v>
      </c>
      <c r="CP17" s="141">
        <f t="shared" si="39"/>
        <v>0</v>
      </c>
      <c r="CQ17" s="141">
        <f t="shared" si="40"/>
        <v>1350705</v>
      </c>
      <c r="CR17" s="141">
        <f t="shared" si="41"/>
        <v>891308</v>
      </c>
      <c r="CS17" s="141">
        <f t="shared" si="42"/>
        <v>192135</v>
      </c>
      <c r="CT17" s="141">
        <f t="shared" si="43"/>
        <v>498277</v>
      </c>
      <c r="CU17" s="141">
        <f t="shared" si="44"/>
        <v>200896</v>
      </c>
      <c r="CV17" s="141">
        <f t="shared" si="45"/>
        <v>0</v>
      </c>
      <c r="CW17" s="141">
        <f t="shared" si="46"/>
        <v>121888</v>
      </c>
      <c r="CX17" s="141">
        <f t="shared" si="47"/>
        <v>23337</v>
      </c>
      <c r="CY17" s="141">
        <f t="shared" si="48"/>
        <v>98551</v>
      </c>
      <c r="CZ17" s="141">
        <f t="shared" si="49"/>
        <v>0</v>
      </c>
      <c r="DA17" s="141">
        <f t="shared" si="50"/>
        <v>0</v>
      </c>
      <c r="DB17" s="141">
        <f t="shared" si="51"/>
        <v>337509</v>
      </c>
      <c r="DC17" s="141">
        <f t="shared" si="52"/>
        <v>202205</v>
      </c>
      <c r="DD17" s="141">
        <f t="shared" si="53"/>
        <v>51725</v>
      </c>
      <c r="DE17" s="141">
        <f t="shared" si="54"/>
        <v>50318</v>
      </c>
      <c r="DF17" s="141">
        <f t="shared" si="55"/>
        <v>33261</v>
      </c>
      <c r="DG17" s="141">
        <f t="shared" si="56"/>
        <v>0</v>
      </c>
      <c r="DH17" s="141">
        <f t="shared" si="57"/>
        <v>0</v>
      </c>
      <c r="DI17" s="141">
        <f t="shared" si="58"/>
        <v>212323</v>
      </c>
      <c r="DJ17" s="141">
        <f t="shared" si="59"/>
        <v>1794587</v>
      </c>
    </row>
    <row r="18" spans="1:114" ht="12" customHeight="1">
      <c r="A18" s="142" t="s">
        <v>105</v>
      </c>
      <c r="B18" s="139" t="s">
        <v>346</v>
      </c>
      <c r="C18" s="142" t="s">
        <v>347</v>
      </c>
      <c r="D18" s="141">
        <f t="shared" si="6"/>
        <v>5898600</v>
      </c>
      <c r="E18" s="141">
        <f t="shared" si="7"/>
        <v>1751081</v>
      </c>
      <c r="F18" s="141">
        <v>357841</v>
      </c>
      <c r="G18" s="141">
        <v>470</v>
      </c>
      <c r="H18" s="141">
        <v>1116900</v>
      </c>
      <c r="I18" s="141">
        <v>243790</v>
      </c>
      <c r="J18" s="141"/>
      <c r="K18" s="141">
        <v>32080</v>
      </c>
      <c r="L18" s="141">
        <v>4147519</v>
      </c>
      <c r="M18" s="141">
        <f t="shared" si="8"/>
        <v>593784</v>
      </c>
      <c r="N18" s="141">
        <f t="shared" si="9"/>
        <v>27593</v>
      </c>
      <c r="O18" s="141">
        <v>0</v>
      </c>
      <c r="P18" s="141">
        <v>0</v>
      </c>
      <c r="Q18" s="141">
        <v>0</v>
      </c>
      <c r="R18" s="141">
        <v>27593</v>
      </c>
      <c r="S18" s="141"/>
      <c r="T18" s="141">
        <v>0</v>
      </c>
      <c r="U18" s="141">
        <v>566191</v>
      </c>
      <c r="V18" s="141">
        <f t="shared" si="10"/>
        <v>6492384</v>
      </c>
      <c r="W18" s="141">
        <f t="shared" si="11"/>
        <v>1778674</v>
      </c>
      <c r="X18" s="141">
        <f t="shared" si="12"/>
        <v>357841</v>
      </c>
      <c r="Y18" s="141">
        <f t="shared" si="13"/>
        <v>470</v>
      </c>
      <c r="Z18" s="141">
        <f t="shared" si="14"/>
        <v>1116900</v>
      </c>
      <c r="AA18" s="141">
        <f t="shared" si="15"/>
        <v>271383</v>
      </c>
      <c r="AB18" s="141"/>
      <c r="AC18" s="141">
        <f t="shared" si="16"/>
        <v>32080</v>
      </c>
      <c r="AD18" s="141">
        <f t="shared" si="17"/>
        <v>4713710</v>
      </c>
      <c r="AE18" s="141">
        <f t="shared" si="18"/>
        <v>1509749</v>
      </c>
      <c r="AF18" s="141">
        <f t="shared" si="19"/>
        <v>1498958</v>
      </c>
      <c r="AG18" s="141">
        <v>0</v>
      </c>
      <c r="AH18" s="141">
        <v>1498958</v>
      </c>
      <c r="AI18" s="141">
        <v>0</v>
      </c>
      <c r="AJ18" s="141">
        <v>0</v>
      </c>
      <c r="AK18" s="141">
        <v>10791</v>
      </c>
      <c r="AL18" s="141">
        <v>0</v>
      </c>
      <c r="AM18" s="141">
        <f t="shared" si="20"/>
        <v>4115144</v>
      </c>
      <c r="AN18" s="141">
        <f t="shared" si="21"/>
        <v>2364915</v>
      </c>
      <c r="AO18" s="141">
        <v>850880</v>
      </c>
      <c r="AP18" s="141">
        <v>1160736</v>
      </c>
      <c r="AQ18" s="141">
        <v>353299</v>
      </c>
      <c r="AR18" s="141">
        <v>0</v>
      </c>
      <c r="AS18" s="141">
        <f t="shared" si="22"/>
        <v>908479</v>
      </c>
      <c r="AT18" s="141">
        <v>59736</v>
      </c>
      <c r="AU18" s="141">
        <v>847811</v>
      </c>
      <c r="AV18" s="141">
        <v>932</v>
      </c>
      <c r="AW18" s="141">
        <v>47416</v>
      </c>
      <c r="AX18" s="141">
        <f t="shared" si="23"/>
        <v>794334</v>
      </c>
      <c r="AY18" s="141">
        <v>396182</v>
      </c>
      <c r="AZ18" s="141">
        <v>210396</v>
      </c>
      <c r="BA18" s="141">
        <v>6668</v>
      </c>
      <c r="BB18" s="141">
        <v>181088</v>
      </c>
      <c r="BC18" s="141">
        <v>141447</v>
      </c>
      <c r="BD18" s="141">
        <v>0</v>
      </c>
      <c r="BE18" s="141">
        <v>132260</v>
      </c>
      <c r="BF18" s="141">
        <f t="shared" si="24"/>
        <v>5757153</v>
      </c>
      <c r="BG18" s="141">
        <f t="shared" si="25"/>
        <v>0</v>
      </c>
      <c r="BH18" s="141">
        <f t="shared" si="26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7"/>
        <v>508890</v>
      </c>
      <c r="BP18" s="141">
        <f t="shared" si="28"/>
        <v>374098</v>
      </c>
      <c r="BQ18" s="141">
        <v>133012</v>
      </c>
      <c r="BR18" s="141">
        <v>191206</v>
      </c>
      <c r="BS18" s="141">
        <v>49880</v>
      </c>
      <c r="BT18" s="141">
        <v>0</v>
      </c>
      <c r="BU18" s="141">
        <f t="shared" si="29"/>
        <v>134792</v>
      </c>
      <c r="BV18" s="141">
        <v>5940</v>
      </c>
      <c r="BW18" s="141">
        <v>128852</v>
      </c>
      <c r="BX18" s="141">
        <v>0</v>
      </c>
      <c r="BY18" s="141">
        <v>0</v>
      </c>
      <c r="BZ18" s="141">
        <f t="shared" si="30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84894</v>
      </c>
      <c r="CH18" s="141">
        <f t="shared" si="31"/>
        <v>593784</v>
      </c>
      <c r="CI18" s="141">
        <f t="shared" si="32"/>
        <v>1509749</v>
      </c>
      <c r="CJ18" s="141">
        <f t="shared" si="33"/>
        <v>1498958</v>
      </c>
      <c r="CK18" s="141">
        <f t="shared" si="34"/>
        <v>0</v>
      </c>
      <c r="CL18" s="141">
        <f t="shared" si="35"/>
        <v>1498958</v>
      </c>
      <c r="CM18" s="141">
        <f t="shared" si="36"/>
        <v>0</v>
      </c>
      <c r="CN18" s="141">
        <f t="shared" si="37"/>
        <v>0</v>
      </c>
      <c r="CO18" s="141">
        <f t="shared" si="38"/>
        <v>10791</v>
      </c>
      <c r="CP18" s="141">
        <f t="shared" si="39"/>
        <v>0</v>
      </c>
      <c r="CQ18" s="141">
        <f t="shared" si="40"/>
        <v>4624034</v>
      </c>
      <c r="CR18" s="141">
        <f t="shared" si="41"/>
        <v>2739013</v>
      </c>
      <c r="CS18" s="141">
        <f t="shared" si="42"/>
        <v>983892</v>
      </c>
      <c r="CT18" s="141">
        <f t="shared" si="43"/>
        <v>1351942</v>
      </c>
      <c r="CU18" s="141">
        <f t="shared" si="44"/>
        <v>403179</v>
      </c>
      <c r="CV18" s="141">
        <f t="shared" si="45"/>
        <v>0</v>
      </c>
      <c r="CW18" s="141">
        <f t="shared" si="46"/>
        <v>1043271</v>
      </c>
      <c r="CX18" s="141">
        <f t="shared" si="47"/>
        <v>65676</v>
      </c>
      <c r="CY18" s="141">
        <f t="shared" si="48"/>
        <v>976663</v>
      </c>
      <c r="CZ18" s="141">
        <f t="shared" si="49"/>
        <v>932</v>
      </c>
      <c r="DA18" s="141">
        <f t="shared" si="50"/>
        <v>47416</v>
      </c>
      <c r="DB18" s="141">
        <f t="shared" si="51"/>
        <v>794334</v>
      </c>
      <c r="DC18" s="141">
        <f t="shared" si="52"/>
        <v>396182</v>
      </c>
      <c r="DD18" s="141">
        <f t="shared" si="53"/>
        <v>210396</v>
      </c>
      <c r="DE18" s="141">
        <f t="shared" si="54"/>
        <v>6668</v>
      </c>
      <c r="DF18" s="141">
        <f t="shared" si="55"/>
        <v>181088</v>
      </c>
      <c r="DG18" s="141">
        <f t="shared" si="56"/>
        <v>141447</v>
      </c>
      <c r="DH18" s="141">
        <f t="shared" si="57"/>
        <v>0</v>
      </c>
      <c r="DI18" s="141">
        <f t="shared" si="58"/>
        <v>217154</v>
      </c>
      <c r="DJ18" s="141">
        <f t="shared" si="59"/>
        <v>6350937</v>
      </c>
    </row>
    <row r="19" spans="1:114" ht="12" customHeight="1">
      <c r="A19" s="142" t="s">
        <v>105</v>
      </c>
      <c r="B19" s="139" t="s">
        <v>348</v>
      </c>
      <c r="C19" s="142" t="s">
        <v>349</v>
      </c>
      <c r="D19" s="141">
        <f t="shared" si="6"/>
        <v>3695512</v>
      </c>
      <c r="E19" s="141">
        <f t="shared" si="7"/>
        <v>402080</v>
      </c>
      <c r="F19" s="141">
        <v>0</v>
      </c>
      <c r="G19" s="141">
        <v>500</v>
      </c>
      <c r="H19" s="141">
        <v>0</v>
      </c>
      <c r="I19" s="141">
        <v>172642</v>
      </c>
      <c r="J19" s="141"/>
      <c r="K19" s="141">
        <v>228938</v>
      </c>
      <c r="L19" s="141">
        <v>3293432</v>
      </c>
      <c r="M19" s="141">
        <f t="shared" si="8"/>
        <v>311525</v>
      </c>
      <c r="N19" s="141">
        <f t="shared" si="9"/>
        <v>10111</v>
      </c>
      <c r="O19" s="141">
        <v>0</v>
      </c>
      <c r="P19" s="141">
        <v>0</v>
      </c>
      <c r="Q19" s="141">
        <v>0</v>
      </c>
      <c r="R19" s="141">
        <v>10111</v>
      </c>
      <c r="S19" s="141"/>
      <c r="T19" s="141">
        <v>0</v>
      </c>
      <c r="U19" s="141">
        <v>301414</v>
      </c>
      <c r="V19" s="141">
        <f t="shared" si="10"/>
        <v>4007037</v>
      </c>
      <c r="W19" s="141">
        <f t="shared" si="11"/>
        <v>412191</v>
      </c>
      <c r="X19" s="141">
        <f t="shared" si="12"/>
        <v>0</v>
      </c>
      <c r="Y19" s="141">
        <f t="shared" si="13"/>
        <v>500</v>
      </c>
      <c r="Z19" s="141">
        <f t="shared" si="14"/>
        <v>0</v>
      </c>
      <c r="AA19" s="141">
        <f t="shared" si="15"/>
        <v>182753</v>
      </c>
      <c r="AB19" s="141"/>
      <c r="AC19" s="141">
        <f t="shared" si="16"/>
        <v>228938</v>
      </c>
      <c r="AD19" s="141">
        <f t="shared" si="17"/>
        <v>3594846</v>
      </c>
      <c r="AE19" s="141">
        <f t="shared" si="18"/>
        <v>0</v>
      </c>
      <c r="AF19" s="141">
        <f t="shared" si="19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f t="shared" si="20"/>
        <v>3694794</v>
      </c>
      <c r="AN19" s="141">
        <f t="shared" si="21"/>
        <v>514832</v>
      </c>
      <c r="AO19" s="141">
        <v>98362</v>
      </c>
      <c r="AP19" s="141">
        <v>416470</v>
      </c>
      <c r="AQ19" s="141">
        <v>0</v>
      </c>
      <c r="AR19" s="141">
        <v>0</v>
      </c>
      <c r="AS19" s="141">
        <f t="shared" si="22"/>
        <v>1567543</v>
      </c>
      <c r="AT19" s="141">
        <v>23725</v>
      </c>
      <c r="AU19" s="141">
        <v>1543818</v>
      </c>
      <c r="AV19" s="141">
        <v>0</v>
      </c>
      <c r="AW19" s="141">
        <v>18070</v>
      </c>
      <c r="AX19" s="141">
        <f t="shared" si="23"/>
        <v>1594349</v>
      </c>
      <c r="AY19" s="141">
        <v>1003646</v>
      </c>
      <c r="AZ19" s="141">
        <v>544209</v>
      </c>
      <c r="BA19" s="141">
        <v>46494</v>
      </c>
      <c r="BB19" s="141">
        <v>0</v>
      </c>
      <c r="BC19" s="141">
        <v>0</v>
      </c>
      <c r="BD19" s="141">
        <v>0</v>
      </c>
      <c r="BE19" s="141">
        <v>718</v>
      </c>
      <c r="BF19" s="141">
        <f t="shared" si="24"/>
        <v>3695512</v>
      </c>
      <c r="BG19" s="141">
        <f t="shared" si="25"/>
        <v>0</v>
      </c>
      <c r="BH19" s="141">
        <f t="shared" si="26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7"/>
        <v>310966</v>
      </c>
      <c r="BP19" s="141">
        <f t="shared" si="28"/>
        <v>235248</v>
      </c>
      <c r="BQ19" s="141">
        <v>37405</v>
      </c>
      <c r="BR19" s="141">
        <v>197843</v>
      </c>
      <c r="BS19" s="141">
        <v>0</v>
      </c>
      <c r="BT19" s="141">
        <v>0</v>
      </c>
      <c r="BU19" s="141">
        <f t="shared" si="29"/>
        <v>45697</v>
      </c>
      <c r="BV19" s="141">
        <v>10088</v>
      </c>
      <c r="BW19" s="141">
        <v>35609</v>
      </c>
      <c r="BX19" s="141">
        <v>0</v>
      </c>
      <c r="BY19" s="141">
        <v>5821</v>
      </c>
      <c r="BZ19" s="141">
        <f t="shared" si="30"/>
        <v>24200</v>
      </c>
      <c r="CA19" s="141">
        <v>7040</v>
      </c>
      <c r="CB19" s="141">
        <v>17160</v>
      </c>
      <c r="CC19" s="141">
        <v>0</v>
      </c>
      <c r="CD19" s="141">
        <v>0</v>
      </c>
      <c r="CE19" s="141">
        <v>0</v>
      </c>
      <c r="CF19" s="141">
        <v>0</v>
      </c>
      <c r="CG19" s="141">
        <v>559</v>
      </c>
      <c r="CH19" s="141">
        <f t="shared" si="31"/>
        <v>311525</v>
      </c>
      <c r="CI19" s="141">
        <f t="shared" si="32"/>
        <v>0</v>
      </c>
      <c r="CJ19" s="141">
        <f t="shared" si="33"/>
        <v>0</v>
      </c>
      <c r="CK19" s="141">
        <f t="shared" si="34"/>
        <v>0</v>
      </c>
      <c r="CL19" s="141">
        <f t="shared" si="35"/>
        <v>0</v>
      </c>
      <c r="CM19" s="141">
        <f t="shared" si="36"/>
        <v>0</v>
      </c>
      <c r="CN19" s="141">
        <f t="shared" si="37"/>
        <v>0</v>
      </c>
      <c r="CO19" s="141">
        <f t="shared" si="38"/>
        <v>0</v>
      </c>
      <c r="CP19" s="141">
        <f t="shared" si="39"/>
        <v>0</v>
      </c>
      <c r="CQ19" s="141">
        <f t="shared" si="40"/>
        <v>4005760</v>
      </c>
      <c r="CR19" s="141">
        <f t="shared" si="41"/>
        <v>750080</v>
      </c>
      <c r="CS19" s="141">
        <f t="shared" si="42"/>
        <v>135767</v>
      </c>
      <c r="CT19" s="141">
        <f t="shared" si="43"/>
        <v>614313</v>
      </c>
      <c r="CU19" s="141">
        <f t="shared" si="44"/>
        <v>0</v>
      </c>
      <c r="CV19" s="141">
        <f t="shared" si="45"/>
        <v>0</v>
      </c>
      <c r="CW19" s="141">
        <f t="shared" si="46"/>
        <v>1613240</v>
      </c>
      <c r="CX19" s="141">
        <f t="shared" si="47"/>
        <v>33813</v>
      </c>
      <c r="CY19" s="141">
        <f t="shared" si="48"/>
        <v>1579427</v>
      </c>
      <c r="CZ19" s="141">
        <f t="shared" si="49"/>
        <v>0</v>
      </c>
      <c r="DA19" s="141">
        <f t="shared" si="50"/>
        <v>23891</v>
      </c>
      <c r="DB19" s="141">
        <f t="shared" si="51"/>
        <v>1618549</v>
      </c>
      <c r="DC19" s="141">
        <f t="shared" si="52"/>
        <v>1010686</v>
      </c>
      <c r="DD19" s="141">
        <f t="shared" si="53"/>
        <v>561369</v>
      </c>
      <c r="DE19" s="141">
        <f t="shared" si="54"/>
        <v>46494</v>
      </c>
      <c r="DF19" s="141">
        <f t="shared" si="55"/>
        <v>0</v>
      </c>
      <c r="DG19" s="141">
        <f t="shared" si="56"/>
        <v>0</v>
      </c>
      <c r="DH19" s="141">
        <f t="shared" si="57"/>
        <v>0</v>
      </c>
      <c r="DI19" s="141">
        <f t="shared" si="58"/>
        <v>1277</v>
      </c>
      <c r="DJ19" s="141">
        <f t="shared" si="59"/>
        <v>4007037</v>
      </c>
    </row>
    <row r="20" spans="1:114" ht="12" customHeight="1">
      <c r="A20" s="142" t="s">
        <v>105</v>
      </c>
      <c r="B20" s="139" t="s">
        <v>350</v>
      </c>
      <c r="C20" s="142" t="s">
        <v>351</v>
      </c>
      <c r="D20" s="141">
        <f t="shared" si="6"/>
        <v>4919744</v>
      </c>
      <c r="E20" s="141">
        <f t="shared" si="7"/>
        <v>958975</v>
      </c>
      <c r="F20" s="141">
        <v>524998</v>
      </c>
      <c r="G20" s="141">
        <v>0</v>
      </c>
      <c r="H20" s="141">
        <v>0</v>
      </c>
      <c r="I20" s="141">
        <v>386501</v>
      </c>
      <c r="J20" s="141"/>
      <c r="K20" s="141">
        <v>47476</v>
      </c>
      <c r="L20" s="141">
        <v>3960769</v>
      </c>
      <c r="M20" s="141">
        <f t="shared" si="8"/>
        <v>1011407</v>
      </c>
      <c r="N20" s="141">
        <f t="shared" si="9"/>
        <v>126039</v>
      </c>
      <c r="O20" s="141">
        <v>0</v>
      </c>
      <c r="P20" s="141">
        <v>0</v>
      </c>
      <c r="Q20" s="141">
        <v>0</v>
      </c>
      <c r="R20" s="141">
        <v>126039</v>
      </c>
      <c r="S20" s="141"/>
      <c r="T20" s="141">
        <v>0</v>
      </c>
      <c r="U20" s="141">
        <v>885368</v>
      </c>
      <c r="V20" s="141">
        <f t="shared" si="10"/>
        <v>5931151</v>
      </c>
      <c r="W20" s="141">
        <f t="shared" si="11"/>
        <v>1085014</v>
      </c>
      <c r="X20" s="141">
        <f t="shared" si="12"/>
        <v>524998</v>
      </c>
      <c r="Y20" s="141">
        <f t="shared" si="13"/>
        <v>0</v>
      </c>
      <c r="Z20" s="141">
        <f t="shared" si="14"/>
        <v>0</v>
      </c>
      <c r="AA20" s="141">
        <f t="shared" si="15"/>
        <v>512540</v>
      </c>
      <c r="AB20" s="141"/>
      <c r="AC20" s="141">
        <f t="shared" si="16"/>
        <v>47476</v>
      </c>
      <c r="AD20" s="141">
        <f t="shared" si="17"/>
        <v>4846137</v>
      </c>
      <c r="AE20" s="141">
        <f t="shared" si="18"/>
        <v>0</v>
      </c>
      <c r="AF20" s="141">
        <f t="shared" si="19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0"/>
        <v>4919744</v>
      </c>
      <c r="AN20" s="141">
        <f t="shared" si="21"/>
        <v>1881580</v>
      </c>
      <c r="AO20" s="141">
        <v>179322</v>
      </c>
      <c r="AP20" s="141">
        <v>1448724</v>
      </c>
      <c r="AQ20" s="141">
        <v>221486</v>
      </c>
      <c r="AR20" s="141">
        <v>32048</v>
      </c>
      <c r="AS20" s="141">
        <f t="shared" si="22"/>
        <v>1630962</v>
      </c>
      <c r="AT20" s="141">
        <v>203227</v>
      </c>
      <c r="AU20" s="141">
        <v>1389693</v>
      </c>
      <c r="AV20" s="141">
        <v>38042</v>
      </c>
      <c r="AW20" s="141">
        <v>47929</v>
      </c>
      <c r="AX20" s="141">
        <f t="shared" si="23"/>
        <v>1359273</v>
      </c>
      <c r="AY20" s="141">
        <v>140843</v>
      </c>
      <c r="AZ20" s="141">
        <v>1210706</v>
      </c>
      <c r="BA20" s="141">
        <v>7724</v>
      </c>
      <c r="BB20" s="141">
        <v>0</v>
      </c>
      <c r="BC20" s="141">
        <v>0</v>
      </c>
      <c r="BD20" s="141">
        <v>0</v>
      </c>
      <c r="BE20" s="141">
        <v>0</v>
      </c>
      <c r="BF20" s="141">
        <f t="shared" si="24"/>
        <v>4919744</v>
      </c>
      <c r="BG20" s="141">
        <f t="shared" si="25"/>
        <v>0</v>
      </c>
      <c r="BH20" s="141">
        <f t="shared" si="26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7"/>
        <v>1011407</v>
      </c>
      <c r="BP20" s="141">
        <f t="shared" si="28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29"/>
        <v>354711</v>
      </c>
      <c r="BV20" s="141">
        <v>160000</v>
      </c>
      <c r="BW20" s="141">
        <v>194711</v>
      </c>
      <c r="BX20" s="141">
        <v>0</v>
      </c>
      <c r="BY20" s="141">
        <v>0</v>
      </c>
      <c r="BZ20" s="141">
        <f t="shared" si="30"/>
        <v>656696</v>
      </c>
      <c r="CA20" s="141">
        <v>589121</v>
      </c>
      <c r="CB20" s="141">
        <v>62110</v>
      </c>
      <c r="CC20" s="141">
        <v>5465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1"/>
        <v>1011407</v>
      </c>
      <c r="CI20" s="141">
        <f t="shared" si="32"/>
        <v>0</v>
      </c>
      <c r="CJ20" s="141">
        <f t="shared" si="33"/>
        <v>0</v>
      </c>
      <c r="CK20" s="141">
        <f t="shared" si="34"/>
        <v>0</v>
      </c>
      <c r="CL20" s="141">
        <f t="shared" si="35"/>
        <v>0</v>
      </c>
      <c r="CM20" s="141">
        <f t="shared" si="36"/>
        <v>0</v>
      </c>
      <c r="CN20" s="141">
        <f t="shared" si="37"/>
        <v>0</v>
      </c>
      <c r="CO20" s="141">
        <f t="shared" si="38"/>
        <v>0</v>
      </c>
      <c r="CP20" s="141">
        <f t="shared" si="39"/>
        <v>0</v>
      </c>
      <c r="CQ20" s="141">
        <f t="shared" si="40"/>
        <v>5931151</v>
      </c>
      <c r="CR20" s="141">
        <f t="shared" si="41"/>
        <v>1881580</v>
      </c>
      <c r="CS20" s="141">
        <f t="shared" si="42"/>
        <v>179322</v>
      </c>
      <c r="CT20" s="141">
        <f t="shared" si="43"/>
        <v>1448724</v>
      </c>
      <c r="CU20" s="141">
        <f t="shared" si="44"/>
        <v>221486</v>
      </c>
      <c r="CV20" s="141">
        <f t="shared" si="45"/>
        <v>32048</v>
      </c>
      <c r="CW20" s="141">
        <f t="shared" si="46"/>
        <v>1985673</v>
      </c>
      <c r="CX20" s="141">
        <f t="shared" si="47"/>
        <v>363227</v>
      </c>
      <c r="CY20" s="141">
        <f t="shared" si="48"/>
        <v>1584404</v>
      </c>
      <c r="CZ20" s="141">
        <f t="shared" si="49"/>
        <v>38042</v>
      </c>
      <c r="DA20" s="141">
        <f t="shared" si="50"/>
        <v>47929</v>
      </c>
      <c r="DB20" s="141">
        <f t="shared" si="51"/>
        <v>2015969</v>
      </c>
      <c r="DC20" s="141">
        <f t="shared" si="52"/>
        <v>729964</v>
      </c>
      <c r="DD20" s="141">
        <f t="shared" si="53"/>
        <v>1272816</v>
      </c>
      <c r="DE20" s="141">
        <f t="shared" si="54"/>
        <v>13189</v>
      </c>
      <c r="DF20" s="141">
        <f t="shared" si="55"/>
        <v>0</v>
      </c>
      <c r="DG20" s="141">
        <f t="shared" si="56"/>
        <v>0</v>
      </c>
      <c r="DH20" s="141">
        <f t="shared" si="57"/>
        <v>0</v>
      </c>
      <c r="DI20" s="141">
        <f t="shared" si="58"/>
        <v>0</v>
      </c>
      <c r="DJ20" s="141">
        <f t="shared" si="59"/>
        <v>5931151</v>
      </c>
    </row>
    <row r="21" spans="1:114" ht="12" customHeight="1">
      <c r="A21" s="142" t="s">
        <v>105</v>
      </c>
      <c r="B21" s="139" t="s">
        <v>352</v>
      </c>
      <c r="C21" s="142" t="s">
        <v>353</v>
      </c>
      <c r="D21" s="141">
        <f t="shared" si="6"/>
        <v>1786359</v>
      </c>
      <c r="E21" s="141">
        <f t="shared" si="7"/>
        <v>235555</v>
      </c>
      <c r="F21" s="141">
        <v>0</v>
      </c>
      <c r="G21" s="141">
        <v>163</v>
      </c>
      <c r="H21" s="141">
        <v>0</v>
      </c>
      <c r="I21" s="141">
        <v>233069</v>
      </c>
      <c r="J21" s="141"/>
      <c r="K21" s="141">
        <v>2323</v>
      </c>
      <c r="L21" s="141">
        <v>1550804</v>
      </c>
      <c r="M21" s="141">
        <f t="shared" si="8"/>
        <v>199699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199699</v>
      </c>
      <c r="V21" s="141">
        <f t="shared" si="10"/>
        <v>1986058</v>
      </c>
      <c r="W21" s="141">
        <f t="shared" si="11"/>
        <v>235555</v>
      </c>
      <c r="X21" s="141">
        <f t="shared" si="12"/>
        <v>0</v>
      </c>
      <c r="Y21" s="141">
        <f t="shared" si="13"/>
        <v>163</v>
      </c>
      <c r="Z21" s="141">
        <f t="shared" si="14"/>
        <v>0</v>
      </c>
      <c r="AA21" s="141">
        <f t="shared" si="15"/>
        <v>233069</v>
      </c>
      <c r="AB21" s="141"/>
      <c r="AC21" s="141">
        <f t="shared" si="16"/>
        <v>2323</v>
      </c>
      <c r="AD21" s="141">
        <f t="shared" si="17"/>
        <v>1750503</v>
      </c>
      <c r="AE21" s="141">
        <f t="shared" si="18"/>
        <v>0</v>
      </c>
      <c r="AF21" s="141">
        <f t="shared" si="19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11004</v>
      </c>
      <c r="AM21" s="141">
        <f t="shared" si="20"/>
        <v>962846</v>
      </c>
      <c r="AN21" s="141">
        <f t="shared" si="21"/>
        <v>248322</v>
      </c>
      <c r="AO21" s="141">
        <v>45149</v>
      </c>
      <c r="AP21" s="141">
        <v>203173</v>
      </c>
      <c r="AQ21" s="141">
        <v>0</v>
      </c>
      <c r="AR21" s="141">
        <v>0</v>
      </c>
      <c r="AS21" s="141">
        <f t="shared" si="22"/>
        <v>5562</v>
      </c>
      <c r="AT21" s="141">
        <v>5562</v>
      </c>
      <c r="AU21" s="141">
        <v>0</v>
      </c>
      <c r="AV21" s="141">
        <v>0</v>
      </c>
      <c r="AW21" s="141">
        <v>0</v>
      </c>
      <c r="AX21" s="141">
        <f t="shared" si="23"/>
        <v>708962</v>
      </c>
      <c r="AY21" s="141">
        <v>633416</v>
      </c>
      <c r="AZ21" s="141">
        <v>56286</v>
      </c>
      <c r="BA21" s="141">
        <v>0</v>
      </c>
      <c r="BB21" s="141">
        <v>19260</v>
      </c>
      <c r="BC21" s="141">
        <v>766567</v>
      </c>
      <c r="BD21" s="141">
        <v>0</v>
      </c>
      <c r="BE21" s="141">
        <v>45942</v>
      </c>
      <c r="BF21" s="141">
        <f t="shared" si="24"/>
        <v>1008788</v>
      </c>
      <c r="BG21" s="141">
        <f t="shared" si="25"/>
        <v>0</v>
      </c>
      <c r="BH21" s="141">
        <f t="shared" si="26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7"/>
        <v>0</v>
      </c>
      <c r="BP21" s="141">
        <f t="shared" si="28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29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0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199699</v>
      </c>
      <c r="CF21" s="141">
        <v>0</v>
      </c>
      <c r="CG21" s="141">
        <v>0</v>
      </c>
      <c r="CH21" s="141">
        <f t="shared" si="31"/>
        <v>0</v>
      </c>
      <c r="CI21" s="141">
        <f t="shared" si="32"/>
        <v>0</v>
      </c>
      <c r="CJ21" s="141">
        <f t="shared" si="33"/>
        <v>0</v>
      </c>
      <c r="CK21" s="141">
        <f t="shared" si="34"/>
        <v>0</v>
      </c>
      <c r="CL21" s="141">
        <f t="shared" si="35"/>
        <v>0</v>
      </c>
      <c r="CM21" s="141">
        <f t="shared" si="36"/>
        <v>0</v>
      </c>
      <c r="CN21" s="141">
        <f t="shared" si="37"/>
        <v>0</v>
      </c>
      <c r="CO21" s="141">
        <f t="shared" si="38"/>
        <v>0</v>
      </c>
      <c r="CP21" s="141">
        <f t="shared" si="39"/>
        <v>11004</v>
      </c>
      <c r="CQ21" s="141">
        <f t="shared" si="40"/>
        <v>962846</v>
      </c>
      <c r="CR21" s="141">
        <f t="shared" si="41"/>
        <v>248322</v>
      </c>
      <c r="CS21" s="141">
        <f t="shared" si="42"/>
        <v>45149</v>
      </c>
      <c r="CT21" s="141">
        <f t="shared" si="43"/>
        <v>203173</v>
      </c>
      <c r="CU21" s="141">
        <f t="shared" si="44"/>
        <v>0</v>
      </c>
      <c r="CV21" s="141">
        <f t="shared" si="45"/>
        <v>0</v>
      </c>
      <c r="CW21" s="141">
        <f t="shared" si="46"/>
        <v>5562</v>
      </c>
      <c r="CX21" s="141">
        <f t="shared" si="47"/>
        <v>5562</v>
      </c>
      <c r="CY21" s="141">
        <f t="shared" si="48"/>
        <v>0</v>
      </c>
      <c r="CZ21" s="141">
        <f t="shared" si="49"/>
        <v>0</v>
      </c>
      <c r="DA21" s="141">
        <f t="shared" si="50"/>
        <v>0</v>
      </c>
      <c r="DB21" s="141">
        <f t="shared" si="51"/>
        <v>708962</v>
      </c>
      <c r="DC21" s="141">
        <f t="shared" si="52"/>
        <v>633416</v>
      </c>
      <c r="DD21" s="141">
        <f t="shared" si="53"/>
        <v>56286</v>
      </c>
      <c r="DE21" s="141">
        <f t="shared" si="54"/>
        <v>0</v>
      </c>
      <c r="DF21" s="141">
        <f t="shared" si="55"/>
        <v>19260</v>
      </c>
      <c r="DG21" s="141">
        <f t="shared" si="56"/>
        <v>966266</v>
      </c>
      <c r="DH21" s="141">
        <f t="shared" si="57"/>
        <v>0</v>
      </c>
      <c r="DI21" s="141">
        <f t="shared" si="58"/>
        <v>45942</v>
      </c>
      <c r="DJ21" s="141">
        <f t="shared" si="59"/>
        <v>1008788</v>
      </c>
    </row>
    <row r="22" spans="1:114" ht="12" customHeight="1">
      <c r="A22" s="142" t="s">
        <v>105</v>
      </c>
      <c r="B22" s="139" t="s">
        <v>354</v>
      </c>
      <c r="C22" s="142" t="s">
        <v>355</v>
      </c>
      <c r="D22" s="141">
        <f t="shared" si="6"/>
        <v>1887028</v>
      </c>
      <c r="E22" s="141">
        <f t="shared" si="7"/>
        <v>174463</v>
      </c>
      <c r="F22" s="141">
        <v>0</v>
      </c>
      <c r="G22" s="141">
        <v>196</v>
      </c>
      <c r="H22" s="141">
        <v>0</v>
      </c>
      <c r="I22" s="141">
        <v>142831</v>
      </c>
      <c r="J22" s="141"/>
      <c r="K22" s="141">
        <v>31436</v>
      </c>
      <c r="L22" s="141">
        <v>1712565</v>
      </c>
      <c r="M22" s="141">
        <f t="shared" si="8"/>
        <v>374758</v>
      </c>
      <c r="N22" s="141">
        <f t="shared" si="9"/>
        <v>61373</v>
      </c>
      <c r="O22" s="141">
        <v>0</v>
      </c>
      <c r="P22" s="141">
        <v>0</v>
      </c>
      <c r="Q22" s="141">
        <v>0</v>
      </c>
      <c r="R22" s="141">
        <v>61358</v>
      </c>
      <c r="S22" s="141"/>
      <c r="T22" s="141">
        <v>15</v>
      </c>
      <c r="U22" s="141">
        <v>313385</v>
      </c>
      <c r="V22" s="141">
        <f t="shared" si="10"/>
        <v>2261786</v>
      </c>
      <c r="W22" s="141">
        <f t="shared" si="11"/>
        <v>235836</v>
      </c>
      <c r="X22" s="141">
        <f t="shared" si="12"/>
        <v>0</v>
      </c>
      <c r="Y22" s="141">
        <f t="shared" si="13"/>
        <v>196</v>
      </c>
      <c r="Z22" s="141">
        <f t="shared" si="14"/>
        <v>0</v>
      </c>
      <c r="AA22" s="141">
        <f t="shared" si="15"/>
        <v>204189</v>
      </c>
      <c r="AB22" s="141"/>
      <c r="AC22" s="141">
        <f t="shared" si="16"/>
        <v>31451</v>
      </c>
      <c r="AD22" s="141">
        <f t="shared" si="17"/>
        <v>2025950</v>
      </c>
      <c r="AE22" s="141">
        <f t="shared" si="18"/>
        <v>0</v>
      </c>
      <c r="AF22" s="141">
        <f t="shared" si="19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101442</v>
      </c>
      <c r="AM22" s="141">
        <f t="shared" si="20"/>
        <v>995317</v>
      </c>
      <c r="AN22" s="141">
        <f t="shared" si="21"/>
        <v>217843</v>
      </c>
      <c r="AO22" s="141">
        <v>29398</v>
      </c>
      <c r="AP22" s="141">
        <v>188445</v>
      </c>
      <c r="AQ22" s="141">
        <v>0</v>
      </c>
      <c r="AR22" s="141">
        <v>0</v>
      </c>
      <c r="AS22" s="141">
        <f t="shared" si="22"/>
        <v>10434</v>
      </c>
      <c r="AT22" s="141">
        <v>10434</v>
      </c>
      <c r="AU22" s="141">
        <v>0</v>
      </c>
      <c r="AV22" s="141">
        <v>0</v>
      </c>
      <c r="AW22" s="141">
        <v>0</v>
      </c>
      <c r="AX22" s="141">
        <f t="shared" si="23"/>
        <v>767040</v>
      </c>
      <c r="AY22" s="141">
        <v>630783</v>
      </c>
      <c r="AZ22" s="141">
        <v>136257</v>
      </c>
      <c r="BA22" s="141">
        <v>0</v>
      </c>
      <c r="BB22" s="141">
        <v>0</v>
      </c>
      <c r="BC22" s="141">
        <v>434723</v>
      </c>
      <c r="BD22" s="141">
        <v>0</v>
      </c>
      <c r="BE22" s="141">
        <v>355546</v>
      </c>
      <c r="BF22" s="141">
        <f t="shared" si="24"/>
        <v>1350863</v>
      </c>
      <c r="BG22" s="141">
        <f t="shared" si="25"/>
        <v>0</v>
      </c>
      <c r="BH22" s="141">
        <f t="shared" si="26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7"/>
        <v>123804</v>
      </c>
      <c r="BP22" s="141">
        <f t="shared" si="28"/>
        <v>7349</v>
      </c>
      <c r="BQ22" s="141">
        <v>7349</v>
      </c>
      <c r="BR22" s="141">
        <v>0</v>
      </c>
      <c r="BS22" s="141">
        <v>0</v>
      </c>
      <c r="BT22" s="141">
        <v>0</v>
      </c>
      <c r="BU22" s="141">
        <f t="shared" si="29"/>
        <v>1294</v>
      </c>
      <c r="BV22" s="141">
        <v>1294</v>
      </c>
      <c r="BW22" s="141">
        <v>0</v>
      </c>
      <c r="BX22" s="141">
        <v>0</v>
      </c>
      <c r="BY22" s="141">
        <v>0</v>
      </c>
      <c r="BZ22" s="141">
        <f t="shared" si="30"/>
        <v>115161</v>
      </c>
      <c r="CA22" s="141">
        <v>115161</v>
      </c>
      <c r="CB22" s="141">
        <v>0</v>
      </c>
      <c r="CC22" s="141">
        <v>0</v>
      </c>
      <c r="CD22" s="141">
        <v>0</v>
      </c>
      <c r="CE22" s="141">
        <v>107995</v>
      </c>
      <c r="CF22" s="141">
        <v>0</v>
      </c>
      <c r="CG22" s="141">
        <v>142959</v>
      </c>
      <c r="CH22" s="141">
        <f t="shared" si="31"/>
        <v>266763</v>
      </c>
      <c r="CI22" s="141">
        <f t="shared" si="32"/>
        <v>0</v>
      </c>
      <c r="CJ22" s="141">
        <f t="shared" si="33"/>
        <v>0</v>
      </c>
      <c r="CK22" s="141">
        <f t="shared" si="34"/>
        <v>0</v>
      </c>
      <c r="CL22" s="141">
        <f t="shared" si="35"/>
        <v>0</v>
      </c>
      <c r="CM22" s="141">
        <f t="shared" si="36"/>
        <v>0</v>
      </c>
      <c r="CN22" s="141">
        <f t="shared" si="37"/>
        <v>0</v>
      </c>
      <c r="CO22" s="141">
        <f t="shared" si="38"/>
        <v>0</v>
      </c>
      <c r="CP22" s="141">
        <f t="shared" si="39"/>
        <v>101442</v>
      </c>
      <c r="CQ22" s="141">
        <f t="shared" si="40"/>
        <v>1119121</v>
      </c>
      <c r="CR22" s="141">
        <f t="shared" si="41"/>
        <v>225192</v>
      </c>
      <c r="CS22" s="141">
        <f t="shared" si="42"/>
        <v>36747</v>
      </c>
      <c r="CT22" s="141">
        <f t="shared" si="43"/>
        <v>188445</v>
      </c>
      <c r="CU22" s="141">
        <f t="shared" si="44"/>
        <v>0</v>
      </c>
      <c r="CV22" s="141">
        <f t="shared" si="45"/>
        <v>0</v>
      </c>
      <c r="CW22" s="141">
        <f t="shared" si="46"/>
        <v>11728</v>
      </c>
      <c r="CX22" s="141">
        <f t="shared" si="47"/>
        <v>11728</v>
      </c>
      <c r="CY22" s="141">
        <f t="shared" si="48"/>
        <v>0</v>
      </c>
      <c r="CZ22" s="141">
        <f t="shared" si="49"/>
        <v>0</v>
      </c>
      <c r="DA22" s="141">
        <f t="shared" si="50"/>
        <v>0</v>
      </c>
      <c r="DB22" s="141">
        <f t="shared" si="51"/>
        <v>882201</v>
      </c>
      <c r="DC22" s="141">
        <f t="shared" si="52"/>
        <v>745944</v>
      </c>
      <c r="DD22" s="141">
        <f t="shared" si="53"/>
        <v>136257</v>
      </c>
      <c r="DE22" s="141">
        <f t="shared" si="54"/>
        <v>0</v>
      </c>
      <c r="DF22" s="141">
        <f t="shared" si="55"/>
        <v>0</v>
      </c>
      <c r="DG22" s="141">
        <f t="shared" si="56"/>
        <v>542718</v>
      </c>
      <c r="DH22" s="141">
        <f t="shared" si="57"/>
        <v>0</v>
      </c>
      <c r="DI22" s="141">
        <f t="shared" si="58"/>
        <v>498505</v>
      </c>
      <c r="DJ22" s="141">
        <f t="shared" si="59"/>
        <v>1617626</v>
      </c>
    </row>
    <row r="23" spans="1:114" ht="12" customHeight="1">
      <c r="A23" s="142" t="s">
        <v>105</v>
      </c>
      <c r="B23" s="139" t="s">
        <v>356</v>
      </c>
      <c r="C23" s="142" t="s">
        <v>357</v>
      </c>
      <c r="D23" s="141">
        <f t="shared" si="6"/>
        <v>3006916</v>
      </c>
      <c r="E23" s="141">
        <f t="shared" si="7"/>
        <v>347177</v>
      </c>
      <c r="F23" s="141">
        <v>0</v>
      </c>
      <c r="G23" s="141">
        <v>0</v>
      </c>
      <c r="H23" s="141">
        <v>88700</v>
      </c>
      <c r="I23" s="141">
        <v>160725</v>
      </c>
      <c r="J23" s="141"/>
      <c r="K23" s="141">
        <v>97752</v>
      </c>
      <c r="L23" s="141">
        <v>2659739</v>
      </c>
      <c r="M23" s="141">
        <f t="shared" si="8"/>
        <v>203955</v>
      </c>
      <c r="N23" s="141">
        <f t="shared" si="9"/>
        <v>10837</v>
      </c>
      <c r="O23" s="141">
        <v>0</v>
      </c>
      <c r="P23" s="141">
        <v>0</v>
      </c>
      <c r="Q23" s="141">
        <v>0</v>
      </c>
      <c r="R23" s="141">
        <v>10762</v>
      </c>
      <c r="S23" s="141"/>
      <c r="T23" s="141">
        <v>75</v>
      </c>
      <c r="U23" s="141">
        <v>193118</v>
      </c>
      <c r="V23" s="141">
        <f t="shared" si="10"/>
        <v>3210871</v>
      </c>
      <c r="W23" s="141">
        <f t="shared" si="11"/>
        <v>358014</v>
      </c>
      <c r="X23" s="141">
        <f t="shared" si="12"/>
        <v>0</v>
      </c>
      <c r="Y23" s="141">
        <f t="shared" si="13"/>
        <v>0</v>
      </c>
      <c r="Z23" s="141">
        <f t="shared" si="14"/>
        <v>88700</v>
      </c>
      <c r="AA23" s="141">
        <f t="shared" si="15"/>
        <v>171487</v>
      </c>
      <c r="AB23" s="141"/>
      <c r="AC23" s="141">
        <f t="shared" si="16"/>
        <v>97827</v>
      </c>
      <c r="AD23" s="141">
        <f t="shared" si="17"/>
        <v>2852857</v>
      </c>
      <c r="AE23" s="141">
        <f t="shared" si="18"/>
        <v>73731</v>
      </c>
      <c r="AF23" s="141">
        <f t="shared" si="19"/>
        <v>73731</v>
      </c>
      <c r="AG23" s="141">
        <v>0</v>
      </c>
      <c r="AH23" s="141">
        <v>53151</v>
      </c>
      <c r="AI23" s="141">
        <v>20580</v>
      </c>
      <c r="AJ23" s="141">
        <v>0</v>
      </c>
      <c r="AK23" s="141">
        <v>0</v>
      </c>
      <c r="AL23" s="141">
        <v>0</v>
      </c>
      <c r="AM23" s="141">
        <f t="shared" si="20"/>
        <v>2764912</v>
      </c>
      <c r="AN23" s="141">
        <f t="shared" si="21"/>
        <v>1631026</v>
      </c>
      <c r="AO23" s="141">
        <v>352713</v>
      </c>
      <c r="AP23" s="141">
        <v>1191184</v>
      </c>
      <c r="AQ23" s="141">
        <v>87129</v>
      </c>
      <c r="AR23" s="141">
        <v>0</v>
      </c>
      <c r="AS23" s="141">
        <f t="shared" si="22"/>
        <v>522003</v>
      </c>
      <c r="AT23" s="141">
        <v>54142</v>
      </c>
      <c r="AU23" s="141">
        <v>467861</v>
      </c>
      <c r="AV23" s="141">
        <v>0</v>
      </c>
      <c r="AW23" s="141">
        <v>40569</v>
      </c>
      <c r="AX23" s="141">
        <f t="shared" si="23"/>
        <v>571314</v>
      </c>
      <c r="AY23" s="141">
        <v>126623</v>
      </c>
      <c r="AZ23" s="141">
        <v>350421</v>
      </c>
      <c r="BA23" s="141">
        <v>94270</v>
      </c>
      <c r="BB23" s="141">
        <v>0</v>
      </c>
      <c r="BC23" s="141">
        <v>95260</v>
      </c>
      <c r="BD23" s="141">
        <v>0</v>
      </c>
      <c r="BE23" s="141">
        <v>73013</v>
      </c>
      <c r="BF23" s="141">
        <f t="shared" si="24"/>
        <v>2911656</v>
      </c>
      <c r="BG23" s="141">
        <f t="shared" si="25"/>
        <v>0</v>
      </c>
      <c r="BH23" s="141">
        <f t="shared" si="26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7"/>
        <v>203442</v>
      </c>
      <c r="BP23" s="141">
        <f t="shared" si="28"/>
        <v>68886</v>
      </c>
      <c r="BQ23" s="141">
        <v>45168</v>
      </c>
      <c r="BR23" s="141">
        <v>0</v>
      </c>
      <c r="BS23" s="141">
        <v>23718</v>
      </c>
      <c r="BT23" s="141">
        <v>0</v>
      </c>
      <c r="BU23" s="141">
        <f t="shared" si="29"/>
        <v>85260</v>
      </c>
      <c r="BV23" s="141">
        <v>359</v>
      </c>
      <c r="BW23" s="141">
        <v>84901</v>
      </c>
      <c r="BX23" s="141">
        <v>0</v>
      </c>
      <c r="BY23" s="141">
        <v>0</v>
      </c>
      <c r="BZ23" s="141">
        <f t="shared" si="30"/>
        <v>49296</v>
      </c>
      <c r="CA23" s="141">
        <v>41665</v>
      </c>
      <c r="CB23" s="141">
        <v>7631</v>
      </c>
      <c r="CC23" s="141">
        <v>0</v>
      </c>
      <c r="CD23" s="141">
        <v>0</v>
      </c>
      <c r="CE23" s="141">
        <v>0</v>
      </c>
      <c r="CF23" s="141">
        <v>0</v>
      </c>
      <c r="CG23" s="141">
        <v>513</v>
      </c>
      <c r="CH23" s="141">
        <f t="shared" si="31"/>
        <v>203955</v>
      </c>
      <c r="CI23" s="141">
        <f t="shared" si="32"/>
        <v>73731</v>
      </c>
      <c r="CJ23" s="141">
        <f t="shared" si="33"/>
        <v>73731</v>
      </c>
      <c r="CK23" s="141">
        <f t="shared" si="34"/>
        <v>0</v>
      </c>
      <c r="CL23" s="141">
        <f t="shared" si="35"/>
        <v>53151</v>
      </c>
      <c r="CM23" s="141">
        <f t="shared" si="36"/>
        <v>20580</v>
      </c>
      <c r="CN23" s="141">
        <f t="shared" si="37"/>
        <v>0</v>
      </c>
      <c r="CO23" s="141">
        <f t="shared" si="38"/>
        <v>0</v>
      </c>
      <c r="CP23" s="141">
        <f t="shared" si="39"/>
        <v>0</v>
      </c>
      <c r="CQ23" s="141">
        <f t="shared" si="40"/>
        <v>2968354</v>
      </c>
      <c r="CR23" s="141">
        <f t="shared" si="41"/>
        <v>1699912</v>
      </c>
      <c r="CS23" s="141">
        <f t="shared" si="42"/>
        <v>397881</v>
      </c>
      <c r="CT23" s="141">
        <f t="shared" si="43"/>
        <v>1191184</v>
      </c>
      <c r="CU23" s="141">
        <f t="shared" si="44"/>
        <v>110847</v>
      </c>
      <c r="CV23" s="141">
        <f t="shared" si="45"/>
        <v>0</v>
      </c>
      <c r="CW23" s="141">
        <f t="shared" si="46"/>
        <v>607263</v>
      </c>
      <c r="CX23" s="141">
        <f t="shared" si="47"/>
        <v>54501</v>
      </c>
      <c r="CY23" s="141">
        <f t="shared" si="48"/>
        <v>552762</v>
      </c>
      <c r="CZ23" s="141">
        <f t="shared" si="49"/>
        <v>0</v>
      </c>
      <c r="DA23" s="141">
        <f t="shared" si="50"/>
        <v>40569</v>
      </c>
      <c r="DB23" s="141">
        <f t="shared" si="51"/>
        <v>620610</v>
      </c>
      <c r="DC23" s="141">
        <f t="shared" si="52"/>
        <v>168288</v>
      </c>
      <c r="DD23" s="141">
        <f t="shared" si="53"/>
        <v>358052</v>
      </c>
      <c r="DE23" s="141">
        <f t="shared" si="54"/>
        <v>94270</v>
      </c>
      <c r="DF23" s="141">
        <f t="shared" si="55"/>
        <v>0</v>
      </c>
      <c r="DG23" s="141">
        <f t="shared" si="56"/>
        <v>95260</v>
      </c>
      <c r="DH23" s="141">
        <f t="shared" si="57"/>
        <v>0</v>
      </c>
      <c r="DI23" s="141">
        <f t="shared" si="58"/>
        <v>73526</v>
      </c>
      <c r="DJ23" s="141">
        <f t="shared" si="59"/>
        <v>3115611</v>
      </c>
    </row>
    <row r="24" spans="1:114" ht="12" customHeight="1">
      <c r="A24" s="142" t="s">
        <v>105</v>
      </c>
      <c r="B24" s="139" t="s">
        <v>358</v>
      </c>
      <c r="C24" s="142" t="s">
        <v>359</v>
      </c>
      <c r="D24" s="141">
        <f t="shared" si="6"/>
        <v>1562881</v>
      </c>
      <c r="E24" s="141">
        <f t="shared" si="7"/>
        <v>250740</v>
      </c>
      <c r="F24" s="141">
        <v>0</v>
      </c>
      <c r="G24" s="141">
        <v>230</v>
      </c>
      <c r="H24" s="141">
        <v>0</v>
      </c>
      <c r="I24" s="141">
        <v>225224</v>
      </c>
      <c r="J24" s="141"/>
      <c r="K24" s="141">
        <v>25286</v>
      </c>
      <c r="L24" s="141">
        <v>1312141</v>
      </c>
      <c r="M24" s="141">
        <f t="shared" si="8"/>
        <v>325751</v>
      </c>
      <c r="N24" s="141">
        <f t="shared" si="9"/>
        <v>36360</v>
      </c>
      <c r="O24" s="141">
        <v>0</v>
      </c>
      <c r="P24" s="141">
        <v>0</v>
      </c>
      <c r="Q24" s="141">
        <v>0</v>
      </c>
      <c r="R24" s="141">
        <v>36360</v>
      </c>
      <c r="S24" s="141"/>
      <c r="T24" s="141">
        <v>0</v>
      </c>
      <c r="U24" s="141">
        <v>289391</v>
      </c>
      <c r="V24" s="141">
        <f t="shared" si="10"/>
        <v>1888632</v>
      </c>
      <c r="W24" s="141">
        <f t="shared" si="11"/>
        <v>287100</v>
      </c>
      <c r="X24" s="141">
        <f t="shared" si="12"/>
        <v>0</v>
      </c>
      <c r="Y24" s="141">
        <f t="shared" si="13"/>
        <v>230</v>
      </c>
      <c r="Z24" s="141">
        <f t="shared" si="14"/>
        <v>0</v>
      </c>
      <c r="AA24" s="141">
        <f t="shared" si="15"/>
        <v>261584</v>
      </c>
      <c r="AB24" s="141"/>
      <c r="AC24" s="141">
        <f t="shared" si="16"/>
        <v>25286</v>
      </c>
      <c r="AD24" s="141">
        <f t="shared" si="17"/>
        <v>1601532</v>
      </c>
      <c r="AE24" s="141">
        <f t="shared" si="18"/>
        <v>0</v>
      </c>
      <c r="AF24" s="141">
        <f t="shared" si="19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79570</v>
      </c>
      <c r="AM24" s="141">
        <f t="shared" si="20"/>
        <v>869388</v>
      </c>
      <c r="AN24" s="141">
        <f t="shared" si="21"/>
        <v>98246</v>
      </c>
      <c r="AO24" s="141">
        <v>77043</v>
      </c>
      <c r="AP24" s="141">
        <v>0</v>
      </c>
      <c r="AQ24" s="141">
        <v>21203</v>
      </c>
      <c r="AR24" s="141">
        <v>0</v>
      </c>
      <c r="AS24" s="141">
        <f t="shared" si="22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3"/>
        <v>771142</v>
      </c>
      <c r="AY24" s="141">
        <v>709883</v>
      </c>
      <c r="AZ24" s="141">
        <v>57254</v>
      </c>
      <c r="BA24" s="141">
        <v>0</v>
      </c>
      <c r="BB24" s="141">
        <v>4005</v>
      </c>
      <c r="BC24" s="141">
        <v>340991</v>
      </c>
      <c r="BD24" s="141">
        <v>0</v>
      </c>
      <c r="BE24" s="141">
        <v>272932</v>
      </c>
      <c r="BF24" s="141">
        <f t="shared" si="24"/>
        <v>1142320</v>
      </c>
      <c r="BG24" s="141">
        <f t="shared" si="25"/>
        <v>0</v>
      </c>
      <c r="BH24" s="141">
        <f t="shared" si="26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7"/>
        <v>240204</v>
      </c>
      <c r="BP24" s="141">
        <f t="shared" si="28"/>
        <v>40146</v>
      </c>
      <c r="BQ24" s="141">
        <v>40146</v>
      </c>
      <c r="BR24" s="141">
        <v>0</v>
      </c>
      <c r="BS24" s="141">
        <v>0</v>
      </c>
      <c r="BT24" s="141">
        <v>0</v>
      </c>
      <c r="BU24" s="141">
        <f t="shared" si="29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0"/>
        <v>200058</v>
      </c>
      <c r="CA24" s="141">
        <v>62092</v>
      </c>
      <c r="CB24" s="141">
        <v>0</v>
      </c>
      <c r="CC24" s="141">
        <v>0</v>
      </c>
      <c r="CD24" s="141">
        <v>137966</v>
      </c>
      <c r="CE24" s="141">
        <v>0</v>
      </c>
      <c r="CF24" s="141">
        <v>0</v>
      </c>
      <c r="CG24" s="141">
        <v>85547</v>
      </c>
      <c r="CH24" s="141">
        <f t="shared" si="31"/>
        <v>325751</v>
      </c>
      <c r="CI24" s="141">
        <f t="shared" si="32"/>
        <v>0</v>
      </c>
      <c r="CJ24" s="141">
        <f t="shared" si="33"/>
        <v>0</v>
      </c>
      <c r="CK24" s="141">
        <f t="shared" si="34"/>
        <v>0</v>
      </c>
      <c r="CL24" s="141">
        <f t="shared" si="35"/>
        <v>0</v>
      </c>
      <c r="CM24" s="141">
        <f t="shared" si="36"/>
        <v>0</v>
      </c>
      <c r="CN24" s="141">
        <f t="shared" si="37"/>
        <v>0</v>
      </c>
      <c r="CO24" s="141">
        <f t="shared" si="38"/>
        <v>0</v>
      </c>
      <c r="CP24" s="141">
        <f t="shared" si="39"/>
        <v>79570</v>
      </c>
      <c r="CQ24" s="141">
        <f t="shared" si="40"/>
        <v>1109592</v>
      </c>
      <c r="CR24" s="141">
        <f t="shared" si="41"/>
        <v>138392</v>
      </c>
      <c r="CS24" s="141">
        <f t="shared" si="42"/>
        <v>117189</v>
      </c>
      <c r="CT24" s="141">
        <f t="shared" si="43"/>
        <v>0</v>
      </c>
      <c r="CU24" s="141">
        <f t="shared" si="44"/>
        <v>21203</v>
      </c>
      <c r="CV24" s="141">
        <f t="shared" si="45"/>
        <v>0</v>
      </c>
      <c r="CW24" s="141">
        <f t="shared" si="46"/>
        <v>0</v>
      </c>
      <c r="CX24" s="141">
        <f t="shared" si="47"/>
        <v>0</v>
      </c>
      <c r="CY24" s="141">
        <f t="shared" si="48"/>
        <v>0</v>
      </c>
      <c r="CZ24" s="141">
        <f t="shared" si="49"/>
        <v>0</v>
      </c>
      <c r="DA24" s="141">
        <f t="shared" si="50"/>
        <v>0</v>
      </c>
      <c r="DB24" s="141">
        <f t="shared" si="51"/>
        <v>971200</v>
      </c>
      <c r="DC24" s="141">
        <f t="shared" si="52"/>
        <v>771975</v>
      </c>
      <c r="DD24" s="141">
        <f t="shared" si="53"/>
        <v>57254</v>
      </c>
      <c r="DE24" s="141">
        <f t="shared" si="54"/>
        <v>0</v>
      </c>
      <c r="DF24" s="141">
        <f t="shared" si="55"/>
        <v>141971</v>
      </c>
      <c r="DG24" s="141">
        <f t="shared" si="56"/>
        <v>340991</v>
      </c>
      <c r="DH24" s="141">
        <f t="shared" si="57"/>
        <v>0</v>
      </c>
      <c r="DI24" s="141">
        <f t="shared" si="58"/>
        <v>358479</v>
      </c>
      <c r="DJ24" s="141">
        <f t="shared" si="59"/>
        <v>1468071</v>
      </c>
    </row>
    <row r="25" spans="1:114" ht="12" customHeight="1">
      <c r="A25" s="142" t="s">
        <v>105</v>
      </c>
      <c r="B25" s="139" t="s">
        <v>360</v>
      </c>
      <c r="C25" s="142" t="s">
        <v>361</v>
      </c>
      <c r="D25" s="141">
        <f t="shared" si="6"/>
        <v>1882979</v>
      </c>
      <c r="E25" s="141">
        <f t="shared" si="7"/>
        <v>14800</v>
      </c>
      <c r="F25" s="141">
        <v>0</v>
      </c>
      <c r="G25" s="141">
        <v>0</v>
      </c>
      <c r="H25" s="141">
        <v>13900</v>
      </c>
      <c r="I25" s="141">
        <v>234</v>
      </c>
      <c r="J25" s="141"/>
      <c r="K25" s="141">
        <v>666</v>
      </c>
      <c r="L25" s="141">
        <v>1868179</v>
      </c>
      <c r="M25" s="141">
        <f t="shared" si="8"/>
        <v>317847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317847</v>
      </c>
      <c r="V25" s="141">
        <f t="shared" si="10"/>
        <v>2200826</v>
      </c>
      <c r="W25" s="141">
        <f t="shared" si="11"/>
        <v>14800</v>
      </c>
      <c r="X25" s="141">
        <f t="shared" si="12"/>
        <v>0</v>
      </c>
      <c r="Y25" s="141">
        <f t="shared" si="13"/>
        <v>0</v>
      </c>
      <c r="Z25" s="141">
        <f t="shared" si="14"/>
        <v>13900</v>
      </c>
      <c r="AA25" s="141">
        <f t="shared" si="15"/>
        <v>234</v>
      </c>
      <c r="AB25" s="141"/>
      <c r="AC25" s="141">
        <f t="shared" si="16"/>
        <v>666</v>
      </c>
      <c r="AD25" s="141">
        <f t="shared" si="17"/>
        <v>2186026</v>
      </c>
      <c r="AE25" s="141">
        <f t="shared" si="18"/>
        <v>0</v>
      </c>
      <c r="AF25" s="141">
        <f t="shared" si="19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0"/>
        <v>1856295</v>
      </c>
      <c r="AN25" s="141">
        <f t="shared" si="21"/>
        <v>571180</v>
      </c>
      <c r="AO25" s="141">
        <v>124452</v>
      </c>
      <c r="AP25" s="141">
        <v>446728</v>
      </c>
      <c r="AQ25" s="141">
        <v>0</v>
      </c>
      <c r="AR25" s="141">
        <v>0</v>
      </c>
      <c r="AS25" s="141">
        <f t="shared" si="22"/>
        <v>51056</v>
      </c>
      <c r="AT25" s="141">
        <v>43802</v>
      </c>
      <c r="AU25" s="141">
        <v>7254</v>
      </c>
      <c r="AV25" s="141">
        <v>0</v>
      </c>
      <c r="AW25" s="141">
        <v>12475</v>
      </c>
      <c r="AX25" s="141">
        <f t="shared" si="23"/>
        <v>1221584</v>
      </c>
      <c r="AY25" s="141">
        <v>238134</v>
      </c>
      <c r="AZ25" s="141">
        <v>902074</v>
      </c>
      <c r="BA25" s="141">
        <v>81376</v>
      </c>
      <c r="BB25" s="141">
        <v>0</v>
      </c>
      <c r="BC25" s="141">
        <v>0</v>
      </c>
      <c r="BD25" s="141">
        <v>0</v>
      </c>
      <c r="BE25" s="141">
        <v>26684</v>
      </c>
      <c r="BF25" s="141">
        <f t="shared" si="24"/>
        <v>1882979</v>
      </c>
      <c r="BG25" s="141">
        <f t="shared" si="25"/>
        <v>0</v>
      </c>
      <c r="BH25" s="141">
        <f t="shared" si="26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7"/>
        <v>317847</v>
      </c>
      <c r="BP25" s="141">
        <f t="shared" si="28"/>
        <v>29597</v>
      </c>
      <c r="BQ25" s="141">
        <v>29597</v>
      </c>
      <c r="BR25" s="141">
        <v>0</v>
      </c>
      <c r="BS25" s="141">
        <v>0</v>
      </c>
      <c r="BT25" s="141">
        <v>0</v>
      </c>
      <c r="BU25" s="141">
        <f t="shared" si="29"/>
        <v>47243</v>
      </c>
      <c r="BV25" s="141">
        <v>27334</v>
      </c>
      <c r="BW25" s="141">
        <v>19909</v>
      </c>
      <c r="BX25" s="141">
        <v>0</v>
      </c>
      <c r="BY25" s="141">
        <v>0</v>
      </c>
      <c r="BZ25" s="141">
        <f t="shared" si="30"/>
        <v>241007</v>
      </c>
      <c r="CA25" s="141">
        <v>12225</v>
      </c>
      <c r="CB25" s="141">
        <v>59090</v>
      </c>
      <c r="CC25" s="141">
        <v>169692</v>
      </c>
      <c r="CD25" s="141">
        <v>0</v>
      </c>
      <c r="CE25" s="141">
        <v>0</v>
      </c>
      <c r="CF25" s="141">
        <v>0</v>
      </c>
      <c r="CG25" s="141">
        <v>0</v>
      </c>
      <c r="CH25" s="141">
        <f t="shared" si="31"/>
        <v>317847</v>
      </c>
      <c r="CI25" s="141">
        <f t="shared" si="32"/>
        <v>0</v>
      </c>
      <c r="CJ25" s="141">
        <f t="shared" si="33"/>
        <v>0</v>
      </c>
      <c r="CK25" s="141">
        <f t="shared" si="34"/>
        <v>0</v>
      </c>
      <c r="CL25" s="141">
        <f t="shared" si="35"/>
        <v>0</v>
      </c>
      <c r="CM25" s="141">
        <f t="shared" si="36"/>
        <v>0</v>
      </c>
      <c r="CN25" s="141">
        <f t="shared" si="37"/>
        <v>0</v>
      </c>
      <c r="CO25" s="141">
        <f t="shared" si="38"/>
        <v>0</v>
      </c>
      <c r="CP25" s="141">
        <f t="shared" si="39"/>
        <v>0</v>
      </c>
      <c r="CQ25" s="141">
        <f t="shared" si="40"/>
        <v>2174142</v>
      </c>
      <c r="CR25" s="141">
        <f t="shared" si="41"/>
        <v>600777</v>
      </c>
      <c r="CS25" s="141">
        <f t="shared" si="42"/>
        <v>154049</v>
      </c>
      <c r="CT25" s="141">
        <f t="shared" si="43"/>
        <v>446728</v>
      </c>
      <c r="CU25" s="141">
        <f t="shared" si="44"/>
        <v>0</v>
      </c>
      <c r="CV25" s="141">
        <f t="shared" si="45"/>
        <v>0</v>
      </c>
      <c r="CW25" s="141">
        <f t="shared" si="46"/>
        <v>98299</v>
      </c>
      <c r="CX25" s="141">
        <f t="shared" si="47"/>
        <v>71136</v>
      </c>
      <c r="CY25" s="141">
        <f t="shared" si="48"/>
        <v>27163</v>
      </c>
      <c r="CZ25" s="141">
        <f t="shared" si="49"/>
        <v>0</v>
      </c>
      <c r="DA25" s="141">
        <f t="shared" si="50"/>
        <v>12475</v>
      </c>
      <c r="DB25" s="141">
        <f t="shared" si="51"/>
        <v>1462591</v>
      </c>
      <c r="DC25" s="141">
        <f t="shared" si="52"/>
        <v>250359</v>
      </c>
      <c r="DD25" s="141">
        <f t="shared" si="53"/>
        <v>961164</v>
      </c>
      <c r="DE25" s="141">
        <f t="shared" si="54"/>
        <v>251068</v>
      </c>
      <c r="DF25" s="141">
        <f t="shared" si="55"/>
        <v>0</v>
      </c>
      <c r="DG25" s="141">
        <f t="shared" si="56"/>
        <v>0</v>
      </c>
      <c r="DH25" s="141">
        <f t="shared" si="57"/>
        <v>0</v>
      </c>
      <c r="DI25" s="141">
        <f t="shared" si="58"/>
        <v>26684</v>
      </c>
      <c r="DJ25" s="141">
        <f t="shared" si="59"/>
        <v>2200826</v>
      </c>
    </row>
    <row r="26" spans="1:114" ht="12" customHeight="1">
      <c r="A26" s="142" t="s">
        <v>105</v>
      </c>
      <c r="B26" s="139" t="s">
        <v>362</v>
      </c>
      <c r="C26" s="142" t="s">
        <v>363</v>
      </c>
      <c r="D26" s="141">
        <f t="shared" si="6"/>
        <v>2377745</v>
      </c>
      <c r="E26" s="141">
        <f t="shared" si="7"/>
        <v>338486</v>
      </c>
      <c r="F26" s="141">
        <v>0</v>
      </c>
      <c r="G26" s="141">
        <v>166</v>
      </c>
      <c r="H26" s="141">
        <v>0</v>
      </c>
      <c r="I26" s="141">
        <v>314057</v>
      </c>
      <c r="J26" s="141"/>
      <c r="K26" s="141">
        <v>24263</v>
      </c>
      <c r="L26" s="141">
        <v>2039259</v>
      </c>
      <c r="M26" s="141">
        <f t="shared" si="8"/>
        <v>271910</v>
      </c>
      <c r="N26" s="141">
        <f t="shared" si="9"/>
        <v>36719</v>
      </c>
      <c r="O26" s="141">
        <v>0</v>
      </c>
      <c r="P26" s="141">
        <v>0</v>
      </c>
      <c r="Q26" s="141">
        <v>0</v>
      </c>
      <c r="R26" s="141">
        <v>21954</v>
      </c>
      <c r="S26" s="141"/>
      <c r="T26" s="141">
        <v>14765</v>
      </c>
      <c r="U26" s="141">
        <v>235191</v>
      </c>
      <c r="V26" s="141">
        <f t="shared" si="10"/>
        <v>2649655</v>
      </c>
      <c r="W26" s="141">
        <f t="shared" si="11"/>
        <v>375205</v>
      </c>
      <c r="X26" s="141">
        <f t="shared" si="12"/>
        <v>0</v>
      </c>
      <c r="Y26" s="141">
        <f t="shared" si="13"/>
        <v>166</v>
      </c>
      <c r="Z26" s="141">
        <f t="shared" si="14"/>
        <v>0</v>
      </c>
      <c r="AA26" s="141">
        <f t="shared" si="15"/>
        <v>336011</v>
      </c>
      <c r="AB26" s="141"/>
      <c r="AC26" s="141">
        <f t="shared" si="16"/>
        <v>39028</v>
      </c>
      <c r="AD26" s="141">
        <f t="shared" si="17"/>
        <v>2274450</v>
      </c>
      <c r="AE26" s="141">
        <f t="shared" si="18"/>
        <v>580303</v>
      </c>
      <c r="AF26" s="141">
        <f t="shared" si="19"/>
        <v>580303</v>
      </c>
      <c r="AG26" s="141">
        <v>0</v>
      </c>
      <c r="AH26" s="141">
        <v>0</v>
      </c>
      <c r="AI26" s="141">
        <v>0</v>
      </c>
      <c r="AJ26" s="141">
        <v>580303</v>
      </c>
      <c r="AK26" s="141">
        <v>0</v>
      </c>
      <c r="AL26" s="141">
        <v>109233</v>
      </c>
      <c r="AM26" s="141">
        <f t="shared" si="20"/>
        <v>1193257</v>
      </c>
      <c r="AN26" s="141">
        <f t="shared" si="21"/>
        <v>71984</v>
      </c>
      <c r="AO26" s="141">
        <v>71984</v>
      </c>
      <c r="AP26" s="141">
        <v>0</v>
      </c>
      <c r="AQ26" s="141">
        <v>0</v>
      </c>
      <c r="AR26" s="141">
        <v>0</v>
      </c>
      <c r="AS26" s="141">
        <f t="shared" si="22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3"/>
        <v>1121273</v>
      </c>
      <c r="AY26" s="141">
        <v>1099186</v>
      </c>
      <c r="AZ26" s="141">
        <v>0</v>
      </c>
      <c r="BA26" s="141">
        <v>0</v>
      </c>
      <c r="BB26" s="141">
        <v>22087</v>
      </c>
      <c r="BC26" s="141">
        <v>494952</v>
      </c>
      <c r="BD26" s="141">
        <v>0</v>
      </c>
      <c r="BE26" s="141">
        <v>0</v>
      </c>
      <c r="BF26" s="141">
        <f t="shared" si="24"/>
        <v>1773560</v>
      </c>
      <c r="BG26" s="141">
        <f t="shared" si="25"/>
        <v>0</v>
      </c>
      <c r="BH26" s="141">
        <f t="shared" si="26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8444</v>
      </c>
      <c r="BO26" s="141">
        <f t="shared" si="27"/>
        <v>62202</v>
      </c>
      <c r="BP26" s="141">
        <f t="shared" si="28"/>
        <v>10081</v>
      </c>
      <c r="BQ26" s="141">
        <v>10081</v>
      </c>
      <c r="BR26" s="141">
        <v>0</v>
      </c>
      <c r="BS26" s="141">
        <v>0</v>
      </c>
      <c r="BT26" s="141">
        <v>0</v>
      </c>
      <c r="BU26" s="141">
        <f t="shared" si="29"/>
        <v>52121</v>
      </c>
      <c r="BV26" s="141">
        <v>0</v>
      </c>
      <c r="BW26" s="141">
        <v>52121</v>
      </c>
      <c r="BX26" s="141">
        <v>0</v>
      </c>
      <c r="BY26" s="141">
        <v>0</v>
      </c>
      <c r="BZ26" s="141">
        <f t="shared" si="30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180296</v>
      </c>
      <c r="CF26" s="141">
        <v>0</v>
      </c>
      <c r="CG26" s="141">
        <v>20968</v>
      </c>
      <c r="CH26" s="141">
        <f t="shared" si="31"/>
        <v>83170</v>
      </c>
      <c r="CI26" s="141">
        <f t="shared" si="32"/>
        <v>580303</v>
      </c>
      <c r="CJ26" s="141">
        <f t="shared" si="33"/>
        <v>580303</v>
      </c>
      <c r="CK26" s="141">
        <f t="shared" si="34"/>
        <v>0</v>
      </c>
      <c r="CL26" s="141">
        <f t="shared" si="35"/>
        <v>0</v>
      </c>
      <c r="CM26" s="141">
        <f t="shared" si="36"/>
        <v>0</v>
      </c>
      <c r="CN26" s="141">
        <f t="shared" si="37"/>
        <v>580303</v>
      </c>
      <c r="CO26" s="141">
        <f t="shared" si="38"/>
        <v>0</v>
      </c>
      <c r="CP26" s="141">
        <f t="shared" si="39"/>
        <v>117677</v>
      </c>
      <c r="CQ26" s="141">
        <f t="shared" si="40"/>
        <v>1255459</v>
      </c>
      <c r="CR26" s="141">
        <f t="shared" si="41"/>
        <v>82065</v>
      </c>
      <c r="CS26" s="141">
        <f t="shared" si="42"/>
        <v>82065</v>
      </c>
      <c r="CT26" s="141">
        <f t="shared" si="43"/>
        <v>0</v>
      </c>
      <c r="CU26" s="141">
        <f t="shared" si="44"/>
        <v>0</v>
      </c>
      <c r="CV26" s="141">
        <f t="shared" si="45"/>
        <v>0</v>
      </c>
      <c r="CW26" s="141">
        <f t="shared" si="46"/>
        <v>52121</v>
      </c>
      <c r="CX26" s="141">
        <f t="shared" si="47"/>
        <v>0</v>
      </c>
      <c r="CY26" s="141">
        <f t="shared" si="48"/>
        <v>52121</v>
      </c>
      <c r="CZ26" s="141">
        <f t="shared" si="49"/>
        <v>0</v>
      </c>
      <c r="DA26" s="141">
        <f t="shared" si="50"/>
        <v>0</v>
      </c>
      <c r="DB26" s="141">
        <f t="shared" si="51"/>
        <v>1121273</v>
      </c>
      <c r="DC26" s="141">
        <f t="shared" si="52"/>
        <v>1099186</v>
      </c>
      <c r="DD26" s="141">
        <f t="shared" si="53"/>
        <v>0</v>
      </c>
      <c r="DE26" s="141">
        <f t="shared" si="54"/>
        <v>0</v>
      </c>
      <c r="DF26" s="141">
        <f t="shared" si="55"/>
        <v>22087</v>
      </c>
      <c r="DG26" s="141">
        <f t="shared" si="56"/>
        <v>675248</v>
      </c>
      <c r="DH26" s="141">
        <f t="shared" si="57"/>
        <v>0</v>
      </c>
      <c r="DI26" s="141">
        <f t="shared" si="58"/>
        <v>20968</v>
      </c>
      <c r="DJ26" s="141">
        <f t="shared" si="59"/>
        <v>1856730</v>
      </c>
    </row>
    <row r="27" spans="1:114" ht="12" customHeight="1">
      <c r="A27" s="142" t="s">
        <v>105</v>
      </c>
      <c r="B27" s="139" t="s">
        <v>364</v>
      </c>
      <c r="C27" s="142" t="s">
        <v>365</v>
      </c>
      <c r="D27" s="141">
        <f t="shared" si="6"/>
        <v>1689007</v>
      </c>
      <c r="E27" s="141">
        <f t="shared" si="7"/>
        <v>22879</v>
      </c>
      <c r="F27" s="141">
        <v>0</v>
      </c>
      <c r="G27" s="141">
        <v>0</v>
      </c>
      <c r="H27" s="141">
        <v>0</v>
      </c>
      <c r="I27" s="141">
        <v>22879</v>
      </c>
      <c r="J27" s="141"/>
      <c r="K27" s="141">
        <v>0</v>
      </c>
      <c r="L27" s="141">
        <v>1666128</v>
      </c>
      <c r="M27" s="141">
        <f t="shared" si="8"/>
        <v>172952</v>
      </c>
      <c r="N27" s="141">
        <f t="shared" si="9"/>
        <v>90</v>
      </c>
      <c r="O27" s="141">
        <v>0</v>
      </c>
      <c r="P27" s="141">
        <v>0</v>
      </c>
      <c r="Q27" s="141">
        <v>0</v>
      </c>
      <c r="R27" s="141">
        <v>90</v>
      </c>
      <c r="S27" s="141"/>
      <c r="T27" s="141">
        <v>0</v>
      </c>
      <c r="U27" s="141">
        <v>172862</v>
      </c>
      <c r="V27" s="141">
        <f t="shared" si="10"/>
        <v>1861959</v>
      </c>
      <c r="W27" s="141">
        <f t="shared" si="11"/>
        <v>22969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22969</v>
      </c>
      <c r="AB27" s="141"/>
      <c r="AC27" s="141">
        <f t="shared" si="16"/>
        <v>0</v>
      </c>
      <c r="AD27" s="141">
        <f t="shared" si="17"/>
        <v>1838990</v>
      </c>
      <c r="AE27" s="141">
        <f t="shared" si="18"/>
        <v>0</v>
      </c>
      <c r="AF27" s="141">
        <f t="shared" si="19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967</v>
      </c>
      <c r="AM27" s="141">
        <f t="shared" si="20"/>
        <v>1033836</v>
      </c>
      <c r="AN27" s="141">
        <f t="shared" si="21"/>
        <v>58024</v>
      </c>
      <c r="AO27" s="141">
        <v>58024</v>
      </c>
      <c r="AP27" s="141">
        <v>0</v>
      </c>
      <c r="AQ27" s="141">
        <v>0</v>
      </c>
      <c r="AR27" s="141">
        <v>0</v>
      </c>
      <c r="AS27" s="141">
        <f t="shared" si="22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3"/>
        <v>975812</v>
      </c>
      <c r="AY27" s="141">
        <v>953925</v>
      </c>
      <c r="AZ27" s="141">
        <v>21887</v>
      </c>
      <c r="BA27" s="141">
        <v>0</v>
      </c>
      <c r="BB27" s="141">
        <v>0</v>
      </c>
      <c r="BC27" s="141">
        <v>654204</v>
      </c>
      <c r="BD27" s="141">
        <v>0</v>
      </c>
      <c r="BE27" s="141">
        <v>0</v>
      </c>
      <c r="BF27" s="141">
        <f t="shared" si="24"/>
        <v>1033836</v>
      </c>
      <c r="BG27" s="141">
        <f t="shared" si="25"/>
        <v>0</v>
      </c>
      <c r="BH27" s="141">
        <f t="shared" si="26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7"/>
        <v>15775</v>
      </c>
      <c r="BP27" s="141">
        <f t="shared" si="28"/>
        <v>15775</v>
      </c>
      <c r="BQ27" s="141">
        <v>15775</v>
      </c>
      <c r="BR27" s="141">
        <v>0</v>
      </c>
      <c r="BS27" s="141">
        <v>0</v>
      </c>
      <c r="BT27" s="141">
        <v>0</v>
      </c>
      <c r="BU27" s="141">
        <f t="shared" si="29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0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149468</v>
      </c>
      <c r="CF27" s="141">
        <v>0</v>
      </c>
      <c r="CG27" s="141">
        <v>57709</v>
      </c>
      <c r="CH27" s="141">
        <f t="shared" si="31"/>
        <v>73484</v>
      </c>
      <c r="CI27" s="141">
        <f t="shared" si="32"/>
        <v>0</v>
      </c>
      <c r="CJ27" s="141">
        <f t="shared" si="33"/>
        <v>0</v>
      </c>
      <c r="CK27" s="141">
        <f t="shared" si="34"/>
        <v>0</v>
      </c>
      <c r="CL27" s="141">
        <f t="shared" si="35"/>
        <v>0</v>
      </c>
      <c r="CM27" s="141">
        <f t="shared" si="36"/>
        <v>0</v>
      </c>
      <c r="CN27" s="141">
        <f t="shared" si="37"/>
        <v>0</v>
      </c>
      <c r="CO27" s="141">
        <f t="shared" si="38"/>
        <v>0</v>
      </c>
      <c r="CP27" s="141">
        <f t="shared" si="39"/>
        <v>967</v>
      </c>
      <c r="CQ27" s="141">
        <f t="shared" si="40"/>
        <v>1049611</v>
      </c>
      <c r="CR27" s="141">
        <f t="shared" si="41"/>
        <v>73799</v>
      </c>
      <c r="CS27" s="141">
        <f t="shared" si="42"/>
        <v>73799</v>
      </c>
      <c r="CT27" s="141">
        <f t="shared" si="43"/>
        <v>0</v>
      </c>
      <c r="CU27" s="141">
        <f t="shared" si="44"/>
        <v>0</v>
      </c>
      <c r="CV27" s="141">
        <f t="shared" si="45"/>
        <v>0</v>
      </c>
      <c r="CW27" s="141">
        <f t="shared" si="46"/>
        <v>0</v>
      </c>
      <c r="CX27" s="141">
        <f t="shared" si="47"/>
        <v>0</v>
      </c>
      <c r="CY27" s="141">
        <f t="shared" si="48"/>
        <v>0</v>
      </c>
      <c r="CZ27" s="141">
        <f t="shared" si="49"/>
        <v>0</v>
      </c>
      <c r="DA27" s="141">
        <f t="shared" si="50"/>
        <v>0</v>
      </c>
      <c r="DB27" s="141">
        <f t="shared" si="51"/>
        <v>975812</v>
      </c>
      <c r="DC27" s="141">
        <f t="shared" si="52"/>
        <v>953925</v>
      </c>
      <c r="DD27" s="141">
        <f t="shared" si="53"/>
        <v>21887</v>
      </c>
      <c r="DE27" s="141">
        <f t="shared" si="54"/>
        <v>0</v>
      </c>
      <c r="DF27" s="141">
        <f t="shared" si="55"/>
        <v>0</v>
      </c>
      <c r="DG27" s="141">
        <f t="shared" si="56"/>
        <v>803672</v>
      </c>
      <c r="DH27" s="141">
        <f t="shared" si="57"/>
        <v>0</v>
      </c>
      <c r="DI27" s="141">
        <f t="shared" si="58"/>
        <v>57709</v>
      </c>
      <c r="DJ27" s="141">
        <f t="shared" si="59"/>
        <v>1107320</v>
      </c>
    </row>
    <row r="28" spans="1:114" ht="12" customHeight="1">
      <c r="A28" s="142" t="s">
        <v>105</v>
      </c>
      <c r="B28" s="139" t="s">
        <v>366</v>
      </c>
      <c r="C28" s="142" t="s">
        <v>367</v>
      </c>
      <c r="D28" s="141">
        <f t="shared" si="6"/>
        <v>2058889</v>
      </c>
      <c r="E28" s="141">
        <f t="shared" si="7"/>
        <v>177881</v>
      </c>
      <c r="F28" s="141">
        <v>0</v>
      </c>
      <c r="G28" s="141">
        <v>0</v>
      </c>
      <c r="H28" s="141">
        <v>0</v>
      </c>
      <c r="I28" s="141">
        <v>127463</v>
      </c>
      <c r="J28" s="141"/>
      <c r="K28" s="141">
        <v>50418</v>
      </c>
      <c r="L28" s="141">
        <v>1881008</v>
      </c>
      <c r="M28" s="141">
        <f t="shared" si="8"/>
        <v>36013</v>
      </c>
      <c r="N28" s="141">
        <f t="shared" si="9"/>
        <v>3847</v>
      </c>
      <c r="O28" s="141">
        <v>0</v>
      </c>
      <c r="P28" s="141">
        <v>0</v>
      </c>
      <c r="Q28" s="141">
        <v>0</v>
      </c>
      <c r="R28" s="141">
        <v>3461</v>
      </c>
      <c r="S28" s="141"/>
      <c r="T28" s="141">
        <v>386</v>
      </c>
      <c r="U28" s="141">
        <v>32166</v>
      </c>
      <c r="V28" s="141">
        <f t="shared" si="10"/>
        <v>2094902</v>
      </c>
      <c r="W28" s="141">
        <f t="shared" si="11"/>
        <v>181728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130924</v>
      </c>
      <c r="AB28" s="141"/>
      <c r="AC28" s="141">
        <f t="shared" si="16"/>
        <v>50804</v>
      </c>
      <c r="AD28" s="141">
        <f t="shared" si="17"/>
        <v>1913174</v>
      </c>
      <c r="AE28" s="141">
        <f t="shared" si="18"/>
        <v>1281</v>
      </c>
      <c r="AF28" s="141">
        <f t="shared" si="19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1281</v>
      </c>
      <c r="AL28" s="141">
        <v>0</v>
      </c>
      <c r="AM28" s="141">
        <f t="shared" si="20"/>
        <v>1903709</v>
      </c>
      <c r="AN28" s="141">
        <f t="shared" si="21"/>
        <v>832651</v>
      </c>
      <c r="AO28" s="141">
        <v>149877</v>
      </c>
      <c r="AP28" s="141">
        <v>524570</v>
      </c>
      <c r="AQ28" s="141">
        <v>158204</v>
      </c>
      <c r="AR28" s="141">
        <v>0</v>
      </c>
      <c r="AS28" s="141">
        <f t="shared" si="22"/>
        <v>755038</v>
      </c>
      <c r="AT28" s="141">
        <v>52213</v>
      </c>
      <c r="AU28" s="141">
        <v>700802</v>
      </c>
      <c r="AV28" s="141">
        <v>2023</v>
      </c>
      <c r="AW28" s="141">
        <v>7883</v>
      </c>
      <c r="AX28" s="141">
        <f t="shared" si="23"/>
        <v>308137</v>
      </c>
      <c r="AY28" s="141">
        <v>131222</v>
      </c>
      <c r="AZ28" s="141">
        <v>145027</v>
      </c>
      <c r="BA28" s="141">
        <v>24966</v>
      </c>
      <c r="BB28" s="141">
        <v>6922</v>
      </c>
      <c r="BC28" s="141">
        <v>0</v>
      </c>
      <c r="BD28" s="141">
        <v>0</v>
      </c>
      <c r="BE28" s="141">
        <v>153899</v>
      </c>
      <c r="BF28" s="141">
        <f t="shared" si="24"/>
        <v>2058889</v>
      </c>
      <c r="BG28" s="141">
        <f t="shared" si="25"/>
        <v>0</v>
      </c>
      <c r="BH28" s="141">
        <f t="shared" si="26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7"/>
        <v>36013</v>
      </c>
      <c r="BP28" s="141">
        <f t="shared" si="28"/>
        <v>24980</v>
      </c>
      <c r="BQ28" s="141">
        <v>0</v>
      </c>
      <c r="BR28" s="141">
        <v>24980</v>
      </c>
      <c r="BS28" s="141">
        <v>0</v>
      </c>
      <c r="BT28" s="141">
        <v>0</v>
      </c>
      <c r="BU28" s="141">
        <f t="shared" si="29"/>
        <v>11033</v>
      </c>
      <c r="BV28" s="141">
        <v>10540</v>
      </c>
      <c r="BW28" s="141">
        <v>493</v>
      </c>
      <c r="BX28" s="141">
        <v>0</v>
      </c>
      <c r="BY28" s="141">
        <v>0</v>
      </c>
      <c r="BZ28" s="141">
        <f t="shared" si="30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0</v>
      </c>
      <c r="CF28" s="141">
        <v>0</v>
      </c>
      <c r="CG28" s="141">
        <v>0</v>
      </c>
      <c r="CH28" s="141">
        <f t="shared" si="31"/>
        <v>36013</v>
      </c>
      <c r="CI28" s="141">
        <f t="shared" si="32"/>
        <v>1281</v>
      </c>
      <c r="CJ28" s="141">
        <f t="shared" si="33"/>
        <v>0</v>
      </c>
      <c r="CK28" s="141">
        <f t="shared" si="34"/>
        <v>0</v>
      </c>
      <c r="CL28" s="141">
        <f t="shared" si="35"/>
        <v>0</v>
      </c>
      <c r="CM28" s="141">
        <f t="shared" si="36"/>
        <v>0</v>
      </c>
      <c r="CN28" s="141">
        <f t="shared" si="37"/>
        <v>0</v>
      </c>
      <c r="CO28" s="141">
        <f t="shared" si="38"/>
        <v>1281</v>
      </c>
      <c r="CP28" s="141">
        <f t="shared" si="39"/>
        <v>0</v>
      </c>
      <c r="CQ28" s="141">
        <f t="shared" si="40"/>
        <v>1939722</v>
      </c>
      <c r="CR28" s="141">
        <f t="shared" si="41"/>
        <v>857631</v>
      </c>
      <c r="CS28" s="141">
        <f t="shared" si="42"/>
        <v>149877</v>
      </c>
      <c r="CT28" s="141">
        <f t="shared" si="43"/>
        <v>549550</v>
      </c>
      <c r="CU28" s="141">
        <f t="shared" si="44"/>
        <v>158204</v>
      </c>
      <c r="CV28" s="141">
        <f t="shared" si="45"/>
        <v>0</v>
      </c>
      <c r="CW28" s="141">
        <f t="shared" si="46"/>
        <v>766071</v>
      </c>
      <c r="CX28" s="141">
        <f t="shared" si="47"/>
        <v>62753</v>
      </c>
      <c r="CY28" s="141">
        <f t="shared" si="48"/>
        <v>701295</v>
      </c>
      <c r="CZ28" s="141">
        <f t="shared" si="49"/>
        <v>2023</v>
      </c>
      <c r="DA28" s="141">
        <f t="shared" si="50"/>
        <v>7883</v>
      </c>
      <c r="DB28" s="141">
        <f t="shared" si="51"/>
        <v>308137</v>
      </c>
      <c r="DC28" s="141">
        <f t="shared" si="52"/>
        <v>131222</v>
      </c>
      <c r="DD28" s="141">
        <f t="shared" si="53"/>
        <v>145027</v>
      </c>
      <c r="DE28" s="141">
        <f t="shared" si="54"/>
        <v>24966</v>
      </c>
      <c r="DF28" s="141">
        <f t="shared" si="55"/>
        <v>6922</v>
      </c>
      <c r="DG28" s="141">
        <f t="shared" si="56"/>
        <v>0</v>
      </c>
      <c r="DH28" s="141">
        <f t="shared" si="57"/>
        <v>0</v>
      </c>
      <c r="DI28" s="141">
        <f t="shared" si="58"/>
        <v>153899</v>
      </c>
      <c r="DJ28" s="141">
        <f t="shared" si="59"/>
        <v>2094902</v>
      </c>
    </row>
    <row r="29" spans="1:114" ht="12" customHeight="1">
      <c r="A29" s="142" t="s">
        <v>105</v>
      </c>
      <c r="B29" s="139" t="s">
        <v>368</v>
      </c>
      <c r="C29" s="142" t="s">
        <v>369</v>
      </c>
      <c r="D29" s="141">
        <f t="shared" si="6"/>
        <v>900609</v>
      </c>
      <c r="E29" s="141">
        <f t="shared" si="7"/>
        <v>26785</v>
      </c>
      <c r="F29" s="141">
        <v>0</v>
      </c>
      <c r="G29" s="141">
        <v>129</v>
      </c>
      <c r="H29" s="141">
        <v>0</v>
      </c>
      <c r="I29" s="141">
        <v>26656</v>
      </c>
      <c r="J29" s="141"/>
      <c r="K29" s="141">
        <v>0</v>
      </c>
      <c r="L29" s="141">
        <v>873824</v>
      </c>
      <c r="M29" s="141">
        <f t="shared" si="8"/>
        <v>157589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157589</v>
      </c>
      <c r="V29" s="141">
        <f t="shared" si="10"/>
        <v>1058198</v>
      </c>
      <c r="W29" s="141">
        <f t="shared" si="11"/>
        <v>26785</v>
      </c>
      <c r="X29" s="141">
        <f t="shared" si="12"/>
        <v>0</v>
      </c>
      <c r="Y29" s="141">
        <f t="shared" si="13"/>
        <v>129</v>
      </c>
      <c r="Z29" s="141">
        <f t="shared" si="14"/>
        <v>0</v>
      </c>
      <c r="AA29" s="141">
        <f t="shared" si="15"/>
        <v>26656</v>
      </c>
      <c r="AB29" s="141"/>
      <c r="AC29" s="141">
        <f t="shared" si="16"/>
        <v>0</v>
      </c>
      <c r="AD29" s="141">
        <f t="shared" si="17"/>
        <v>1031413</v>
      </c>
      <c r="AE29" s="141">
        <f t="shared" si="18"/>
        <v>0</v>
      </c>
      <c r="AF29" s="141">
        <f t="shared" si="19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14963</v>
      </c>
      <c r="AM29" s="141">
        <f t="shared" si="20"/>
        <v>425891</v>
      </c>
      <c r="AN29" s="141">
        <f t="shared" si="21"/>
        <v>58834</v>
      </c>
      <c r="AO29" s="141">
        <v>58834</v>
      </c>
      <c r="AP29" s="141">
        <v>0</v>
      </c>
      <c r="AQ29" s="141">
        <v>0</v>
      </c>
      <c r="AR29" s="141">
        <v>0</v>
      </c>
      <c r="AS29" s="141">
        <f t="shared" si="22"/>
        <v>1072</v>
      </c>
      <c r="AT29" s="141">
        <v>1072</v>
      </c>
      <c r="AU29" s="141">
        <v>0</v>
      </c>
      <c r="AV29" s="141">
        <v>0</v>
      </c>
      <c r="AW29" s="141">
        <v>0</v>
      </c>
      <c r="AX29" s="141">
        <f t="shared" si="23"/>
        <v>365985</v>
      </c>
      <c r="AY29" s="141">
        <v>365985</v>
      </c>
      <c r="AZ29" s="141">
        <v>0</v>
      </c>
      <c r="BA29" s="141">
        <v>0</v>
      </c>
      <c r="BB29" s="141">
        <v>0</v>
      </c>
      <c r="BC29" s="141">
        <v>458300</v>
      </c>
      <c r="BD29" s="141">
        <v>0</v>
      </c>
      <c r="BE29" s="141">
        <v>1455</v>
      </c>
      <c r="BF29" s="141">
        <f t="shared" si="24"/>
        <v>427346</v>
      </c>
      <c r="BG29" s="141">
        <f t="shared" si="25"/>
        <v>0</v>
      </c>
      <c r="BH29" s="141">
        <f t="shared" si="26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7"/>
        <v>64332</v>
      </c>
      <c r="BP29" s="141">
        <f t="shared" si="28"/>
        <v>10208</v>
      </c>
      <c r="BQ29" s="141">
        <v>10208</v>
      </c>
      <c r="BR29" s="141">
        <v>0</v>
      </c>
      <c r="BS29" s="141">
        <v>0</v>
      </c>
      <c r="BT29" s="141">
        <v>0</v>
      </c>
      <c r="BU29" s="141">
        <f t="shared" si="29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0"/>
        <v>54124</v>
      </c>
      <c r="CA29" s="141">
        <v>54124</v>
      </c>
      <c r="CB29" s="141">
        <v>0</v>
      </c>
      <c r="CC29" s="141">
        <v>0</v>
      </c>
      <c r="CD29" s="141">
        <v>0</v>
      </c>
      <c r="CE29" s="141">
        <v>93169</v>
      </c>
      <c r="CF29" s="141">
        <v>0</v>
      </c>
      <c r="CG29" s="141">
        <v>88</v>
      </c>
      <c r="CH29" s="141">
        <f t="shared" si="31"/>
        <v>64420</v>
      </c>
      <c r="CI29" s="141">
        <f t="shared" si="32"/>
        <v>0</v>
      </c>
      <c r="CJ29" s="141">
        <f t="shared" si="33"/>
        <v>0</v>
      </c>
      <c r="CK29" s="141">
        <f t="shared" si="34"/>
        <v>0</v>
      </c>
      <c r="CL29" s="141">
        <f t="shared" si="35"/>
        <v>0</v>
      </c>
      <c r="CM29" s="141">
        <f t="shared" si="36"/>
        <v>0</v>
      </c>
      <c r="CN29" s="141">
        <f t="shared" si="37"/>
        <v>0</v>
      </c>
      <c r="CO29" s="141">
        <f t="shared" si="38"/>
        <v>0</v>
      </c>
      <c r="CP29" s="141">
        <f t="shared" si="39"/>
        <v>14963</v>
      </c>
      <c r="CQ29" s="141">
        <f t="shared" si="40"/>
        <v>490223</v>
      </c>
      <c r="CR29" s="141">
        <f t="shared" si="41"/>
        <v>69042</v>
      </c>
      <c r="CS29" s="141">
        <f t="shared" si="42"/>
        <v>69042</v>
      </c>
      <c r="CT29" s="141">
        <f t="shared" si="43"/>
        <v>0</v>
      </c>
      <c r="CU29" s="141">
        <f t="shared" si="44"/>
        <v>0</v>
      </c>
      <c r="CV29" s="141">
        <f t="shared" si="45"/>
        <v>0</v>
      </c>
      <c r="CW29" s="141">
        <f t="shared" si="46"/>
        <v>1072</v>
      </c>
      <c r="CX29" s="141">
        <f t="shared" si="47"/>
        <v>1072</v>
      </c>
      <c r="CY29" s="141">
        <f t="shared" si="48"/>
        <v>0</v>
      </c>
      <c r="CZ29" s="141">
        <f t="shared" si="49"/>
        <v>0</v>
      </c>
      <c r="DA29" s="141">
        <f t="shared" si="50"/>
        <v>0</v>
      </c>
      <c r="DB29" s="141">
        <f t="shared" si="51"/>
        <v>420109</v>
      </c>
      <c r="DC29" s="141">
        <f t="shared" si="52"/>
        <v>420109</v>
      </c>
      <c r="DD29" s="141">
        <f t="shared" si="53"/>
        <v>0</v>
      </c>
      <c r="DE29" s="141">
        <f t="shared" si="54"/>
        <v>0</v>
      </c>
      <c r="DF29" s="141">
        <f t="shared" si="55"/>
        <v>0</v>
      </c>
      <c r="DG29" s="141">
        <f t="shared" si="56"/>
        <v>551469</v>
      </c>
      <c r="DH29" s="141">
        <f t="shared" si="57"/>
        <v>0</v>
      </c>
      <c r="DI29" s="141">
        <f t="shared" si="58"/>
        <v>1543</v>
      </c>
      <c r="DJ29" s="141">
        <f t="shared" si="59"/>
        <v>491766</v>
      </c>
    </row>
    <row r="30" spans="1:114" ht="12" customHeight="1">
      <c r="A30" s="142" t="s">
        <v>105</v>
      </c>
      <c r="B30" s="139" t="s">
        <v>370</v>
      </c>
      <c r="C30" s="142" t="s">
        <v>371</v>
      </c>
      <c r="D30" s="141">
        <f t="shared" si="6"/>
        <v>1661479</v>
      </c>
      <c r="E30" s="141">
        <f t="shared" si="7"/>
        <v>9332</v>
      </c>
      <c r="F30" s="141">
        <v>0</v>
      </c>
      <c r="G30" s="141">
        <v>190</v>
      </c>
      <c r="H30" s="141">
        <v>0</v>
      </c>
      <c r="I30" s="141">
        <v>9142</v>
      </c>
      <c r="J30" s="141"/>
      <c r="K30" s="141">
        <v>0</v>
      </c>
      <c r="L30" s="141">
        <v>1652147</v>
      </c>
      <c r="M30" s="141">
        <f t="shared" si="8"/>
        <v>222512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222512</v>
      </c>
      <c r="V30" s="141">
        <f t="shared" si="10"/>
        <v>1883991</v>
      </c>
      <c r="W30" s="141">
        <f t="shared" si="11"/>
        <v>9332</v>
      </c>
      <c r="X30" s="141">
        <f t="shared" si="12"/>
        <v>0</v>
      </c>
      <c r="Y30" s="141">
        <f t="shared" si="13"/>
        <v>190</v>
      </c>
      <c r="Z30" s="141">
        <f t="shared" si="14"/>
        <v>0</v>
      </c>
      <c r="AA30" s="141">
        <f t="shared" si="15"/>
        <v>9142</v>
      </c>
      <c r="AB30" s="141"/>
      <c r="AC30" s="141">
        <f t="shared" si="16"/>
        <v>0</v>
      </c>
      <c r="AD30" s="141">
        <f t="shared" si="17"/>
        <v>1874659</v>
      </c>
      <c r="AE30" s="141">
        <f t="shared" si="18"/>
        <v>0</v>
      </c>
      <c r="AF30" s="141">
        <f t="shared" si="19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20768</v>
      </c>
      <c r="AM30" s="141">
        <f t="shared" si="20"/>
        <v>717283</v>
      </c>
      <c r="AN30" s="141">
        <f t="shared" si="21"/>
        <v>75019</v>
      </c>
      <c r="AO30" s="141">
        <v>75019</v>
      </c>
      <c r="AP30" s="141">
        <v>0</v>
      </c>
      <c r="AQ30" s="141">
        <v>0</v>
      </c>
      <c r="AR30" s="141">
        <v>0</v>
      </c>
      <c r="AS30" s="141">
        <f t="shared" si="22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3"/>
        <v>642264</v>
      </c>
      <c r="AY30" s="141">
        <v>642264</v>
      </c>
      <c r="AZ30" s="141">
        <v>0</v>
      </c>
      <c r="BA30" s="141">
        <v>0</v>
      </c>
      <c r="BB30" s="141">
        <v>0</v>
      </c>
      <c r="BC30" s="141">
        <v>636104</v>
      </c>
      <c r="BD30" s="141">
        <v>0</v>
      </c>
      <c r="BE30" s="141">
        <v>287324</v>
      </c>
      <c r="BF30" s="141">
        <f t="shared" si="24"/>
        <v>1004607</v>
      </c>
      <c r="BG30" s="141">
        <f t="shared" si="25"/>
        <v>0</v>
      </c>
      <c r="BH30" s="141">
        <f t="shared" si="26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7"/>
        <v>72493</v>
      </c>
      <c r="BP30" s="141">
        <f t="shared" si="28"/>
        <v>25006</v>
      </c>
      <c r="BQ30" s="141">
        <v>25006</v>
      </c>
      <c r="BR30" s="141">
        <v>0</v>
      </c>
      <c r="BS30" s="141">
        <v>0</v>
      </c>
      <c r="BT30" s="141">
        <v>0</v>
      </c>
      <c r="BU30" s="141">
        <f t="shared" si="29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0"/>
        <v>47487</v>
      </c>
      <c r="CA30" s="141">
        <v>47487</v>
      </c>
      <c r="CB30" s="141">
        <v>0</v>
      </c>
      <c r="CC30" s="141">
        <v>0</v>
      </c>
      <c r="CD30" s="141">
        <v>0</v>
      </c>
      <c r="CE30" s="141">
        <v>122474</v>
      </c>
      <c r="CF30" s="141">
        <v>0</v>
      </c>
      <c r="CG30" s="141">
        <v>27545</v>
      </c>
      <c r="CH30" s="141">
        <f t="shared" si="31"/>
        <v>100038</v>
      </c>
      <c r="CI30" s="141">
        <f t="shared" si="32"/>
        <v>0</v>
      </c>
      <c r="CJ30" s="141">
        <f t="shared" si="33"/>
        <v>0</v>
      </c>
      <c r="CK30" s="141">
        <f t="shared" si="34"/>
        <v>0</v>
      </c>
      <c r="CL30" s="141">
        <f t="shared" si="35"/>
        <v>0</v>
      </c>
      <c r="CM30" s="141">
        <f t="shared" si="36"/>
        <v>0</v>
      </c>
      <c r="CN30" s="141">
        <f t="shared" si="37"/>
        <v>0</v>
      </c>
      <c r="CO30" s="141">
        <f t="shared" si="38"/>
        <v>0</v>
      </c>
      <c r="CP30" s="141">
        <f t="shared" si="39"/>
        <v>20768</v>
      </c>
      <c r="CQ30" s="141">
        <f t="shared" si="40"/>
        <v>789776</v>
      </c>
      <c r="CR30" s="141">
        <f t="shared" si="41"/>
        <v>100025</v>
      </c>
      <c r="CS30" s="141">
        <f t="shared" si="42"/>
        <v>100025</v>
      </c>
      <c r="CT30" s="141">
        <f t="shared" si="43"/>
        <v>0</v>
      </c>
      <c r="CU30" s="141">
        <f t="shared" si="44"/>
        <v>0</v>
      </c>
      <c r="CV30" s="141">
        <f t="shared" si="45"/>
        <v>0</v>
      </c>
      <c r="CW30" s="141">
        <f t="shared" si="46"/>
        <v>0</v>
      </c>
      <c r="CX30" s="141">
        <f t="shared" si="47"/>
        <v>0</v>
      </c>
      <c r="CY30" s="141">
        <f t="shared" si="48"/>
        <v>0</v>
      </c>
      <c r="CZ30" s="141">
        <f t="shared" si="49"/>
        <v>0</v>
      </c>
      <c r="DA30" s="141">
        <f t="shared" si="50"/>
        <v>0</v>
      </c>
      <c r="DB30" s="141">
        <f t="shared" si="51"/>
        <v>689751</v>
      </c>
      <c r="DC30" s="141">
        <f t="shared" si="52"/>
        <v>689751</v>
      </c>
      <c r="DD30" s="141">
        <f t="shared" si="53"/>
        <v>0</v>
      </c>
      <c r="DE30" s="141">
        <f t="shared" si="54"/>
        <v>0</v>
      </c>
      <c r="DF30" s="141">
        <f t="shared" si="55"/>
        <v>0</v>
      </c>
      <c r="DG30" s="141">
        <f t="shared" si="56"/>
        <v>758578</v>
      </c>
      <c r="DH30" s="141">
        <f t="shared" si="57"/>
        <v>0</v>
      </c>
      <c r="DI30" s="141">
        <f t="shared" si="58"/>
        <v>314869</v>
      </c>
      <c r="DJ30" s="141">
        <f t="shared" si="59"/>
        <v>1104645</v>
      </c>
    </row>
    <row r="31" spans="1:114" ht="12" customHeight="1">
      <c r="A31" s="142" t="s">
        <v>105</v>
      </c>
      <c r="B31" s="139" t="s">
        <v>372</v>
      </c>
      <c r="C31" s="142" t="s">
        <v>373</v>
      </c>
      <c r="D31" s="141">
        <f t="shared" si="6"/>
        <v>2006212</v>
      </c>
      <c r="E31" s="141">
        <f t="shared" si="7"/>
        <v>224660</v>
      </c>
      <c r="F31" s="141">
        <v>0</v>
      </c>
      <c r="G31" s="141">
        <v>17000</v>
      </c>
      <c r="H31" s="141">
        <v>0</v>
      </c>
      <c r="I31" s="141">
        <v>108969</v>
      </c>
      <c r="J31" s="141"/>
      <c r="K31" s="141">
        <v>98691</v>
      </c>
      <c r="L31" s="141">
        <v>1781552</v>
      </c>
      <c r="M31" s="141">
        <f t="shared" si="8"/>
        <v>248592</v>
      </c>
      <c r="N31" s="141">
        <f t="shared" si="9"/>
        <v>32287</v>
      </c>
      <c r="O31" s="141">
        <v>0</v>
      </c>
      <c r="P31" s="141">
        <v>0</v>
      </c>
      <c r="Q31" s="141">
        <v>0</v>
      </c>
      <c r="R31" s="141">
        <v>30845</v>
      </c>
      <c r="S31" s="141"/>
      <c r="T31" s="141">
        <v>1442</v>
      </c>
      <c r="U31" s="141">
        <v>216305</v>
      </c>
      <c r="V31" s="141">
        <f t="shared" si="10"/>
        <v>2254804</v>
      </c>
      <c r="W31" s="141">
        <f t="shared" si="11"/>
        <v>256947</v>
      </c>
      <c r="X31" s="141">
        <f t="shared" si="12"/>
        <v>0</v>
      </c>
      <c r="Y31" s="141">
        <f t="shared" si="13"/>
        <v>17000</v>
      </c>
      <c r="Z31" s="141">
        <f t="shared" si="14"/>
        <v>0</v>
      </c>
      <c r="AA31" s="141">
        <f t="shared" si="15"/>
        <v>139814</v>
      </c>
      <c r="AB31" s="141"/>
      <c r="AC31" s="141">
        <f t="shared" si="16"/>
        <v>100133</v>
      </c>
      <c r="AD31" s="141">
        <f t="shared" si="17"/>
        <v>1997857</v>
      </c>
      <c r="AE31" s="141">
        <f t="shared" si="18"/>
        <v>0</v>
      </c>
      <c r="AF31" s="141">
        <f t="shared" si="19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0"/>
        <v>2006212</v>
      </c>
      <c r="AN31" s="141">
        <f t="shared" si="21"/>
        <v>1053135</v>
      </c>
      <c r="AO31" s="141">
        <v>185763</v>
      </c>
      <c r="AP31" s="141">
        <v>616404</v>
      </c>
      <c r="AQ31" s="141">
        <v>250968</v>
      </c>
      <c r="AR31" s="141">
        <v>0</v>
      </c>
      <c r="AS31" s="141">
        <f t="shared" si="22"/>
        <v>349903</v>
      </c>
      <c r="AT31" s="141">
        <v>16756</v>
      </c>
      <c r="AU31" s="141">
        <v>333147</v>
      </c>
      <c r="AV31" s="141">
        <v>0</v>
      </c>
      <c r="AW31" s="141">
        <v>0</v>
      </c>
      <c r="AX31" s="141">
        <f t="shared" si="23"/>
        <v>603174</v>
      </c>
      <c r="AY31" s="141">
        <v>45679</v>
      </c>
      <c r="AZ31" s="141">
        <v>485460</v>
      </c>
      <c r="BA31" s="141">
        <v>72035</v>
      </c>
      <c r="BB31" s="141">
        <v>0</v>
      </c>
      <c r="BC31" s="141">
        <v>0</v>
      </c>
      <c r="BD31" s="141">
        <v>0</v>
      </c>
      <c r="BE31" s="141">
        <v>0</v>
      </c>
      <c r="BF31" s="141">
        <f t="shared" si="24"/>
        <v>2006212</v>
      </c>
      <c r="BG31" s="141">
        <f t="shared" si="25"/>
        <v>0</v>
      </c>
      <c r="BH31" s="141">
        <f t="shared" si="26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7"/>
        <v>248592</v>
      </c>
      <c r="BP31" s="141">
        <f t="shared" si="28"/>
        <v>87539</v>
      </c>
      <c r="BQ31" s="141">
        <v>39547</v>
      </c>
      <c r="BR31" s="141">
        <v>23650</v>
      </c>
      <c r="BS31" s="141">
        <v>24342</v>
      </c>
      <c r="BT31" s="141">
        <v>0</v>
      </c>
      <c r="BU31" s="141">
        <f t="shared" si="29"/>
        <v>83511</v>
      </c>
      <c r="BV31" s="141">
        <v>661</v>
      </c>
      <c r="BW31" s="141">
        <v>82850</v>
      </c>
      <c r="BX31" s="141">
        <v>0</v>
      </c>
      <c r="BY31" s="141">
        <v>0</v>
      </c>
      <c r="BZ31" s="141">
        <f t="shared" si="30"/>
        <v>77542</v>
      </c>
      <c r="CA31" s="141">
        <v>48983</v>
      </c>
      <c r="CB31" s="141">
        <v>28559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f t="shared" si="31"/>
        <v>248592</v>
      </c>
      <c r="CI31" s="141">
        <f t="shared" si="32"/>
        <v>0</v>
      </c>
      <c r="CJ31" s="141">
        <f t="shared" si="33"/>
        <v>0</v>
      </c>
      <c r="CK31" s="141">
        <f t="shared" si="34"/>
        <v>0</v>
      </c>
      <c r="CL31" s="141">
        <f t="shared" si="35"/>
        <v>0</v>
      </c>
      <c r="CM31" s="141">
        <f t="shared" si="36"/>
        <v>0</v>
      </c>
      <c r="CN31" s="141">
        <f t="shared" si="37"/>
        <v>0</v>
      </c>
      <c r="CO31" s="141">
        <f t="shared" si="38"/>
        <v>0</v>
      </c>
      <c r="CP31" s="141">
        <f t="shared" si="39"/>
        <v>0</v>
      </c>
      <c r="CQ31" s="141">
        <f t="shared" si="40"/>
        <v>2254804</v>
      </c>
      <c r="CR31" s="141">
        <f t="shared" si="41"/>
        <v>1140674</v>
      </c>
      <c r="CS31" s="141">
        <f t="shared" si="42"/>
        <v>225310</v>
      </c>
      <c r="CT31" s="141">
        <f t="shared" si="43"/>
        <v>640054</v>
      </c>
      <c r="CU31" s="141">
        <f t="shared" si="44"/>
        <v>275310</v>
      </c>
      <c r="CV31" s="141">
        <f t="shared" si="45"/>
        <v>0</v>
      </c>
      <c r="CW31" s="141">
        <f t="shared" si="46"/>
        <v>433414</v>
      </c>
      <c r="CX31" s="141">
        <f t="shared" si="47"/>
        <v>17417</v>
      </c>
      <c r="CY31" s="141">
        <f t="shared" si="48"/>
        <v>415997</v>
      </c>
      <c r="CZ31" s="141">
        <f t="shared" si="49"/>
        <v>0</v>
      </c>
      <c r="DA31" s="141">
        <f t="shared" si="50"/>
        <v>0</v>
      </c>
      <c r="DB31" s="141">
        <f t="shared" si="51"/>
        <v>680716</v>
      </c>
      <c r="DC31" s="141">
        <f t="shared" si="52"/>
        <v>94662</v>
      </c>
      <c r="DD31" s="141">
        <f t="shared" si="53"/>
        <v>514019</v>
      </c>
      <c r="DE31" s="141">
        <f t="shared" si="54"/>
        <v>72035</v>
      </c>
      <c r="DF31" s="141">
        <f t="shared" si="55"/>
        <v>0</v>
      </c>
      <c r="DG31" s="141">
        <f t="shared" si="56"/>
        <v>0</v>
      </c>
      <c r="DH31" s="141">
        <f t="shared" si="57"/>
        <v>0</v>
      </c>
      <c r="DI31" s="141">
        <f t="shared" si="58"/>
        <v>0</v>
      </c>
      <c r="DJ31" s="141">
        <f t="shared" si="59"/>
        <v>2254804</v>
      </c>
    </row>
    <row r="32" spans="1:114" ht="12" customHeight="1">
      <c r="A32" s="142" t="s">
        <v>105</v>
      </c>
      <c r="B32" s="139" t="s">
        <v>374</v>
      </c>
      <c r="C32" s="142" t="s">
        <v>375</v>
      </c>
      <c r="D32" s="141">
        <f t="shared" si="6"/>
        <v>1310935</v>
      </c>
      <c r="E32" s="141">
        <f t="shared" si="7"/>
        <v>20901</v>
      </c>
      <c r="F32" s="141">
        <v>0</v>
      </c>
      <c r="G32" s="141">
        <v>0</v>
      </c>
      <c r="H32" s="141">
        <v>0</v>
      </c>
      <c r="I32" s="141">
        <v>6462</v>
      </c>
      <c r="J32" s="141"/>
      <c r="K32" s="141">
        <v>14439</v>
      </c>
      <c r="L32" s="141">
        <v>1290034</v>
      </c>
      <c r="M32" s="141">
        <f t="shared" si="8"/>
        <v>192816</v>
      </c>
      <c r="N32" s="141">
        <f t="shared" si="9"/>
        <v>10016</v>
      </c>
      <c r="O32" s="141">
        <v>0</v>
      </c>
      <c r="P32" s="141">
        <v>0</v>
      </c>
      <c r="Q32" s="141">
        <v>0</v>
      </c>
      <c r="R32" s="141">
        <v>9536</v>
      </c>
      <c r="S32" s="141"/>
      <c r="T32" s="141">
        <v>480</v>
      </c>
      <c r="U32" s="141">
        <v>182800</v>
      </c>
      <c r="V32" s="141">
        <f t="shared" si="10"/>
        <v>1503751</v>
      </c>
      <c r="W32" s="141">
        <f t="shared" si="11"/>
        <v>30917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15998</v>
      </c>
      <c r="AB32" s="141"/>
      <c r="AC32" s="141">
        <f t="shared" si="16"/>
        <v>14919</v>
      </c>
      <c r="AD32" s="141">
        <f t="shared" si="17"/>
        <v>1472834</v>
      </c>
      <c r="AE32" s="141">
        <f t="shared" si="18"/>
        <v>0</v>
      </c>
      <c r="AF32" s="141">
        <f t="shared" si="19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0"/>
        <v>1310935</v>
      </c>
      <c r="AN32" s="141">
        <f t="shared" si="21"/>
        <v>659224</v>
      </c>
      <c r="AO32" s="141">
        <v>100452</v>
      </c>
      <c r="AP32" s="141">
        <v>317112</v>
      </c>
      <c r="AQ32" s="141">
        <v>241660</v>
      </c>
      <c r="AR32" s="141">
        <v>0</v>
      </c>
      <c r="AS32" s="141">
        <f t="shared" si="22"/>
        <v>330630</v>
      </c>
      <c r="AT32" s="141">
        <v>48904</v>
      </c>
      <c r="AU32" s="141">
        <v>281726</v>
      </c>
      <c r="AV32" s="141">
        <v>0</v>
      </c>
      <c r="AW32" s="141">
        <v>1170</v>
      </c>
      <c r="AX32" s="141">
        <f t="shared" si="23"/>
        <v>319911</v>
      </c>
      <c r="AY32" s="141">
        <v>123592</v>
      </c>
      <c r="AZ32" s="141">
        <v>142926</v>
      </c>
      <c r="BA32" s="141">
        <v>53393</v>
      </c>
      <c r="BB32" s="141">
        <v>0</v>
      </c>
      <c r="BC32" s="141">
        <v>0</v>
      </c>
      <c r="BD32" s="141">
        <v>0</v>
      </c>
      <c r="BE32" s="141">
        <v>0</v>
      </c>
      <c r="BF32" s="141">
        <f t="shared" si="24"/>
        <v>1310935</v>
      </c>
      <c r="BG32" s="141">
        <f t="shared" si="25"/>
        <v>0</v>
      </c>
      <c r="BH32" s="141">
        <f t="shared" si="26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7"/>
        <v>134840</v>
      </c>
      <c r="BP32" s="141">
        <f t="shared" si="28"/>
        <v>88992</v>
      </c>
      <c r="BQ32" s="141">
        <v>82530</v>
      </c>
      <c r="BR32" s="141">
        <v>0</v>
      </c>
      <c r="BS32" s="141">
        <v>6462</v>
      </c>
      <c r="BT32" s="141">
        <v>0</v>
      </c>
      <c r="BU32" s="141">
        <f t="shared" si="29"/>
        <v>4079</v>
      </c>
      <c r="BV32" s="141">
        <v>0</v>
      </c>
      <c r="BW32" s="141">
        <v>4079</v>
      </c>
      <c r="BX32" s="141">
        <v>0</v>
      </c>
      <c r="BY32" s="141">
        <v>0</v>
      </c>
      <c r="BZ32" s="141">
        <f t="shared" si="30"/>
        <v>41769</v>
      </c>
      <c r="CA32" s="141">
        <v>41769</v>
      </c>
      <c r="CB32" s="141">
        <v>0</v>
      </c>
      <c r="CC32" s="141">
        <v>0</v>
      </c>
      <c r="CD32" s="141">
        <v>0</v>
      </c>
      <c r="CE32" s="141">
        <v>0</v>
      </c>
      <c r="CF32" s="141">
        <v>0</v>
      </c>
      <c r="CG32" s="141">
        <v>57976</v>
      </c>
      <c r="CH32" s="141">
        <f t="shared" si="31"/>
        <v>192816</v>
      </c>
      <c r="CI32" s="141">
        <f t="shared" si="32"/>
        <v>0</v>
      </c>
      <c r="CJ32" s="141">
        <f t="shared" si="33"/>
        <v>0</v>
      </c>
      <c r="CK32" s="141">
        <f t="shared" si="34"/>
        <v>0</v>
      </c>
      <c r="CL32" s="141">
        <f t="shared" si="35"/>
        <v>0</v>
      </c>
      <c r="CM32" s="141">
        <f t="shared" si="36"/>
        <v>0</v>
      </c>
      <c r="CN32" s="141">
        <f t="shared" si="37"/>
        <v>0</v>
      </c>
      <c r="CO32" s="141">
        <f t="shared" si="38"/>
        <v>0</v>
      </c>
      <c r="CP32" s="141">
        <f t="shared" si="39"/>
        <v>0</v>
      </c>
      <c r="CQ32" s="141">
        <f t="shared" si="40"/>
        <v>1445775</v>
      </c>
      <c r="CR32" s="141">
        <f t="shared" si="41"/>
        <v>748216</v>
      </c>
      <c r="CS32" s="141">
        <f t="shared" si="42"/>
        <v>182982</v>
      </c>
      <c r="CT32" s="141">
        <f t="shared" si="43"/>
        <v>317112</v>
      </c>
      <c r="CU32" s="141">
        <f t="shared" si="44"/>
        <v>248122</v>
      </c>
      <c r="CV32" s="141">
        <f t="shared" si="45"/>
        <v>0</v>
      </c>
      <c r="CW32" s="141">
        <f t="shared" si="46"/>
        <v>334709</v>
      </c>
      <c r="CX32" s="141">
        <f t="shared" si="47"/>
        <v>48904</v>
      </c>
      <c r="CY32" s="141">
        <f t="shared" si="48"/>
        <v>285805</v>
      </c>
      <c r="CZ32" s="141">
        <f t="shared" si="49"/>
        <v>0</v>
      </c>
      <c r="DA32" s="141">
        <f t="shared" si="50"/>
        <v>1170</v>
      </c>
      <c r="DB32" s="141">
        <f t="shared" si="51"/>
        <v>361680</v>
      </c>
      <c r="DC32" s="141">
        <f t="shared" si="52"/>
        <v>165361</v>
      </c>
      <c r="DD32" s="141">
        <f t="shared" si="53"/>
        <v>142926</v>
      </c>
      <c r="DE32" s="141">
        <f t="shared" si="54"/>
        <v>53393</v>
      </c>
      <c r="DF32" s="141">
        <f t="shared" si="55"/>
        <v>0</v>
      </c>
      <c r="DG32" s="141">
        <f t="shared" si="56"/>
        <v>0</v>
      </c>
      <c r="DH32" s="141">
        <f t="shared" si="57"/>
        <v>0</v>
      </c>
      <c r="DI32" s="141">
        <f t="shared" si="58"/>
        <v>57976</v>
      </c>
      <c r="DJ32" s="141">
        <f t="shared" si="59"/>
        <v>1503751</v>
      </c>
    </row>
    <row r="33" spans="1:114" ht="12" customHeight="1">
      <c r="A33" s="142" t="s">
        <v>105</v>
      </c>
      <c r="B33" s="139" t="s">
        <v>376</v>
      </c>
      <c r="C33" s="142" t="s">
        <v>377</v>
      </c>
      <c r="D33" s="141">
        <f t="shared" si="6"/>
        <v>736901</v>
      </c>
      <c r="E33" s="141">
        <f t="shared" si="7"/>
        <v>8546</v>
      </c>
      <c r="F33" s="141">
        <v>110</v>
      </c>
      <c r="G33" s="141">
        <v>0</v>
      </c>
      <c r="H33" s="141">
        <v>0</v>
      </c>
      <c r="I33" s="141">
        <v>8436</v>
      </c>
      <c r="J33" s="141"/>
      <c r="K33" s="141">
        <v>0</v>
      </c>
      <c r="L33" s="141">
        <v>728355</v>
      </c>
      <c r="M33" s="141">
        <f t="shared" si="8"/>
        <v>138693</v>
      </c>
      <c r="N33" s="141">
        <f t="shared" si="9"/>
        <v>8394</v>
      </c>
      <c r="O33" s="141">
        <v>0</v>
      </c>
      <c r="P33" s="141">
        <v>0</v>
      </c>
      <c r="Q33" s="141">
        <v>0</v>
      </c>
      <c r="R33" s="141">
        <v>8394</v>
      </c>
      <c r="S33" s="141"/>
      <c r="T33" s="141">
        <v>0</v>
      </c>
      <c r="U33" s="141">
        <v>130299</v>
      </c>
      <c r="V33" s="141">
        <f t="shared" si="10"/>
        <v>875594</v>
      </c>
      <c r="W33" s="141">
        <f t="shared" si="11"/>
        <v>16940</v>
      </c>
      <c r="X33" s="141">
        <f t="shared" si="12"/>
        <v>110</v>
      </c>
      <c r="Y33" s="141">
        <f t="shared" si="13"/>
        <v>0</v>
      </c>
      <c r="Z33" s="141">
        <f t="shared" si="14"/>
        <v>0</v>
      </c>
      <c r="AA33" s="141">
        <f t="shared" si="15"/>
        <v>16830</v>
      </c>
      <c r="AB33" s="141"/>
      <c r="AC33" s="141">
        <f t="shared" si="16"/>
        <v>0</v>
      </c>
      <c r="AD33" s="141">
        <f t="shared" si="17"/>
        <v>858654</v>
      </c>
      <c r="AE33" s="141">
        <f t="shared" si="18"/>
        <v>0</v>
      </c>
      <c r="AF33" s="141">
        <f t="shared" si="19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560</v>
      </c>
      <c r="AM33" s="141">
        <f t="shared" si="20"/>
        <v>337098</v>
      </c>
      <c r="AN33" s="141">
        <f t="shared" si="21"/>
        <v>18137</v>
      </c>
      <c r="AO33" s="141">
        <v>18137</v>
      </c>
      <c r="AP33" s="141">
        <v>0</v>
      </c>
      <c r="AQ33" s="141">
        <v>0</v>
      </c>
      <c r="AR33" s="141">
        <v>0</v>
      </c>
      <c r="AS33" s="141">
        <f t="shared" si="22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3"/>
        <v>318961</v>
      </c>
      <c r="AY33" s="141">
        <v>312792</v>
      </c>
      <c r="AZ33" s="141">
        <v>0</v>
      </c>
      <c r="BA33" s="141">
        <v>0</v>
      </c>
      <c r="BB33" s="141">
        <v>6169</v>
      </c>
      <c r="BC33" s="141">
        <v>399243</v>
      </c>
      <c r="BD33" s="141">
        <v>0</v>
      </c>
      <c r="BE33" s="141">
        <v>0</v>
      </c>
      <c r="BF33" s="141">
        <f t="shared" si="24"/>
        <v>337098</v>
      </c>
      <c r="BG33" s="141">
        <f t="shared" si="25"/>
        <v>0</v>
      </c>
      <c r="BH33" s="141">
        <f t="shared" si="26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7"/>
        <v>52209</v>
      </c>
      <c r="BP33" s="141">
        <f t="shared" si="28"/>
        <v>7773</v>
      </c>
      <c r="BQ33" s="141">
        <v>7773</v>
      </c>
      <c r="BR33" s="141">
        <v>0</v>
      </c>
      <c r="BS33" s="141">
        <v>0</v>
      </c>
      <c r="BT33" s="141">
        <v>0</v>
      </c>
      <c r="BU33" s="141">
        <f t="shared" si="29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0"/>
        <v>44436</v>
      </c>
      <c r="CA33" s="141">
        <v>40836</v>
      </c>
      <c r="CB33" s="141">
        <v>0</v>
      </c>
      <c r="CC33" s="141">
        <v>0</v>
      </c>
      <c r="CD33" s="141">
        <v>3600</v>
      </c>
      <c r="CE33" s="141">
        <v>86484</v>
      </c>
      <c r="CF33" s="141">
        <v>0</v>
      </c>
      <c r="CG33" s="141">
        <v>0</v>
      </c>
      <c r="CH33" s="141">
        <f t="shared" si="31"/>
        <v>52209</v>
      </c>
      <c r="CI33" s="141">
        <f t="shared" si="32"/>
        <v>0</v>
      </c>
      <c r="CJ33" s="141">
        <f t="shared" si="33"/>
        <v>0</v>
      </c>
      <c r="CK33" s="141">
        <f t="shared" si="34"/>
        <v>0</v>
      </c>
      <c r="CL33" s="141">
        <f t="shared" si="35"/>
        <v>0</v>
      </c>
      <c r="CM33" s="141">
        <f t="shared" si="36"/>
        <v>0</v>
      </c>
      <c r="CN33" s="141">
        <f t="shared" si="37"/>
        <v>0</v>
      </c>
      <c r="CO33" s="141">
        <f t="shared" si="38"/>
        <v>0</v>
      </c>
      <c r="CP33" s="141">
        <f t="shared" si="39"/>
        <v>560</v>
      </c>
      <c r="CQ33" s="141">
        <f t="shared" si="40"/>
        <v>389307</v>
      </c>
      <c r="CR33" s="141">
        <f t="shared" si="41"/>
        <v>25910</v>
      </c>
      <c r="CS33" s="141">
        <f t="shared" si="42"/>
        <v>25910</v>
      </c>
      <c r="CT33" s="141">
        <f t="shared" si="43"/>
        <v>0</v>
      </c>
      <c r="CU33" s="141">
        <f t="shared" si="44"/>
        <v>0</v>
      </c>
      <c r="CV33" s="141">
        <f t="shared" si="45"/>
        <v>0</v>
      </c>
      <c r="CW33" s="141">
        <f t="shared" si="46"/>
        <v>0</v>
      </c>
      <c r="CX33" s="141">
        <f t="shared" si="47"/>
        <v>0</v>
      </c>
      <c r="CY33" s="141">
        <f t="shared" si="48"/>
        <v>0</v>
      </c>
      <c r="CZ33" s="141">
        <f t="shared" si="49"/>
        <v>0</v>
      </c>
      <c r="DA33" s="141">
        <f t="shared" si="50"/>
        <v>0</v>
      </c>
      <c r="DB33" s="141">
        <f t="shared" si="51"/>
        <v>363397</v>
      </c>
      <c r="DC33" s="141">
        <f t="shared" si="52"/>
        <v>353628</v>
      </c>
      <c r="DD33" s="141">
        <f t="shared" si="53"/>
        <v>0</v>
      </c>
      <c r="DE33" s="141">
        <f t="shared" si="54"/>
        <v>0</v>
      </c>
      <c r="DF33" s="141">
        <f t="shared" si="55"/>
        <v>9769</v>
      </c>
      <c r="DG33" s="141">
        <f t="shared" si="56"/>
        <v>485727</v>
      </c>
      <c r="DH33" s="141">
        <f t="shared" si="57"/>
        <v>0</v>
      </c>
      <c r="DI33" s="141">
        <f t="shared" si="58"/>
        <v>0</v>
      </c>
      <c r="DJ33" s="141">
        <f t="shared" si="59"/>
        <v>389307</v>
      </c>
    </row>
    <row r="34" spans="1:114" ht="12" customHeight="1">
      <c r="A34" s="142" t="s">
        <v>105</v>
      </c>
      <c r="B34" s="139" t="s">
        <v>378</v>
      </c>
      <c r="C34" s="142" t="s">
        <v>379</v>
      </c>
      <c r="D34" s="141">
        <f t="shared" si="6"/>
        <v>940869</v>
      </c>
      <c r="E34" s="141">
        <f t="shared" si="7"/>
        <v>24202</v>
      </c>
      <c r="F34" s="141">
        <v>0</v>
      </c>
      <c r="G34" s="141">
        <v>114</v>
      </c>
      <c r="H34" s="141">
        <v>0</v>
      </c>
      <c r="I34" s="141">
        <v>4399</v>
      </c>
      <c r="J34" s="141"/>
      <c r="K34" s="141">
        <v>19689</v>
      </c>
      <c r="L34" s="141">
        <v>916667</v>
      </c>
      <c r="M34" s="141">
        <f t="shared" si="8"/>
        <v>106053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106053</v>
      </c>
      <c r="V34" s="141">
        <f t="shared" si="10"/>
        <v>1046922</v>
      </c>
      <c r="W34" s="141">
        <f t="shared" si="11"/>
        <v>24202</v>
      </c>
      <c r="X34" s="141">
        <f t="shared" si="12"/>
        <v>0</v>
      </c>
      <c r="Y34" s="141">
        <f t="shared" si="13"/>
        <v>114</v>
      </c>
      <c r="Z34" s="141">
        <f t="shared" si="14"/>
        <v>0</v>
      </c>
      <c r="AA34" s="141">
        <f t="shared" si="15"/>
        <v>4399</v>
      </c>
      <c r="AB34" s="141"/>
      <c r="AC34" s="141">
        <f t="shared" si="16"/>
        <v>19689</v>
      </c>
      <c r="AD34" s="141">
        <f t="shared" si="17"/>
        <v>1022720</v>
      </c>
      <c r="AE34" s="141">
        <f t="shared" si="18"/>
        <v>0</v>
      </c>
      <c r="AF34" s="141">
        <f t="shared" si="19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14946</v>
      </c>
      <c r="AM34" s="141">
        <f t="shared" si="20"/>
        <v>468124</v>
      </c>
      <c r="AN34" s="141">
        <f t="shared" si="21"/>
        <v>251463</v>
      </c>
      <c r="AO34" s="141">
        <v>19054</v>
      </c>
      <c r="AP34" s="141">
        <v>232409</v>
      </c>
      <c r="AQ34" s="141">
        <v>0</v>
      </c>
      <c r="AR34" s="141">
        <v>0</v>
      </c>
      <c r="AS34" s="141">
        <f t="shared" si="22"/>
        <v>116958</v>
      </c>
      <c r="AT34" s="141">
        <v>100815</v>
      </c>
      <c r="AU34" s="141">
        <v>16143</v>
      </c>
      <c r="AV34" s="141">
        <v>0</v>
      </c>
      <c r="AW34" s="141">
        <v>0</v>
      </c>
      <c r="AX34" s="141">
        <f t="shared" si="23"/>
        <v>99703</v>
      </c>
      <c r="AY34" s="141">
        <v>99703</v>
      </c>
      <c r="AZ34" s="141">
        <v>0</v>
      </c>
      <c r="BA34" s="141">
        <v>0</v>
      </c>
      <c r="BB34" s="141">
        <v>0</v>
      </c>
      <c r="BC34" s="141">
        <v>457799</v>
      </c>
      <c r="BD34" s="141">
        <v>0</v>
      </c>
      <c r="BE34" s="141">
        <v>0</v>
      </c>
      <c r="BF34" s="141">
        <f t="shared" si="24"/>
        <v>468124</v>
      </c>
      <c r="BG34" s="141">
        <f t="shared" si="25"/>
        <v>0</v>
      </c>
      <c r="BH34" s="141">
        <f t="shared" si="26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7"/>
        <v>32005</v>
      </c>
      <c r="BP34" s="141">
        <f t="shared" si="28"/>
        <v>9527</v>
      </c>
      <c r="BQ34" s="141">
        <v>9527</v>
      </c>
      <c r="BR34" s="141">
        <v>0</v>
      </c>
      <c r="BS34" s="141">
        <v>0</v>
      </c>
      <c r="BT34" s="141">
        <v>0</v>
      </c>
      <c r="BU34" s="141">
        <f t="shared" si="29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0"/>
        <v>22478</v>
      </c>
      <c r="CA34" s="141">
        <v>0</v>
      </c>
      <c r="CB34" s="141">
        <v>0</v>
      </c>
      <c r="CC34" s="141">
        <v>0</v>
      </c>
      <c r="CD34" s="141">
        <v>22478</v>
      </c>
      <c r="CE34" s="141">
        <v>74048</v>
      </c>
      <c r="CF34" s="141">
        <v>0</v>
      </c>
      <c r="CG34" s="141">
        <v>0</v>
      </c>
      <c r="CH34" s="141">
        <f t="shared" si="31"/>
        <v>32005</v>
      </c>
      <c r="CI34" s="141">
        <f t="shared" si="32"/>
        <v>0</v>
      </c>
      <c r="CJ34" s="141">
        <f t="shared" si="33"/>
        <v>0</v>
      </c>
      <c r="CK34" s="141">
        <f t="shared" si="34"/>
        <v>0</v>
      </c>
      <c r="CL34" s="141">
        <f t="shared" si="35"/>
        <v>0</v>
      </c>
      <c r="CM34" s="141">
        <f t="shared" si="36"/>
        <v>0</v>
      </c>
      <c r="CN34" s="141">
        <f t="shared" si="37"/>
        <v>0</v>
      </c>
      <c r="CO34" s="141">
        <f t="shared" si="38"/>
        <v>0</v>
      </c>
      <c r="CP34" s="141">
        <f t="shared" si="39"/>
        <v>14946</v>
      </c>
      <c r="CQ34" s="141">
        <f t="shared" si="40"/>
        <v>500129</v>
      </c>
      <c r="CR34" s="141">
        <f t="shared" si="41"/>
        <v>260990</v>
      </c>
      <c r="CS34" s="141">
        <f t="shared" si="42"/>
        <v>28581</v>
      </c>
      <c r="CT34" s="141">
        <f t="shared" si="43"/>
        <v>232409</v>
      </c>
      <c r="CU34" s="141">
        <f t="shared" si="44"/>
        <v>0</v>
      </c>
      <c r="CV34" s="141">
        <f t="shared" si="45"/>
        <v>0</v>
      </c>
      <c r="CW34" s="141">
        <f t="shared" si="46"/>
        <v>116958</v>
      </c>
      <c r="CX34" s="141">
        <f t="shared" si="47"/>
        <v>100815</v>
      </c>
      <c r="CY34" s="141">
        <f t="shared" si="48"/>
        <v>16143</v>
      </c>
      <c r="CZ34" s="141">
        <f t="shared" si="49"/>
        <v>0</v>
      </c>
      <c r="DA34" s="141">
        <f t="shared" si="50"/>
        <v>0</v>
      </c>
      <c r="DB34" s="141">
        <f t="shared" si="51"/>
        <v>122181</v>
      </c>
      <c r="DC34" s="141">
        <f t="shared" si="52"/>
        <v>99703</v>
      </c>
      <c r="DD34" s="141">
        <f t="shared" si="53"/>
        <v>0</v>
      </c>
      <c r="DE34" s="141">
        <f t="shared" si="54"/>
        <v>0</v>
      </c>
      <c r="DF34" s="141">
        <f t="shared" si="55"/>
        <v>22478</v>
      </c>
      <c r="DG34" s="141">
        <f t="shared" si="56"/>
        <v>531847</v>
      </c>
      <c r="DH34" s="141">
        <f t="shared" si="57"/>
        <v>0</v>
      </c>
      <c r="DI34" s="141">
        <f t="shared" si="58"/>
        <v>0</v>
      </c>
      <c r="DJ34" s="141">
        <f t="shared" si="59"/>
        <v>500129</v>
      </c>
    </row>
    <row r="35" spans="1:114" ht="12" customHeight="1">
      <c r="A35" s="142" t="s">
        <v>105</v>
      </c>
      <c r="B35" s="139" t="s">
        <v>380</v>
      </c>
      <c r="C35" s="142" t="s">
        <v>381</v>
      </c>
      <c r="D35" s="141">
        <f t="shared" si="6"/>
        <v>6035827</v>
      </c>
      <c r="E35" s="141">
        <f t="shared" si="7"/>
        <v>2855</v>
      </c>
      <c r="F35" s="141">
        <v>0</v>
      </c>
      <c r="G35" s="141">
        <v>0</v>
      </c>
      <c r="H35" s="141">
        <v>0</v>
      </c>
      <c r="I35" s="141">
        <v>2855</v>
      </c>
      <c r="J35" s="141"/>
      <c r="K35" s="141">
        <v>0</v>
      </c>
      <c r="L35" s="141">
        <v>6032972</v>
      </c>
      <c r="M35" s="141">
        <f t="shared" si="8"/>
        <v>490713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490713</v>
      </c>
      <c r="V35" s="141">
        <f t="shared" si="10"/>
        <v>6526540</v>
      </c>
      <c r="W35" s="141">
        <f t="shared" si="11"/>
        <v>2855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2855</v>
      </c>
      <c r="AB35" s="141"/>
      <c r="AC35" s="141">
        <f t="shared" si="16"/>
        <v>0</v>
      </c>
      <c r="AD35" s="141">
        <f t="shared" si="17"/>
        <v>6523685</v>
      </c>
      <c r="AE35" s="141">
        <f t="shared" si="18"/>
        <v>0</v>
      </c>
      <c r="AF35" s="141">
        <f t="shared" si="19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370278</v>
      </c>
      <c r="AM35" s="141">
        <f t="shared" si="20"/>
        <v>3536644</v>
      </c>
      <c r="AN35" s="141">
        <f t="shared" si="21"/>
        <v>2108984</v>
      </c>
      <c r="AO35" s="141">
        <v>332392</v>
      </c>
      <c r="AP35" s="141">
        <v>1776592</v>
      </c>
      <c r="AQ35" s="141">
        <v>0</v>
      </c>
      <c r="AR35" s="141">
        <v>0</v>
      </c>
      <c r="AS35" s="141">
        <f t="shared" si="22"/>
        <v>844998</v>
      </c>
      <c r="AT35" s="141">
        <v>841964</v>
      </c>
      <c r="AU35" s="141">
        <v>3034</v>
      </c>
      <c r="AV35" s="141">
        <v>0</v>
      </c>
      <c r="AW35" s="141">
        <v>1876</v>
      </c>
      <c r="AX35" s="141">
        <f t="shared" si="23"/>
        <v>580786</v>
      </c>
      <c r="AY35" s="141">
        <v>580786</v>
      </c>
      <c r="AZ35" s="141">
        <v>0</v>
      </c>
      <c r="BA35" s="141">
        <v>0</v>
      </c>
      <c r="BB35" s="141">
        <v>0</v>
      </c>
      <c r="BC35" s="141">
        <v>2128905</v>
      </c>
      <c r="BD35" s="141">
        <v>0</v>
      </c>
      <c r="BE35" s="141">
        <v>0</v>
      </c>
      <c r="BF35" s="141">
        <f t="shared" si="24"/>
        <v>3536644</v>
      </c>
      <c r="BG35" s="141">
        <f t="shared" si="25"/>
        <v>17458</v>
      </c>
      <c r="BH35" s="141">
        <f t="shared" si="26"/>
        <v>17458</v>
      </c>
      <c r="BI35" s="141">
        <v>0</v>
      </c>
      <c r="BJ35" s="141">
        <v>17458</v>
      </c>
      <c r="BK35" s="141">
        <v>0</v>
      </c>
      <c r="BL35" s="141">
        <v>0</v>
      </c>
      <c r="BM35" s="141">
        <v>0</v>
      </c>
      <c r="BN35" s="141">
        <v>17457</v>
      </c>
      <c r="BO35" s="141">
        <f t="shared" si="27"/>
        <v>0</v>
      </c>
      <c r="BP35" s="141">
        <f t="shared" si="28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29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0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460399</v>
      </c>
      <c r="CF35" s="141">
        <v>0</v>
      </c>
      <c r="CG35" s="141">
        <v>0</v>
      </c>
      <c r="CH35" s="141">
        <f t="shared" si="31"/>
        <v>17458</v>
      </c>
      <c r="CI35" s="141">
        <f t="shared" si="32"/>
        <v>17458</v>
      </c>
      <c r="CJ35" s="141">
        <f t="shared" si="33"/>
        <v>17458</v>
      </c>
      <c r="CK35" s="141">
        <f t="shared" si="34"/>
        <v>0</v>
      </c>
      <c r="CL35" s="141">
        <f t="shared" si="35"/>
        <v>17458</v>
      </c>
      <c r="CM35" s="141">
        <f t="shared" si="36"/>
        <v>0</v>
      </c>
      <c r="CN35" s="141">
        <f t="shared" si="37"/>
        <v>0</v>
      </c>
      <c r="CO35" s="141">
        <f t="shared" si="38"/>
        <v>0</v>
      </c>
      <c r="CP35" s="141">
        <f t="shared" si="39"/>
        <v>387735</v>
      </c>
      <c r="CQ35" s="141">
        <f t="shared" si="40"/>
        <v>3536644</v>
      </c>
      <c r="CR35" s="141">
        <f t="shared" si="41"/>
        <v>2108984</v>
      </c>
      <c r="CS35" s="141">
        <f t="shared" si="42"/>
        <v>332392</v>
      </c>
      <c r="CT35" s="141">
        <f t="shared" si="43"/>
        <v>1776592</v>
      </c>
      <c r="CU35" s="141">
        <f t="shared" si="44"/>
        <v>0</v>
      </c>
      <c r="CV35" s="141">
        <f t="shared" si="45"/>
        <v>0</v>
      </c>
      <c r="CW35" s="141">
        <f t="shared" si="46"/>
        <v>844998</v>
      </c>
      <c r="CX35" s="141">
        <f t="shared" si="47"/>
        <v>841964</v>
      </c>
      <c r="CY35" s="141">
        <f t="shared" si="48"/>
        <v>3034</v>
      </c>
      <c r="CZ35" s="141">
        <f t="shared" si="49"/>
        <v>0</v>
      </c>
      <c r="DA35" s="141">
        <f t="shared" si="50"/>
        <v>1876</v>
      </c>
      <c r="DB35" s="141">
        <f t="shared" si="51"/>
        <v>580786</v>
      </c>
      <c r="DC35" s="141">
        <f t="shared" si="52"/>
        <v>580786</v>
      </c>
      <c r="DD35" s="141">
        <f t="shared" si="53"/>
        <v>0</v>
      </c>
      <c r="DE35" s="141">
        <f t="shared" si="54"/>
        <v>0</v>
      </c>
      <c r="DF35" s="141">
        <f t="shared" si="55"/>
        <v>0</v>
      </c>
      <c r="DG35" s="141">
        <f t="shared" si="56"/>
        <v>2589304</v>
      </c>
      <c r="DH35" s="141">
        <f t="shared" si="57"/>
        <v>0</v>
      </c>
      <c r="DI35" s="141">
        <f t="shared" si="58"/>
        <v>0</v>
      </c>
      <c r="DJ35" s="141">
        <f t="shared" si="59"/>
        <v>3554102</v>
      </c>
    </row>
    <row r="36" spans="1:114" ht="12" customHeight="1">
      <c r="A36" s="142" t="s">
        <v>105</v>
      </c>
      <c r="B36" s="139" t="s">
        <v>382</v>
      </c>
      <c r="C36" s="142" t="s">
        <v>383</v>
      </c>
      <c r="D36" s="141">
        <f t="shared" si="6"/>
        <v>865238</v>
      </c>
      <c r="E36" s="141">
        <f t="shared" si="7"/>
        <v>94884</v>
      </c>
      <c r="F36" s="141">
        <v>0</v>
      </c>
      <c r="G36" s="141">
        <v>0</v>
      </c>
      <c r="H36" s="141">
        <v>9900</v>
      </c>
      <c r="I36" s="141">
        <v>82055</v>
      </c>
      <c r="J36" s="141"/>
      <c r="K36" s="141">
        <v>2929</v>
      </c>
      <c r="L36" s="141">
        <v>770354</v>
      </c>
      <c r="M36" s="141">
        <f t="shared" si="8"/>
        <v>221364</v>
      </c>
      <c r="N36" s="141">
        <f t="shared" si="9"/>
        <v>50062</v>
      </c>
      <c r="O36" s="141">
        <v>0</v>
      </c>
      <c r="P36" s="141">
        <v>0</v>
      </c>
      <c r="Q36" s="141">
        <v>0</v>
      </c>
      <c r="R36" s="141">
        <v>50023</v>
      </c>
      <c r="S36" s="141"/>
      <c r="T36" s="141">
        <v>39</v>
      </c>
      <c r="U36" s="141">
        <v>171302</v>
      </c>
      <c r="V36" s="141">
        <f t="shared" si="10"/>
        <v>1086602</v>
      </c>
      <c r="W36" s="141">
        <f t="shared" si="11"/>
        <v>144946</v>
      </c>
      <c r="X36" s="141">
        <f t="shared" si="12"/>
        <v>0</v>
      </c>
      <c r="Y36" s="141">
        <f t="shared" si="13"/>
        <v>0</v>
      </c>
      <c r="Z36" s="141">
        <f t="shared" si="14"/>
        <v>9900</v>
      </c>
      <c r="AA36" s="141">
        <f t="shared" si="15"/>
        <v>132078</v>
      </c>
      <c r="AB36" s="141"/>
      <c r="AC36" s="141">
        <f t="shared" si="16"/>
        <v>2968</v>
      </c>
      <c r="AD36" s="141">
        <f t="shared" si="17"/>
        <v>941656</v>
      </c>
      <c r="AE36" s="141">
        <f t="shared" si="18"/>
        <v>0</v>
      </c>
      <c r="AF36" s="141">
        <f t="shared" si="19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0"/>
        <v>478603</v>
      </c>
      <c r="AN36" s="141">
        <f t="shared" si="21"/>
        <v>343119</v>
      </c>
      <c r="AO36" s="141">
        <v>15959</v>
      </c>
      <c r="AP36" s="141">
        <v>327160</v>
      </c>
      <c r="AQ36" s="141">
        <v>0</v>
      </c>
      <c r="AR36" s="141">
        <v>0</v>
      </c>
      <c r="AS36" s="141">
        <f t="shared" si="22"/>
        <v>21551</v>
      </c>
      <c r="AT36" s="141">
        <v>21551</v>
      </c>
      <c r="AU36" s="141">
        <v>0</v>
      </c>
      <c r="AV36" s="141">
        <v>0</v>
      </c>
      <c r="AW36" s="141">
        <v>14238</v>
      </c>
      <c r="AX36" s="141">
        <f t="shared" si="23"/>
        <v>99695</v>
      </c>
      <c r="AY36" s="141">
        <v>51685</v>
      </c>
      <c r="AZ36" s="141">
        <v>0</v>
      </c>
      <c r="BA36" s="141">
        <v>0</v>
      </c>
      <c r="BB36" s="141">
        <v>48010</v>
      </c>
      <c r="BC36" s="141">
        <v>386635</v>
      </c>
      <c r="BD36" s="141">
        <v>0</v>
      </c>
      <c r="BE36" s="141">
        <v>0</v>
      </c>
      <c r="BF36" s="141">
        <f t="shared" si="24"/>
        <v>478603</v>
      </c>
      <c r="BG36" s="141">
        <f t="shared" si="25"/>
        <v>0</v>
      </c>
      <c r="BH36" s="141">
        <f t="shared" si="26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7"/>
        <v>221364</v>
      </c>
      <c r="BP36" s="141">
        <f t="shared" si="28"/>
        <v>69152</v>
      </c>
      <c r="BQ36" s="141">
        <v>15689</v>
      </c>
      <c r="BR36" s="141">
        <v>0</v>
      </c>
      <c r="BS36" s="141">
        <v>53463</v>
      </c>
      <c r="BT36" s="141">
        <v>0</v>
      </c>
      <c r="BU36" s="141">
        <f t="shared" si="29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0"/>
        <v>152212</v>
      </c>
      <c r="CA36" s="141">
        <v>59692</v>
      </c>
      <c r="CB36" s="141">
        <v>61935</v>
      </c>
      <c r="CC36" s="141">
        <v>20331</v>
      </c>
      <c r="CD36" s="141">
        <v>10254</v>
      </c>
      <c r="CE36" s="141">
        <v>0</v>
      </c>
      <c r="CF36" s="141">
        <v>0</v>
      </c>
      <c r="CG36" s="141">
        <v>0</v>
      </c>
      <c r="CH36" s="141">
        <f t="shared" si="31"/>
        <v>221364</v>
      </c>
      <c r="CI36" s="141">
        <f t="shared" si="32"/>
        <v>0</v>
      </c>
      <c r="CJ36" s="141">
        <f t="shared" si="33"/>
        <v>0</v>
      </c>
      <c r="CK36" s="141">
        <f t="shared" si="34"/>
        <v>0</v>
      </c>
      <c r="CL36" s="141">
        <f t="shared" si="35"/>
        <v>0</v>
      </c>
      <c r="CM36" s="141">
        <f t="shared" si="36"/>
        <v>0</v>
      </c>
      <c r="CN36" s="141">
        <f t="shared" si="37"/>
        <v>0</v>
      </c>
      <c r="CO36" s="141">
        <f t="shared" si="38"/>
        <v>0</v>
      </c>
      <c r="CP36" s="141">
        <f t="shared" si="39"/>
        <v>0</v>
      </c>
      <c r="CQ36" s="141">
        <f t="shared" si="40"/>
        <v>699967</v>
      </c>
      <c r="CR36" s="141">
        <f t="shared" si="41"/>
        <v>412271</v>
      </c>
      <c r="CS36" s="141">
        <f t="shared" si="42"/>
        <v>31648</v>
      </c>
      <c r="CT36" s="141">
        <f t="shared" si="43"/>
        <v>327160</v>
      </c>
      <c r="CU36" s="141">
        <f t="shared" si="44"/>
        <v>53463</v>
      </c>
      <c r="CV36" s="141">
        <f t="shared" si="45"/>
        <v>0</v>
      </c>
      <c r="CW36" s="141">
        <f t="shared" si="46"/>
        <v>21551</v>
      </c>
      <c r="CX36" s="141">
        <f t="shared" si="47"/>
        <v>21551</v>
      </c>
      <c r="CY36" s="141">
        <f t="shared" si="48"/>
        <v>0</v>
      </c>
      <c r="CZ36" s="141">
        <f t="shared" si="49"/>
        <v>0</v>
      </c>
      <c r="DA36" s="141">
        <f t="shared" si="50"/>
        <v>14238</v>
      </c>
      <c r="DB36" s="141">
        <f t="shared" si="51"/>
        <v>251907</v>
      </c>
      <c r="DC36" s="141">
        <f t="shared" si="52"/>
        <v>111377</v>
      </c>
      <c r="DD36" s="141">
        <f t="shared" si="53"/>
        <v>61935</v>
      </c>
      <c r="DE36" s="141">
        <f t="shared" si="54"/>
        <v>20331</v>
      </c>
      <c r="DF36" s="141">
        <f t="shared" si="55"/>
        <v>58264</v>
      </c>
      <c r="DG36" s="141">
        <f t="shared" si="56"/>
        <v>386635</v>
      </c>
      <c r="DH36" s="141">
        <f t="shared" si="57"/>
        <v>0</v>
      </c>
      <c r="DI36" s="141">
        <f t="shared" si="58"/>
        <v>0</v>
      </c>
      <c r="DJ36" s="141">
        <f t="shared" si="59"/>
        <v>699967</v>
      </c>
    </row>
    <row r="37" spans="1:114" ht="12" customHeight="1">
      <c r="A37" s="142" t="s">
        <v>105</v>
      </c>
      <c r="B37" s="139" t="s">
        <v>384</v>
      </c>
      <c r="C37" s="142" t="s">
        <v>385</v>
      </c>
      <c r="D37" s="141">
        <f t="shared" si="6"/>
        <v>1025921</v>
      </c>
      <c r="E37" s="141">
        <f t="shared" si="7"/>
        <v>122368</v>
      </c>
      <c r="F37" s="141">
        <v>0</v>
      </c>
      <c r="G37" s="141">
        <v>500</v>
      </c>
      <c r="H37" s="141">
        <v>0</v>
      </c>
      <c r="I37" s="141">
        <v>83210</v>
      </c>
      <c r="J37" s="141"/>
      <c r="K37" s="141">
        <v>38658</v>
      </c>
      <c r="L37" s="141">
        <v>903553</v>
      </c>
      <c r="M37" s="141">
        <f t="shared" si="8"/>
        <v>64507</v>
      </c>
      <c r="N37" s="141">
        <f t="shared" si="9"/>
        <v>5149</v>
      </c>
      <c r="O37" s="141">
        <v>0</v>
      </c>
      <c r="P37" s="141">
        <v>520</v>
      </c>
      <c r="Q37" s="141">
        <v>0</v>
      </c>
      <c r="R37" s="141">
        <v>4629</v>
      </c>
      <c r="S37" s="141"/>
      <c r="T37" s="141">
        <v>0</v>
      </c>
      <c r="U37" s="141">
        <v>59358</v>
      </c>
      <c r="V37" s="141">
        <f t="shared" si="10"/>
        <v>1090428</v>
      </c>
      <c r="W37" s="141">
        <f t="shared" si="11"/>
        <v>127517</v>
      </c>
      <c r="X37" s="141">
        <f t="shared" si="12"/>
        <v>0</v>
      </c>
      <c r="Y37" s="141">
        <f t="shared" si="13"/>
        <v>1020</v>
      </c>
      <c r="Z37" s="141">
        <f t="shared" si="14"/>
        <v>0</v>
      </c>
      <c r="AA37" s="141">
        <f t="shared" si="15"/>
        <v>87839</v>
      </c>
      <c r="AB37" s="141"/>
      <c r="AC37" s="141">
        <f t="shared" si="16"/>
        <v>38658</v>
      </c>
      <c r="AD37" s="141">
        <f t="shared" si="17"/>
        <v>962911</v>
      </c>
      <c r="AE37" s="141">
        <f t="shared" si="18"/>
        <v>0</v>
      </c>
      <c r="AF37" s="141">
        <f t="shared" si="19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1311</v>
      </c>
      <c r="AM37" s="141">
        <f t="shared" si="20"/>
        <v>594510</v>
      </c>
      <c r="AN37" s="141">
        <f t="shared" si="21"/>
        <v>13158</v>
      </c>
      <c r="AO37" s="141">
        <v>13158</v>
      </c>
      <c r="AP37" s="141">
        <v>0</v>
      </c>
      <c r="AQ37" s="141">
        <v>0</v>
      </c>
      <c r="AR37" s="141">
        <v>0</v>
      </c>
      <c r="AS37" s="141">
        <f t="shared" si="22"/>
        <v>1556</v>
      </c>
      <c r="AT37" s="141">
        <v>1556</v>
      </c>
      <c r="AU37" s="141">
        <v>0</v>
      </c>
      <c r="AV37" s="141">
        <v>0</v>
      </c>
      <c r="AW37" s="141">
        <v>0</v>
      </c>
      <c r="AX37" s="141">
        <f t="shared" si="23"/>
        <v>579796</v>
      </c>
      <c r="AY37" s="141">
        <v>447576</v>
      </c>
      <c r="AZ37" s="141">
        <v>132220</v>
      </c>
      <c r="BA37" s="141">
        <v>0</v>
      </c>
      <c r="BB37" s="141">
        <v>0</v>
      </c>
      <c r="BC37" s="141">
        <v>350847</v>
      </c>
      <c r="BD37" s="141">
        <v>0</v>
      </c>
      <c r="BE37" s="141">
        <v>79253</v>
      </c>
      <c r="BF37" s="141">
        <f t="shared" si="24"/>
        <v>673763</v>
      </c>
      <c r="BG37" s="141">
        <f t="shared" si="25"/>
        <v>0</v>
      </c>
      <c r="BH37" s="141">
        <f t="shared" si="26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7"/>
        <v>59518</v>
      </c>
      <c r="BP37" s="141">
        <f t="shared" si="28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29"/>
        <v>20772</v>
      </c>
      <c r="BV37" s="141">
        <v>0</v>
      </c>
      <c r="BW37" s="141">
        <v>0</v>
      </c>
      <c r="BX37" s="141">
        <v>20772</v>
      </c>
      <c r="BY37" s="141">
        <v>0</v>
      </c>
      <c r="BZ37" s="141">
        <f t="shared" si="30"/>
        <v>38746</v>
      </c>
      <c r="CA37" s="141">
        <v>27017</v>
      </c>
      <c r="CB37" s="141">
        <v>0</v>
      </c>
      <c r="CC37" s="141">
        <v>0</v>
      </c>
      <c r="CD37" s="141">
        <v>11729</v>
      </c>
      <c r="CE37" s="141">
        <v>0</v>
      </c>
      <c r="CF37" s="141">
        <v>0</v>
      </c>
      <c r="CG37" s="141">
        <v>4989</v>
      </c>
      <c r="CH37" s="141">
        <f t="shared" si="31"/>
        <v>64507</v>
      </c>
      <c r="CI37" s="141">
        <f t="shared" si="32"/>
        <v>0</v>
      </c>
      <c r="CJ37" s="141">
        <f t="shared" si="33"/>
        <v>0</v>
      </c>
      <c r="CK37" s="141">
        <f t="shared" si="34"/>
        <v>0</v>
      </c>
      <c r="CL37" s="141">
        <f t="shared" si="35"/>
        <v>0</v>
      </c>
      <c r="CM37" s="141">
        <f t="shared" si="36"/>
        <v>0</v>
      </c>
      <c r="CN37" s="141">
        <f t="shared" si="37"/>
        <v>0</v>
      </c>
      <c r="CO37" s="141">
        <f t="shared" si="38"/>
        <v>0</v>
      </c>
      <c r="CP37" s="141">
        <f t="shared" si="39"/>
        <v>1311</v>
      </c>
      <c r="CQ37" s="141">
        <f t="shared" si="40"/>
        <v>654028</v>
      </c>
      <c r="CR37" s="141">
        <f t="shared" si="41"/>
        <v>13158</v>
      </c>
      <c r="CS37" s="141">
        <f t="shared" si="42"/>
        <v>13158</v>
      </c>
      <c r="CT37" s="141">
        <f t="shared" si="43"/>
        <v>0</v>
      </c>
      <c r="CU37" s="141">
        <f t="shared" si="44"/>
        <v>0</v>
      </c>
      <c r="CV37" s="141">
        <f t="shared" si="45"/>
        <v>0</v>
      </c>
      <c r="CW37" s="141">
        <f t="shared" si="46"/>
        <v>22328</v>
      </c>
      <c r="CX37" s="141">
        <f t="shared" si="47"/>
        <v>1556</v>
      </c>
      <c r="CY37" s="141">
        <f t="shared" si="48"/>
        <v>0</v>
      </c>
      <c r="CZ37" s="141">
        <f t="shared" si="49"/>
        <v>20772</v>
      </c>
      <c r="DA37" s="141">
        <f t="shared" si="50"/>
        <v>0</v>
      </c>
      <c r="DB37" s="141">
        <f t="shared" si="51"/>
        <v>618542</v>
      </c>
      <c r="DC37" s="141">
        <f t="shared" si="52"/>
        <v>474593</v>
      </c>
      <c r="DD37" s="141">
        <f t="shared" si="53"/>
        <v>132220</v>
      </c>
      <c r="DE37" s="141">
        <f t="shared" si="54"/>
        <v>0</v>
      </c>
      <c r="DF37" s="141">
        <f t="shared" si="55"/>
        <v>11729</v>
      </c>
      <c r="DG37" s="141">
        <f t="shared" si="56"/>
        <v>350847</v>
      </c>
      <c r="DH37" s="141">
        <f t="shared" si="57"/>
        <v>0</v>
      </c>
      <c r="DI37" s="141">
        <f t="shared" si="58"/>
        <v>84242</v>
      </c>
      <c r="DJ37" s="141">
        <f t="shared" si="59"/>
        <v>738270</v>
      </c>
    </row>
    <row r="38" spans="1:114" ht="12" customHeight="1">
      <c r="A38" s="142" t="s">
        <v>105</v>
      </c>
      <c r="B38" s="139" t="s">
        <v>386</v>
      </c>
      <c r="C38" s="142" t="s">
        <v>387</v>
      </c>
      <c r="D38" s="141">
        <f t="shared" si="6"/>
        <v>1037855</v>
      </c>
      <c r="E38" s="141">
        <f t="shared" si="7"/>
        <v>318003</v>
      </c>
      <c r="F38" s="141">
        <v>0</v>
      </c>
      <c r="G38" s="141">
        <v>152</v>
      </c>
      <c r="H38" s="141">
        <v>0</v>
      </c>
      <c r="I38" s="141">
        <v>298895</v>
      </c>
      <c r="J38" s="141"/>
      <c r="K38" s="141">
        <v>18956</v>
      </c>
      <c r="L38" s="141">
        <v>719852</v>
      </c>
      <c r="M38" s="141">
        <f t="shared" si="8"/>
        <v>132132</v>
      </c>
      <c r="N38" s="141">
        <f t="shared" si="9"/>
        <v>9767</v>
      </c>
      <c r="O38" s="141">
        <v>0</v>
      </c>
      <c r="P38" s="141">
        <v>0</v>
      </c>
      <c r="Q38" s="141">
        <v>0</v>
      </c>
      <c r="R38" s="141">
        <v>9767</v>
      </c>
      <c r="S38" s="141"/>
      <c r="T38" s="141">
        <v>0</v>
      </c>
      <c r="U38" s="141">
        <v>122365</v>
      </c>
      <c r="V38" s="141">
        <f t="shared" si="10"/>
        <v>1169987</v>
      </c>
      <c r="W38" s="141">
        <f t="shared" si="11"/>
        <v>327770</v>
      </c>
      <c r="X38" s="141">
        <f t="shared" si="12"/>
        <v>0</v>
      </c>
      <c r="Y38" s="141">
        <f t="shared" si="13"/>
        <v>152</v>
      </c>
      <c r="Z38" s="141">
        <f t="shared" si="14"/>
        <v>0</v>
      </c>
      <c r="AA38" s="141">
        <f t="shared" si="15"/>
        <v>308662</v>
      </c>
      <c r="AB38" s="141"/>
      <c r="AC38" s="141">
        <f t="shared" si="16"/>
        <v>18956</v>
      </c>
      <c r="AD38" s="141">
        <f t="shared" si="17"/>
        <v>842217</v>
      </c>
      <c r="AE38" s="141">
        <f t="shared" si="18"/>
        <v>0</v>
      </c>
      <c r="AF38" s="141">
        <f t="shared" si="19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1689</v>
      </c>
      <c r="AM38" s="141">
        <f t="shared" si="20"/>
        <v>631029</v>
      </c>
      <c r="AN38" s="141">
        <f t="shared" si="21"/>
        <v>411029</v>
      </c>
      <c r="AO38" s="141">
        <v>92274</v>
      </c>
      <c r="AP38" s="141">
        <v>312470</v>
      </c>
      <c r="AQ38" s="141">
        <v>6285</v>
      </c>
      <c r="AR38" s="141">
        <v>0</v>
      </c>
      <c r="AS38" s="141">
        <f t="shared" si="22"/>
        <v>36077</v>
      </c>
      <c r="AT38" s="141">
        <v>29890</v>
      </c>
      <c r="AU38" s="141">
        <v>5851</v>
      </c>
      <c r="AV38" s="141">
        <v>336</v>
      </c>
      <c r="AW38" s="141">
        <v>7606</v>
      </c>
      <c r="AX38" s="141">
        <f t="shared" si="23"/>
        <v>176317</v>
      </c>
      <c r="AY38" s="141">
        <v>33147</v>
      </c>
      <c r="AZ38" s="141">
        <v>133327</v>
      </c>
      <c r="BA38" s="141">
        <v>2503</v>
      </c>
      <c r="BB38" s="141">
        <v>7340</v>
      </c>
      <c r="BC38" s="141">
        <v>402858</v>
      </c>
      <c r="BD38" s="141">
        <v>0</v>
      </c>
      <c r="BE38" s="141">
        <v>2279</v>
      </c>
      <c r="BF38" s="141">
        <f t="shared" si="24"/>
        <v>633308</v>
      </c>
      <c r="BG38" s="141">
        <f t="shared" si="25"/>
        <v>6662</v>
      </c>
      <c r="BH38" s="141">
        <f t="shared" si="26"/>
        <v>6662</v>
      </c>
      <c r="BI38" s="141">
        <v>0</v>
      </c>
      <c r="BJ38" s="141">
        <v>6662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7"/>
        <v>125470</v>
      </c>
      <c r="BP38" s="141">
        <f t="shared" si="28"/>
        <v>36174</v>
      </c>
      <c r="BQ38" s="141">
        <v>36174</v>
      </c>
      <c r="BR38" s="141">
        <v>0</v>
      </c>
      <c r="BS38" s="141">
        <v>0</v>
      </c>
      <c r="BT38" s="141">
        <v>0</v>
      </c>
      <c r="BU38" s="141">
        <f t="shared" si="29"/>
        <v>41088</v>
      </c>
      <c r="BV38" s="141">
        <v>0</v>
      </c>
      <c r="BW38" s="141">
        <v>41088</v>
      </c>
      <c r="BX38" s="141">
        <v>0</v>
      </c>
      <c r="BY38" s="141">
        <v>0</v>
      </c>
      <c r="BZ38" s="141">
        <f t="shared" si="30"/>
        <v>48208</v>
      </c>
      <c r="CA38" s="141">
        <v>31695</v>
      </c>
      <c r="CB38" s="141">
        <v>0</v>
      </c>
      <c r="CC38" s="141">
        <v>0</v>
      </c>
      <c r="CD38" s="141">
        <v>16513</v>
      </c>
      <c r="CE38" s="141">
        <v>0</v>
      </c>
      <c r="CF38" s="141">
        <v>0</v>
      </c>
      <c r="CG38" s="141">
        <v>0</v>
      </c>
      <c r="CH38" s="141">
        <f t="shared" si="31"/>
        <v>132132</v>
      </c>
      <c r="CI38" s="141">
        <f t="shared" si="32"/>
        <v>6662</v>
      </c>
      <c r="CJ38" s="141">
        <f t="shared" si="33"/>
        <v>6662</v>
      </c>
      <c r="CK38" s="141">
        <f t="shared" si="34"/>
        <v>0</v>
      </c>
      <c r="CL38" s="141">
        <f t="shared" si="35"/>
        <v>6662</v>
      </c>
      <c r="CM38" s="141">
        <f t="shared" si="36"/>
        <v>0</v>
      </c>
      <c r="CN38" s="141">
        <f t="shared" si="37"/>
        <v>0</v>
      </c>
      <c r="CO38" s="141">
        <f t="shared" si="38"/>
        <v>0</v>
      </c>
      <c r="CP38" s="141">
        <f t="shared" si="39"/>
        <v>1689</v>
      </c>
      <c r="CQ38" s="141">
        <f t="shared" si="40"/>
        <v>756499</v>
      </c>
      <c r="CR38" s="141">
        <f t="shared" si="41"/>
        <v>447203</v>
      </c>
      <c r="CS38" s="141">
        <f t="shared" si="42"/>
        <v>128448</v>
      </c>
      <c r="CT38" s="141">
        <f t="shared" si="43"/>
        <v>312470</v>
      </c>
      <c r="CU38" s="141">
        <f t="shared" si="44"/>
        <v>6285</v>
      </c>
      <c r="CV38" s="141">
        <f t="shared" si="45"/>
        <v>0</v>
      </c>
      <c r="CW38" s="141">
        <f t="shared" si="46"/>
        <v>77165</v>
      </c>
      <c r="CX38" s="141">
        <f t="shared" si="47"/>
        <v>29890</v>
      </c>
      <c r="CY38" s="141">
        <f t="shared" si="48"/>
        <v>46939</v>
      </c>
      <c r="CZ38" s="141">
        <f t="shared" si="49"/>
        <v>336</v>
      </c>
      <c r="DA38" s="141">
        <f t="shared" si="50"/>
        <v>7606</v>
      </c>
      <c r="DB38" s="141">
        <f t="shared" si="51"/>
        <v>224525</v>
      </c>
      <c r="DC38" s="141">
        <f t="shared" si="52"/>
        <v>64842</v>
      </c>
      <c r="DD38" s="141">
        <f t="shared" si="53"/>
        <v>133327</v>
      </c>
      <c r="DE38" s="141">
        <f t="shared" si="54"/>
        <v>2503</v>
      </c>
      <c r="DF38" s="141">
        <f t="shared" si="55"/>
        <v>23853</v>
      </c>
      <c r="DG38" s="141">
        <f t="shared" si="56"/>
        <v>402858</v>
      </c>
      <c r="DH38" s="141">
        <f t="shared" si="57"/>
        <v>0</v>
      </c>
      <c r="DI38" s="141">
        <f t="shared" si="58"/>
        <v>2279</v>
      </c>
      <c r="DJ38" s="141">
        <f t="shared" si="59"/>
        <v>765440</v>
      </c>
    </row>
    <row r="39" spans="1:114" ht="12" customHeight="1">
      <c r="A39" s="142" t="s">
        <v>105</v>
      </c>
      <c r="B39" s="139" t="s">
        <v>388</v>
      </c>
      <c r="C39" s="142" t="s">
        <v>389</v>
      </c>
      <c r="D39" s="141">
        <f t="shared" si="6"/>
        <v>688860</v>
      </c>
      <c r="E39" s="141">
        <f t="shared" si="7"/>
        <v>23504</v>
      </c>
      <c r="F39" s="141">
        <v>0</v>
      </c>
      <c r="G39" s="141">
        <v>0</v>
      </c>
      <c r="H39" s="141">
        <v>0</v>
      </c>
      <c r="I39" s="141">
        <v>3534</v>
      </c>
      <c r="J39" s="141"/>
      <c r="K39" s="141">
        <v>19970</v>
      </c>
      <c r="L39" s="141">
        <v>665356</v>
      </c>
      <c r="M39" s="141">
        <f t="shared" si="8"/>
        <v>41152</v>
      </c>
      <c r="N39" s="141">
        <f t="shared" si="9"/>
        <v>1129</v>
      </c>
      <c r="O39" s="141">
        <v>0</v>
      </c>
      <c r="P39" s="141">
        <v>0</v>
      </c>
      <c r="Q39" s="141">
        <v>0</v>
      </c>
      <c r="R39" s="141">
        <v>1129</v>
      </c>
      <c r="S39" s="141"/>
      <c r="T39" s="141">
        <v>0</v>
      </c>
      <c r="U39" s="141">
        <v>40023</v>
      </c>
      <c r="V39" s="141">
        <f t="shared" si="10"/>
        <v>730012</v>
      </c>
      <c r="W39" s="141">
        <f t="shared" si="11"/>
        <v>24633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4663</v>
      </c>
      <c r="AB39" s="141"/>
      <c r="AC39" s="141">
        <f t="shared" si="16"/>
        <v>19970</v>
      </c>
      <c r="AD39" s="141">
        <f t="shared" si="17"/>
        <v>705379</v>
      </c>
      <c r="AE39" s="141">
        <f t="shared" si="18"/>
        <v>0</v>
      </c>
      <c r="AF39" s="141">
        <f t="shared" si="19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51635</v>
      </c>
      <c r="AM39" s="141">
        <f t="shared" si="20"/>
        <v>415948</v>
      </c>
      <c r="AN39" s="141">
        <f t="shared" si="21"/>
        <v>80370</v>
      </c>
      <c r="AO39" s="141">
        <v>76424</v>
      </c>
      <c r="AP39" s="141">
        <v>3946</v>
      </c>
      <c r="AQ39" s="141">
        <v>0</v>
      </c>
      <c r="AR39" s="141">
        <v>0</v>
      </c>
      <c r="AS39" s="141">
        <f t="shared" si="22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3"/>
        <v>335578</v>
      </c>
      <c r="AY39" s="141">
        <v>304302</v>
      </c>
      <c r="AZ39" s="141">
        <v>31276</v>
      </c>
      <c r="BA39" s="141">
        <v>0</v>
      </c>
      <c r="BB39" s="141">
        <v>0</v>
      </c>
      <c r="BC39" s="141">
        <v>221277</v>
      </c>
      <c r="BD39" s="141">
        <v>0</v>
      </c>
      <c r="BE39" s="141">
        <v>0</v>
      </c>
      <c r="BF39" s="141">
        <f t="shared" si="24"/>
        <v>415948</v>
      </c>
      <c r="BG39" s="141">
        <f t="shared" si="25"/>
        <v>0</v>
      </c>
      <c r="BH39" s="141">
        <f t="shared" si="26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7"/>
        <v>25661</v>
      </c>
      <c r="BP39" s="141">
        <f t="shared" si="28"/>
        <v>15099</v>
      </c>
      <c r="BQ39" s="141">
        <v>15099</v>
      </c>
      <c r="BR39" s="141">
        <v>0</v>
      </c>
      <c r="BS39" s="141">
        <v>0</v>
      </c>
      <c r="BT39" s="141">
        <v>0</v>
      </c>
      <c r="BU39" s="141">
        <f t="shared" si="29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0"/>
        <v>10562</v>
      </c>
      <c r="CA39" s="141">
        <v>10562</v>
      </c>
      <c r="CB39" s="141">
        <v>0</v>
      </c>
      <c r="CC39" s="141">
        <v>0</v>
      </c>
      <c r="CD39" s="141">
        <v>0</v>
      </c>
      <c r="CE39" s="141">
        <v>74154</v>
      </c>
      <c r="CF39" s="141">
        <v>0</v>
      </c>
      <c r="CG39" s="141">
        <v>0</v>
      </c>
      <c r="CH39" s="141">
        <f t="shared" si="31"/>
        <v>25661</v>
      </c>
      <c r="CI39" s="141">
        <f t="shared" si="32"/>
        <v>0</v>
      </c>
      <c r="CJ39" s="141">
        <f t="shared" si="33"/>
        <v>0</v>
      </c>
      <c r="CK39" s="141">
        <f t="shared" si="34"/>
        <v>0</v>
      </c>
      <c r="CL39" s="141">
        <f t="shared" si="35"/>
        <v>0</v>
      </c>
      <c r="CM39" s="141">
        <f t="shared" si="36"/>
        <v>0</v>
      </c>
      <c r="CN39" s="141">
        <f t="shared" si="37"/>
        <v>0</v>
      </c>
      <c r="CO39" s="141">
        <f t="shared" si="38"/>
        <v>0</v>
      </c>
      <c r="CP39" s="141">
        <f t="shared" si="39"/>
        <v>51635</v>
      </c>
      <c r="CQ39" s="141">
        <f t="shared" si="40"/>
        <v>441609</v>
      </c>
      <c r="CR39" s="141">
        <f t="shared" si="41"/>
        <v>95469</v>
      </c>
      <c r="CS39" s="141">
        <f t="shared" si="42"/>
        <v>91523</v>
      </c>
      <c r="CT39" s="141">
        <f t="shared" si="43"/>
        <v>3946</v>
      </c>
      <c r="CU39" s="141">
        <f t="shared" si="44"/>
        <v>0</v>
      </c>
      <c r="CV39" s="141">
        <f t="shared" si="45"/>
        <v>0</v>
      </c>
      <c r="CW39" s="141">
        <f t="shared" si="46"/>
        <v>0</v>
      </c>
      <c r="CX39" s="141">
        <f t="shared" si="47"/>
        <v>0</v>
      </c>
      <c r="CY39" s="141">
        <f t="shared" si="48"/>
        <v>0</v>
      </c>
      <c r="CZ39" s="141">
        <f t="shared" si="49"/>
        <v>0</v>
      </c>
      <c r="DA39" s="141">
        <f t="shared" si="50"/>
        <v>0</v>
      </c>
      <c r="DB39" s="141">
        <f t="shared" si="51"/>
        <v>346140</v>
      </c>
      <c r="DC39" s="141">
        <f t="shared" si="52"/>
        <v>314864</v>
      </c>
      <c r="DD39" s="141">
        <f t="shared" si="53"/>
        <v>31276</v>
      </c>
      <c r="DE39" s="141">
        <f t="shared" si="54"/>
        <v>0</v>
      </c>
      <c r="DF39" s="141">
        <f t="shared" si="55"/>
        <v>0</v>
      </c>
      <c r="DG39" s="141">
        <f t="shared" si="56"/>
        <v>295431</v>
      </c>
      <c r="DH39" s="141">
        <f t="shared" si="57"/>
        <v>0</v>
      </c>
      <c r="DI39" s="141">
        <f t="shared" si="58"/>
        <v>0</v>
      </c>
      <c r="DJ39" s="141">
        <f t="shared" si="59"/>
        <v>441609</v>
      </c>
    </row>
    <row r="40" spans="1:114" ht="12" customHeight="1">
      <c r="A40" s="142" t="s">
        <v>105</v>
      </c>
      <c r="B40" s="139" t="s">
        <v>390</v>
      </c>
      <c r="C40" s="142" t="s">
        <v>391</v>
      </c>
      <c r="D40" s="141">
        <f t="shared" si="6"/>
        <v>692623</v>
      </c>
      <c r="E40" s="141">
        <f t="shared" si="7"/>
        <v>93263</v>
      </c>
      <c r="F40" s="141">
        <v>0</v>
      </c>
      <c r="G40" s="141">
        <v>0</v>
      </c>
      <c r="H40" s="141">
        <v>9700</v>
      </c>
      <c r="I40" s="141">
        <v>80302</v>
      </c>
      <c r="J40" s="141"/>
      <c r="K40" s="141">
        <v>3261</v>
      </c>
      <c r="L40" s="141">
        <v>599360</v>
      </c>
      <c r="M40" s="141">
        <f t="shared" si="8"/>
        <v>176848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176848</v>
      </c>
      <c r="V40" s="141">
        <f t="shared" si="10"/>
        <v>869471</v>
      </c>
      <c r="W40" s="141">
        <f t="shared" si="11"/>
        <v>93263</v>
      </c>
      <c r="X40" s="141">
        <f t="shared" si="12"/>
        <v>0</v>
      </c>
      <c r="Y40" s="141">
        <f t="shared" si="13"/>
        <v>0</v>
      </c>
      <c r="Z40" s="141">
        <f t="shared" si="14"/>
        <v>9700</v>
      </c>
      <c r="AA40" s="141">
        <f t="shared" si="15"/>
        <v>80302</v>
      </c>
      <c r="AB40" s="141"/>
      <c r="AC40" s="141">
        <f t="shared" si="16"/>
        <v>3261</v>
      </c>
      <c r="AD40" s="141">
        <f t="shared" si="17"/>
        <v>776208</v>
      </c>
      <c r="AE40" s="141">
        <f t="shared" si="18"/>
        <v>0</v>
      </c>
      <c r="AF40" s="141">
        <f t="shared" si="19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0"/>
        <v>362735</v>
      </c>
      <c r="AN40" s="141">
        <f t="shared" si="21"/>
        <v>259751</v>
      </c>
      <c r="AO40" s="141">
        <v>17052</v>
      </c>
      <c r="AP40" s="141">
        <v>242699</v>
      </c>
      <c r="AQ40" s="141">
        <v>0</v>
      </c>
      <c r="AR40" s="141">
        <v>0</v>
      </c>
      <c r="AS40" s="141">
        <f t="shared" si="22"/>
        <v>47429</v>
      </c>
      <c r="AT40" s="141">
        <v>47429</v>
      </c>
      <c r="AU40" s="141">
        <v>0</v>
      </c>
      <c r="AV40" s="141">
        <v>0</v>
      </c>
      <c r="AW40" s="141">
        <v>11289</v>
      </c>
      <c r="AX40" s="141">
        <f t="shared" si="23"/>
        <v>44266</v>
      </c>
      <c r="AY40" s="141">
        <v>44266</v>
      </c>
      <c r="AZ40" s="141">
        <v>0</v>
      </c>
      <c r="BA40" s="141">
        <v>0</v>
      </c>
      <c r="BB40" s="141">
        <v>0</v>
      </c>
      <c r="BC40" s="141">
        <v>318004</v>
      </c>
      <c r="BD40" s="141">
        <v>0</v>
      </c>
      <c r="BE40" s="141">
        <v>11884</v>
      </c>
      <c r="BF40" s="141">
        <f t="shared" si="24"/>
        <v>374619</v>
      </c>
      <c r="BG40" s="141">
        <f t="shared" si="25"/>
        <v>0</v>
      </c>
      <c r="BH40" s="141">
        <f t="shared" si="26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7"/>
        <v>154148</v>
      </c>
      <c r="BP40" s="141">
        <f t="shared" si="28"/>
        <v>19956</v>
      </c>
      <c r="BQ40" s="141">
        <v>19956</v>
      </c>
      <c r="BR40" s="141">
        <v>0</v>
      </c>
      <c r="BS40" s="141">
        <v>0</v>
      </c>
      <c r="BT40" s="141">
        <v>0</v>
      </c>
      <c r="BU40" s="141">
        <f t="shared" si="29"/>
        <v>18733</v>
      </c>
      <c r="BV40" s="141">
        <v>0</v>
      </c>
      <c r="BW40" s="141">
        <v>17848</v>
      </c>
      <c r="BX40" s="141">
        <v>885</v>
      </c>
      <c r="BY40" s="141">
        <v>0</v>
      </c>
      <c r="BZ40" s="141">
        <f t="shared" si="30"/>
        <v>104856</v>
      </c>
      <c r="CA40" s="141">
        <v>0</v>
      </c>
      <c r="CB40" s="141">
        <v>69983</v>
      </c>
      <c r="CC40" s="141">
        <v>31368</v>
      </c>
      <c r="CD40" s="141">
        <v>3505</v>
      </c>
      <c r="CE40" s="141">
        <v>0</v>
      </c>
      <c r="CF40" s="141">
        <v>10603</v>
      </c>
      <c r="CG40" s="141">
        <v>22700</v>
      </c>
      <c r="CH40" s="141">
        <f t="shared" si="31"/>
        <v>176848</v>
      </c>
      <c r="CI40" s="141">
        <f t="shared" si="32"/>
        <v>0</v>
      </c>
      <c r="CJ40" s="141">
        <f t="shared" si="33"/>
        <v>0</v>
      </c>
      <c r="CK40" s="141">
        <f t="shared" si="34"/>
        <v>0</v>
      </c>
      <c r="CL40" s="141">
        <f t="shared" si="35"/>
        <v>0</v>
      </c>
      <c r="CM40" s="141">
        <f t="shared" si="36"/>
        <v>0</v>
      </c>
      <c r="CN40" s="141">
        <f t="shared" si="37"/>
        <v>0</v>
      </c>
      <c r="CO40" s="141">
        <f t="shared" si="38"/>
        <v>0</v>
      </c>
      <c r="CP40" s="141">
        <f t="shared" si="39"/>
        <v>0</v>
      </c>
      <c r="CQ40" s="141">
        <f t="shared" si="40"/>
        <v>516883</v>
      </c>
      <c r="CR40" s="141">
        <f t="shared" si="41"/>
        <v>279707</v>
      </c>
      <c r="CS40" s="141">
        <f t="shared" si="42"/>
        <v>37008</v>
      </c>
      <c r="CT40" s="141">
        <f t="shared" si="43"/>
        <v>242699</v>
      </c>
      <c r="CU40" s="141">
        <f t="shared" si="44"/>
        <v>0</v>
      </c>
      <c r="CV40" s="141">
        <f t="shared" si="45"/>
        <v>0</v>
      </c>
      <c r="CW40" s="141">
        <f t="shared" si="46"/>
        <v>66162</v>
      </c>
      <c r="CX40" s="141">
        <f t="shared" si="47"/>
        <v>47429</v>
      </c>
      <c r="CY40" s="141">
        <f t="shared" si="48"/>
        <v>17848</v>
      </c>
      <c r="CZ40" s="141">
        <f t="shared" si="49"/>
        <v>885</v>
      </c>
      <c r="DA40" s="141">
        <f t="shared" si="50"/>
        <v>11289</v>
      </c>
      <c r="DB40" s="141">
        <f t="shared" si="51"/>
        <v>149122</v>
      </c>
      <c r="DC40" s="141">
        <f t="shared" si="52"/>
        <v>44266</v>
      </c>
      <c r="DD40" s="141">
        <f t="shared" si="53"/>
        <v>69983</v>
      </c>
      <c r="DE40" s="141">
        <f t="shared" si="54"/>
        <v>31368</v>
      </c>
      <c r="DF40" s="141">
        <f t="shared" si="55"/>
        <v>3505</v>
      </c>
      <c r="DG40" s="141">
        <f t="shared" si="56"/>
        <v>318004</v>
      </c>
      <c r="DH40" s="141">
        <f t="shared" si="57"/>
        <v>10603</v>
      </c>
      <c r="DI40" s="141">
        <f t="shared" si="58"/>
        <v>34584</v>
      </c>
      <c r="DJ40" s="141">
        <f t="shared" si="59"/>
        <v>551467</v>
      </c>
    </row>
    <row r="41" spans="1:114" ht="12" customHeight="1">
      <c r="A41" s="142" t="s">
        <v>105</v>
      </c>
      <c r="B41" s="139" t="s">
        <v>392</v>
      </c>
      <c r="C41" s="142" t="s">
        <v>393</v>
      </c>
      <c r="D41" s="141">
        <f t="shared" si="6"/>
        <v>428073</v>
      </c>
      <c r="E41" s="141">
        <f t="shared" si="7"/>
        <v>16769</v>
      </c>
      <c r="F41" s="141">
        <v>0</v>
      </c>
      <c r="G41" s="141">
        <v>0</v>
      </c>
      <c r="H41" s="141">
        <v>0</v>
      </c>
      <c r="I41" s="141">
        <v>14065</v>
      </c>
      <c r="J41" s="141"/>
      <c r="K41" s="141">
        <v>2704</v>
      </c>
      <c r="L41" s="141">
        <v>411304</v>
      </c>
      <c r="M41" s="141">
        <f t="shared" si="8"/>
        <v>109558</v>
      </c>
      <c r="N41" s="141">
        <f t="shared" si="9"/>
        <v>9663</v>
      </c>
      <c r="O41" s="141">
        <v>0</v>
      </c>
      <c r="P41" s="141">
        <v>0</v>
      </c>
      <c r="Q41" s="141">
        <v>0</v>
      </c>
      <c r="R41" s="141">
        <v>9663</v>
      </c>
      <c r="S41" s="141"/>
      <c r="T41" s="141">
        <v>0</v>
      </c>
      <c r="U41" s="141">
        <v>99895</v>
      </c>
      <c r="V41" s="141">
        <f t="shared" si="10"/>
        <v>537631</v>
      </c>
      <c r="W41" s="141">
        <f t="shared" si="11"/>
        <v>26432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23728</v>
      </c>
      <c r="AB41" s="141"/>
      <c r="AC41" s="141">
        <f t="shared" si="16"/>
        <v>2704</v>
      </c>
      <c r="AD41" s="141">
        <f t="shared" si="17"/>
        <v>511199</v>
      </c>
      <c r="AE41" s="141">
        <f t="shared" si="18"/>
        <v>0</v>
      </c>
      <c r="AF41" s="141">
        <f t="shared" si="19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0"/>
        <v>428073</v>
      </c>
      <c r="AN41" s="141">
        <f t="shared" si="21"/>
        <v>68010</v>
      </c>
      <c r="AO41" s="141">
        <v>68010</v>
      </c>
      <c r="AP41" s="141">
        <v>0</v>
      </c>
      <c r="AQ41" s="141">
        <v>0</v>
      </c>
      <c r="AR41" s="141">
        <v>0</v>
      </c>
      <c r="AS41" s="141">
        <f t="shared" si="22"/>
        <v>145673</v>
      </c>
      <c r="AT41" s="141">
        <v>202</v>
      </c>
      <c r="AU41" s="141">
        <v>143505</v>
      </c>
      <c r="AV41" s="141">
        <v>1966</v>
      </c>
      <c r="AW41" s="141">
        <v>750</v>
      </c>
      <c r="AX41" s="141">
        <f t="shared" si="23"/>
        <v>213640</v>
      </c>
      <c r="AY41" s="141">
        <v>90340</v>
      </c>
      <c r="AZ41" s="141">
        <v>100454</v>
      </c>
      <c r="BA41" s="141">
        <v>17941</v>
      </c>
      <c r="BB41" s="141">
        <v>4905</v>
      </c>
      <c r="BC41" s="141">
        <v>0</v>
      </c>
      <c r="BD41" s="141">
        <v>0</v>
      </c>
      <c r="BE41" s="141">
        <v>0</v>
      </c>
      <c r="BF41" s="141">
        <f t="shared" si="24"/>
        <v>428073</v>
      </c>
      <c r="BG41" s="141">
        <f t="shared" si="25"/>
        <v>0</v>
      </c>
      <c r="BH41" s="141">
        <f t="shared" si="26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7"/>
        <v>109558</v>
      </c>
      <c r="BP41" s="141">
        <f t="shared" si="28"/>
        <v>11470</v>
      </c>
      <c r="BQ41" s="141">
        <v>11470</v>
      </c>
      <c r="BR41" s="141">
        <v>0</v>
      </c>
      <c r="BS41" s="141">
        <v>0</v>
      </c>
      <c r="BT41" s="141">
        <v>0</v>
      </c>
      <c r="BU41" s="141">
        <f t="shared" si="29"/>
        <v>61980</v>
      </c>
      <c r="BV41" s="141">
        <v>0</v>
      </c>
      <c r="BW41" s="141">
        <v>61980</v>
      </c>
      <c r="BX41" s="141">
        <v>0</v>
      </c>
      <c r="BY41" s="141">
        <v>0</v>
      </c>
      <c r="BZ41" s="141">
        <f t="shared" si="30"/>
        <v>36108</v>
      </c>
      <c r="CA41" s="141">
        <v>15282</v>
      </c>
      <c r="CB41" s="141">
        <v>15406</v>
      </c>
      <c r="CC41" s="141">
        <v>1121</v>
      </c>
      <c r="CD41" s="141">
        <v>4299</v>
      </c>
      <c r="CE41" s="141">
        <v>0</v>
      </c>
      <c r="CF41" s="141">
        <v>0</v>
      </c>
      <c r="CG41" s="141">
        <v>0</v>
      </c>
      <c r="CH41" s="141">
        <f t="shared" si="31"/>
        <v>109558</v>
      </c>
      <c r="CI41" s="141">
        <f t="shared" si="32"/>
        <v>0</v>
      </c>
      <c r="CJ41" s="141">
        <f t="shared" si="33"/>
        <v>0</v>
      </c>
      <c r="CK41" s="141">
        <f t="shared" si="34"/>
        <v>0</v>
      </c>
      <c r="CL41" s="141">
        <f t="shared" si="35"/>
        <v>0</v>
      </c>
      <c r="CM41" s="141">
        <f t="shared" si="36"/>
        <v>0</v>
      </c>
      <c r="CN41" s="141">
        <f t="shared" si="37"/>
        <v>0</v>
      </c>
      <c r="CO41" s="141">
        <f t="shared" si="38"/>
        <v>0</v>
      </c>
      <c r="CP41" s="141">
        <f t="shared" si="39"/>
        <v>0</v>
      </c>
      <c r="CQ41" s="141">
        <f t="shared" si="40"/>
        <v>537631</v>
      </c>
      <c r="CR41" s="141">
        <f t="shared" si="41"/>
        <v>79480</v>
      </c>
      <c r="CS41" s="141">
        <f t="shared" si="42"/>
        <v>79480</v>
      </c>
      <c r="CT41" s="141">
        <f t="shared" si="43"/>
        <v>0</v>
      </c>
      <c r="CU41" s="141">
        <f t="shared" si="44"/>
        <v>0</v>
      </c>
      <c r="CV41" s="141">
        <f t="shared" si="45"/>
        <v>0</v>
      </c>
      <c r="CW41" s="141">
        <f t="shared" si="46"/>
        <v>207653</v>
      </c>
      <c r="CX41" s="141">
        <f t="shared" si="47"/>
        <v>202</v>
      </c>
      <c r="CY41" s="141">
        <f t="shared" si="48"/>
        <v>205485</v>
      </c>
      <c r="CZ41" s="141">
        <f t="shared" si="49"/>
        <v>1966</v>
      </c>
      <c r="DA41" s="141">
        <f t="shared" si="50"/>
        <v>750</v>
      </c>
      <c r="DB41" s="141">
        <f t="shared" si="51"/>
        <v>249748</v>
      </c>
      <c r="DC41" s="141">
        <f t="shared" si="52"/>
        <v>105622</v>
      </c>
      <c r="DD41" s="141">
        <f t="shared" si="53"/>
        <v>115860</v>
      </c>
      <c r="DE41" s="141">
        <f t="shared" si="54"/>
        <v>19062</v>
      </c>
      <c r="DF41" s="141">
        <f t="shared" si="55"/>
        <v>9204</v>
      </c>
      <c r="DG41" s="141">
        <f t="shared" si="56"/>
        <v>0</v>
      </c>
      <c r="DH41" s="141">
        <f t="shared" si="57"/>
        <v>0</v>
      </c>
      <c r="DI41" s="141">
        <f t="shared" si="58"/>
        <v>0</v>
      </c>
      <c r="DJ41" s="141">
        <f t="shared" si="59"/>
        <v>537631</v>
      </c>
    </row>
    <row r="42" spans="1:114" ht="12" customHeight="1">
      <c r="A42" s="142" t="s">
        <v>105</v>
      </c>
      <c r="B42" s="139" t="s">
        <v>394</v>
      </c>
      <c r="C42" s="142" t="s">
        <v>395</v>
      </c>
      <c r="D42" s="141">
        <f t="shared" si="6"/>
        <v>600727</v>
      </c>
      <c r="E42" s="141">
        <f t="shared" si="7"/>
        <v>39687</v>
      </c>
      <c r="F42" s="141">
        <v>0</v>
      </c>
      <c r="G42" s="141">
        <v>29586</v>
      </c>
      <c r="H42" s="141">
        <v>2000</v>
      </c>
      <c r="I42" s="141">
        <v>69</v>
      </c>
      <c r="J42" s="141"/>
      <c r="K42" s="141">
        <v>8032</v>
      </c>
      <c r="L42" s="141">
        <v>561040</v>
      </c>
      <c r="M42" s="141">
        <f t="shared" si="8"/>
        <v>99555</v>
      </c>
      <c r="N42" s="141">
        <f t="shared" si="9"/>
        <v>43271</v>
      </c>
      <c r="O42" s="141">
        <v>0</v>
      </c>
      <c r="P42" s="141">
        <v>18600</v>
      </c>
      <c r="Q42" s="141">
        <v>5700</v>
      </c>
      <c r="R42" s="141">
        <v>7944</v>
      </c>
      <c r="S42" s="141"/>
      <c r="T42" s="141">
        <v>11027</v>
      </c>
      <c r="U42" s="141">
        <v>56284</v>
      </c>
      <c r="V42" s="141">
        <f t="shared" si="10"/>
        <v>700282</v>
      </c>
      <c r="W42" s="141">
        <f t="shared" si="11"/>
        <v>82958</v>
      </c>
      <c r="X42" s="141">
        <f t="shared" si="12"/>
        <v>0</v>
      </c>
      <c r="Y42" s="141">
        <f t="shared" si="13"/>
        <v>48186</v>
      </c>
      <c r="Z42" s="141">
        <f t="shared" si="14"/>
        <v>7700</v>
      </c>
      <c r="AA42" s="141">
        <f t="shared" si="15"/>
        <v>8013</v>
      </c>
      <c r="AB42" s="141"/>
      <c r="AC42" s="141">
        <f t="shared" si="16"/>
        <v>19059</v>
      </c>
      <c r="AD42" s="141">
        <f t="shared" si="17"/>
        <v>617324</v>
      </c>
      <c r="AE42" s="141">
        <f t="shared" si="18"/>
        <v>0</v>
      </c>
      <c r="AF42" s="141">
        <f t="shared" si="19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100878</v>
      </c>
      <c r="AM42" s="141">
        <f t="shared" si="20"/>
        <v>293670</v>
      </c>
      <c r="AN42" s="141">
        <f t="shared" si="21"/>
        <v>122109</v>
      </c>
      <c r="AO42" s="141">
        <v>15549</v>
      </c>
      <c r="AP42" s="141">
        <v>106560</v>
      </c>
      <c r="AQ42" s="141">
        <v>0</v>
      </c>
      <c r="AR42" s="141">
        <v>0</v>
      </c>
      <c r="AS42" s="141">
        <f t="shared" si="22"/>
        <v>15041</v>
      </c>
      <c r="AT42" s="141">
        <v>12779</v>
      </c>
      <c r="AU42" s="141">
        <v>0</v>
      </c>
      <c r="AV42" s="141">
        <v>2262</v>
      </c>
      <c r="AW42" s="141">
        <v>8342</v>
      </c>
      <c r="AX42" s="141">
        <f t="shared" si="23"/>
        <v>148178</v>
      </c>
      <c r="AY42" s="141">
        <v>148178</v>
      </c>
      <c r="AZ42" s="141">
        <v>0</v>
      </c>
      <c r="BA42" s="141">
        <v>0</v>
      </c>
      <c r="BB42" s="141">
        <v>0</v>
      </c>
      <c r="BC42" s="141">
        <v>201381</v>
      </c>
      <c r="BD42" s="141">
        <v>0</v>
      </c>
      <c r="BE42" s="141">
        <v>4798</v>
      </c>
      <c r="BF42" s="141">
        <f t="shared" si="24"/>
        <v>298468</v>
      </c>
      <c r="BG42" s="141">
        <f t="shared" si="25"/>
        <v>27100</v>
      </c>
      <c r="BH42" s="141">
        <f t="shared" si="26"/>
        <v>27100</v>
      </c>
      <c r="BI42" s="141">
        <v>0</v>
      </c>
      <c r="BJ42" s="141">
        <v>27100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7"/>
        <v>72455</v>
      </c>
      <c r="BP42" s="141">
        <f t="shared" si="28"/>
        <v>22882</v>
      </c>
      <c r="BQ42" s="141">
        <v>11681</v>
      </c>
      <c r="BR42" s="141">
        <v>11201</v>
      </c>
      <c r="BS42" s="141">
        <v>0</v>
      </c>
      <c r="BT42" s="141">
        <v>0</v>
      </c>
      <c r="BU42" s="141">
        <f t="shared" si="29"/>
        <v>19315</v>
      </c>
      <c r="BV42" s="141">
        <v>1071</v>
      </c>
      <c r="BW42" s="141">
        <v>18244</v>
      </c>
      <c r="BX42" s="141">
        <v>0</v>
      </c>
      <c r="BY42" s="141">
        <v>1115</v>
      </c>
      <c r="BZ42" s="141">
        <f t="shared" si="30"/>
        <v>29143</v>
      </c>
      <c r="CA42" s="141">
        <v>0</v>
      </c>
      <c r="CB42" s="141">
        <v>29143</v>
      </c>
      <c r="CC42" s="141">
        <v>0</v>
      </c>
      <c r="CD42" s="141">
        <v>0</v>
      </c>
      <c r="CE42" s="141">
        <v>0</v>
      </c>
      <c r="CF42" s="141">
        <v>0</v>
      </c>
      <c r="CG42" s="141">
        <v>0</v>
      </c>
      <c r="CH42" s="141">
        <f t="shared" si="31"/>
        <v>99555</v>
      </c>
      <c r="CI42" s="141">
        <f t="shared" si="32"/>
        <v>27100</v>
      </c>
      <c r="CJ42" s="141">
        <f t="shared" si="33"/>
        <v>27100</v>
      </c>
      <c r="CK42" s="141">
        <f t="shared" si="34"/>
        <v>0</v>
      </c>
      <c r="CL42" s="141">
        <f t="shared" si="35"/>
        <v>27100</v>
      </c>
      <c r="CM42" s="141">
        <f t="shared" si="36"/>
        <v>0</v>
      </c>
      <c r="CN42" s="141">
        <f t="shared" si="37"/>
        <v>0</v>
      </c>
      <c r="CO42" s="141">
        <f t="shared" si="38"/>
        <v>0</v>
      </c>
      <c r="CP42" s="141">
        <f t="shared" si="39"/>
        <v>100878</v>
      </c>
      <c r="CQ42" s="141">
        <f t="shared" si="40"/>
        <v>366125</v>
      </c>
      <c r="CR42" s="141">
        <f t="shared" si="41"/>
        <v>144991</v>
      </c>
      <c r="CS42" s="141">
        <f t="shared" si="42"/>
        <v>27230</v>
      </c>
      <c r="CT42" s="141">
        <f t="shared" si="43"/>
        <v>117761</v>
      </c>
      <c r="CU42" s="141">
        <f t="shared" si="44"/>
        <v>0</v>
      </c>
      <c r="CV42" s="141">
        <f t="shared" si="45"/>
        <v>0</v>
      </c>
      <c r="CW42" s="141">
        <f t="shared" si="46"/>
        <v>34356</v>
      </c>
      <c r="CX42" s="141">
        <f t="shared" si="47"/>
        <v>13850</v>
      </c>
      <c r="CY42" s="141">
        <f t="shared" si="48"/>
        <v>18244</v>
      </c>
      <c r="CZ42" s="141">
        <f t="shared" si="49"/>
        <v>2262</v>
      </c>
      <c r="DA42" s="141">
        <f t="shared" si="50"/>
        <v>9457</v>
      </c>
      <c r="DB42" s="141">
        <f t="shared" si="51"/>
        <v>177321</v>
      </c>
      <c r="DC42" s="141">
        <f t="shared" si="52"/>
        <v>148178</v>
      </c>
      <c r="DD42" s="141">
        <f t="shared" si="53"/>
        <v>29143</v>
      </c>
      <c r="DE42" s="141">
        <f t="shared" si="54"/>
        <v>0</v>
      </c>
      <c r="DF42" s="141">
        <f t="shared" si="55"/>
        <v>0</v>
      </c>
      <c r="DG42" s="141">
        <f t="shared" si="56"/>
        <v>201381</v>
      </c>
      <c r="DH42" s="141">
        <f t="shared" si="57"/>
        <v>0</v>
      </c>
      <c r="DI42" s="141">
        <f t="shared" si="58"/>
        <v>4798</v>
      </c>
      <c r="DJ42" s="141">
        <f t="shared" si="59"/>
        <v>398023</v>
      </c>
    </row>
    <row r="43" spans="1:114" ht="12" customHeight="1">
      <c r="A43" s="142" t="s">
        <v>105</v>
      </c>
      <c r="B43" s="139" t="s">
        <v>396</v>
      </c>
      <c r="C43" s="142" t="s">
        <v>397</v>
      </c>
      <c r="D43" s="141">
        <f t="shared" si="6"/>
        <v>310964</v>
      </c>
      <c r="E43" s="141">
        <f t="shared" si="7"/>
        <v>8685</v>
      </c>
      <c r="F43" s="141">
        <v>0</v>
      </c>
      <c r="G43" s="141">
        <v>0</v>
      </c>
      <c r="H43" s="141">
        <v>0</v>
      </c>
      <c r="I43" s="141">
        <v>2445</v>
      </c>
      <c r="J43" s="141"/>
      <c r="K43" s="141">
        <v>6240</v>
      </c>
      <c r="L43" s="141">
        <v>302279</v>
      </c>
      <c r="M43" s="141">
        <f t="shared" si="8"/>
        <v>127639</v>
      </c>
      <c r="N43" s="141">
        <f t="shared" si="9"/>
        <v>34504</v>
      </c>
      <c r="O43" s="141">
        <v>0</v>
      </c>
      <c r="P43" s="141">
        <v>0</v>
      </c>
      <c r="Q43" s="141">
        <v>0</v>
      </c>
      <c r="R43" s="141">
        <v>34504</v>
      </c>
      <c r="S43" s="141"/>
      <c r="T43" s="141">
        <v>0</v>
      </c>
      <c r="U43" s="141">
        <v>93135</v>
      </c>
      <c r="V43" s="141">
        <f t="shared" si="10"/>
        <v>438603</v>
      </c>
      <c r="W43" s="141">
        <f t="shared" si="11"/>
        <v>43189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36949</v>
      </c>
      <c r="AB43" s="141"/>
      <c r="AC43" s="141">
        <f t="shared" si="16"/>
        <v>6240</v>
      </c>
      <c r="AD43" s="141">
        <f t="shared" si="17"/>
        <v>395414</v>
      </c>
      <c r="AE43" s="141">
        <f t="shared" si="18"/>
        <v>0</v>
      </c>
      <c r="AF43" s="141">
        <f t="shared" si="19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51964</v>
      </c>
      <c r="AM43" s="141">
        <f t="shared" si="20"/>
        <v>130958</v>
      </c>
      <c r="AN43" s="141">
        <f t="shared" si="21"/>
        <v>41211</v>
      </c>
      <c r="AO43" s="141">
        <v>31264</v>
      </c>
      <c r="AP43" s="141">
        <v>9947</v>
      </c>
      <c r="AQ43" s="141">
        <v>0</v>
      </c>
      <c r="AR43" s="141">
        <v>0</v>
      </c>
      <c r="AS43" s="141">
        <f t="shared" si="22"/>
        <v>3734</v>
      </c>
      <c r="AT43" s="141">
        <v>3734</v>
      </c>
      <c r="AU43" s="141">
        <v>0</v>
      </c>
      <c r="AV43" s="141">
        <v>0</v>
      </c>
      <c r="AW43" s="141">
        <v>0</v>
      </c>
      <c r="AX43" s="141">
        <f t="shared" si="23"/>
        <v>86013</v>
      </c>
      <c r="AY43" s="141">
        <v>86013</v>
      </c>
      <c r="AZ43" s="141">
        <v>0</v>
      </c>
      <c r="BA43" s="141">
        <v>0</v>
      </c>
      <c r="BB43" s="141">
        <v>0</v>
      </c>
      <c r="BC43" s="141">
        <v>120525</v>
      </c>
      <c r="BD43" s="141">
        <v>0</v>
      </c>
      <c r="BE43" s="141">
        <v>7517</v>
      </c>
      <c r="BF43" s="141">
        <f t="shared" si="24"/>
        <v>138475</v>
      </c>
      <c r="BG43" s="141">
        <f t="shared" si="25"/>
        <v>1470</v>
      </c>
      <c r="BH43" s="141">
        <f t="shared" si="26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1470</v>
      </c>
      <c r="BN43" s="141">
        <v>0</v>
      </c>
      <c r="BO43" s="141">
        <f t="shared" si="27"/>
        <v>126169</v>
      </c>
      <c r="BP43" s="141">
        <f t="shared" si="28"/>
        <v>14249</v>
      </c>
      <c r="BQ43" s="141">
        <v>14249</v>
      </c>
      <c r="BR43" s="141">
        <v>0</v>
      </c>
      <c r="BS43" s="141">
        <v>0</v>
      </c>
      <c r="BT43" s="141">
        <v>0</v>
      </c>
      <c r="BU43" s="141">
        <f t="shared" si="29"/>
        <v>42414</v>
      </c>
      <c r="BV43" s="141">
        <v>42</v>
      </c>
      <c r="BW43" s="141">
        <v>42372</v>
      </c>
      <c r="BX43" s="141">
        <v>0</v>
      </c>
      <c r="BY43" s="141">
        <v>0</v>
      </c>
      <c r="BZ43" s="141">
        <f t="shared" si="30"/>
        <v>69506</v>
      </c>
      <c r="CA43" s="141">
        <v>33480</v>
      </c>
      <c r="CB43" s="141">
        <v>34474</v>
      </c>
      <c r="CC43" s="141">
        <v>1552</v>
      </c>
      <c r="CD43" s="141">
        <v>0</v>
      </c>
      <c r="CE43" s="141">
        <v>0</v>
      </c>
      <c r="CF43" s="141">
        <v>0</v>
      </c>
      <c r="CG43" s="141">
        <v>0</v>
      </c>
      <c r="CH43" s="141">
        <f t="shared" si="31"/>
        <v>127639</v>
      </c>
      <c r="CI43" s="141">
        <f t="shared" si="32"/>
        <v>1470</v>
      </c>
      <c r="CJ43" s="141">
        <f t="shared" si="33"/>
        <v>0</v>
      </c>
      <c r="CK43" s="141">
        <f t="shared" si="34"/>
        <v>0</v>
      </c>
      <c r="CL43" s="141">
        <f t="shared" si="35"/>
        <v>0</v>
      </c>
      <c r="CM43" s="141">
        <f t="shared" si="36"/>
        <v>0</v>
      </c>
      <c r="CN43" s="141">
        <f t="shared" si="37"/>
        <v>0</v>
      </c>
      <c r="CO43" s="141">
        <f t="shared" si="38"/>
        <v>1470</v>
      </c>
      <c r="CP43" s="141">
        <f t="shared" si="39"/>
        <v>51964</v>
      </c>
      <c r="CQ43" s="141">
        <f t="shared" si="40"/>
        <v>257127</v>
      </c>
      <c r="CR43" s="141">
        <f t="shared" si="41"/>
        <v>55460</v>
      </c>
      <c r="CS43" s="141">
        <f t="shared" si="42"/>
        <v>45513</v>
      </c>
      <c r="CT43" s="141">
        <f t="shared" si="43"/>
        <v>9947</v>
      </c>
      <c r="CU43" s="141">
        <f t="shared" si="44"/>
        <v>0</v>
      </c>
      <c r="CV43" s="141">
        <f t="shared" si="45"/>
        <v>0</v>
      </c>
      <c r="CW43" s="141">
        <f t="shared" si="46"/>
        <v>46148</v>
      </c>
      <c r="CX43" s="141">
        <f t="shared" si="47"/>
        <v>3776</v>
      </c>
      <c r="CY43" s="141">
        <f t="shared" si="48"/>
        <v>42372</v>
      </c>
      <c r="CZ43" s="141">
        <f t="shared" si="49"/>
        <v>0</v>
      </c>
      <c r="DA43" s="141">
        <f t="shared" si="50"/>
        <v>0</v>
      </c>
      <c r="DB43" s="141">
        <f t="shared" si="51"/>
        <v>155519</v>
      </c>
      <c r="DC43" s="141">
        <f t="shared" si="52"/>
        <v>119493</v>
      </c>
      <c r="DD43" s="141">
        <f t="shared" si="53"/>
        <v>34474</v>
      </c>
      <c r="DE43" s="141">
        <f t="shared" si="54"/>
        <v>1552</v>
      </c>
      <c r="DF43" s="141">
        <f t="shared" si="55"/>
        <v>0</v>
      </c>
      <c r="DG43" s="141">
        <f t="shared" si="56"/>
        <v>120525</v>
      </c>
      <c r="DH43" s="141">
        <f t="shared" si="57"/>
        <v>0</v>
      </c>
      <c r="DI43" s="141">
        <f t="shared" si="58"/>
        <v>7517</v>
      </c>
      <c r="DJ43" s="141">
        <f t="shared" si="59"/>
        <v>266114</v>
      </c>
    </row>
    <row r="44" spans="1:114" ht="12" customHeight="1">
      <c r="A44" s="142" t="s">
        <v>105</v>
      </c>
      <c r="B44" s="139" t="s">
        <v>398</v>
      </c>
      <c r="C44" s="142" t="s">
        <v>399</v>
      </c>
      <c r="D44" s="141">
        <f t="shared" si="6"/>
        <v>525782</v>
      </c>
      <c r="E44" s="141">
        <f t="shared" si="7"/>
        <v>28911</v>
      </c>
      <c r="F44" s="141">
        <v>0</v>
      </c>
      <c r="G44" s="141">
        <v>0</v>
      </c>
      <c r="H44" s="141">
        <v>0</v>
      </c>
      <c r="I44" s="141">
        <v>27962</v>
      </c>
      <c r="J44" s="141"/>
      <c r="K44" s="141">
        <v>949</v>
      </c>
      <c r="L44" s="141">
        <v>496871</v>
      </c>
      <c r="M44" s="141">
        <f t="shared" si="8"/>
        <v>64389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64389</v>
      </c>
      <c r="V44" s="141">
        <f t="shared" si="10"/>
        <v>590171</v>
      </c>
      <c r="W44" s="141">
        <f t="shared" si="11"/>
        <v>28911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27962</v>
      </c>
      <c r="AB44" s="141"/>
      <c r="AC44" s="141">
        <f t="shared" si="16"/>
        <v>949</v>
      </c>
      <c r="AD44" s="141">
        <f t="shared" si="17"/>
        <v>561260</v>
      </c>
      <c r="AE44" s="141">
        <f t="shared" si="18"/>
        <v>0</v>
      </c>
      <c r="AF44" s="141">
        <f t="shared" si="19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0"/>
        <v>522928</v>
      </c>
      <c r="AN44" s="141">
        <f t="shared" si="21"/>
        <v>0</v>
      </c>
      <c r="AO44" s="141">
        <v>0</v>
      </c>
      <c r="AP44" s="141">
        <v>0</v>
      </c>
      <c r="AQ44" s="141">
        <v>0</v>
      </c>
      <c r="AR44" s="141">
        <v>0</v>
      </c>
      <c r="AS44" s="141">
        <f t="shared" si="22"/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f t="shared" si="23"/>
        <v>522928</v>
      </c>
      <c r="AY44" s="141">
        <v>94059</v>
      </c>
      <c r="AZ44" s="141">
        <v>343161</v>
      </c>
      <c r="BA44" s="141">
        <v>62768</v>
      </c>
      <c r="BB44" s="141">
        <v>22940</v>
      </c>
      <c r="BC44" s="141">
        <v>0</v>
      </c>
      <c r="BD44" s="141">
        <v>0</v>
      </c>
      <c r="BE44" s="141">
        <v>2854</v>
      </c>
      <c r="BF44" s="141">
        <f t="shared" si="24"/>
        <v>525782</v>
      </c>
      <c r="BG44" s="141">
        <f t="shared" si="25"/>
        <v>0</v>
      </c>
      <c r="BH44" s="141">
        <f t="shared" si="26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7"/>
        <v>64389</v>
      </c>
      <c r="BP44" s="141">
        <f t="shared" si="28"/>
        <v>0</v>
      </c>
      <c r="BQ44" s="141">
        <v>0</v>
      </c>
      <c r="BR44" s="141">
        <v>0</v>
      </c>
      <c r="BS44" s="141">
        <v>0</v>
      </c>
      <c r="BT44" s="141">
        <v>0</v>
      </c>
      <c r="BU44" s="141">
        <f t="shared" si="29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0"/>
        <v>64389</v>
      </c>
      <c r="CA44" s="141">
        <v>0</v>
      </c>
      <c r="CB44" s="141">
        <v>45982</v>
      </c>
      <c r="CC44" s="141">
        <v>0</v>
      </c>
      <c r="CD44" s="141">
        <v>18407</v>
      </c>
      <c r="CE44" s="141">
        <v>0</v>
      </c>
      <c r="CF44" s="141">
        <v>0</v>
      </c>
      <c r="CG44" s="141">
        <v>0</v>
      </c>
      <c r="CH44" s="141">
        <f t="shared" si="31"/>
        <v>64389</v>
      </c>
      <c r="CI44" s="141">
        <f t="shared" si="32"/>
        <v>0</v>
      </c>
      <c r="CJ44" s="141">
        <f t="shared" si="33"/>
        <v>0</v>
      </c>
      <c r="CK44" s="141">
        <f t="shared" si="34"/>
        <v>0</v>
      </c>
      <c r="CL44" s="141">
        <f t="shared" si="35"/>
        <v>0</v>
      </c>
      <c r="CM44" s="141">
        <f t="shared" si="36"/>
        <v>0</v>
      </c>
      <c r="CN44" s="141">
        <f t="shared" si="37"/>
        <v>0</v>
      </c>
      <c r="CO44" s="141">
        <f t="shared" si="38"/>
        <v>0</v>
      </c>
      <c r="CP44" s="141">
        <f t="shared" si="39"/>
        <v>0</v>
      </c>
      <c r="CQ44" s="141">
        <f t="shared" si="40"/>
        <v>587317</v>
      </c>
      <c r="CR44" s="141">
        <f t="shared" si="41"/>
        <v>0</v>
      </c>
      <c r="CS44" s="141">
        <f t="shared" si="42"/>
        <v>0</v>
      </c>
      <c r="CT44" s="141">
        <f t="shared" si="43"/>
        <v>0</v>
      </c>
      <c r="CU44" s="141">
        <f t="shared" si="44"/>
        <v>0</v>
      </c>
      <c r="CV44" s="141">
        <f t="shared" si="45"/>
        <v>0</v>
      </c>
      <c r="CW44" s="141">
        <f t="shared" si="46"/>
        <v>0</v>
      </c>
      <c r="CX44" s="141">
        <f t="shared" si="47"/>
        <v>0</v>
      </c>
      <c r="CY44" s="141">
        <f t="shared" si="48"/>
        <v>0</v>
      </c>
      <c r="CZ44" s="141">
        <f t="shared" si="49"/>
        <v>0</v>
      </c>
      <c r="DA44" s="141">
        <f t="shared" si="50"/>
        <v>0</v>
      </c>
      <c r="DB44" s="141">
        <f t="shared" si="51"/>
        <v>587317</v>
      </c>
      <c r="DC44" s="141">
        <f t="shared" si="52"/>
        <v>94059</v>
      </c>
      <c r="DD44" s="141">
        <f t="shared" si="53"/>
        <v>389143</v>
      </c>
      <c r="DE44" s="141">
        <f t="shared" si="54"/>
        <v>62768</v>
      </c>
      <c r="DF44" s="141">
        <f t="shared" si="55"/>
        <v>41347</v>
      </c>
      <c r="DG44" s="141">
        <f t="shared" si="56"/>
        <v>0</v>
      </c>
      <c r="DH44" s="141">
        <f t="shared" si="57"/>
        <v>0</v>
      </c>
      <c r="DI44" s="141">
        <f t="shared" si="58"/>
        <v>2854</v>
      </c>
      <c r="DJ44" s="141">
        <f t="shared" si="59"/>
        <v>590171</v>
      </c>
    </row>
    <row r="45" spans="1:114" ht="12" customHeight="1">
      <c r="A45" s="142" t="s">
        <v>105</v>
      </c>
      <c r="B45" s="139" t="s">
        <v>400</v>
      </c>
      <c r="C45" s="142" t="s">
        <v>401</v>
      </c>
      <c r="D45" s="141">
        <f t="shared" si="6"/>
        <v>631541</v>
      </c>
      <c r="E45" s="141">
        <f t="shared" si="7"/>
        <v>44251</v>
      </c>
      <c r="F45" s="141">
        <v>0</v>
      </c>
      <c r="G45" s="141">
        <v>118</v>
      </c>
      <c r="H45" s="141">
        <v>0</v>
      </c>
      <c r="I45" s="141">
        <v>39001</v>
      </c>
      <c r="J45" s="141"/>
      <c r="K45" s="141">
        <v>5132</v>
      </c>
      <c r="L45" s="141">
        <v>587290</v>
      </c>
      <c r="M45" s="141">
        <f t="shared" si="8"/>
        <v>190169</v>
      </c>
      <c r="N45" s="141">
        <f t="shared" si="9"/>
        <v>20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20</v>
      </c>
      <c r="U45" s="141">
        <v>190149</v>
      </c>
      <c r="V45" s="141">
        <f t="shared" si="10"/>
        <v>821710</v>
      </c>
      <c r="W45" s="141">
        <f t="shared" si="11"/>
        <v>44271</v>
      </c>
      <c r="X45" s="141">
        <f t="shared" si="12"/>
        <v>0</v>
      </c>
      <c r="Y45" s="141">
        <f t="shared" si="13"/>
        <v>118</v>
      </c>
      <c r="Z45" s="141">
        <f t="shared" si="14"/>
        <v>0</v>
      </c>
      <c r="AA45" s="141">
        <f t="shared" si="15"/>
        <v>39001</v>
      </c>
      <c r="AB45" s="141"/>
      <c r="AC45" s="141">
        <f t="shared" si="16"/>
        <v>5152</v>
      </c>
      <c r="AD45" s="141">
        <f t="shared" si="17"/>
        <v>777439</v>
      </c>
      <c r="AE45" s="141">
        <f t="shared" si="18"/>
        <v>11097</v>
      </c>
      <c r="AF45" s="141">
        <f t="shared" si="19"/>
        <v>11097</v>
      </c>
      <c r="AG45" s="141">
        <v>0</v>
      </c>
      <c r="AH45" s="141">
        <v>11097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0"/>
        <v>614881</v>
      </c>
      <c r="AN45" s="141">
        <f t="shared" si="21"/>
        <v>159259</v>
      </c>
      <c r="AO45" s="141">
        <v>135381</v>
      </c>
      <c r="AP45" s="141">
        <v>4825</v>
      </c>
      <c r="AQ45" s="141">
        <v>19053</v>
      </c>
      <c r="AR45" s="141">
        <v>0</v>
      </c>
      <c r="AS45" s="141">
        <f t="shared" si="22"/>
        <v>218804</v>
      </c>
      <c r="AT45" s="141">
        <v>19726</v>
      </c>
      <c r="AU45" s="141">
        <v>195535</v>
      </c>
      <c r="AV45" s="141">
        <v>3543</v>
      </c>
      <c r="AW45" s="141">
        <v>0</v>
      </c>
      <c r="AX45" s="141">
        <f t="shared" si="23"/>
        <v>236818</v>
      </c>
      <c r="AY45" s="141">
        <v>172007</v>
      </c>
      <c r="AZ45" s="141">
        <v>56209</v>
      </c>
      <c r="BA45" s="141">
        <v>8462</v>
      </c>
      <c r="BB45" s="141">
        <v>140</v>
      </c>
      <c r="BC45" s="141">
        <v>0</v>
      </c>
      <c r="BD45" s="141">
        <v>0</v>
      </c>
      <c r="BE45" s="141">
        <v>5563</v>
      </c>
      <c r="BF45" s="141">
        <f t="shared" si="24"/>
        <v>631541</v>
      </c>
      <c r="BG45" s="141">
        <f t="shared" si="25"/>
        <v>0</v>
      </c>
      <c r="BH45" s="141">
        <f t="shared" si="26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7"/>
        <v>187784</v>
      </c>
      <c r="BP45" s="141">
        <f t="shared" si="28"/>
        <v>28218</v>
      </c>
      <c r="BQ45" s="141">
        <v>28218</v>
      </c>
      <c r="BR45" s="141">
        <v>0</v>
      </c>
      <c r="BS45" s="141">
        <v>0</v>
      </c>
      <c r="BT45" s="141">
        <v>0</v>
      </c>
      <c r="BU45" s="141">
        <f t="shared" si="29"/>
        <v>93021</v>
      </c>
      <c r="BV45" s="141">
        <v>0</v>
      </c>
      <c r="BW45" s="141">
        <v>93021</v>
      </c>
      <c r="BX45" s="141">
        <v>0</v>
      </c>
      <c r="BY45" s="141">
        <v>0</v>
      </c>
      <c r="BZ45" s="141">
        <f t="shared" si="30"/>
        <v>66545</v>
      </c>
      <c r="CA45" s="141">
        <v>29879</v>
      </c>
      <c r="CB45" s="141">
        <v>34500</v>
      </c>
      <c r="CC45" s="141">
        <v>2166</v>
      </c>
      <c r="CD45" s="141">
        <v>0</v>
      </c>
      <c r="CE45" s="141">
        <v>0</v>
      </c>
      <c r="CF45" s="141">
        <v>0</v>
      </c>
      <c r="CG45" s="141">
        <v>2385</v>
      </c>
      <c r="CH45" s="141">
        <f t="shared" si="31"/>
        <v>190169</v>
      </c>
      <c r="CI45" s="141">
        <f t="shared" si="32"/>
        <v>11097</v>
      </c>
      <c r="CJ45" s="141">
        <f t="shared" si="33"/>
        <v>11097</v>
      </c>
      <c r="CK45" s="141">
        <f t="shared" si="34"/>
        <v>0</v>
      </c>
      <c r="CL45" s="141">
        <f t="shared" si="35"/>
        <v>11097</v>
      </c>
      <c r="CM45" s="141">
        <f t="shared" si="36"/>
        <v>0</v>
      </c>
      <c r="CN45" s="141">
        <f t="shared" si="37"/>
        <v>0</v>
      </c>
      <c r="CO45" s="141">
        <f t="shared" si="38"/>
        <v>0</v>
      </c>
      <c r="CP45" s="141">
        <f t="shared" si="39"/>
        <v>0</v>
      </c>
      <c r="CQ45" s="141">
        <f t="shared" si="40"/>
        <v>802665</v>
      </c>
      <c r="CR45" s="141">
        <f t="shared" si="41"/>
        <v>187477</v>
      </c>
      <c r="CS45" s="141">
        <f t="shared" si="42"/>
        <v>163599</v>
      </c>
      <c r="CT45" s="141">
        <f t="shared" si="43"/>
        <v>4825</v>
      </c>
      <c r="CU45" s="141">
        <f t="shared" si="44"/>
        <v>19053</v>
      </c>
      <c r="CV45" s="141">
        <f t="shared" si="45"/>
        <v>0</v>
      </c>
      <c r="CW45" s="141">
        <f t="shared" si="46"/>
        <v>311825</v>
      </c>
      <c r="CX45" s="141">
        <f t="shared" si="47"/>
        <v>19726</v>
      </c>
      <c r="CY45" s="141">
        <f t="shared" si="48"/>
        <v>288556</v>
      </c>
      <c r="CZ45" s="141">
        <f t="shared" si="49"/>
        <v>3543</v>
      </c>
      <c r="DA45" s="141">
        <f t="shared" si="50"/>
        <v>0</v>
      </c>
      <c r="DB45" s="141">
        <f t="shared" si="51"/>
        <v>303363</v>
      </c>
      <c r="DC45" s="141">
        <f t="shared" si="52"/>
        <v>201886</v>
      </c>
      <c r="DD45" s="141">
        <f t="shared" si="53"/>
        <v>90709</v>
      </c>
      <c r="DE45" s="141">
        <f t="shared" si="54"/>
        <v>10628</v>
      </c>
      <c r="DF45" s="141">
        <f t="shared" si="55"/>
        <v>140</v>
      </c>
      <c r="DG45" s="141">
        <f t="shared" si="56"/>
        <v>0</v>
      </c>
      <c r="DH45" s="141">
        <f t="shared" si="57"/>
        <v>0</v>
      </c>
      <c r="DI45" s="141">
        <f t="shared" si="58"/>
        <v>7948</v>
      </c>
      <c r="DJ45" s="141">
        <f t="shared" si="59"/>
        <v>821710</v>
      </c>
    </row>
    <row r="46" spans="1:114" ht="12" customHeight="1">
      <c r="A46" s="142" t="s">
        <v>105</v>
      </c>
      <c r="B46" s="139" t="s">
        <v>402</v>
      </c>
      <c r="C46" s="142" t="s">
        <v>403</v>
      </c>
      <c r="D46" s="141">
        <f t="shared" si="6"/>
        <v>155592</v>
      </c>
      <c r="E46" s="141">
        <f t="shared" si="7"/>
        <v>3633</v>
      </c>
      <c r="F46" s="141">
        <v>0</v>
      </c>
      <c r="G46" s="141">
        <v>0</v>
      </c>
      <c r="H46" s="141">
        <v>0</v>
      </c>
      <c r="I46" s="141">
        <v>3567</v>
      </c>
      <c r="J46" s="141"/>
      <c r="K46" s="141">
        <v>66</v>
      </c>
      <c r="L46" s="141">
        <v>151959</v>
      </c>
      <c r="M46" s="141">
        <f t="shared" si="8"/>
        <v>30982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30982</v>
      </c>
      <c r="V46" s="141">
        <f t="shared" si="10"/>
        <v>186574</v>
      </c>
      <c r="W46" s="141">
        <f t="shared" si="11"/>
        <v>3633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3567</v>
      </c>
      <c r="AB46" s="141"/>
      <c r="AC46" s="141">
        <f t="shared" si="16"/>
        <v>66</v>
      </c>
      <c r="AD46" s="141">
        <f t="shared" si="17"/>
        <v>182941</v>
      </c>
      <c r="AE46" s="141">
        <f t="shared" si="18"/>
        <v>0</v>
      </c>
      <c r="AF46" s="141">
        <f t="shared" si="19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1416</v>
      </c>
      <c r="AM46" s="141">
        <f t="shared" si="20"/>
        <v>53393</v>
      </c>
      <c r="AN46" s="141">
        <f t="shared" si="21"/>
        <v>36707</v>
      </c>
      <c r="AO46" s="141">
        <v>0</v>
      </c>
      <c r="AP46" s="141">
        <v>36707</v>
      </c>
      <c r="AQ46" s="141">
        <v>0</v>
      </c>
      <c r="AR46" s="141">
        <v>0</v>
      </c>
      <c r="AS46" s="141">
        <f t="shared" si="22"/>
        <v>2358</v>
      </c>
      <c r="AT46" s="141">
        <v>2324</v>
      </c>
      <c r="AU46" s="141">
        <v>0</v>
      </c>
      <c r="AV46" s="141">
        <v>34</v>
      </c>
      <c r="AW46" s="141">
        <v>0</v>
      </c>
      <c r="AX46" s="141">
        <f t="shared" si="23"/>
        <v>14328</v>
      </c>
      <c r="AY46" s="141">
        <v>11141</v>
      </c>
      <c r="AZ46" s="141">
        <v>2371</v>
      </c>
      <c r="BA46" s="141">
        <v>0</v>
      </c>
      <c r="BB46" s="141">
        <v>816</v>
      </c>
      <c r="BC46" s="141">
        <v>98672</v>
      </c>
      <c r="BD46" s="141">
        <v>0</v>
      </c>
      <c r="BE46" s="141">
        <v>2111</v>
      </c>
      <c r="BF46" s="141">
        <f t="shared" si="24"/>
        <v>55504</v>
      </c>
      <c r="BG46" s="141">
        <f t="shared" si="25"/>
        <v>0</v>
      </c>
      <c r="BH46" s="141">
        <f t="shared" si="26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7"/>
        <v>0</v>
      </c>
      <c r="BP46" s="141">
        <f t="shared" si="28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29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0"/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25705</v>
      </c>
      <c r="CF46" s="141">
        <v>0</v>
      </c>
      <c r="CG46" s="141">
        <v>5277</v>
      </c>
      <c r="CH46" s="141">
        <f t="shared" si="31"/>
        <v>5277</v>
      </c>
      <c r="CI46" s="141">
        <f t="shared" si="32"/>
        <v>0</v>
      </c>
      <c r="CJ46" s="141">
        <f t="shared" si="33"/>
        <v>0</v>
      </c>
      <c r="CK46" s="141">
        <f t="shared" si="34"/>
        <v>0</v>
      </c>
      <c r="CL46" s="141">
        <f t="shared" si="35"/>
        <v>0</v>
      </c>
      <c r="CM46" s="141">
        <f t="shared" si="36"/>
        <v>0</v>
      </c>
      <c r="CN46" s="141">
        <f t="shared" si="37"/>
        <v>0</v>
      </c>
      <c r="CO46" s="141">
        <f t="shared" si="38"/>
        <v>0</v>
      </c>
      <c r="CP46" s="141">
        <f t="shared" si="39"/>
        <v>1416</v>
      </c>
      <c r="CQ46" s="141">
        <f t="shared" si="40"/>
        <v>53393</v>
      </c>
      <c r="CR46" s="141">
        <f t="shared" si="41"/>
        <v>36707</v>
      </c>
      <c r="CS46" s="141">
        <f t="shared" si="42"/>
        <v>0</v>
      </c>
      <c r="CT46" s="141">
        <f t="shared" si="43"/>
        <v>36707</v>
      </c>
      <c r="CU46" s="141">
        <f t="shared" si="44"/>
        <v>0</v>
      </c>
      <c r="CV46" s="141">
        <f t="shared" si="45"/>
        <v>0</v>
      </c>
      <c r="CW46" s="141">
        <f t="shared" si="46"/>
        <v>2358</v>
      </c>
      <c r="CX46" s="141">
        <f t="shared" si="47"/>
        <v>2324</v>
      </c>
      <c r="CY46" s="141">
        <f t="shared" si="48"/>
        <v>0</v>
      </c>
      <c r="CZ46" s="141">
        <f t="shared" si="49"/>
        <v>34</v>
      </c>
      <c r="DA46" s="141">
        <f t="shared" si="50"/>
        <v>0</v>
      </c>
      <c r="DB46" s="141">
        <f t="shared" si="51"/>
        <v>14328</v>
      </c>
      <c r="DC46" s="141">
        <f t="shared" si="52"/>
        <v>11141</v>
      </c>
      <c r="DD46" s="141">
        <f t="shared" si="53"/>
        <v>2371</v>
      </c>
      <c r="DE46" s="141">
        <f t="shared" si="54"/>
        <v>0</v>
      </c>
      <c r="DF46" s="141">
        <f t="shared" si="55"/>
        <v>816</v>
      </c>
      <c r="DG46" s="141">
        <f t="shared" si="56"/>
        <v>124377</v>
      </c>
      <c r="DH46" s="141">
        <f t="shared" si="57"/>
        <v>0</v>
      </c>
      <c r="DI46" s="141">
        <f t="shared" si="58"/>
        <v>7388</v>
      </c>
      <c r="DJ46" s="141">
        <f t="shared" si="59"/>
        <v>60781</v>
      </c>
    </row>
    <row r="47" spans="1:114" ht="12" customHeight="1">
      <c r="A47" s="142" t="s">
        <v>105</v>
      </c>
      <c r="B47" s="139" t="s">
        <v>404</v>
      </c>
      <c r="C47" s="142" t="s">
        <v>405</v>
      </c>
      <c r="D47" s="141">
        <f t="shared" si="6"/>
        <v>392402</v>
      </c>
      <c r="E47" s="141">
        <f t="shared" si="7"/>
        <v>8982</v>
      </c>
      <c r="F47" s="141">
        <v>0</v>
      </c>
      <c r="G47" s="141">
        <v>0</v>
      </c>
      <c r="H47" s="141">
        <v>0</v>
      </c>
      <c r="I47" s="141">
        <v>8917</v>
      </c>
      <c r="J47" s="141"/>
      <c r="K47" s="141">
        <v>65</v>
      </c>
      <c r="L47" s="141">
        <v>383420</v>
      </c>
      <c r="M47" s="141">
        <f t="shared" si="8"/>
        <v>91302</v>
      </c>
      <c r="N47" s="141">
        <f t="shared" si="9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91302</v>
      </c>
      <c r="V47" s="141">
        <f t="shared" si="10"/>
        <v>483704</v>
      </c>
      <c r="W47" s="141">
        <f t="shared" si="11"/>
        <v>8982</v>
      </c>
      <c r="X47" s="141">
        <f t="shared" si="12"/>
        <v>0</v>
      </c>
      <c r="Y47" s="141">
        <f t="shared" si="13"/>
        <v>0</v>
      </c>
      <c r="Z47" s="141">
        <f t="shared" si="14"/>
        <v>0</v>
      </c>
      <c r="AA47" s="141">
        <f t="shared" si="15"/>
        <v>8917</v>
      </c>
      <c r="AB47" s="141"/>
      <c r="AC47" s="141">
        <f t="shared" si="16"/>
        <v>65</v>
      </c>
      <c r="AD47" s="141">
        <f t="shared" si="17"/>
        <v>474722</v>
      </c>
      <c r="AE47" s="141">
        <f t="shared" si="18"/>
        <v>70796</v>
      </c>
      <c r="AF47" s="141">
        <f t="shared" si="19"/>
        <v>70796</v>
      </c>
      <c r="AG47" s="141">
        <v>0</v>
      </c>
      <c r="AH47" s="141">
        <v>62895</v>
      </c>
      <c r="AI47" s="141">
        <v>0</v>
      </c>
      <c r="AJ47" s="141">
        <v>7901</v>
      </c>
      <c r="AK47" s="141">
        <v>0</v>
      </c>
      <c r="AL47" s="141">
        <v>0</v>
      </c>
      <c r="AM47" s="141">
        <f t="shared" si="20"/>
        <v>321606</v>
      </c>
      <c r="AN47" s="141">
        <f t="shared" si="21"/>
        <v>30319</v>
      </c>
      <c r="AO47" s="141">
        <v>4954</v>
      </c>
      <c r="AP47" s="141">
        <v>0</v>
      </c>
      <c r="AQ47" s="141">
        <v>25365</v>
      </c>
      <c r="AR47" s="141">
        <v>0</v>
      </c>
      <c r="AS47" s="141">
        <f t="shared" si="22"/>
        <v>118174</v>
      </c>
      <c r="AT47" s="141">
        <v>499</v>
      </c>
      <c r="AU47" s="141">
        <v>113888</v>
      </c>
      <c r="AV47" s="141">
        <v>3787</v>
      </c>
      <c r="AW47" s="141">
        <v>0</v>
      </c>
      <c r="AX47" s="141">
        <f t="shared" si="23"/>
        <v>173113</v>
      </c>
      <c r="AY47" s="141">
        <v>136015</v>
      </c>
      <c r="AZ47" s="141">
        <v>16317</v>
      </c>
      <c r="BA47" s="141">
        <v>3993</v>
      </c>
      <c r="BB47" s="141">
        <v>16788</v>
      </c>
      <c r="BC47" s="141">
        <v>0</v>
      </c>
      <c r="BD47" s="141">
        <v>0</v>
      </c>
      <c r="BE47" s="141">
        <v>0</v>
      </c>
      <c r="BF47" s="141">
        <f t="shared" si="24"/>
        <v>392402</v>
      </c>
      <c r="BG47" s="141">
        <f t="shared" si="25"/>
        <v>7287</v>
      </c>
      <c r="BH47" s="141">
        <f t="shared" si="26"/>
        <v>7287</v>
      </c>
      <c r="BI47" s="141">
        <v>0</v>
      </c>
      <c r="BJ47" s="141">
        <v>7287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7"/>
        <v>84015</v>
      </c>
      <c r="BP47" s="141">
        <f t="shared" si="28"/>
        <v>26573</v>
      </c>
      <c r="BQ47" s="141">
        <v>0</v>
      </c>
      <c r="BR47" s="141">
        <v>0</v>
      </c>
      <c r="BS47" s="141">
        <v>26573</v>
      </c>
      <c r="BT47" s="141">
        <v>0</v>
      </c>
      <c r="BU47" s="141">
        <f t="shared" si="29"/>
        <v>52371</v>
      </c>
      <c r="BV47" s="141">
        <v>0</v>
      </c>
      <c r="BW47" s="141">
        <v>52371</v>
      </c>
      <c r="BX47" s="141">
        <v>0</v>
      </c>
      <c r="BY47" s="141">
        <v>0</v>
      </c>
      <c r="BZ47" s="141">
        <f t="shared" si="30"/>
        <v>5071</v>
      </c>
      <c r="CA47" s="141">
        <v>0</v>
      </c>
      <c r="CB47" s="141">
        <v>0</v>
      </c>
      <c r="CC47" s="141">
        <v>0</v>
      </c>
      <c r="CD47" s="141">
        <v>5071</v>
      </c>
      <c r="CE47" s="141">
        <v>0</v>
      </c>
      <c r="CF47" s="141">
        <v>0</v>
      </c>
      <c r="CG47" s="141">
        <v>0</v>
      </c>
      <c r="CH47" s="141">
        <f t="shared" si="31"/>
        <v>91302</v>
      </c>
      <c r="CI47" s="141">
        <f t="shared" si="32"/>
        <v>78083</v>
      </c>
      <c r="CJ47" s="141">
        <f t="shared" si="33"/>
        <v>78083</v>
      </c>
      <c r="CK47" s="141">
        <f t="shared" si="34"/>
        <v>0</v>
      </c>
      <c r="CL47" s="141">
        <f t="shared" si="35"/>
        <v>70182</v>
      </c>
      <c r="CM47" s="141">
        <f t="shared" si="36"/>
        <v>0</v>
      </c>
      <c r="CN47" s="141">
        <f t="shared" si="37"/>
        <v>7901</v>
      </c>
      <c r="CO47" s="141">
        <f t="shared" si="38"/>
        <v>0</v>
      </c>
      <c r="CP47" s="141">
        <f t="shared" si="39"/>
        <v>0</v>
      </c>
      <c r="CQ47" s="141">
        <f t="shared" si="40"/>
        <v>405621</v>
      </c>
      <c r="CR47" s="141">
        <f t="shared" si="41"/>
        <v>56892</v>
      </c>
      <c r="CS47" s="141">
        <f t="shared" si="42"/>
        <v>4954</v>
      </c>
      <c r="CT47" s="141">
        <f t="shared" si="43"/>
        <v>0</v>
      </c>
      <c r="CU47" s="141">
        <f t="shared" si="44"/>
        <v>51938</v>
      </c>
      <c r="CV47" s="141">
        <f t="shared" si="45"/>
        <v>0</v>
      </c>
      <c r="CW47" s="141">
        <f t="shared" si="46"/>
        <v>170545</v>
      </c>
      <c r="CX47" s="141">
        <f t="shared" si="47"/>
        <v>499</v>
      </c>
      <c r="CY47" s="141">
        <f t="shared" si="48"/>
        <v>166259</v>
      </c>
      <c r="CZ47" s="141">
        <f t="shared" si="49"/>
        <v>3787</v>
      </c>
      <c r="DA47" s="141">
        <f t="shared" si="50"/>
        <v>0</v>
      </c>
      <c r="DB47" s="141">
        <f t="shared" si="51"/>
        <v>178184</v>
      </c>
      <c r="DC47" s="141">
        <f t="shared" si="52"/>
        <v>136015</v>
      </c>
      <c r="DD47" s="141">
        <f t="shared" si="53"/>
        <v>16317</v>
      </c>
      <c r="DE47" s="141">
        <f t="shared" si="54"/>
        <v>3993</v>
      </c>
      <c r="DF47" s="141">
        <f t="shared" si="55"/>
        <v>21859</v>
      </c>
      <c r="DG47" s="141">
        <f t="shared" si="56"/>
        <v>0</v>
      </c>
      <c r="DH47" s="141">
        <f t="shared" si="57"/>
        <v>0</v>
      </c>
      <c r="DI47" s="141">
        <f t="shared" si="58"/>
        <v>0</v>
      </c>
      <c r="DJ47" s="141">
        <f t="shared" si="59"/>
        <v>483704</v>
      </c>
    </row>
    <row r="48" spans="1:114" ht="12" customHeight="1">
      <c r="A48" s="142" t="s">
        <v>105</v>
      </c>
      <c r="B48" s="139" t="s">
        <v>406</v>
      </c>
      <c r="C48" s="142" t="s">
        <v>407</v>
      </c>
      <c r="D48" s="141">
        <f t="shared" si="6"/>
        <v>146435</v>
      </c>
      <c r="E48" s="141">
        <f t="shared" si="7"/>
        <v>7932</v>
      </c>
      <c r="F48" s="141">
        <v>0</v>
      </c>
      <c r="G48" s="141">
        <v>0</v>
      </c>
      <c r="H48" s="141">
        <v>0</v>
      </c>
      <c r="I48" s="141">
        <v>7932</v>
      </c>
      <c r="J48" s="141"/>
      <c r="K48" s="141">
        <v>0</v>
      </c>
      <c r="L48" s="141">
        <v>138503</v>
      </c>
      <c r="M48" s="141">
        <f t="shared" si="8"/>
        <v>15144</v>
      </c>
      <c r="N48" s="141">
        <f t="shared" si="9"/>
        <v>3809</v>
      </c>
      <c r="O48" s="141">
        <v>0</v>
      </c>
      <c r="P48" s="141">
        <v>0</v>
      </c>
      <c r="Q48" s="141">
        <v>0</v>
      </c>
      <c r="R48" s="141">
        <v>3809</v>
      </c>
      <c r="S48" s="141"/>
      <c r="T48" s="141">
        <v>0</v>
      </c>
      <c r="U48" s="141">
        <v>11335</v>
      </c>
      <c r="V48" s="141">
        <f t="shared" si="10"/>
        <v>161579</v>
      </c>
      <c r="W48" s="141">
        <f t="shared" si="11"/>
        <v>11741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11741</v>
      </c>
      <c r="AB48" s="141"/>
      <c r="AC48" s="141">
        <f t="shared" si="16"/>
        <v>0</v>
      </c>
      <c r="AD48" s="141">
        <f t="shared" si="17"/>
        <v>149838</v>
      </c>
      <c r="AE48" s="141">
        <f t="shared" si="18"/>
        <v>0</v>
      </c>
      <c r="AF48" s="141">
        <f t="shared" si="19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9283</v>
      </c>
      <c r="AM48" s="141">
        <f t="shared" si="20"/>
        <v>97371</v>
      </c>
      <c r="AN48" s="141">
        <f t="shared" si="21"/>
        <v>0</v>
      </c>
      <c r="AO48" s="141">
        <v>0</v>
      </c>
      <c r="AP48" s="141">
        <v>0</v>
      </c>
      <c r="AQ48" s="141">
        <v>0</v>
      </c>
      <c r="AR48" s="141">
        <v>0</v>
      </c>
      <c r="AS48" s="141">
        <f t="shared" si="22"/>
        <v>0</v>
      </c>
      <c r="AT48" s="141">
        <v>0</v>
      </c>
      <c r="AU48" s="141">
        <v>0</v>
      </c>
      <c r="AV48" s="141">
        <v>0</v>
      </c>
      <c r="AW48" s="141">
        <v>0</v>
      </c>
      <c r="AX48" s="141">
        <f t="shared" si="23"/>
        <v>97371</v>
      </c>
      <c r="AY48" s="141">
        <v>97371</v>
      </c>
      <c r="AZ48" s="141">
        <v>0</v>
      </c>
      <c r="BA48" s="141">
        <v>0</v>
      </c>
      <c r="BB48" s="141">
        <v>0</v>
      </c>
      <c r="BC48" s="141">
        <v>39781</v>
      </c>
      <c r="BD48" s="141">
        <v>0</v>
      </c>
      <c r="BE48" s="141">
        <v>0</v>
      </c>
      <c r="BF48" s="141">
        <f t="shared" si="24"/>
        <v>97371</v>
      </c>
      <c r="BG48" s="141">
        <f t="shared" si="25"/>
        <v>0</v>
      </c>
      <c r="BH48" s="141">
        <f t="shared" si="26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7"/>
        <v>3847</v>
      </c>
      <c r="BP48" s="141">
        <f t="shared" si="28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29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0"/>
        <v>3847</v>
      </c>
      <c r="CA48" s="141">
        <v>3847</v>
      </c>
      <c r="CB48" s="141">
        <v>0</v>
      </c>
      <c r="CC48" s="141">
        <v>0</v>
      </c>
      <c r="CD48" s="141">
        <v>0</v>
      </c>
      <c r="CE48" s="141">
        <v>11297</v>
      </c>
      <c r="CF48" s="141">
        <v>0</v>
      </c>
      <c r="CG48" s="141">
        <v>0</v>
      </c>
      <c r="CH48" s="141">
        <f t="shared" si="31"/>
        <v>3847</v>
      </c>
      <c r="CI48" s="141">
        <f t="shared" si="32"/>
        <v>0</v>
      </c>
      <c r="CJ48" s="141">
        <f t="shared" si="33"/>
        <v>0</v>
      </c>
      <c r="CK48" s="141">
        <f t="shared" si="34"/>
        <v>0</v>
      </c>
      <c r="CL48" s="141">
        <f t="shared" si="35"/>
        <v>0</v>
      </c>
      <c r="CM48" s="141">
        <f t="shared" si="36"/>
        <v>0</v>
      </c>
      <c r="CN48" s="141">
        <f t="shared" si="37"/>
        <v>0</v>
      </c>
      <c r="CO48" s="141">
        <f t="shared" si="38"/>
        <v>0</v>
      </c>
      <c r="CP48" s="141">
        <f t="shared" si="39"/>
        <v>9283</v>
      </c>
      <c r="CQ48" s="141">
        <f t="shared" si="40"/>
        <v>101218</v>
      </c>
      <c r="CR48" s="141">
        <f t="shared" si="41"/>
        <v>0</v>
      </c>
      <c r="CS48" s="141">
        <f t="shared" si="42"/>
        <v>0</v>
      </c>
      <c r="CT48" s="141">
        <f t="shared" si="43"/>
        <v>0</v>
      </c>
      <c r="CU48" s="141">
        <f t="shared" si="44"/>
        <v>0</v>
      </c>
      <c r="CV48" s="141">
        <f t="shared" si="45"/>
        <v>0</v>
      </c>
      <c r="CW48" s="141">
        <f t="shared" si="46"/>
        <v>0</v>
      </c>
      <c r="CX48" s="141">
        <f t="shared" si="47"/>
        <v>0</v>
      </c>
      <c r="CY48" s="141">
        <f t="shared" si="48"/>
        <v>0</v>
      </c>
      <c r="CZ48" s="141">
        <f t="shared" si="49"/>
        <v>0</v>
      </c>
      <c r="DA48" s="141">
        <f t="shared" si="50"/>
        <v>0</v>
      </c>
      <c r="DB48" s="141">
        <f t="shared" si="51"/>
        <v>101218</v>
      </c>
      <c r="DC48" s="141">
        <f t="shared" si="52"/>
        <v>101218</v>
      </c>
      <c r="DD48" s="141">
        <f t="shared" si="53"/>
        <v>0</v>
      </c>
      <c r="DE48" s="141">
        <f t="shared" si="54"/>
        <v>0</v>
      </c>
      <c r="DF48" s="141">
        <f t="shared" si="55"/>
        <v>0</v>
      </c>
      <c r="DG48" s="141">
        <f t="shared" si="56"/>
        <v>51078</v>
      </c>
      <c r="DH48" s="141">
        <f t="shared" si="57"/>
        <v>0</v>
      </c>
      <c r="DI48" s="141">
        <f t="shared" si="58"/>
        <v>0</v>
      </c>
      <c r="DJ48" s="141">
        <f t="shared" si="59"/>
        <v>101218</v>
      </c>
    </row>
    <row r="49" spans="1:114" ht="12" customHeight="1">
      <c r="A49" s="142" t="s">
        <v>105</v>
      </c>
      <c r="B49" s="139" t="s">
        <v>408</v>
      </c>
      <c r="C49" s="142" t="s">
        <v>409</v>
      </c>
      <c r="D49" s="141">
        <f t="shared" si="6"/>
        <v>212434</v>
      </c>
      <c r="E49" s="141">
        <f t="shared" si="7"/>
        <v>33395</v>
      </c>
      <c r="F49" s="141">
        <v>0</v>
      </c>
      <c r="G49" s="141">
        <v>84</v>
      </c>
      <c r="H49" s="141">
        <v>0</v>
      </c>
      <c r="I49" s="141">
        <v>28620</v>
      </c>
      <c r="J49" s="141"/>
      <c r="K49" s="141">
        <v>4691</v>
      </c>
      <c r="L49" s="141">
        <v>179039</v>
      </c>
      <c r="M49" s="141">
        <f t="shared" si="8"/>
        <v>36032</v>
      </c>
      <c r="N49" s="141">
        <f t="shared" si="9"/>
        <v>14791</v>
      </c>
      <c r="O49" s="141">
        <v>0</v>
      </c>
      <c r="P49" s="141">
        <v>0</v>
      </c>
      <c r="Q49" s="141">
        <v>0</v>
      </c>
      <c r="R49" s="141">
        <v>14791</v>
      </c>
      <c r="S49" s="141"/>
      <c r="T49" s="141">
        <v>0</v>
      </c>
      <c r="U49" s="141">
        <v>21241</v>
      </c>
      <c r="V49" s="141">
        <f t="shared" si="10"/>
        <v>248466</v>
      </c>
      <c r="W49" s="141">
        <f t="shared" si="11"/>
        <v>48186</v>
      </c>
      <c r="X49" s="141">
        <f t="shared" si="12"/>
        <v>0</v>
      </c>
      <c r="Y49" s="141">
        <f t="shared" si="13"/>
        <v>84</v>
      </c>
      <c r="Z49" s="141">
        <f t="shared" si="14"/>
        <v>0</v>
      </c>
      <c r="AA49" s="141">
        <f t="shared" si="15"/>
        <v>43411</v>
      </c>
      <c r="AB49" s="141"/>
      <c r="AC49" s="141">
        <f t="shared" si="16"/>
        <v>4691</v>
      </c>
      <c r="AD49" s="141">
        <f t="shared" si="17"/>
        <v>200280</v>
      </c>
      <c r="AE49" s="141">
        <f t="shared" si="18"/>
        <v>0</v>
      </c>
      <c r="AF49" s="141">
        <f t="shared" si="19"/>
        <v>0</v>
      </c>
      <c r="AG49" s="141"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12416</v>
      </c>
      <c r="AM49" s="141">
        <f t="shared" si="20"/>
        <v>146812</v>
      </c>
      <c r="AN49" s="141">
        <f t="shared" si="21"/>
        <v>3555</v>
      </c>
      <c r="AO49" s="141">
        <v>3555</v>
      </c>
      <c r="AP49" s="141">
        <v>0</v>
      </c>
      <c r="AQ49" s="141">
        <v>0</v>
      </c>
      <c r="AR49" s="141">
        <v>0</v>
      </c>
      <c r="AS49" s="141">
        <f t="shared" si="22"/>
        <v>0</v>
      </c>
      <c r="AT49" s="141">
        <v>0</v>
      </c>
      <c r="AU49" s="141">
        <v>0</v>
      </c>
      <c r="AV49" s="141">
        <v>0</v>
      </c>
      <c r="AW49" s="141">
        <v>0</v>
      </c>
      <c r="AX49" s="141">
        <f t="shared" si="23"/>
        <v>143257</v>
      </c>
      <c r="AY49" s="141">
        <v>89686</v>
      </c>
      <c r="AZ49" s="141">
        <v>52408</v>
      </c>
      <c r="BA49" s="141">
        <v>798</v>
      </c>
      <c r="BB49" s="141">
        <v>365</v>
      </c>
      <c r="BC49" s="141">
        <v>53206</v>
      </c>
      <c r="BD49" s="141">
        <v>0</v>
      </c>
      <c r="BE49" s="141">
        <v>0</v>
      </c>
      <c r="BF49" s="141">
        <f t="shared" si="24"/>
        <v>146812</v>
      </c>
      <c r="BG49" s="141">
        <f t="shared" si="25"/>
        <v>0</v>
      </c>
      <c r="BH49" s="141">
        <f t="shared" si="26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7"/>
        <v>21378</v>
      </c>
      <c r="BP49" s="141">
        <f t="shared" si="28"/>
        <v>2370</v>
      </c>
      <c r="BQ49" s="141">
        <v>2370</v>
      </c>
      <c r="BR49" s="141">
        <v>0</v>
      </c>
      <c r="BS49" s="141">
        <v>0</v>
      </c>
      <c r="BT49" s="141">
        <v>0</v>
      </c>
      <c r="BU49" s="141">
        <f t="shared" si="29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0"/>
        <v>19008</v>
      </c>
      <c r="CA49" s="141">
        <v>19008</v>
      </c>
      <c r="CB49" s="141">
        <v>0</v>
      </c>
      <c r="CC49" s="141">
        <v>0</v>
      </c>
      <c r="CD49" s="141">
        <v>0</v>
      </c>
      <c r="CE49" s="141">
        <v>14654</v>
      </c>
      <c r="CF49" s="141">
        <v>0</v>
      </c>
      <c r="CG49" s="141">
        <v>0</v>
      </c>
      <c r="CH49" s="141">
        <f t="shared" si="31"/>
        <v>21378</v>
      </c>
      <c r="CI49" s="141">
        <f t="shared" si="32"/>
        <v>0</v>
      </c>
      <c r="CJ49" s="141">
        <f t="shared" si="33"/>
        <v>0</v>
      </c>
      <c r="CK49" s="141">
        <f t="shared" si="34"/>
        <v>0</v>
      </c>
      <c r="CL49" s="141">
        <f t="shared" si="35"/>
        <v>0</v>
      </c>
      <c r="CM49" s="141">
        <f t="shared" si="36"/>
        <v>0</v>
      </c>
      <c r="CN49" s="141">
        <f t="shared" si="37"/>
        <v>0</v>
      </c>
      <c r="CO49" s="141">
        <f t="shared" si="38"/>
        <v>0</v>
      </c>
      <c r="CP49" s="141">
        <f t="shared" si="39"/>
        <v>12416</v>
      </c>
      <c r="CQ49" s="141">
        <f t="shared" si="40"/>
        <v>168190</v>
      </c>
      <c r="CR49" s="141">
        <f t="shared" si="41"/>
        <v>5925</v>
      </c>
      <c r="CS49" s="141">
        <f t="shared" si="42"/>
        <v>5925</v>
      </c>
      <c r="CT49" s="141">
        <f t="shared" si="43"/>
        <v>0</v>
      </c>
      <c r="CU49" s="141">
        <f t="shared" si="44"/>
        <v>0</v>
      </c>
      <c r="CV49" s="141">
        <f t="shared" si="45"/>
        <v>0</v>
      </c>
      <c r="CW49" s="141">
        <f t="shared" si="46"/>
        <v>0</v>
      </c>
      <c r="CX49" s="141">
        <f t="shared" si="47"/>
        <v>0</v>
      </c>
      <c r="CY49" s="141">
        <f t="shared" si="48"/>
        <v>0</v>
      </c>
      <c r="CZ49" s="141">
        <f t="shared" si="49"/>
        <v>0</v>
      </c>
      <c r="DA49" s="141">
        <f t="shared" si="50"/>
        <v>0</v>
      </c>
      <c r="DB49" s="141">
        <f t="shared" si="51"/>
        <v>162265</v>
      </c>
      <c r="DC49" s="141">
        <f t="shared" si="52"/>
        <v>108694</v>
      </c>
      <c r="DD49" s="141">
        <f t="shared" si="53"/>
        <v>52408</v>
      </c>
      <c r="DE49" s="141">
        <f t="shared" si="54"/>
        <v>798</v>
      </c>
      <c r="DF49" s="141">
        <f t="shared" si="55"/>
        <v>365</v>
      </c>
      <c r="DG49" s="141">
        <f t="shared" si="56"/>
        <v>67860</v>
      </c>
      <c r="DH49" s="141">
        <f t="shared" si="57"/>
        <v>0</v>
      </c>
      <c r="DI49" s="141">
        <f t="shared" si="58"/>
        <v>0</v>
      </c>
      <c r="DJ49" s="141">
        <f t="shared" si="59"/>
        <v>168190</v>
      </c>
    </row>
    <row r="50" spans="1:114" ht="12" customHeight="1">
      <c r="A50" s="142" t="s">
        <v>105</v>
      </c>
      <c r="B50" s="139" t="s">
        <v>410</v>
      </c>
      <c r="C50" s="142" t="s">
        <v>411</v>
      </c>
      <c r="D50" s="141">
        <f t="shared" si="6"/>
        <v>71419</v>
      </c>
      <c r="E50" s="141">
        <f t="shared" si="7"/>
        <v>7402</v>
      </c>
      <c r="F50" s="141">
        <v>0</v>
      </c>
      <c r="G50" s="141">
        <v>64</v>
      </c>
      <c r="H50" s="141">
        <v>0</v>
      </c>
      <c r="I50" s="141">
        <v>5797</v>
      </c>
      <c r="J50" s="141"/>
      <c r="K50" s="141">
        <v>1541</v>
      </c>
      <c r="L50" s="141">
        <v>64017</v>
      </c>
      <c r="M50" s="141">
        <f t="shared" si="8"/>
        <v>9490</v>
      </c>
      <c r="N50" s="141">
        <f t="shared" si="9"/>
        <v>10</v>
      </c>
      <c r="O50" s="141">
        <v>0</v>
      </c>
      <c r="P50" s="141">
        <v>0</v>
      </c>
      <c r="Q50" s="141">
        <v>0</v>
      </c>
      <c r="R50" s="141">
        <v>0</v>
      </c>
      <c r="S50" s="141"/>
      <c r="T50" s="141">
        <v>10</v>
      </c>
      <c r="U50" s="141">
        <v>9480</v>
      </c>
      <c r="V50" s="141">
        <f t="shared" si="10"/>
        <v>80909</v>
      </c>
      <c r="W50" s="141">
        <f t="shared" si="11"/>
        <v>7412</v>
      </c>
      <c r="X50" s="141">
        <f t="shared" si="12"/>
        <v>0</v>
      </c>
      <c r="Y50" s="141">
        <f t="shared" si="13"/>
        <v>64</v>
      </c>
      <c r="Z50" s="141">
        <f t="shared" si="14"/>
        <v>0</v>
      </c>
      <c r="AA50" s="141">
        <f t="shared" si="15"/>
        <v>5797</v>
      </c>
      <c r="AB50" s="141"/>
      <c r="AC50" s="141">
        <f t="shared" si="16"/>
        <v>1551</v>
      </c>
      <c r="AD50" s="141">
        <f t="shared" si="17"/>
        <v>73497</v>
      </c>
      <c r="AE50" s="141">
        <f t="shared" si="18"/>
        <v>0</v>
      </c>
      <c r="AF50" s="141">
        <f t="shared" si="19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4960</v>
      </c>
      <c r="AM50" s="141">
        <f t="shared" si="20"/>
        <v>45201</v>
      </c>
      <c r="AN50" s="141">
        <f t="shared" si="21"/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f t="shared" si="22"/>
        <v>0</v>
      </c>
      <c r="AT50" s="141">
        <v>0</v>
      </c>
      <c r="AU50" s="141">
        <v>0</v>
      </c>
      <c r="AV50" s="141">
        <v>0</v>
      </c>
      <c r="AW50" s="141">
        <v>0</v>
      </c>
      <c r="AX50" s="141">
        <f t="shared" si="23"/>
        <v>45201</v>
      </c>
      <c r="AY50" s="141">
        <v>35319</v>
      </c>
      <c r="AZ50" s="141">
        <v>7594</v>
      </c>
      <c r="BA50" s="141">
        <v>0</v>
      </c>
      <c r="BB50" s="141">
        <v>2288</v>
      </c>
      <c r="BC50" s="141">
        <v>21258</v>
      </c>
      <c r="BD50" s="141">
        <v>0</v>
      </c>
      <c r="BE50" s="141">
        <v>0</v>
      </c>
      <c r="BF50" s="141">
        <f t="shared" si="24"/>
        <v>45201</v>
      </c>
      <c r="BG50" s="141">
        <f t="shared" si="25"/>
        <v>0</v>
      </c>
      <c r="BH50" s="141">
        <f t="shared" si="26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0</v>
      </c>
      <c r="BO50" s="141">
        <f t="shared" si="27"/>
        <v>1271</v>
      </c>
      <c r="BP50" s="141">
        <f t="shared" si="28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29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30"/>
        <v>1271</v>
      </c>
      <c r="CA50" s="141">
        <v>0</v>
      </c>
      <c r="CB50" s="141">
        <v>0</v>
      </c>
      <c r="CC50" s="141">
        <v>0</v>
      </c>
      <c r="CD50" s="141">
        <v>1271</v>
      </c>
      <c r="CE50" s="141">
        <v>8219</v>
      </c>
      <c r="CF50" s="141">
        <v>0</v>
      </c>
      <c r="CG50" s="141">
        <v>0</v>
      </c>
      <c r="CH50" s="141">
        <f t="shared" si="31"/>
        <v>1271</v>
      </c>
      <c r="CI50" s="141">
        <f t="shared" si="32"/>
        <v>0</v>
      </c>
      <c r="CJ50" s="141">
        <f t="shared" si="33"/>
        <v>0</v>
      </c>
      <c r="CK50" s="141">
        <f t="shared" si="34"/>
        <v>0</v>
      </c>
      <c r="CL50" s="141">
        <f t="shared" si="35"/>
        <v>0</v>
      </c>
      <c r="CM50" s="141">
        <f t="shared" si="36"/>
        <v>0</v>
      </c>
      <c r="CN50" s="141">
        <f t="shared" si="37"/>
        <v>0</v>
      </c>
      <c r="CO50" s="141">
        <f t="shared" si="38"/>
        <v>0</v>
      </c>
      <c r="CP50" s="141">
        <f t="shared" si="39"/>
        <v>4960</v>
      </c>
      <c r="CQ50" s="141">
        <f t="shared" si="40"/>
        <v>46472</v>
      </c>
      <c r="CR50" s="141">
        <f t="shared" si="41"/>
        <v>0</v>
      </c>
      <c r="CS50" s="141">
        <f t="shared" si="42"/>
        <v>0</v>
      </c>
      <c r="CT50" s="141">
        <f t="shared" si="43"/>
        <v>0</v>
      </c>
      <c r="CU50" s="141">
        <f t="shared" si="44"/>
        <v>0</v>
      </c>
      <c r="CV50" s="141">
        <f t="shared" si="45"/>
        <v>0</v>
      </c>
      <c r="CW50" s="141">
        <f t="shared" si="46"/>
        <v>0</v>
      </c>
      <c r="CX50" s="141">
        <f t="shared" si="47"/>
        <v>0</v>
      </c>
      <c r="CY50" s="141">
        <f t="shared" si="48"/>
        <v>0</v>
      </c>
      <c r="CZ50" s="141">
        <f t="shared" si="49"/>
        <v>0</v>
      </c>
      <c r="DA50" s="141">
        <f t="shared" si="50"/>
        <v>0</v>
      </c>
      <c r="DB50" s="141">
        <f t="shared" si="51"/>
        <v>46472</v>
      </c>
      <c r="DC50" s="141">
        <f t="shared" si="52"/>
        <v>35319</v>
      </c>
      <c r="DD50" s="141">
        <f t="shared" si="53"/>
        <v>7594</v>
      </c>
      <c r="DE50" s="141">
        <f t="shared" si="54"/>
        <v>0</v>
      </c>
      <c r="DF50" s="141">
        <f t="shared" si="55"/>
        <v>3559</v>
      </c>
      <c r="DG50" s="141">
        <f t="shared" si="56"/>
        <v>29477</v>
      </c>
      <c r="DH50" s="141">
        <f t="shared" si="57"/>
        <v>0</v>
      </c>
      <c r="DI50" s="141">
        <f t="shared" si="58"/>
        <v>0</v>
      </c>
      <c r="DJ50" s="141">
        <f t="shared" si="59"/>
        <v>46472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9" t="s">
        <v>320</v>
      </c>
      <c r="B2" s="152" t="s">
        <v>306</v>
      </c>
      <c r="C2" s="155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50"/>
      <c r="B3" s="153"/>
      <c r="C3" s="156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50"/>
      <c r="B4" s="153"/>
      <c r="C4" s="156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8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8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8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50"/>
      <c r="B5" s="153"/>
      <c r="C5" s="156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8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8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8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51"/>
      <c r="B6" s="154"/>
      <c r="C6" s="157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43" t="s">
        <v>453</v>
      </c>
      <c r="B7" s="144" t="s">
        <v>451</v>
      </c>
      <c r="C7" s="143" t="s">
        <v>452</v>
      </c>
      <c r="D7" s="145">
        <f aca="true" t="shared" si="0" ref="D7:AI7">SUM(D8:D20)</f>
        <v>3982677</v>
      </c>
      <c r="E7" s="145">
        <f t="shared" si="0"/>
        <v>2891280</v>
      </c>
      <c r="F7" s="145">
        <f t="shared" si="0"/>
        <v>48689</v>
      </c>
      <c r="G7" s="145">
        <f t="shared" si="0"/>
        <v>0</v>
      </c>
      <c r="H7" s="145">
        <f t="shared" si="0"/>
        <v>423700</v>
      </c>
      <c r="I7" s="145">
        <f t="shared" si="0"/>
        <v>1723338</v>
      </c>
      <c r="J7" s="145">
        <f t="shared" si="0"/>
        <v>13487697</v>
      </c>
      <c r="K7" s="145">
        <f t="shared" si="0"/>
        <v>695553</v>
      </c>
      <c r="L7" s="145">
        <f t="shared" si="0"/>
        <v>1091397</v>
      </c>
      <c r="M7" s="145">
        <f t="shared" si="0"/>
        <v>215179</v>
      </c>
      <c r="N7" s="145">
        <f t="shared" si="0"/>
        <v>117639</v>
      </c>
      <c r="O7" s="145">
        <f t="shared" si="0"/>
        <v>0</v>
      </c>
      <c r="P7" s="145">
        <f t="shared" si="0"/>
        <v>0</v>
      </c>
      <c r="Q7" s="145">
        <f t="shared" si="0"/>
        <v>57400</v>
      </c>
      <c r="R7" s="145">
        <f t="shared" si="0"/>
        <v>390</v>
      </c>
      <c r="S7" s="145">
        <f t="shared" si="0"/>
        <v>1710825</v>
      </c>
      <c r="T7" s="145">
        <f t="shared" si="0"/>
        <v>59849</v>
      </c>
      <c r="U7" s="145">
        <f t="shared" si="0"/>
        <v>97540</v>
      </c>
      <c r="V7" s="145">
        <f t="shared" si="0"/>
        <v>4197856</v>
      </c>
      <c r="W7" s="145">
        <f t="shared" si="0"/>
        <v>3008919</v>
      </c>
      <c r="X7" s="145">
        <f t="shared" si="0"/>
        <v>48689</v>
      </c>
      <c r="Y7" s="145">
        <f t="shared" si="0"/>
        <v>0</v>
      </c>
      <c r="Z7" s="145">
        <f t="shared" si="0"/>
        <v>481100</v>
      </c>
      <c r="AA7" s="145">
        <f t="shared" si="0"/>
        <v>1723728</v>
      </c>
      <c r="AB7" s="145">
        <f t="shared" si="0"/>
        <v>15198522</v>
      </c>
      <c r="AC7" s="145">
        <f t="shared" si="0"/>
        <v>755402</v>
      </c>
      <c r="AD7" s="145">
        <f t="shared" si="0"/>
        <v>1188937</v>
      </c>
      <c r="AE7" s="145">
        <f t="shared" si="0"/>
        <v>1346672</v>
      </c>
      <c r="AF7" s="145">
        <f t="shared" si="0"/>
        <v>1301426</v>
      </c>
      <c r="AG7" s="145">
        <f t="shared" si="0"/>
        <v>0</v>
      </c>
      <c r="AH7" s="145">
        <f t="shared" si="0"/>
        <v>1059415</v>
      </c>
      <c r="AI7" s="145">
        <f t="shared" si="0"/>
        <v>87650</v>
      </c>
      <c r="AJ7" s="145">
        <f aca="true" t="shared" si="1" ref="AJ7:BO7">SUM(AJ8:AJ20)</f>
        <v>154361</v>
      </c>
      <c r="AK7" s="145">
        <f t="shared" si="1"/>
        <v>45246</v>
      </c>
      <c r="AL7" s="145">
        <f t="shared" si="1"/>
        <v>0</v>
      </c>
      <c r="AM7" s="145">
        <f t="shared" si="1"/>
        <v>15600434</v>
      </c>
      <c r="AN7" s="145">
        <f t="shared" si="1"/>
        <v>5020977</v>
      </c>
      <c r="AO7" s="145">
        <f t="shared" si="1"/>
        <v>2059474</v>
      </c>
      <c r="AP7" s="145">
        <f t="shared" si="1"/>
        <v>0</v>
      </c>
      <c r="AQ7" s="145">
        <f t="shared" si="1"/>
        <v>2919981</v>
      </c>
      <c r="AR7" s="145">
        <f t="shared" si="1"/>
        <v>41522</v>
      </c>
      <c r="AS7" s="145">
        <f t="shared" si="1"/>
        <v>6695612</v>
      </c>
      <c r="AT7" s="145">
        <f t="shared" si="1"/>
        <v>0</v>
      </c>
      <c r="AU7" s="145">
        <f t="shared" si="1"/>
        <v>6636843</v>
      </c>
      <c r="AV7" s="145">
        <f t="shared" si="1"/>
        <v>58769</v>
      </c>
      <c r="AW7" s="145">
        <f t="shared" si="1"/>
        <v>13440</v>
      </c>
      <c r="AX7" s="145">
        <f t="shared" si="1"/>
        <v>3844254</v>
      </c>
      <c r="AY7" s="145">
        <f t="shared" si="1"/>
        <v>0</v>
      </c>
      <c r="AZ7" s="145">
        <f t="shared" si="1"/>
        <v>2742444</v>
      </c>
      <c r="BA7" s="145">
        <f t="shared" si="1"/>
        <v>226880</v>
      </c>
      <c r="BB7" s="145">
        <f t="shared" si="1"/>
        <v>874930</v>
      </c>
      <c r="BC7" s="145">
        <f t="shared" si="1"/>
        <v>0</v>
      </c>
      <c r="BD7" s="145">
        <f t="shared" si="1"/>
        <v>26151</v>
      </c>
      <c r="BE7" s="145">
        <f t="shared" si="1"/>
        <v>523268</v>
      </c>
      <c r="BF7" s="145">
        <f t="shared" si="1"/>
        <v>17470374</v>
      </c>
      <c r="BG7" s="145">
        <f t="shared" si="1"/>
        <v>40616</v>
      </c>
      <c r="BH7" s="145">
        <f t="shared" si="1"/>
        <v>26742</v>
      </c>
      <c r="BI7" s="145">
        <f t="shared" si="1"/>
        <v>0</v>
      </c>
      <c r="BJ7" s="145">
        <f t="shared" si="1"/>
        <v>26742</v>
      </c>
      <c r="BK7" s="145">
        <f t="shared" si="1"/>
        <v>0</v>
      </c>
      <c r="BL7" s="145">
        <f t="shared" si="1"/>
        <v>0</v>
      </c>
      <c r="BM7" s="145">
        <f t="shared" si="1"/>
        <v>13874</v>
      </c>
      <c r="BN7" s="145">
        <f t="shared" si="1"/>
        <v>0</v>
      </c>
      <c r="BO7" s="145">
        <f t="shared" si="1"/>
        <v>1510170</v>
      </c>
      <c r="BP7" s="145">
        <f aca="true" t="shared" si="2" ref="BP7:CU7">SUM(BP8:BP20)</f>
        <v>542903</v>
      </c>
      <c r="BQ7" s="145">
        <f t="shared" si="2"/>
        <v>442717</v>
      </c>
      <c r="BR7" s="145">
        <f t="shared" si="2"/>
        <v>0</v>
      </c>
      <c r="BS7" s="145">
        <f t="shared" si="2"/>
        <v>100186</v>
      </c>
      <c r="BT7" s="145">
        <f t="shared" si="2"/>
        <v>0</v>
      </c>
      <c r="BU7" s="145">
        <f t="shared" si="2"/>
        <v>705165</v>
      </c>
      <c r="BV7" s="145">
        <f t="shared" si="2"/>
        <v>0</v>
      </c>
      <c r="BW7" s="145">
        <f t="shared" si="2"/>
        <v>705165</v>
      </c>
      <c r="BX7" s="145">
        <f t="shared" si="2"/>
        <v>0</v>
      </c>
      <c r="BY7" s="145">
        <f t="shared" si="2"/>
        <v>0</v>
      </c>
      <c r="BZ7" s="145">
        <f t="shared" si="2"/>
        <v>262102</v>
      </c>
      <c r="CA7" s="145">
        <f t="shared" si="2"/>
        <v>0</v>
      </c>
      <c r="CB7" s="145">
        <f t="shared" si="2"/>
        <v>186281</v>
      </c>
      <c r="CC7" s="145">
        <f t="shared" si="2"/>
        <v>70907</v>
      </c>
      <c r="CD7" s="145">
        <f t="shared" si="2"/>
        <v>4914</v>
      </c>
      <c r="CE7" s="145">
        <f t="shared" si="2"/>
        <v>0</v>
      </c>
      <c r="CF7" s="145">
        <f t="shared" si="2"/>
        <v>0</v>
      </c>
      <c r="CG7" s="145">
        <f t="shared" si="2"/>
        <v>375218</v>
      </c>
      <c r="CH7" s="145">
        <f t="shared" si="2"/>
        <v>1926004</v>
      </c>
      <c r="CI7" s="145">
        <f t="shared" si="2"/>
        <v>1387288</v>
      </c>
      <c r="CJ7" s="145">
        <f t="shared" si="2"/>
        <v>1328168</v>
      </c>
      <c r="CK7" s="145">
        <f t="shared" si="2"/>
        <v>0</v>
      </c>
      <c r="CL7" s="145">
        <f t="shared" si="2"/>
        <v>1086157</v>
      </c>
      <c r="CM7" s="145">
        <f t="shared" si="2"/>
        <v>87650</v>
      </c>
      <c r="CN7" s="145">
        <f t="shared" si="2"/>
        <v>154361</v>
      </c>
      <c r="CO7" s="145">
        <f t="shared" si="2"/>
        <v>59120</v>
      </c>
      <c r="CP7" s="145">
        <f t="shared" si="2"/>
        <v>0</v>
      </c>
      <c r="CQ7" s="145">
        <f t="shared" si="2"/>
        <v>17110604</v>
      </c>
      <c r="CR7" s="145">
        <f t="shared" si="2"/>
        <v>5563880</v>
      </c>
      <c r="CS7" s="145">
        <f t="shared" si="2"/>
        <v>2502191</v>
      </c>
      <c r="CT7" s="145">
        <f t="shared" si="2"/>
        <v>0</v>
      </c>
      <c r="CU7" s="145">
        <f t="shared" si="2"/>
        <v>3020167</v>
      </c>
      <c r="CV7" s="145">
        <f aca="true" t="shared" si="3" ref="CV7:DJ7">SUM(CV8:CV20)</f>
        <v>41522</v>
      </c>
      <c r="CW7" s="145">
        <f t="shared" si="3"/>
        <v>7400777</v>
      </c>
      <c r="CX7" s="145">
        <f t="shared" si="3"/>
        <v>0</v>
      </c>
      <c r="CY7" s="145">
        <f t="shared" si="3"/>
        <v>7342008</v>
      </c>
      <c r="CZ7" s="145">
        <f t="shared" si="3"/>
        <v>58769</v>
      </c>
      <c r="DA7" s="145">
        <f t="shared" si="3"/>
        <v>13440</v>
      </c>
      <c r="DB7" s="145">
        <f t="shared" si="3"/>
        <v>4106356</v>
      </c>
      <c r="DC7" s="145">
        <f t="shared" si="3"/>
        <v>0</v>
      </c>
      <c r="DD7" s="145">
        <f t="shared" si="3"/>
        <v>2928725</v>
      </c>
      <c r="DE7" s="145">
        <f t="shared" si="3"/>
        <v>297787</v>
      </c>
      <c r="DF7" s="145">
        <f t="shared" si="3"/>
        <v>879844</v>
      </c>
      <c r="DG7" s="145">
        <f t="shared" si="3"/>
        <v>0</v>
      </c>
      <c r="DH7" s="145">
        <f t="shared" si="3"/>
        <v>26151</v>
      </c>
      <c r="DI7" s="145">
        <f t="shared" si="3"/>
        <v>898486</v>
      </c>
      <c r="DJ7" s="145">
        <f t="shared" si="3"/>
        <v>19396378</v>
      </c>
    </row>
    <row r="8" spans="1:114" ht="12" customHeight="1">
      <c r="A8" s="146" t="s">
        <v>105</v>
      </c>
      <c r="B8" s="143" t="s">
        <v>414</v>
      </c>
      <c r="C8" s="146" t="s">
        <v>415</v>
      </c>
      <c r="D8" s="145">
        <f>E8+L8</f>
        <v>1000298</v>
      </c>
      <c r="E8" s="145">
        <f>SUM(F8:I8)+K8</f>
        <v>560891</v>
      </c>
      <c r="F8" s="145">
        <v>20084</v>
      </c>
      <c r="G8" s="145">
        <v>0</v>
      </c>
      <c r="H8" s="145">
        <v>45400</v>
      </c>
      <c r="I8" s="145">
        <v>495407</v>
      </c>
      <c r="J8" s="145">
        <v>2139032</v>
      </c>
      <c r="K8" s="145">
        <v>0</v>
      </c>
      <c r="L8" s="145">
        <v>439407</v>
      </c>
      <c r="M8" s="145">
        <f>N8+U8</f>
        <v>0</v>
      </c>
      <c r="N8" s="145">
        <f>SUM(O8:R8)+T8</f>
        <v>0</v>
      </c>
      <c r="O8" s="145">
        <v>0</v>
      </c>
      <c r="P8" s="145">
        <v>0</v>
      </c>
      <c r="Q8" s="145">
        <v>0</v>
      </c>
      <c r="R8" s="145">
        <v>0</v>
      </c>
      <c r="S8" s="145">
        <v>0</v>
      </c>
      <c r="T8" s="145">
        <v>0</v>
      </c>
      <c r="U8" s="145">
        <v>0</v>
      </c>
      <c r="V8" s="145">
        <f aca="true" t="shared" si="4" ref="V8:AD8">D8+M8</f>
        <v>1000298</v>
      </c>
      <c r="W8" s="145">
        <f t="shared" si="4"/>
        <v>560891</v>
      </c>
      <c r="X8" s="145">
        <f t="shared" si="4"/>
        <v>20084</v>
      </c>
      <c r="Y8" s="145">
        <f t="shared" si="4"/>
        <v>0</v>
      </c>
      <c r="Z8" s="145">
        <f t="shared" si="4"/>
        <v>45400</v>
      </c>
      <c r="AA8" s="145">
        <f t="shared" si="4"/>
        <v>495407</v>
      </c>
      <c r="AB8" s="145">
        <f t="shared" si="4"/>
        <v>2139032</v>
      </c>
      <c r="AC8" s="145">
        <f t="shared" si="4"/>
        <v>0</v>
      </c>
      <c r="AD8" s="145">
        <f t="shared" si="4"/>
        <v>439407</v>
      </c>
      <c r="AE8" s="145">
        <f>AF8+AK8</f>
        <v>141581</v>
      </c>
      <c r="AF8" s="145">
        <f>SUM(AG8:AJ8)</f>
        <v>141581</v>
      </c>
      <c r="AG8" s="145">
        <v>0</v>
      </c>
      <c r="AH8" s="145">
        <v>91005</v>
      </c>
      <c r="AI8" s="145">
        <v>50576</v>
      </c>
      <c r="AJ8" s="145">
        <v>0</v>
      </c>
      <c r="AK8" s="145">
        <v>0</v>
      </c>
      <c r="AL8" s="145"/>
      <c r="AM8" s="145">
        <f>SUM(AN8,AS8,AW8,AX8,BD8)</f>
        <v>2835635</v>
      </c>
      <c r="AN8" s="145">
        <f>SUM(AO8:AR8)</f>
        <v>1139473</v>
      </c>
      <c r="AO8" s="145">
        <v>752949</v>
      </c>
      <c r="AP8" s="145">
        <v>0</v>
      </c>
      <c r="AQ8" s="145">
        <v>386524</v>
      </c>
      <c r="AR8" s="145">
        <v>0</v>
      </c>
      <c r="AS8" s="145">
        <f>SUM(AT8:AV8)</f>
        <v>1308951</v>
      </c>
      <c r="AT8" s="145">
        <v>0</v>
      </c>
      <c r="AU8" s="145">
        <v>1308951</v>
      </c>
      <c r="AV8" s="145">
        <v>0</v>
      </c>
      <c r="AW8" s="145">
        <v>0</v>
      </c>
      <c r="AX8" s="145">
        <f>SUM(AY8:BB8)</f>
        <v>387211</v>
      </c>
      <c r="AY8" s="145">
        <v>0</v>
      </c>
      <c r="AZ8" s="145">
        <v>387211</v>
      </c>
      <c r="BA8" s="145">
        <v>0</v>
      </c>
      <c r="BB8" s="145">
        <v>0</v>
      </c>
      <c r="BC8" s="145"/>
      <c r="BD8" s="145">
        <v>0</v>
      </c>
      <c r="BE8" s="145">
        <v>162114</v>
      </c>
      <c r="BF8" s="145">
        <f>AE8+AM8+BE8</f>
        <v>3139330</v>
      </c>
      <c r="BG8" s="145">
        <f>BH8+BM8</f>
        <v>0</v>
      </c>
      <c r="BH8" s="145">
        <f>SUM(BI8:BL8)</f>
        <v>0</v>
      </c>
      <c r="BI8" s="145">
        <v>0</v>
      </c>
      <c r="BJ8" s="145">
        <v>0</v>
      </c>
      <c r="BK8" s="145">
        <v>0</v>
      </c>
      <c r="BL8" s="145">
        <v>0</v>
      </c>
      <c r="BM8" s="145">
        <v>0</v>
      </c>
      <c r="BN8" s="145"/>
      <c r="BO8" s="145">
        <f>SUM(BP8,BU8,BY8,BZ8,CF8)</f>
        <v>0</v>
      </c>
      <c r="BP8" s="145">
        <f>SUM(BQ8:BT8)</f>
        <v>0</v>
      </c>
      <c r="BQ8" s="145">
        <v>0</v>
      </c>
      <c r="BR8" s="145">
        <v>0</v>
      </c>
      <c r="BS8" s="145">
        <v>0</v>
      </c>
      <c r="BT8" s="145">
        <v>0</v>
      </c>
      <c r="BU8" s="145">
        <f>SUM(BV8:BX8)</f>
        <v>0</v>
      </c>
      <c r="BV8" s="145">
        <v>0</v>
      </c>
      <c r="BW8" s="145">
        <v>0</v>
      </c>
      <c r="BX8" s="145">
        <v>0</v>
      </c>
      <c r="BY8" s="145">
        <v>0</v>
      </c>
      <c r="BZ8" s="145">
        <f>SUM(CA8:CD8)</f>
        <v>0</v>
      </c>
      <c r="CA8" s="145">
        <v>0</v>
      </c>
      <c r="CB8" s="145">
        <v>0</v>
      </c>
      <c r="CC8" s="145">
        <v>0</v>
      </c>
      <c r="CD8" s="145">
        <v>0</v>
      </c>
      <c r="CE8" s="145"/>
      <c r="CF8" s="145">
        <v>0</v>
      </c>
      <c r="CG8" s="145">
        <v>0</v>
      </c>
      <c r="CH8" s="145">
        <f>BG8+BO8+CG8</f>
        <v>0</v>
      </c>
      <c r="CI8" s="145">
        <f aca="true" t="shared" si="5" ref="CI8:DJ8">AE8+BG8</f>
        <v>141581</v>
      </c>
      <c r="CJ8" s="145">
        <f t="shared" si="5"/>
        <v>141581</v>
      </c>
      <c r="CK8" s="145">
        <f t="shared" si="5"/>
        <v>0</v>
      </c>
      <c r="CL8" s="145">
        <f t="shared" si="5"/>
        <v>91005</v>
      </c>
      <c r="CM8" s="145">
        <f t="shared" si="5"/>
        <v>50576</v>
      </c>
      <c r="CN8" s="145">
        <f t="shared" si="5"/>
        <v>0</v>
      </c>
      <c r="CO8" s="145">
        <f t="shared" si="5"/>
        <v>0</v>
      </c>
      <c r="CP8" s="145">
        <f t="shared" si="5"/>
        <v>0</v>
      </c>
      <c r="CQ8" s="145">
        <f t="shared" si="5"/>
        <v>2835635</v>
      </c>
      <c r="CR8" s="145">
        <f t="shared" si="5"/>
        <v>1139473</v>
      </c>
      <c r="CS8" s="145">
        <f t="shared" si="5"/>
        <v>752949</v>
      </c>
      <c r="CT8" s="145">
        <f t="shared" si="5"/>
        <v>0</v>
      </c>
      <c r="CU8" s="145">
        <f t="shared" si="5"/>
        <v>386524</v>
      </c>
      <c r="CV8" s="145">
        <f t="shared" si="5"/>
        <v>0</v>
      </c>
      <c r="CW8" s="145">
        <f t="shared" si="5"/>
        <v>1308951</v>
      </c>
      <c r="CX8" s="145">
        <f t="shared" si="5"/>
        <v>0</v>
      </c>
      <c r="CY8" s="145">
        <f t="shared" si="5"/>
        <v>1308951</v>
      </c>
      <c r="CZ8" s="145">
        <f t="shared" si="5"/>
        <v>0</v>
      </c>
      <c r="DA8" s="145">
        <f t="shared" si="5"/>
        <v>0</v>
      </c>
      <c r="DB8" s="145">
        <f t="shared" si="5"/>
        <v>387211</v>
      </c>
      <c r="DC8" s="145">
        <f t="shared" si="5"/>
        <v>0</v>
      </c>
      <c r="DD8" s="145">
        <f t="shared" si="5"/>
        <v>387211</v>
      </c>
      <c r="DE8" s="145">
        <f t="shared" si="5"/>
        <v>0</v>
      </c>
      <c r="DF8" s="145">
        <f t="shared" si="5"/>
        <v>0</v>
      </c>
      <c r="DG8" s="145">
        <f t="shared" si="5"/>
        <v>0</v>
      </c>
      <c r="DH8" s="145">
        <f t="shared" si="5"/>
        <v>0</v>
      </c>
      <c r="DI8" s="145">
        <f t="shared" si="5"/>
        <v>162114</v>
      </c>
      <c r="DJ8" s="145">
        <f t="shared" si="5"/>
        <v>3139330</v>
      </c>
    </row>
    <row r="9" spans="1:114" ht="12" customHeight="1">
      <c r="A9" s="146" t="s">
        <v>105</v>
      </c>
      <c r="B9" s="143" t="s">
        <v>416</v>
      </c>
      <c r="C9" s="146" t="s">
        <v>417</v>
      </c>
      <c r="D9" s="145">
        <f aca="true" t="shared" si="6" ref="D9:D20">E9+L9</f>
        <v>384429</v>
      </c>
      <c r="E9" s="145">
        <f aca="true" t="shared" si="7" ref="E9:E20">SUM(F9:I9)+K9</f>
        <v>384429</v>
      </c>
      <c r="F9" s="145">
        <v>0</v>
      </c>
      <c r="G9" s="145">
        <v>0</v>
      </c>
      <c r="H9" s="145">
        <v>51800</v>
      </c>
      <c r="I9" s="145">
        <v>98340</v>
      </c>
      <c r="J9" s="145">
        <v>1496223</v>
      </c>
      <c r="K9" s="145">
        <v>234289</v>
      </c>
      <c r="L9" s="145">
        <v>0</v>
      </c>
      <c r="M9" s="145">
        <f aca="true" t="shared" si="8" ref="M9:M20">N9+U9</f>
        <v>64385</v>
      </c>
      <c r="N9" s="145">
        <f aca="true" t="shared" si="9" ref="N9:N20">SUM(O9:R9)+T9</f>
        <v>64385</v>
      </c>
      <c r="O9" s="145">
        <v>0</v>
      </c>
      <c r="P9" s="145">
        <v>0</v>
      </c>
      <c r="Q9" s="145">
        <v>57400</v>
      </c>
      <c r="R9" s="145">
        <v>390</v>
      </c>
      <c r="S9" s="145">
        <v>331555</v>
      </c>
      <c r="T9" s="145">
        <v>6595</v>
      </c>
      <c r="U9" s="145">
        <v>0</v>
      </c>
      <c r="V9" s="145">
        <f aca="true" t="shared" si="10" ref="V9:V20">D9+M9</f>
        <v>448814</v>
      </c>
      <c r="W9" s="145">
        <f aca="true" t="shared" si="11" ref="W9:W20">E9+N9</f>
        <v>448814</v>
      </c>
      <c r="X9" s="145">
        <f aca="true" t="shared" si="12" ref="X9:X20">F9+O9</f>
        <v>0</v>
      </c>
      <c r="Y9" s="145">
        <f aca="true" t="shared" si="13" ref="Y9:Y20">G9+P9</f>
        <v>0</v>
      </c>
      <c r="Z9" s="145">
        <f aca="true" t="shared" si="14" ref="Z9:Z20">H9+Q9</f>
        <v>109200</v>
      </c>
      <c r="AA9" s="145">
        <f aca="true" t="shared" si="15" ref="AA9:AA20">I9+R9</f>
        <v>98730</v>
      </c>
      <c r="AB9" s="145">
        <f aca="true" t="shared" si="16" ref="AB9:AB20">J9+S9</f>
        <v>1827778</v>
      </c>
      <c r="AC9" s="145">
        <f aca="true" t="shared" si="17" ref="AC9:AC20">K9+T9</f>
        <v>240884</v>
      </c>
      <c r="AD9" s="145">
        <f aca="true" t="shared" si="18" ref="AD9:AD20">L9+U9</f>
        <v>0</v>
      </c>
      <c r="AE9" s="145">
        <f aca="true" t="shared" si="19" ref="AE9:AE20">AF9+AK9</f>
        <v>19045</v>
      </c>
      <c r="AF9" s="145">
        <f aca="true" t="shared" si="20" ref="AF9:AF20">SUM(AG9:AJ9)</f>
        <v>19045</v>
      </c>
      <c r="AG9" s="145">
        <v>0</v>
      </c>
      <c r="AH9" s="145">
        <v>0</v>
      </c>
      <c r="AI9" s="145">
        <v>0</v>
      </c>
      <c r="AJ9" s="145">
        <v>19045</v>
      </c>
      <c r="AK9" s="145">
        <v>0</v>
      </c>
      <c r="AL9" s="145"/>
      <c r="AM9" s="145">
        <f aca="true" t="shared" si="21" ref="AM9:AM20">SUM(AN9,AS9,AW9,AX9,BD9)</f>
        <v>1837125</v>
      </c>
      <c r="AN9" s="145">
        <f aca="true" t="shared" si="22" ref="AN9:AN20">SUM(AO9:AR9)</f>
        <v>432609</v>
      </c>
      <c r="AO9" s="145">
        <v>149749</v>
      </c>
      <c r="AP9" s="145">
        <v>0</v>
      </c>
      <c r="AQ9" s="145">
        <v>282860</v>
      </c>
      <c r="AR9" s="145">
        <v>0</v>
      </c>
      <c r="AS9" s="145">
        <f aca="true" t="shared" si="23" ref="AS9:AS20">SUM(AT9:AV9)</f>
        <v>966573</v>
      </c>
      <c r="AT9" s="145">
        <v>0</v>
      </c>
      <c r="AU9" s="145">
        <v>956102</v>
      </c>
      <c r="AV9" s="145">
        <v>10471</v>
      </c>
      <c r="AW9" s="145">
        <v>0</v>
      </c>
      <c r="AX9" s="145">
        <f aca="true" t="shared" si="24" ref="AX9:AX20">SUM(AY9:BB9)</f>
        <v>437943</v>
      </c>
      <c r="AY9" s="145">
        <v>0</v>
      </c>
      <c r="AZ9" s="145">
        <v>296730</v>
      </c>
      <c r="BA9" s="145">
        <v>141213</v>
      </c>
      <c r="BB9" s="145">
        <v>0</v>
      </c>
      <c r="BC9" s="145"/>
      <c r="BD9" s="145">
        <v>0</v>
      </c>
      <c r="BE9" s="145">
        <v>24482</v>
      </c>
      <c r="BF9" s="145">
        <f aca="true" t="shared" si="25" ref="BF9:BF20">AE9+AM9+BE9</f>
        <v>1880652</v>
      </c>
      <c r="BG9" s="145">
        <f aca="true" t="shared" si="26" ref="BG9:BG20">BH9+BM9</f>
        <v>13874</v>
      </c>
      <c r="BH9" s="145">
        <f aca="true" t="shared" si="27" ref="BH9:BH20">SUM(BI9:BL9)</f>
        <v>0</v>
      </c>
      <c r="BI9" s="145">
        <v>0</v>
      </c>
      <c r="BJ9" s="145">
        <v>0</v>
      </c>
      <c r="BK9" s="145">
        <v>0</v>
      </c>
      <c r="BL9" s="145">
        <v>0</v>
      </c>
      <c r="BM9" s="145">
        <v>13874</v>
      </c>
      <c r="BN9" s="145"/>
      <c r="BO9" s="145">
        <f aca="true" t="shared" si="28" ref="BO9:BO20">SUM(BP9,BU9,BY9,BZ9,CF9)</f>
        <v>377841</v>
      </c>
      <c r="BP9" s="145">
        <f aca="true" t="shared" si="29" ref="BP9:BP20">SUM(BQ9:BT9)</f>
        <v>44975</v>
      </c>
      <c r="BQ9" s="145">
        <v>44975</v>
      </c>
      <c r="BR9" s="145">
        <v>0</v>
      </c>
      <c r="BS9" s="145">
        <v>0</v>
      </c>
      <c r="BT9" s="145">
        <v>0</v>
      </c>
      <c r="BU9" s="145">
        <f aca="true" t="shared" si="30" ref="BU9:BU20">SUM(BV9:BX9)</f>
        <v>225332</v>
      </c>
      <c r="BV9" s="145">
        <v>0</v>
      </c>
      <c r="BW9" s="145">
        <v>225332</v>
      </c>
      <c r="BX9" s="145">
        <v>0</v>
      </c>
      <c r="BY9" s="145">
        <v>0</v>
      </c>
      <c r="BZ9" s="145">
        <f aca="true" t="shared" si="31" ref="BZ9:BZ20">SUM(CA9:CD9)</f>
        <v>107534</v>
      </c>
      <c r="CA9" s="145">
        <v>0</v>
      </c>
      <c r="CB9" s="145">
        <v>74970</v>
      </c>
      <c r="CC9" s="145">
        <v>32564</v>
      </c>
      <c r="CD9" s="145">
        <v>0</v>
      </c>
      <c r="CE9" s="145"/>
      <c r="CF9" s="145">
        <v>0</v>
      </c>
      <c r="CG9" s="145">
        <v>4225</v>
      </c>
      <c r="CH9" s="145">
        <f aca="true" t="shared" si="32" ref="CH9:CH20">BG9+BO9+CG9</f>
        <v>395940</v>
      </c>
      <c r="CI9" s="145">
        <f aca="true" t="shared" si="33" ref="CI9:CI20">AE9+BG9</f>
        <v>32919</v>
      </c>
      <c r="CJ9" s="145">
        <f aca="true" t="shared" si="34" ref="CJ9:CJ20">AF9+BH9</f>
        <v>19045</v>
      </c>
      <c r="CK9" s="145">
        <f aca="true" t="shared" si="35" ref="CK9:CK20">AG9+BI9</f>
        <v>0</v>
      </c>
      <c r="CL9" s="145">
        <f aca="true" t="shared" si="36" ref="CL9:CL20">AH9+BJ9</f>
        <v>0</v>
      </c>
      <c r="CM9" s="145">
        <f aca="true" t="shared" si="37" ref="CM9:CM20">AI9+BK9</f>
        <v>0</v>
      </c>
      <c r="CN9" s="145">
        <f aca="true" t="shared" si="38" ref="CN9:CN20">AJ9+BL9</f>
        <v>19045</v>
      </c>
      <c r="CO9" s="145">
        <f aca="true" t="shared" si="39" ref="CO9:CO20">AK9+BM9</f>
        <v>13874</v>
      </c>
      <c r="CP9" s="145">
        <f aca="true" t="shared" si="40" ref="CP9:CP20">AL9+BN9</f>
        <v>0</v>
      </c>
      <c r="CQ9" s="145">
        <f aca="true" t="shared" si="41" ref="CQ9:CQ20">AM9+BO9</f>
        <v>2214966</v>
      </c>
      <c r="CR9" s="145">
        <f aca="true" t="shared" si="42" ref="CR9:CR20">AN9+BP9</f>
        <v>477584</v>
      </c>
      <c r="CS9" s="145">
        <f aca="true" t="shared" si="43" ref="CS9:CS20">AO9+BQ9</f>
        <v>194724</v>
      </c>
      <c r="CT9" s="145">
        <f aca="true" t="shared" si="44" ref="CT9:CT20">AP9+BR9</f>
        <v>0</v>
      </c>
      <c r="CU9" s="145">
        <f aca="true" t="shared" si="45" ref="CU9:CU20">AQ9+BS9</f>
        <v>282860</v>
      </c>
      <c r="CV9" s="145">
        <f aca="true" t="shared" si="46" ref="CV9:CV20">AR9+BT9</f>
        <v>0</v>
      </c>
      <c r="CW9" s="145">
        <f aca="true" t="shared" si="47" ref="CW9:CW20">AS9+BU9</f>
        <v>1191905</v>
      </c>
      <c r="CX9" s="145">
        <f aca="true" t="shared" si="48" ref="CX9:CX20">AT9+BV9</f>
        <v>0</v>
      </c>
      <c r="CY9" s="145">
        <f aca="true" t="shared" si="49" ref="CY9:CY20">AU9+BW9</f>
        <v>1181434</v>
      </c>
      <c r="CZ9" s="145">
        <f aca="true" t="shared" si="50" ref="CZ9:CZ20">AV9+BX9</f>
        <v>10471</v>
      </c>
      <c r="DA9" s="145">
        <f aca="true" t="shared" si="51" ref="DA9:DA20">AW9+BY9</f>
        <v>0</v>
      </c>
      <c r="DB9" s="145">
        <f aca="true" t="shared" si="52" ref="DB9:DB20">AX9+BZ9</f>
        <v>545477</v>
      </c>
      <c r="DC9" s="145">
        <f aca="true" t="shared" si="53" ref="DC9:DC20">AY9+CA9</f>
        <v>0</v>
      </c>
      <c r="DD9" s="145">
        <f aca="true" t="shared" si="54" ref="DD9:DD20">AZ9+CB9</f>
        <v>371700</v>
      </c>
      <c r="DE9" s="145">
        <f aca="true" t="shared" si="55" ref="DE9:DE20">BA9+CC9</f>
        <v>173777</v>
      </c>
      <c r="DF9" s="145">
        <f aca="true" t="shared" si="56" ref="DF9:DF20">BB9+CD9</f>
        <v>0</v>
      </c>
      <c r="DG9" s="145">
        <f aca="true" t="shared" si="57" ref="DG9:DG20">BC9+CE9</f>
        <v>0</v>
      </c>
      <c r="DH9" s="145">
        <f aca="true" t="shared" si="58" ref="DH9:DH20">BD9+CF9</f>
        <v>0</v>
      </c>
      <c r="DI9" s="145">
        <f aca="true" t="shared" si="59" ref="DI9:DI20">BE9+CG9</f>
        <v>28707</v>
      </c>
      <c r="DJ9" s="145">
        <f aca="true" t="shared" si="60" ref="DJ9:DJ20">BF9+CH9</f>
        <v>2276592</v>
      </c>
    </row>
    <row r="10" spans="1:114" ht="12" customHeight="1">
      <c r="A10" s="146" t="s">
        <v>105</v>
      </c>
      <c r="B10" s="143" t="s">
        <v>418</v>
      </c>
      <c r="C10" s="146" t="s">
        <v>419</v>
      </c>
      <c r="D10" s="145">
        <f t="shared" si="6"/>
        <v>0</v>
      </c>
      <c r="E10" s="145">
        <f t="shared" si="7"/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M10" s="145">
        <f t="shared" si="8"/>
        <v>97540</v>
      </c>
      <c r="N10" s="145">
        <f t="shared" si="9"/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197579</v>
      </c>
      <c r="T10" s="145">
        <v>0</v>
      </c>
      <c r="U10" s="145">
        <v>97540</v>
      </c>
      <c r="V10" s="145">
        <f t="shared" si="10"/>
        <v>97540</v>
      </c>
      <c r="W10" s="145">
        <f t="shared" si="11"/>
        <v>0</v>
      </c>
      <c r="X10" s="145">
        <f t="shared" si="12"/>
        <v>0</v>
      </c>
      <c r="Y10" s="145">
        <f t="shared" si="13"/>
        <v>0</v>
      </c>
      <c r="Z10" s="145">
        <f t="shared" si="14"/>
        <v>0</v>
      </c>
      <c r="AA10" s="145">
        <f t="shared" si="15"/>
        <v>0</v>
      </c>
      <c r="AB10" s="145">
        <f t="shared" si="16"/>
        <v>197579</v>
      </c>
      <c r="AC10" s="145">
        <f t="shared" si="17"/>
        <v>0</v>
      </c>
      <c r="AD10" s="145">
        <f t="shared" si="18"/>
        <v>97540</v>
      </c>
      <c r="AE10" s="145">
        <f t="shared" si="19"/>
        <v>0</v>
      </c>
      <c r="AF10" s="145">
        <f t="shared" si="20"/>
        <v>0</v>
      </c>
      <c r="AG10" s="145">
        <v>0</v>
      </c>
      <c r="AH10" s="145">
        <v>0</v>
      </c>
      <c r="AI10" s="145">
        <v>0</v>
      </c>
      <c r="AJ10" s="145">
        <v>0</v>
      </c>
      <c r="AK10" s="145">
        <v>0</v>
      </c>
      <c r="AL10" s="145"/>
      <c r="AM10" s="145">
        <f t="shared" si="21"/>
        <v>0</v>
      </c>
      <c r="AN10" s="145">
        <f t="shared" si="22"/>
        <v>0</v>
      </c>
      <c r="AO10" s="145">
        <v>0</v>
      </c>
      <c r="AP10" s="145">
        <v>0</v>
      </c>
      <c r="AQ10" s="145">
        <v>0</v>
      </c>
      <c r="AR10" s="145">
        <v>0</v>
      </c>
      <c r="AS10" s="145">
        <f t="shared" si="23"/>
        <v>0</v>
      </c>
      <c r="AT10" s="145">
        <v>0</v>
      </c>
      <c r="AU10" s="145">
        <v>0</v>
      </c>
      <c r="AV10" s="145">
        <v>0</v>
      </c>
      <c r="AW10" s="145">
        <v>0</v>
      </c>
      <c r="AX10" s="145">
        <f t="shared" si="24"/>
        <v>0</v>
      </c>
      <c r="AY10" s="145">
        <v>0</v>
      </c>
      <c r="AZ10" s="145">
        <v>0</v>
      </c>
      <c r="BA10" s="145">
        <v>0</v>
      </c>
      <c r="BB10" s="145">
        <v>0</v>
      </c>
      <c r="BC10" s="145"/>
      <c r="BD10" s="145">
        <v>0</v>
      </c>
      <c r="BE10" s="145">
        <v>0</v>
      </c>
      <c r="BF10" s="145">
        <f t="shared" si="25"/>
        <v>0</v>
      </c>
      <c r="BG10" s="145">
        <f t="shared" si="26"/>
        <v>0</v>
      </c>
      <c r="BH10" s="145">
        <f t="shared" si="27"/>
        <v>0</v>
      </c>
      <c r="BI10" s="145">
        <v>0</v>
      </c>
      <c r="BJ10" s="145">
        <v>0</v>
      </c>
      <c r="BK10" s="145">
        <v>0</v>
      </c>
      <c r="BL10" s="145">
        <v>0</v>
      </c>
      <c r="BM10" s="145">
        <v>0</v>
      </c>
      <c r="BN10" s="145"/>
      <c r="BO10" s="145">
        <f t="shared" si="28"/>
        <v>275968</v>
      </c>
      <c r="BP10" s="145">
        <f t="shared" si="29"/>
        <v>128802</v>
      </c>
      <c r="BQ10" s="145">
        <v>97842</v>
      </c>
      <c r="BR10" s="145">
        <v>0</v>
      </c>
      <c r="BS10" s="145">
        <v>30960</v>
      </c>
      <c r="BT10" s="145">
        <v>0</v>
      </c>
      <c r="BU10" s="145">
        <f t="shared" si="30"/>
        <v>134725</v>
      </c>
      <c r="BV10" s="145">
        <v>0</v>
      </c>
      <c r="BW10" s="145">
        <v>134725</v>
      </c>
      <c r="BX10" s="145">
        <v>0</v>
      </c>
      <c r="BY10" s="145">
        <v>0</v>
      </c>
      <c r="BZ10" s="145">
        <f t="shared" si="31"/>
        <v>12441</v>
      </c>
      <c r="CA10" s="145">
        <v>0</v>
      </c>
      <c r="CB10" s="145">
        <v>12441</v>
      </c>
      <c r="CC10" s="145">
        <v>0</v>
      </c>
      <c r="CD10" s="145">
        <v>0</v>
      </c>
      <c r="CE10" s="145"/>
      <c r="CF10" s="145">
        <v>0</v>
      </c>
      <c r="CG10" s="145">
        <v>19151</v>
      </c>
      <c r="CH10" s="145">
        <f t="shared" si="32"/>
        <v>295119</v>
      </c>
      <c r="CI10" s="145">
        <f t="shared" si="33"/>
        <v>0</v>
      </c>
      <c r="CJ10" s="145">
        <f t="shared" si="34"/>
        <v>0</v>
      </c>
      <c r="CK10" s="145">
        <f t="shared" si="35"/>
        <v>0</v>
      </c>
      <c r="CL10" s="145">
        <f t="shared" si="36"/>
        <v>0</v>
      </c>
      <c r="CM10" s="145">
        <f t="shared" si="37"/>
        <v>0</v>
      </c>
      <c r="CN10" s="145">
        <f t="shared" si="38"/>
        <v>0</v>
      </c>
      <c r="CO10" s="145">
        <f t="shared" si="39"/>
        <v>0</v>
      </c>
      <c r="CP10" s="145">
        <f t="shared" si="40"/>
        <v>0</v>
      </c>
      <c r="CQ10" s="145">
        <f t="shared" si="41"/>
        <v>275968</v>
      </c>
      <c r="CR10" s="145">
        <f t="shared" si="42"/>
        <v>128802</v>
      </c>
      <c r="CS10" s="145">
        <f t="shared" si="43"/>
        <v>97842</v>
      </c>
      <c r="CT10" s="145">
        <f t="shared" si="44"/>
        <v>0</v>
      </c>
      <c r="CU10" s="145">
        <f t="shared" si="45"/>
        <v>30960</v>
      </c>
      <c r="CV10" s="145">
        <f t="shared" si="46"/>
        <v>0</v>
      </c>
      <c r="CW10" s="145">
        <f t="shared" si="47"/>
        <v>134725</v>
      </c>
      <c r="CX10" s="145">
        <f t="shared" si="48"/>
        <v>0</v>
      </c>
      <c r="CY10" s="145">
        <f t="shared" si="49"/>
        <v>134725</v>
      </c>
      <c r="CZ10" s="145">
        <f t="shared" si="50"/>
        <v>0</v>
      </c>
      <c r="DA10" s="145">
        <f t="shared" si="51"/>
        <v>0</v>
      </c>
      <c r="DB10" s="145">
        <f t="shared" si="52"/>
        <v>12441</v>
      </c>
      <c r="DC10" s="145">
        <f t="shared" si="53"/>
        <v>0</v>
      </c>
      <c r="DD10" s="145">
        <f t="shared" si="54"/>
        <v>12441</v>
      </c>
      <c r="DE10" s="145">
        <f t="shared" si="55"/>
        <v>0</v>
      </c>
      <c r="DF10" s="145">
        <f t="shared" si="56"/>
        <v>0</v>
      </c>
      <c r="DG10" s="145">
        <f t="shared" si="57"/>
        <v>0</v>
      </c>
      <c r="DH10" s="145">
        <f t="shared" si="58"/>
        <v>0</v>
      </c>
      <c r="DI10" s="145">
        <f t="shared" si="59"/>
        <v>19151</v>
      </c>
      <c r="DJ10" s="145">
        <f t="shared" si="60"/>
        <v>295119</v>
      </c>
    </row>
    <row r="11" spans="1:114" ht="12" customHeight="1">
      <c r="A11" s="146" t="s">
        <v>105</v>
      </c>
      <c r="B11" s="143" t="s">
        <v>420</v>
      </c>
      <c r="C11" s="146" t="s">
        <v>421</v>
      </c>
      <c r="D11" s="145">
        <f t="shared" si="6"/>
        <v>530602</v>
      </c>
      <c r="E11" s="145">
        <f t="shared" si="7"/>
        <v>466685</v>
      </c>
      <c r="F11" s="145">
        <v>0</v>
      </c>
      <c r="G11" s="145">
        <v>0</v>
      </c>
      <c r="H11" s="145">
        <v>231800</v>
      </c>
      <c r="I11" s="145">
        <v>134885</v>
      </c>
      <c r="J11" s="145">
        <v>1602880</v>
      </c>
      <c r="K11" s="145">
        <v>100000</v>
      </c>
      <c r="L11" s="145">
        <v>63917</v>
      </c>
      <c r="M11" s="145">
        <f t="shared" si="8"/>
        <v>0</v>
      </c>
      <c r="N11" s="145">
        <f t="shared" si="9"/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289691</v>
      </c>
      <c r="T11" s="145">
        <v>0</v>
      </c>
      <c r="U11" s="145">
        <v>0</v>
      </c>
      <c r="V11" s="145">
        <f t="shared" si="10"/>
        <v>530602</v>
      </c>
      <c r="W11" s="145">
        <f t="shared" si="11"/>
        <v>466685</v>
      </c>
      <c r="X11" s="145">
        <f t="shared" si="12"/>
        <v>0</v>
      </c>
      <c r="Y11" s="145">
        <f t="shared" si="13"/>
        <v>0</v>
      </c>
      <c r="Z11" s="145">
        <f t="shared" si="14"/>
        <v>231800</v>
      </c>
      <c r="AA11" s="145">
        <f t="shared" si="15"/>
        <v>134885</v>
      </c>
      <c r="AB11" s="145">
        <f t="shared" si="16"/>
        <v>1892571</v>
      </c>
      <c r="AC11" s="145">
        <f t="shared" si="17"/>
        <v>100000</v>
      </c>
      <c r="AD11" s="145">
        <f t="shared" si="18"/>
        <v>63917</v>
      </c>
      <c r="AE11" s="145">
        <f t="shared" si="19"/>
        <v>282477</v>
      </c>
      <c r="AF11" s="145">
        <f t="shared" si="20"/>
        <v>282477</v>
      </c>
      <c r="AG11" s="145">
        <v>0</v>
      </c>
      <c r="AH11" s="145">
        <v>263256</v>
      </c>
      <c r="AI11" s="145">
        <v>19221</v>
      </c>
      <c r="AJ11" s="145">
        <v>0</v>
      </c>
      <c r="AK11" s="145">
        <v>0</v>
      </c>
      <c r="AL11" s="145"/>
      <c r="AM11" s="145">
        <f t="shared" si="21"/>
        <v>1851005</v>
      </c>
      <c r="AN11" s="145">
        <f t="shared" si="22"/>
        <v>882336</v>
      </c>
      <c r="AO11" s="145">
        <v>238750</v>
      </c>
      <c r="AP11" s="145">
        <v>0</v>
      </c>
      <c r="AQ11" s="145">
        <v>602064</v>
      </c>
      <c r="AR11" s="145">
        <v>41522</v>
      </c>
      <c r="AS11" s="145">
        <f t="shared" si="23"/>
        <v>890699</v>
      </c>
      <c r="AT11" s="145">
        <v>0</v>
      </c>
      <c r="AU11" s="145">
        <v>864629</v>
      </c>
      <c r="AV11" s="145">
        <v>26070</v>
      </c>
      <c r="AW11" s="145">
        <v>0</v>
      </c>
      <c r="AX11" s="145">
        <f t="shared" si="24"/>
        <v>77970</v>
      </c>
      <c r="AY11" s="145">
        <v>0</v>
      </c>
      <c r="AZ11" s="145">
        <v>59785</v>
      </c>
      <c r="BA11" s="145">
        <v>18185</v>
      </c>
      <c r="BB11" s="145">
        <v>0</v>
      </c>
      <c r="BC11" s="145"/>
      <c r="BD11" s="145">
        <v>0</v>
      </c>
      <c r="BE11" s="145">
        <v>0</v>
      </c>
      <c r="BF11" s="145">
        <f t="shared" si="25"/>
        <v>2133482</v>
      </c>
      <c r="BG11" s="145">
        <f t="shared" si="26"/>
        <v>0</v>
      </c>
      <c r="BH11" s="145">
        <f t="shared" si="27"/>
        <v>0</v>
      </c>
      <c r="BI11" s="145">
        <v>0</v>
      </c>
      <c r="BJ11" s="145">
        <v>0</v>
      </c>
      <c r="BK11" s="145">
        <v>0</v>
      </c>
      <c r="BL11" s="145">
        <v>0</v>
      </c>
      <c r="BM11" s="145">
        <v>0</v>
      </c>
      <c r="BN11" s="145"/>
      <c r="BO11" s="145">
        <f t="shared" si="28"/>
        <v>287431</v>
      </c>
      <c r="BP11" s="145">
        <f t="shared" si="29"/>
        <v>115376</v>
      </c>
      <c r="BQ11" s="145">
        <v>46150</v>
      </c>
      <c r="BR11" s="145">
        <v>0</v>
      </c>
      <c r="BS11" s="145">
        <v>69226</v>
      </c>
      <c r="BT11" s="145">
        <v>0</v>
      </c>
      <c r="BU11" s="145">
        <f t="shared" si="30"/>
        <v>126834</v>
      </c>
      <c r="BV11" s="145">
        <v>0</v>
      </c>
      <c r="BW11" s="145">
        <v>126834</v>
      </c>
      <c r="BX11" s="145">
        <v>0</v>
      </c>
      <c r="BY11" s="145">
        <v>0</v>
      </c>
      <c r="BZ11" s="145">
        <f t="shared" si="31"/>
        <v>45221</v>
      </c>
      <c r="CA11" s="145">
        <v>0</v>
      </c>
      <c r="CB11" s="145">
        <v>6878</v>
      </c>
      <c r="CC11" s="145">
        <v>38343</v>
      </c>
      <c r="CD11" s="145">
        <v>0</v>
      </c>
      <c r="CE11" s="145"/>
      <c r="CF11" s="145">
        <v>0</v>
      </c>
      <c r="CG11" s="145">
        <v>2260</v>
      </c>
      <c r="CH11" s="145">
        <f t="shared" si="32"/>
        <v>289691</v>
      </c>
      <c r="CI11" s="145">
        <f t="shared" si="33"/>
        <v>282477</v>
      </c>
      <c r="CJ11" s="145">
        <f t="shared" si="34"/>
        <v>282477</v>
      </c>
      <c r="CK11" s="145">
        <f t="shared" si="35"/>
        <v>0</v>
      </c>
      <c r="CL11" s="145">
        <f t="shared" si="36"/>
        <v>263256</v>
      </c>
      <c r="CM11" s="145">
        <f t="shared" si="37"/>
        <v>19221</v>
      </c>
      <c r="CN11" s="145">
        <f t="shared" si="38"/>
        <v>0</v>
      </c>
      <c r="CO11" s="145">
        <f t="shared" si="39"/>
        <v>0</v>
      </c>
      <c r="CP11" s="145">
        <f t="shared" si="40"/>
        <v>0</v>
      </c>
      <c r="CQ11" s="145">
        <f t="shared" si="41"/>
        <v>2138436</v>
      </c>
      <c r="CR11" s="145">
        <f t="shared" si="42"/>
        <v>997712</v>
      </c>
      <c r="CS11" s="145">
        <f t="shared" si="43"/>
        <v>284900</v>
      </c>
      <c r="CT11" s="145">
        <f t="shared" si="44"/>
        <v>0</v>
      </c>
      <c r="CU11" s="145">
        <f t="shared" si="45"/>
        <v>671290</v>
      </c>
      <c r="CV11" s="145">
        <f t="shared" si="46"/>
        <v>41522</v>
      </c>
      <c r="CW11" s="145">
        <f t="shared" si="47"/>
        <v>1017533</v>
      </c>
      <c r="CX11" s="145">
        <f t="shared" si="48"/>
        <v>0</v>
      </c>
      <c r="CY11" s="145">
        <f t="shared" si="49"/>
        <v>991463</v>
      </c>
      <c r="CZ11" s="145">
        <f t="shared" si="50"/>
        <v>26070</v>
      </c>
      <c r="DA11" s="145">
        <f t="shared" si="51"/>
        <v>0</v>
      </c>
      <c r="DB11" s="145">
        <f t="shared" si="52"/>
        <v>123191</v>
      </c>
      <c r="DC11" s="145">
        <f t="shared" si="53"/>
        <v>0</v>
      </c>
      <c r="DD11" s="145">
        <f t="shared" si="54"/>
        <v>66663</v>
      </c>
      <c r="DE11" s="145">
        <f t="shared" si="55"/>
        <v>56528</v>
      </c>
      <c r="DF11" s="145">
        <f t="shared" si="56"/>
        <v>0</v>
      </c>
      <c r="DG11" s="145">
        <f t="shared" si="57"/>
        <v>0</v>
      </c>
      <c r="DH11" s="145">
        <f t="shared" si="58"/>
        <v>0</v>
      </c>
      <c r="DI11" s="145">
        <f t="shared" si="59"/>
        <v>2260</v>
      </c>
      <c r="DJ11" s="145">
        <f t="shared" si="60"/>
        <v>2423173</v>
      </c>
    </row>
    <row r="12" spans="1:114" ht="12" customHeight="1">
      <c r="A12" s="146" t="s">
        <v>105</v>
      </c>
      <c r="B12" s="143" t="s">
        <v>422</v>
      </c>
      <c r="C12" s="146" t="s">
        <v>423</v>
      </c>
      <c r="D12" s="145">
        <f t="shared" si="6"/>
        <v>94445</v>
      </c>
      <c r="E12" s="145">
        <f t="shared" si="7"/>
        <v>94445</v>
      </c>
      <c r="F12" s="145">
        <v>0</v>
      </c>
      <c r="G12" s="145">
        <v>0</v>
      </c>
      <c r="H12" s="145">
        <v>0</v>
      </c>
      <c r="I12" s="145">
        <v>91815</v>
      </c>
      <c r="J12" s="145">
        <v>877659</v>
      </c>
      <c r="K12" s="145">
        <v>2630</v>
      </c>
      <c r="L12" s="145">
        <v>0</v>
      </c>
      <c r="M12" s="145">
        <f t="shared" si="8"/>
        <v>675</v>
      </c>
      <c r="N12" s="145">
        <f t="shared" si="9"/>
        <v>675</v>
      </c>
      <c r="O12" s="145">
        <v>0</v>
      </c>
      <c r="P12" s="145">
        <v>0</v>
      </c>
      <c r="Q12" s="145">
        <v>0</v>
      </c>
      <c r="R12" s="145">
        <v>0</v>
      </c>
      <c r="S12" s="145">
        <v>225404</v>
      </c>
      <c r="T12" s="145">
        <v>675</v>
      </c>
      <c r="U12" s="145">
        <v>0</v>
      </c>
      <c r="V12" s="145">
        <f t="shared" si="10"/>
        <v>95120</v>
      </c>
      <c r="W12" s="145">
        <f t="shared" si="11"/>
        <v>95120</v>
      </c>
      <c r="X12" s="145">
        <f t="shared" si="12"/>
        <v>0</v>
      </c>
      <c r="Y12" s="145">
        <f t="shared" si="13"/>
        <v>0</v>
      </c>
      <c r="Z12" s="145">
        <f t="shared" si="14"/>
        <v>0</v>
      </c>
      <c r="AA12" s="145">
        <f t="shared" si="15"/>
        <v>91815</v>
      </c>
      <c r="AB12" s="145">
        <f t="shared" si="16"/>
        <v>1103063</v>
      </c>
      <c r="AC12" s="145">
        <f t="shared" si="17"/>
        <v>3305</v>
      </c>
      <c r="AD12" s="145">
        <f t="shared" si="18"/>
        <v>0</v>
      </c>
      <c r="AE12" s="145">
        <f t="shared" si="19"/>
        <v>13757</v>
      </c>
      <c r="AF12" s="145">
        <f t="shared" si="20"/>
        <v>13757</v>
      </c>
      <c r="AG12" s="145">
        <v>0</v>
      </c>
      <c r="AH12" s="145">
        <v>0</v>
      </c>
      <c r="AI12" s="145">
        <v>0</v>
      </c>
      <c r="AJ12" s="145">
        <v>13757</v>
      </c>
      <c r="AK12" s="145">
        <v>0</v>
      </c>
      <c r="AL12" s="145"/>
      <c r="AM12" s="145">
        <f t="shared" si="21"/>
        <v>958347</v>
      </c>
      <c r="AN12" s="145">
        <f t="shared" si="22"/>
        <v>25527</v>
      </c>
      <c r="AO12" s="145">
        <v>22438</v>
      </c>
      <c r="AP12" s="145">
        <v>0</v>
      </c>
      <c r="AQ12" s="145">
        <v>3089</v>
      </c>
      <c r="AR12" s="145">
        <v>0</v>
      </c>
      <c r="AS12" s="145">
        <f t="shared" si="23"/>
        <v>605199</v>
      </c>
      <c r="AT12" s="145">
        <v>0</v>
      </c>
      <c r="AU12" s="145">
        <v>605199</v>
      </c>
      <c r="AV12" s="145">
        <v>0</v>
      </c>
      <c r="AW12" s="145">
        <v>0</v>
      </c>
      <c r="AX12" s="145">
        <f t="shared" si="24"/>
        <v>327621</v>
      </c>
      <c r="AY12" s="145">
        <v>0</v>
      </c>
      <c r="AZ12" s="145">
        <v>327621</v>
      </c>
      <c r="BA12" s="145">
        <v>0</v>
      </c>
      <c r="BB12" s="145">
        <v>0</v>
      </c>
      <c r="BC12" s="145"/>
      <c r="BD12" s="145">
        <v>0</v>
      </c>
      <c r="BE12" s="145">
        <v>0</v>
      </c>
      <c r="BF12" s="145">
        <f t="shared" si="25"/>
        <v>972104</v>
      </c>
      <c r="BG12" s="145">
        <f t="shared" si="26"/>
        <v>0</v>
      </c>
      <c r="BH12" s="145">
        <f t="shared" si="27"/>
        <v>0</v>
      </c>
      <c r="BI12" s="145">
        <v>0</v>
      </c>
      <c r="BJ12" s="145">
        <v>0</v>
      </c>
      <c r="BK12" s="145">
        <v>0</v>
      </c>
      <c r="BL12" s="145">
        <v>0</v>
      </c>
      <c r="BM12" s="145">
        <v>0</v>
      </c>
      <c r="BN12" s="145"/>
      <c r="BO12" s="145">
        <f t="shared" si="28"/>
        <v>226079</v>
      </c>
      <c r="BP12" s="145">
        <f t="shared" si="29"/>
        <v>19256</v>
      </c>
      <c r="BQ12" s="145">
        <v>19256</v>
      </c>
      <c r="BR12" s="145">
        <v>0</v>
      </c>
      <c r="BS12" s="145">
        <v>0</v>
      </c>
      <c r="BT12" s="145">
        <v>0</v>
      </c>
      <c r="BU12" s="145">
        <f t="shared" si="30"/>
        <v>127528</v>
      </c>
      <c r="BV12" s="145">
        <v>0</v>
      </c>
      <c r="BW12" s="145">
        <v>127528</v>
      </c>
      <c r="BX12" s="145">
        <v>0</v>
      </c>
      <c r="BY12" s="145">
        <v>0</v>
      </c>
      <c r="BZ12" s="145">
        <f t="shared" si="31"/>
        <v>79295</v>
      </c>
      <c r="CA12" s="145">
        <v>0</v>
      </c>
      <c r="CB12" s="145">
        <v>79295</v>
      </c>
      <c r="CC12" s="145">
        <v>0</v>
      </c>
      <c r="CD12" s="145">
        <v>0</v>
      </c>
      <c r="CE12" s="145"/>
      <c r="CF12" s="145">
        <v>0</v>
      </c>
      <c r="CG12" s="145">
        <v>0</v>
      </c>
      <c r="CH12" s="145">
        <f t="shared" si="32"/>
        <v>226079</v>
      </c>
      <c r="CI12" s="145">
        <f t="shared" si="33"/>
        <v>13757</v>
      </c>
      <c r="CJ12" s="145">
        <f t="shared" si="34"/>
        <v>13757</v>
      </c>
      <c r="CK12" s="145">
        <f t="shared" si="35"/>
        <v>0</v>
      </c>
      <c r="CL12" s="145">
        <f t="shared" si="36"/>
        <v>0</v>
      </c>
      <c r="CM12" s="145">
        <f t="shared" si="37"/>
        <v>0</v>
      </c>
      <c r="CN12" s="145">
        <f t="shared" si="38"/>
        <v>13757</v>
      </c>
      <c r="CO12" s="145">
        <f t="shared" si="39"/>
        <v>0</v>
      </c>
      <c r="CP12" s="145">
        <f t="shared" si="40"/>
        <v>0</v>
      </c>
      <c r="CQ12" s="145">
        <f t="shared" si="41"/>
        <v>1184426</v>
      </c>
      <c r="CR12" s="145">
        <f t="shared" si="42"/>
        <v>44783</v>
      </c>
      <c r="CS12" s="145">
        <f t="shared" si="43"/>
        <v>41694</v>
      </c>
      <c r="CT12" s="145">
        <f t="shared" si="44"/>
        <v>0</v>
      </c>
      <c r="CU12" s="145">
        <f t="shared" si="45"/>
        <v>3089</v>
      </c>
      <c r="CV12" s="145">
        <f t="shared" si="46"/>
        <v>0</v>
      </c>
      <c r="CW12" s="145">
        <f t="shared" si="47"/>
        <v>732727</v>
      </c>
      <c r="CX12" s="145">
        <f t="shared" si="48"/>
        <v>0</v>
      </c>
      <c r="CY12" s="145">
        <f t="shared" si="49"/>
        <v>732727</v>
      </c>
      <c r="CZ12" s="145">
        <f t="shared" si="50"/>
        <v>0</v>
      </c>
      <c r="DA12" s="145">
        <f t="shared" si="51"/>
        <v>0</v>
      </c>
      <c r="DB12" s="145">
        <f t="shared" si="52"/>
        <v>406916</v>
      </c>
      <c r="DC12" s="145">
        <f t="shared" si="53"/>
        <v>0</v>
      </c>
      <c r="DD12" s="145">
        <f t="shared" si="54"/>
        <v>406916</v>
      </c>
      <c r="DE12" s="145">
        <f t="shared" si="55"/>
        <v>0</v>
      </c>
      <c r="DF12" s="145">
        <f t="shared" si="56"/>
        <v>0</v>
      </c>
      <c r="DG12" s="145">
        <f t="shared" si="57"/>
        <v>0</v>
      </c>
      <c r="DH12" s="145">
        <f t="shared" si="58"/>
        <v>0</v>
      </c>
      <c r="DI12" s="145">
        <f t="shared" si="59"/>
        <v>0</v>
      </c>
      <c r="DJ12" s="145">
        <f t="shared" si="60"/>
        <v>1198183</v>
      </c>
    </row>
    <row r="13" spans="1:114" ht="12" customHeight="1">
      <c r="A13" s="146" t="s">
        <v>105</v>
      </c>
      <c r="B13" s="143" t="s">
        <v>424</v>
      </c>
      <c r="C13" s="146" t="s">
        <v>425</v>
      </c>
      <c r="D13" s="145">
        <f t="shared" si="6"/>
        <v>780784</v>
      </c>
      <c r="E13" s="145">
        <f t="shared" si="7"/>
        <v>701709</v>
      </c>
      <c r="F13" s="145">
        <v>27605</v>
      </c>
      <c r="G13" s="145">
        <v>0</v>
      </c>
      <c r="H13" s="145">
        <v>73200</v>
      </c>
      <c r="I13" s="145">
        <v>475228</v>
      </c>
      <c r="J13" s="145">
        <v>3103368</v>
      </c>
      <c r="K13" s="145">
        <v>125676</v>
      </c>
      <c r="L13" s="145">
        <v>79075</v>
      </c>
      <c r="M13" s="145">
        <f t="shared" si="8"/>
        <v>0</v>
      </c>
      <c r="N13" s="145">
        <f t="shared" si="9"/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45">
        <f t="shared" si="10"/>
        <v>780784</v>
      </c>
      <c r="W13" s="145">
        <f t="shared" si="11"/>
        <v>701709</v>
      </c>
      <c r="X13" s="145">
        <f t="shared" si="12"/>
        <v>27605</v>
      </c>
      <c r="Y13" s="145">
        <f t="shared" si="13"/>
        <v>0</v>
      </c>
      <c r="Z13" s="145">
        <f t="shared" si="14"/>
        <v>73200</v>
      </c>
      <c r="AA13" s="145">
        <f t="shared" si="15"/>
        <v>475228</v>
      </c>
      <c r="AB13" s="145">
        <f t="shared" si="16"/>
        <v>3103368</v>
      </c>
      <c r="AC13" s="145">
        <f t="shared" si="17"/>
        <v>125676</v>
      </c>
      <c r="AD13" s="145">
        <f t="shared" si="18"/>
        <v>79075</v>
      </c>
      <c r="AE13" s="145">
        <f t="shared" si="19"/>
        <v>479511</v>
      </c>
      <c r="AF13" s="145">
        <f t="shared" si="20"/>
        <v>442160</v>
      </c>
      <c r="AG13" s="145">
        <v>0</v>
      </c>
      <c r="AH13" s="145">
        <v>359289</v>
      </c>
      <c r="AI13" s="145">
        <v>0</v>
      </c>
      <c r="AJ13" s="145">
        <v>82871</v>
      </c>
      <c r="AK13" s="145">
        <v>37351</v>
      </c>
      <c r="AL13" s="145"/>
      <c r="AM13" s="145">
        <f t="shared" si="21"/>
        <v>3241212</v>
      </c>
      <c r="AN13" s="145">
        <f t="shared" si="22"/>
        <v>1351743</v>
      </c>
      <c r="AO13" s="145">
        <v>115034</v>
      </c>
      <c r="AP13" s="145">
        <v>0</v>
      </c>
      <c r="AQ13" s="145">
        <v>1236709</v>
      </c>
      <c r="AR13" s="145">
        <v>0</v>
      </c>
      <c r="AS13" s="145">
        <f t="shared" si="23"/>
        <v>1211569</v>
      </c>
      <c r="AT13" s="145">
        <v>0</v>
      </c>
      <c r="AU13" s="145">
        <v>1211569</v>
      </c>
      <c r="AV13" s="145">
        <v>0</v>
      </c>
      <c r="AW13" s="145">
        <v>13440</v>
      </c>
      <c r="AX13" s="145">
        <f t="shared" si="24"/>
        <v>664460</v>
      </c>
      <c r="AY13" s="145">
        <v>0</v>
      </c>
      <c r="AZ13" s="145">
        <v>0</v>
      </c>
      <c r="BA13" s="145">
        <v>0</v>
      </c>
      <c r="BB13" s="145">
        <v>664460</v>
      </c>
      <c r="BC13" s="145"/>
      <c r="BD13" s="145">
        <v>0</v>
      </c>
      <c r="BE13" s="145">
        <v>163429</v>
      </c>
      <c r="BF13" s="145">
        <f t="shared" si="25"/>
        <v>3884152</v>
      </c>
      <c r="BG13" s="145">
        <f t="shared" si="26"/>
        <v>0</v>
      </c>
      <c r="BH13" s="145">
        <f t="shared" si="27"/>
        <v>0</v>
      </c>
      <c r="BI13" s="145">
        <v>0</v>
      </c>
      <c r="BJ13" s="145">
        <v>0</v>
      </c>
      <c r="BK13" s="145">
        <v>0</v>
      </c>
      <c r="BL13" s="145">
        <v>0</v>
      </c>
      <c r="BM13" s="145">
        <v>0</v>
      </c>
      <c r="BN13" s="145"/>
      <c r="BO13" s="145">
        <f t="shared" si="28"/>
        <v>0</v>
      </c>
      <c r="BP13" s="145">
        <f t="shared" si="29"/>
        <v>0</v>
      </c>
      <c r="BQ13" s="145">
        <v>0</v>
      </c>
      <c r="BR13" s="145">
        <v>0</v>
      </c>
      <c r="BS13" s="145">
        <v>0</v>
      </c>
      <c r="BT13" s="145">
        <v>0</v>
      </c>
      <c r="BU13" s="145">
        <f t="shared" si="30"/>
        <v>0</v>
      </c>
      <c r="BV13" s="145">
        <v>0</v>
      </c>
      <c r="BW13" s="145">
        <v>0</v>
      </c>
      <c r="BX13" s="145">
        <v>0</v>
      </c>
      <c r="BY13" s="145">
        <v>0</v>
      </c>
      <c r="BZ13" s="145">
        <f t="shared" si="31"/>
        <v>0</v>
      </c>
      <c r="CA13" s="145">
        <v>0</v>
      </c>
      <c r="CB13" s="145">
        <v>0</v>
      </c>
      <c r="CC13" s="145">
        <v>0</v>
      </c>
      <c r="CD13" s="145">
        <v>0</v>
      </c>
      <c r="CE13" s="145"/>
      <c r="CF13" s="145">
        <v>0</v>
      </c>
      <c r="CG13" s="145">
        <v>0</v>
      </c>
      <c r="CH13" s="145">
        <f t="shared" si="32"/>
        <v>0</v>
      </c>
      <c r="CI13" s="145">
        <f t="shared" si="33"/>
        <v>479511</v>
      </c>
      <c r="CJ13" s="145">
        <f t="shared" si="34"/>
        <v>442160</v>
      </c>
      <c r="CK13" s="145">
        <f t="shared" si="35"/>
        <v>0</v>
      </c>
      <c r="CL13" s="145">
        <f t="shared" si="36"/>
        <v>359289</v>
      </c>
      <c r="CM13" s="145">
        <f t="shared" si="37"/>
        <v>0</v>
      </c>
      <c r="CN13" s="145">
        <f t="shared" si="38"/>
        <v>82871</v>
      </c>
      <c r="CO13" s="145">
        <f t="shared" si="39"/>
        <v>37351</v>
      </c>
      <c r="CP13" s="145">
        <f t="shared" si="40"/>
        <v>0</v>
      </c>
      <c r="CQ13" s="145">
        <f t="shared" si="41"/>
        <v>3241212</v>
      </c>
      <c r="CR13" s="145">
        <f t="shared" si="42"/>
        <v>1351743</v>
      </c>
      <c r="CS13" s="145">
        <f t="shared" si="43"/>
        <v>115034</v>
      </c>
      <c r="CT13" s="145">
        <f t="shared" si="44"/>
        <v>0</v>
      </c>
      <c r="CU13" s="145">
        <f t="shared" si="45"/>
        <v>1236709</v>
      </c>
      <c r="CV13" s="145">
        <f t="shared" si="46"/>
        <v>0</v>
      </c>
      <c r="CW13" s="145">
        <f t="shared" si="47"/>
        <v>1211569</v>
      </c>
      <c r="CX13" s="145">
        <f t="shared" si="48"/>
        <v>0</v>
      </c>
      <c r="CY13" s="145">
        <f t="shared" si="49"/>
        <v>1211569</v>
      </c>
      <c r="CZ13" s="145">
        <f t="shared" si="50"/>
        <v>0</v>
      </c>
      <c r="DA13" s="145">
        <f t="shared" si="51"/>
        <v>13440</v>
      </c>
      <c r="DB13" s="145">
        <f t="shared" si="52"/>
        <v>664460</v>
      </c>
      <c r="DC13" s="145">
        <f t="shared" si="53"/>
        <v>0</v>
      </c>
      <c r="DD13" s="145">
        <f t="shared" si="54"/>
        <v>0</v>
      </c>
      <c r="DE13" s="145">
        <f t="shared" si="55"/>
        <v>0</v>
      </c>
      <c r="DF13" s="145">
        <f t="shared" si="56"/>
        <v>664460</v>
      </c>
      <c r="DG13" s="145">
        <f t="shared" si="57"/>
        <v>0</v>
      </c>
      <c r="DH13" s="145">
        <f t="shared" si="58"/>
        <v>0</v>
      </c>
      <c r="DI13" s="145">
        <f t="shared" si="59"/>
        <v>163429</v>
      </c>
      <c r="DJ13" s="145">
        <f t="shared" si="60"/>
        <v>3884152</v>
      </c>
    </row>
    <row r="14" spans="1:114" ht="12" customHeight="1">
      <c r="A14" s="146" t="s">
        <v>105</v>
      </c>
      <c r="B14" s="143" t="s">
        <v>426</v>
      </c>
      <c r="C14" s="146" t="s">
        <v>427</v>
      </c>
      <c r="D14" s="145">
        <f t="shared" si="6"/>
        <v>8438</v>
      </c>
      <c r="E14" s="145">
        <f t="shared" si="7"/>
        <v>6500</v>
      </c>
      <c r="F14" s="145">
        <v>1000</v>
      </c>
      <c r="G14" s="145">
        <v>0</v>
      </c>
      <c r="H14" s="145">
        <v>5500</v>
      </c>
      <c r="I14" s="145">
        <v>0</v>
      </c>
      <c r="J14" s="145">
        <v>672636</v>
      </c>
      <c r="K14" s="145">
        <v>0</v>
      </c>
      <c r="L14" s="145">
        <v>1938</v>
      </c>
      <c r="M14" s="145">
        <f t="shared" si="8"/>
        <v>0</v>
      </c>
      <c r="N14" s="145">
        <f t="shared" si="9"/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f t="shared" si="10"/>
        <v>8438</v>
      </c>
      <c r="W14" s="145">
        <f t="shared" si="11"/>
        <v>6500</v>
      </c>
      <c r="X14" s="145">
        <f t="shared" si="12"/>
        <v>1000</v>
      </c>
      <c r="Y14" s="145">
        <f t="shared" si="13"/>
        <v>0</v>
      </c>
      <c r="Z14" s="145">
        <f t="shared" si="14"/>
        <v>5500</v>
      </c>
      <c r="AA14" s="145">
        <f t="shared" si="15"/>
        <v>0</v>
      </c>
      <c r="AB14" s="145">
        <f t="shared" si="16"/>
        <v>672636</v>
      </c>
      <c r="AC14" s="145">
        <f t="shared" si="17"/>
        <v>0</v>
      </c>
      <c r="AD14" s="145">
        <f t="shared" si="18"/>
        <v>1938</v>
      </c>
      <c r="AE14" s="145">
        <f t="shared" si="19"/>
        <v>3000</v>
      </c>
      <c r="AF14" s="145">
        <f t="shared" si="20"/>
        <v>0</v>
      </c>
      <c r="AG14" s="145">
        <v>0</v>
      </c>
      <c r="AH14" s="145">
        <v>0</v>
      </c>
      <c r="AI14" s="145">
        <v>0</v>
      </c>
      <c r="AJ14" s="145">
        <v>0</v>
      </c>
      <c r="AK14" s="145">
        <v>3000</v>
      </c>
      <c r="AL14" s="145"/>
      <c r="AM14" s="145">
        <f t="shared" si="21"/>
        <v>598186</v>
      </c>
      <c r="AN14" s="145">
        <f t="shared" si="22"/>
        <v>264974</v>
      </c>
      <c r="AO14" s="145">
        <v>98665</v>
      </c>
      <c r="AP14" s="145">
        <v>0</v>
      </c>
      <c r="AQ14" s="145">
        <v>166309</v>
      </c>
      <c r="AR14" s="145">
        <v>0</v>
      </c>
      <c r="AS14" s="145">
        <f t="shared" si="23"/>
        <v>247850</v>
      </c>
      <c r="AT14" s="145">
        <v>0</v>
      </c>
      <c r="AU14" s="145">
        <v>247850</v>
      </c>
      <c r="AV14" s="145">
        <v>0</v>
      </c>
      <c r="AW14" s="145">
        <v>0</v>
      </c>
      <c r="AX14" s="145">
        <f t="shared" si="24"/>
        <v>85362</v>
      </c>
      <c r="AY14" s="145">
        <v>0</v>
      </c>
      <c r="AZ14" s="145">
        <v>42309</v>
      </c>
      <c r="BA14" s="145">
        <v>43053</v>
      </c>
      <c r="BB14" s="145">
        <v>0</v>
      </c>
      <c r="BC14" s="145"/>
      <c r="BD14" s="145">
        <v>0</v>
      </c>
      <c r="BE14" s="145">
        <v>79888</v>
      </c>
      <c r="BF14" s="145">
        <f t="shared" si="25"/>
        <v>681074</v>
      </c>
      <c r="BG14" s="145">
        <f t="shared" si="26"/>
        <v>0</v>
      </c>
      <c r="BH14" s="145">
        <f t="shared" si="27"/>
        <v>0</v>
      </c>
      <c r="BI14" s="145">
        <v>0</v>
      </c>
      <c r="BJ14" s="145">
        <v>0</v>
      </c>
      <c r="BK14" s="145">
        <v>0</v>
      </c>
      <c r="BL14" s="145">
        <v>0</v>
      </c>
      <c r="BM14" s="145">
        <v>0</v>
      </c>
      <c r="BN14" s="145"/>
      <c r="BO14" s="145">
        <f t="shared" si="28"/>
        <v>0</v>
      </c>
      <c r="BP14" s="145">
        <f t="shared" si="29"/>
        <v>0</v>
      </c>
      <c r="BQ14" s="145">
        <v>0</v>
      </c>
      <c r="BR14" s="145">
        <v>0</v>
      </c>
      <c r="BS14" s="145">
        <v>0</v>
      </c>
      <c r="BT14" s="145">
        <v>0</v>
      </c>
      <c r="BU14" s="145">
        <f t="shared" si="30"/>
        <v>0</v>
      </c>
      <c r="BV14" s="145">
        <v>0</v>
      </c>
      <c r="BW14" s="145">
        <v>0</v>
      </c>
      <c r="BX14" s="145">
        <v>0</v>
      </c>
      <c r="BY14" s="145">
        <v>0</v>
      </c>
      <c r="BZ14" s="145">
        <f t="shared" si="31"/>
        <v>0</v>
      </c>
      <c r="CA14" s="145">
        <v>0</v>
      </c>
      <c r="CB14" s="145">
        <v>0</v>
      </c>
      <c r="CC14" s="145">
        <v>0</v>
      </c>
      <c r="CD14" s="145">
        <v>0</v>
      </c>
      <c r="CE14" s="145"/>
      <c r="CF14" s="145">
        <v>0</v>
      </c>
      <c r="CG14" s="145">
        <v>0</v>
      </c>
      <c r="CH14" s="145">
        <f t="shared" si="32"/>
        <v>0</v>
      </c>
      <c r="CI14" s="145">
        <f t="shared" si="33"/>
        <v>3000</v>
      </c>
      <c r="CJ14" s="145">
        <f t="shared" si="34"/>
        <v>0</v>
      </c>
      <c r="CK14" s="145">
        <f t="shared" si="35"/>
        <v>0</v>
      </c>
      <c r="CL14" s="145">
        <f t="shared" si="36"/>
        <v>0</v>
      </c>
      <c r="CM14" s="145">
        <f t="shared" si="37"/>
        <v>0</v>
      </c>
      <c r="CN14" s="145">
        <f t="shared" si="38"/>
        <v>0</v>
      </c>
      <c r="CO14" s="145">
        <f t="shared" si="39"/>
        <v>3000</v>
      </c>
      <c r="CP14" s="145">
        <f t="shared" si="40"/>
        <v>0</v>
      </c>
      <c r="CQ14" s="145">
        <f t="shared" si="41"/>
        <v>598186</v>
      </c>
      <c r="CR14" s="145">
        <f t="shared" si="42"/>
        <v>264974</v>
      </c>
      <c r="CS14" s="145">
        <f t="shared" si="43"/>
        <v>98665</v>
      </c>
      <c r="CT14" s="145">
        <f t="shared" si="44"/>
        <v>0</v>
      </c>
      <c r="CU14" s="145">
        <f t="shared" si="45"/>
        <v>166309</v>
      </c>
      <c r="CV14" s="145">
        <f t="shared" si="46"/>
        <v>0</v>
      </c>
      <c r="CW14" s="145">
        <f t="shared" si="47"/>
        <v>247850</v>
      </c>
      <c r="CX14" s="145">
        <f t="shared" si="48"/>
        <v>0</v>
      </c>
      <c r="CY14" s="145">
        <f t="shared" si="49"/>
        <v>247850</v>
      </c>
      <c r="CZ14" s="145">
        <f t="shared" si="50"/>
        <v>0</v>
      </c>
      <c r="DA14" s="145">
        <f t="shared" si="51"/>
        <v>0</v>
      </c>
      <c r="DB14" s="145">
        <f t="shared" si="52"/>
        <v>85362</v>
      </c>
      <c r="DC14" s="145">
        <f t="shared" si="53"/>
        <v>0</v>
      </c>
      <c r="DD14" s="145">
        <f t="shared" si="54"/>
        <v>42309</v>
      </c>
      <c r="DE14" s="145">
        <f t="shared" si="55"/>
        <v>43053</v>
      </c>
      <c r="DF14" s="145">
        <f t="shared" si="56"/>
        <v>0</v>
      </c>
      <c r="DG14" s="145">
        <f t="shared" si="57"/>
        <v>0</v>
      </c>
      <c r="DH14" s="145">
        <f t="shared" si="58"/>
        <v>0</v>
      </c>
      <c r="DI14" s="145">
        <f t="shared" si="59"/>
        <v>79888</v>
      </c>
      <c r="DJ14" s="145">
        <f t="shared" si="60"/>
        <v>681074</v>
      </c>
    </row>
    <row r="15" spans="1:114" ht="12" customHeight="1">
      <c r="A15" s="146" t="s">
        <v>105</v>
      </c>
      <c r="B15" s="143" t="s">
        <v>428</v>
      </c>
      <c r="C15" s="146" t="s">
        <v>429</v>
      </c>
      <c r="D15" s="145">
        <f t="shared" si="6"/>
        <v>665415</v>
      </c>
      <c r="E15" s="145">
        <f t="shared" si="7"/>
        <v>247270</v>
      </c>
      <c r="F15" s="145">
        <v>0</v>
      </c>
      <c r="G15" s="145">
        <v>0</v>
      </c>
      <c r="H15" s="145">
        <v>16000</v>
      </c>
      <c r="I15" s="145">
        <v>231196</v>
      </c>
      <c r="J15" s="145">
        <v>679680</v>
      </c>
      <c r="K15" s="145">
        <v>74</v>
      </c>
      <c r="L15" s="145">
        <v>418145</v>
      </c>
      <c r="M15" s="145">
        <f t="shared" si="8"/>
        <v>0</v>
      </c>
      <c r="N15" s="145">
        <f t="shared" si="9"/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f t="shared" si="10"/>
        <v>665415</v>
      </c>
      <c r="W15" s="145">
        <f t="shared" si="11"/>
        <v>247270</v>
      </c>
      <c r="X15" s="145">
        <f t="shared" si="12"/>
        <v>0</v>
      </c>
      <c r="Y15" s="145">
        <f t="shared" si="13"/>
        <v>0</v>
      </c>
      <c r="Z15" s="145">
        <f t="shared" si="14"/>
        <v>16000</v>
      </c>
      <c r="AA15" s="145">
        <f t="shared" si="15"/>
        <v>231196</v>
      </c>
      <c r="AB15" s="145">
        <f t="shared" si="16"/>
        <v>679680</v>
      </c>
      <c r="AC15" s="145">
        <f t="shared" si="17"/>
        <v>74</v>
      </c>
      <c r="AD15" s="145">
        <f t="shared" si="18"/>
        <v>418145</v>
      </c>
      <c r="AE15" s="145">
        <f t="shared" si="19"/>
        <v>17853</v>
      </c>
      <c r="AF15" s="145">
        <f t="shared" si="20"/>
        <v>17853</v>
      </c>
      <c r="AG15" s="145">
        <v>0</v>
      </c>
      <c r="AH15" s="145">
        <v>0</v>
      </c>
      <c r="AI15" s="145">
        <v>17853</v>
      </c>
      <c r="AJ15" s="145">
        <v>0</v>
      </c>
      <c r="AK15" s="145">
        <v>0</v>
      </c>
      <c r="AL15" s="145"/>
      <c r="AM15" s="145">
        <f t="shared" si="21"/>
        <v>1327242</v>
      </c>
      <c r="AN15" s="145">
        <f t="shared" si="22"/>
        <v>174583</v>
      </c>
      <c r="AO15" s="145">
        <v>174583</v>
      </c>
      <c r="AP15" s="145">
        <v>0</v>
      </c>
      <c r="AQ15" s="145">
        <v>0</v>
      </c>
      <c r="AR15" s="145">
        <v>0</v>
      </c>
      <c r="AS15" s="145">
        <f t="shared" si="23"/>
        <v>582881</v>
      </c>
      <c r="AT15" s="145">
        <v>0</v>
      </c>
      <c r="AU15" s="145">
        <v>582881</v>
      </c>
      <c r="AV15" s="145">
        <v>0</v>
      </c>
      <c r="AW15" s="145">
        <v>0</v>
      </c>
      <c r="AX15" s="145">
        <f t="shared" si="24"/>
        <v>569778</v>
      </c>
      <c r="AY15" s="145">
        <v>0</v>
      </c>
      <c r="AZ15" s="145">
        <v>544795</v>
      </c>
      <c r="BA15" s="145">
        <v>0</v>
      </c>
      <c r="BB15" s="145">
        <v>24983</v>
      </c>
      <c r="BC15" s="145"/>
      <c r="BD15" s="145">
        <v>0</v>
      </c>
      <c r="BE15" s="145">
        <v>0</v>
      </c>
      <c r="BF15" s="145">
        <f t="shared" si="25"/>
        <v>1345095</v>
      </c>
      <c r="BG15" s="145">
        <f t="shared" si="26"/>
        <v>0</v>
      </c>
      <c r="BH15" s="145">
        <f t="shared" si="27"/>
        <v>0</v>
      </c>
      <c r="BI15" s="145">
        <v>0</v>
      </c>
      <c r="BJ15" s="145">
        <v>0</v>
      </c>
      <c r="BK15" s="145">
        <v>0</v>
      </c>
      <c r="BL15" s="145">
        <v>0</v>
      </c>
      <c r="BM15" s="145">
        <v>0</v>
      </c>
      <c r="BN15" s="145"/>
      <c r="BO15" s="145">
        <f t="shared" si="28"/>
        <v>0</v>
      </c>
      <c r="BP15" s="145">
        <f t="shared" si="29"/>
        <v>0</v>
      </c>
      <c r="BQ15" s="145">
        <v>0</v>
      </c>
      <c r="BR15" s="145">
        <v>0</v>
      </c>
      <c r="BS15" s="145">
        <v>0</v>
      </c>
      <c r="BT15" s="145">
        <v>0</v>
      </c>
      <c r="BU15" s="145">
        <f t="shared" si="30"/>
        <v>0</v>
      </c>
      <c r="BV15" s="145">
        <v>0</v>
      </c>
      <c r="BW15" s="145">
        <v>0</v>
      </c>
      <c r="BX15" s="145">
        <v>0</v>
      </c>
      <c r="BY15" s="145">
        <v>0</v>
      </c>
      <c r="BZ15" s="145">
        <f t="shared" si="31"/>
        <v>0</v>
      </c>
      <c r="CA15" s="145">
        <v>0</v>
      </c>
      <c r="CB15" s="145">
        <v>0</v>
      </c>
      <c r="CC15" s="145">
        <v>0</v>
      </c>
      <c r="CD15" s="145">
        <v>0</v>
      </c>
      <c r="CE15" s="145"/>
      <c r="CF15" s="145">
        <v>0</v>
      </c>
      <c r="CG15" s="145">
        <v>0</v>
      </c>
      <c r="CH15" s="145">
        <f t="shared" si="32"/>
        <v>0</v>
      </c>
      <c r="CI15" s="145">
        <f t="shared" si="33"/>
        <v>17853</v>
      </c>
      <c r="CJ15" s="145">
        <f t="shared" si="34"/>
        <v>17853</v>
      </c>
      <c r="CK15" s="145">
        <f t="shared" si="35"/>
        <v>0</v>
      </c>
      <c r="CL15" s="145">
        <f t="shared" si="36"/>
        <v>0</v>
      </c>
      <c r="CM15" s="145">
        <f t="shared" si="37"/>
        <v>17853</v>
      </c>
      <c r="CN15" s="145">
        <f t="shared" si="38"/>
        <v>0</v>
      </c>
      <c r="CO15" s="145">
        <f t="shared" si="39"/>
        <v>0</v>
      </c>
      <c r="CP15" s="145">
        <f t="shared" si="40"/>
        <v>0</v>
      </c>
      <c r="CQ15" s="145">
        <f t="shared" si="41"/>
        <v>1327242</v>
      </c>
      <c r="CR15" s="145">
        <f t="shared" si="42"/>
        <v>174583</v>
      </c>
      <c r="CS15" s="145">
        <f t="shared" si="43"/>
        <v>174583</v>
      </c>
      <c r="CT15" s="145">
        <f t="shared" si="44"/>
        <v>0</v>
      </c>
      <c r="CU15" s="145">
        <f t="shared" si="45"/>
        <v>0</v>
      </c>
      <c r="CV15" s="145">
        <f t="shared" si="46"/>
        <v>0</v>
      </c>
      <c r="CW15" s="145">
        <f t="shared" si="47"/>
        <v>582881</v>
      </c>
      <c r="CX15" s="145">
        <f t="shared" si="48"/>
        <v>0</v>
      </c>
      <c r="CY15" s="145">
        <f t="shared" si="49"/>
        <v>582881</v>
      </c>
      <c r="CZ15" s="145">
        <f t="shared" si="50"/>
        <v>0</v>
      </c>
      <c r="DA15" s="145">
        <f t="shared" si="51"/>
        <v>0</v>
      </c>
      <c r="DB15" s="145">
        <f t="shared" si="52"/>
        <v>569778</v>
      </c>
      <c r="DC15" s="145">
        <f t="shared" si="53"/>
        <v>0</v>
      </c>
      <c r="DD15" s="145">
        <f t="shared" si="54"/>
        <v>544795</v>
      </c>
      <c r="DE15" s="145">
        <f t="shared" si="55"/>
        <v>0</v>
      </c>
      <c r="DF15" s="145">
        <f t="shared" si="56"/>
        <v>24983</v>
      </c>
      <c r="DG15" s="145">
        <f t="shared" si="57"/>
        <v>0</v>
      </c>
      <c r="DH15" s="145">
        <f t="shared" si="58"/>
        <v>0</v>
      </c>
      <c r="DI15" s="145">
        <f t="shared" si="59"/>
        <v>0</v>
      </c>
      <c r="DJ15" s="145">
        <f t="shared" si="60"/>
        <v>1345095</v>
      </c>
    </row>
    <row r="16" spans="1:114" ht="12" customHeight="1">
      <c r="A16" s="146" t="s">
        <v>105</v>
      </c>
      <c r="B16" s="143" t="s">
        <v>430</v>
      </c>
      <c r="C16" s="146" t="s">
        <v>431</v>
      </c>
      <c r="D16" s="145">
        <f t="shared" si="6"/>
        <v>295156</v>
      </c>
      <c r="E16" s="145">
        <f t="shared" si="7"/>
        <v>206241</v>
      </c>
      <c r="F16" s="145">
        <v>0</v>
      </c>
      <c r="G16" s="145">
        <v>0</v>
      </c>
      <c r="H16" s="145">
        <v>0</v>
      </c>
      <c r="I16" s="145">
        <v>55756</v>
      </c>
      <c r="J16" s="145">
        <v>1533216</v>
      </c>
      <c r="K16" s="145">
        <v>150485</v>
      </c>
      <c r="L16" s="145">
        <v>88915</v>
      </c>
      <c r="M16" s="145">
        <f t="shared" si="8"/>
        <v>0</v>
      </c>
      <c r="N16" s="145">
        <f t="shared" si="9"/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f t="shared" si="10"/>
        <v>295156</v>
      </c>
      <c r="W16" s="145">
        <f t="shared" si="11"/>
        <v>206241</v>
      </c>
      <c r="X16" s="145">
        <f t="shared" si="12"/>
        <v>0</v>
      </c>
      <c r="Y16" s="145">
        <f t="shared" si="13"/>
        <v>0</v>
      </c>
      <c r="Z16" s="145">
        <f t="shared" si="14"/>
        <v>0</v>
      </c>
      <c r="AA16" s="145">
        <f t="shared" si="15"/>
        <v>55756</v>
      </c>
      <c r="AB16" s="145">
        <f t="shared" si="16"/>
        <v>1533216</v>
      </c>
      <c r="AC16" s="145">
        <f t="shared" si="17"/>
        <v>150485</v>
      </c>
      <c r="AD16" s="145">
        <f t="shared" si="18"/>
        <v>88915</v>
      </c>
      <c r="AE16" s="145">
        <f t="shared" si="19"/>
        <v>345865</v>
      </c>
      <c r="AF16" s="145">
        <f t="shared" si="20"/>
        <v>345865</v>
      </c>
      <c r="AG16" s="145">
        <v>0</v>
      </c>
      <c r="AH16" s="145">
        <v>345865</v>
      </c>
      <c r="AI16" s="145">
        <v>0</v>
      </c>
      <c r="AJ16" s="145">
        <v>0</v>
      </c>
      <c r="AK16" s="145">
        <v>0</v>
      </c>
      <c r="AL16" s="145"/>
      <c r="AM16" s="145">
        <f t="shared" si="21"/>
        <v>1482507</v>
      </c>
      <c r="AN16" s="145">
        <f t="shared" si="22"/>
        <v>427519</v>
      </c>
      <c r="AO16" s="145">
        <v>366445</v>
      </c>
      <c r="AP16" s="145">
        <v>0</v>
      </c>
      <c r="AQ16" s="145">
        <v>61074</v>
      </c>
      <c r="AR16" s="145">
        <v>0</v>
      </c>
      <c r="AS16" s="145">
        <f t="shared" si="23"/>
        <v>538773</v>
      </c>
      <c r="AT16" s="145">
        <v>0</v>
      </c>
      <c r="AU16" s="145">
        <v>516545</v>
      </c>
      <c r="AV16" s="145">
        <v>22228</v>
      </c>
      <c r="AW16" s="145">
        <v>0</v>
      </c>
      <c r="AX16" s="145">
        <f t="shared" si="24"/>
        <v>493220</v>
      </c>
      <c r="AY16" s="145">
        <v>0</v>
      </c>
      <c r="AZ16" s="145">
        <v>493220</v>
      </c>
      <c r="BA16" s="145">
        <v>0</v>
      </c>
      <c r="BB16" s="145">
        <v>0</v>
      </c>
      <c r="BC16" s="145"/>
      <c r="BD16" s="145">
        <v>22995</v>
      </c>
      <c r="BE16" s="145">
        <v>0</v>
      </c>
      <c r="BF16" s="145">
        <f t="shared" si="25"/>
        <v>1828372</v>
      </c>
      <c r="BG16" s="145">
        <f t="shared" si="26"/>
        <v>0</v>
      </c>
      <c r="BH16" s="145">
        <f t="shared" si="27"/>
        <v>0</v>
      </c>
      <c r="BI16" s="145">
        <v>0</v>
      </c>
      <c r="BJ16" s="145">
        <v>0</v>
      </c>
      <c r="BK16" s="145">
        <v>0</v>
      </c>
      <c r="BL16" s="145">
        <v>0</v>
      </c>
      <c r="BM16" s="145">
        <v>0</v>
      </c>
      <c r="BN16" s="145"/>
      <c r="BO16" s="145">
        <f t="shared" si="28"/>
        <v>0</v>
      </c>
      <c r="BP16" s="145">
        <f t="shared" si="29"/>
        <v>0</v>
      </c>
      <c r="BQ16" s="145">
        <v>0</v>
      </c>
      <c r="BR16" s="145">
        <v>0</v>
      </c>
      <c r="BS16" s="145">
        <v>0</v>
      </c>
      <c r="BT16" s="145">
        <v>0</v>
      </c>
      <c r="BU16" s="145">
        <f t="shared" si="30"/>
        <v>0</v>
      </c>
      <c r="BV16" s="145">
        <v>0</v>
      </c>
      <c r="BW16" s="145">
        <v>0</v>
      </c>
      <c r="BX16" s="145">
        <v>0</v>
      </c>
      <c r="BY16" s="145">
        <v>0</v>
      </c>
      <c r="BZ16" s="145">
        <f t="shared" si="31"/>
        <v>0</v>
      </c>
      <c r="CA16" s="145">
        <v>0</v>
      </c>
      <c r="CB16" s="145">
        <v>0</v>
      </c>
      <c r="CC16" s="145">
        <v>0</v>
      </c>
      <c r="CD16" s="145">
        <v>0</v>
      </c>
      <c r="CE16" s="145"/>
      <c r="CF16" s="145">
        <v>0</v>
      </c>
      <c r="CG16" s="145">
        <v>0</v>
      </c>
      <c r="CH16" s="145">
        <f t="shared" si="32"/>
        <v>0</v>
      </c>
      <c r="CI16" s="145">
        <f t="shared" si="33"/>
        <v>345865</v>
      </c>
      <c r="CJ16" s="145">
        <f t="shared" si="34"/>
        <v>345865</v>
      </c>
      <c r="CK16" s="145">
        <f t="shared" si="35"/>
        <v>0</v>
      </c>
      <c r="CL16" s="145">
        <f t="shared" si="36"/>
        <v>345865</v>
      </c>
      <c r="CM16" s="145">
        <f t="shared" si="37"/>
        <v>0</v>
      </c>
      <c r="CN16" s="145">
        <f t="shared" si="38"/>
        <v>0</v>
      </c>
      <c r="CO16" s="145">
        <f t="shared" si="39"/>
        <v>0</v>
      </c>
      <c r="CP16" s="145">
        <f t="shared" si="40"/>
        <v>0</v>
      </c>
      <c r="CQ16" s="145">
        <f t="shared" si="41"/>
        <v>1482507</v>
      </c>
      <c r="CR16" s="145">
        <f t="shared" si="42"/>
        <v>427519</v>
      </c>
      <c r="CS16" s="145">
        <f t="shared" si="43"/>
        <v>366445</v>
      </c>
      <c r="CT16" s="145">
        <f t="shared" si="44"/>
        <v>0</v>
      </c>
      <c r="CU16" s="145">
        <f t="shared" si="45"/>
        <v>61074</v>
      </c>
      <c r="CV16" s="145">
        <f t="shared" si="46"/>
        <v>0</v>
      </c>
      <c r="CW16" s="145">
        <f t="shared" si="47"/>
        <v>538773</v>
      </c>
      <c r="CX16" s="145">
        <f t="shared" si="48"/>
        <v>0</v>
      </c>
      <c r="CY16" s="145">
        <f t="shared" si="49"/>
        <v>516545</v>
      </c>
      <c r="CZ16" s="145">
        <f t="shared" si="50"/>
        <v>22228</v>
      </c>
      <c r="DA16" s="145">
        <f t="shared" si="51"/>
        <v>0</v>
      </c>
      <c r="DB16" s="145">
        <f t="shared" si="52"/>
        <v>493220</v>
      </c>
      <c r="DC16" s="145">
        <f t="shared" si="53"/>
        <v>0</v>
      </c>
      <c r="DD16" s="145">
        <f t="shared" si="54"/>
        <v>493220</v>
      </c>
      <c r="DE16" s="145">
        <f t="shared" si="55"/>
        <v>0</v>
      </c>
      <c r="DF16" s="145">
        <f t="shared" si="56"/>
        <v>0</v>
      </c>
      <c r="DG16" s="145">
        <f t="shared" si="57"/>
        <v>0</v>
      </c>
      <c r="DH16" s="145">
        <f t="shared" si="58"/>
        <v>22995</v>
      </c>
      <c r="DI16" s="145">
        <f t="shared" si="59"/>
        <v>0</v>
      </c>
      <c r="DJ16" s="145">
        <f t="shared" si="60"/>
        <v>1828372</v>
      </c>
    </row>
    <row r="17" spans="1:114" ht="12" customHeight="1">
      <c r="A17" s="146" t="s">
        <v>105</v>
      </c>
      <c r="B17" s="143" t="s">
        <v>432</v>
      </c>
      <c r="C17" s="146" t="s">
        <v>433</v>
      </c>
      <c r="D17" s="145">
        <f t="shared" si="6"/>
        <v>125868</v>
      </c>
      <c r="E17" s="145">
        <f t="shared" si="7"/>
        <v>125868</v>
      </c>
      <c r="F17" s="145">
        <v>0</v>
      </c>
      <c r="G17" s="145">
        <v>0</v>
      </c>
      <c r="H17" s="145">
        <v>0</v>
      </c>
      <c r="I17" s="145">
        <v>125868</v>
      </c>
      <c r="J17" s="145">
        <v>704639</v>
      </c>
      <c r="K17" s="145">
        <v>0</v>
      </c>
      <c r="L17" s="145">
        <v>0</v>
      </c>
      <c r="M17" s="145">
        <f t="shared" si="8"/>
        <v>0</v>
      </c>
      <c r="N17" s="145">
        <f t="shared" si="9"/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f t="shared" si="10"/>
        <v>125868</v>
      </c>
      <c r="W17" s="145">
        <f t="shared" si="11"/>
        <v>125868</v>
      </c>
      <c r="X17" s="145">
        <f t="shared" si="12"/>
        <v>0</v>
      </c>
      <c r="Y17" s="145">
        <f t="shared" si="13"/>
        <v>0</v>
      </c>
      <c r="Z17" s="145">
        <f t="shared" si="14"/>
        <v>0</v>
      </c>
      <c r="AA17" s="145">
        <f t="shared" si="15"/>
        <v>125868</v>
      </c>
      <c r="AB17" s="145">
        <f t="shared" si="16"/>
        <v>704639</v>
      </c>
      <c r="AC17" s="145">
        <f t="shared" si="17"/>
        <v>0</v>
      </c>
      <c r="AD17" s="145">
        <f t="shared" si="18"/>
        <v>0</v>
      </c>
      <c r="AE17" s="145">
        <f t="shared" si="19"/>
        <v>0</v>
      </c>
      <c r="AF17" s="145">
        <f t="shared" si="20"/>
        <v>0</v>
      </c>
      <c r="AG17" s="145">
        <v>0</v>
      </c>
      <c r="AH17" s="145">
        <v>0</v>
      </c>
      <c r="AI17" s="145">
        <v>0</v>
      </c>
      <c r="AJ17" s="145">
        <v>0</v>
      </c>
      <c r="AK17" s="145">
        <v>0</v>
      </c>
      <c r="AL17" s="145"/>
      <c r="AM17" s="145">
        <f t="shared" si="21"/>
        <v>830507</v>
      </c>
      <c r="AN17" s="145">
        <f t="shared" si="22"/>
        <v>232996</v>
      </c>
      <c r="AO17" s="145">
        <v>51644</v>
      </c>
      <c r="AP17" s="145">
        <v>0</v>
      </c>
      <c r="AQ17" s="145">
        <v>181352</v>
      </c>
      <c r="AR17" s="145">
        <v>0</v>
      </c>
      <c r="AS17" s="145">
        <f t="shared" si="23"/>
        <v>294553</v>
      </c>
      <c r="AT17" s="145">
        <v>0</v>
      </c>
      <c r="AU17" s="145">
        <v>294553</v>
      </c>
      <c r="AV17" s="145">
        <v>0</v>
      </c>
      <c r="AW17" s="145">
        <v>0</v>
      </c>
      <c r="AX17" s="145">
        <f t="shared" si="24"/>
        <v>302958</v>
      </c>
      <c r="AY17" s="145">
        <v>0</v>
      </c>
      <c r="AZ17" s="145">
        <v>148777</v>
      </c>
      <c r="BA17" s="145">
        <v>20766</v>
      </c>
      <c r="BB17" s="145">
        <v>133415</v>
      </c>
      <c r="BC17" s="145"/>
      <c r="BD17" s="145">
        <v>0</v>
      </c>
      <c r="BE17" s="145">
        <v>0</v>
      </c>
      <c r="BF17" s="145">
        <f t="shared" si="25"/>
        <v>830507</v>
      </c>
      <c r="BG17" s="145">
        <f t="shared" si="26"/>
        <v>0</v>
      </c>
      <c r="BH17" s="145">
        <f t="shared" si="27"/>
        <v>0</v>
      </c>
      <c r="BI17" s="145">
        <v>0</v>
      </c>
      <c r="BJ17" s="145">
        <v>0</v>
      </c>
      <c r="BK17" s="145">
        <v>0</v>
      </c>
      <c r="BL17" s="145">
        <v>0</v>
      </c>
      <c r="BM17" s="145">
        <v>0</v>
      </c>
      <c r="BN17" s="145"/>
      <c r="BO17" s="145">
        <f t="shared" si="28"/>
        <v>0</v>
      </c>
      <c r="BP17" s="145">
        <f t="shared" si="29"/>
        <v>0</v>
      </c>
      <c r="BQ17" s="145">
        <v>0</v>
      </c>
      <c r="BR17" s="145">
        <v>0</v>
      </c>
      <c r="BS17" s="145">
        <v>0</v>
      </c>
      <c r="BT17" s="145">
        <v>0</v>
      </c>
      <c r="BU17" s="145">
        <f t="shared" si="30"/>
        <v>0</v>
      </c>
      <c r="BV17" s="145">
        <v>0</v>
      </c>
      <c r="BW17" s="145">
        <v>0</v>
      </c>
      <c r="BX17" s="145">
        <v>0</v>
      </c>
      <c r="BY17" s="145">
        <v>0</v>
      </c>
      <c r="BZ17" s="145">
        <f t="shared" si="31"/>
        <v>0</v>
      </c>
      <c r="CA17" s="145">
        <v>0</v>
      </c>
      <c r="CB17" s="145">
        <v>0</v>
      </c>
      <c r="CC17" s="145">
        <v>0</v>
      </c>
      <c r="CD17" s="145">
        <v>0</v>
      </c>
      <c r="CE17" s="145"/>
      <c r="CF17" s="145">
        <v>0</v>
      </c>
      <c r="CG17" s="145">
        <v>0</v>
      </c>
      <c r="CH17" s="145">
        <f t="shared" si="32"/>
        <v>0</v>
      </c>
      <c r="CI17" s="145">
        <f t="shared" si="33"/>
        <v>0</v>
      </c>
      <c r="CJ17" s="145">
        <f t="shared" si="34"/>
        <v>0</v>
      </c>
      <c r="CK17" s="145">
        <f t="shared" si="35"/>
        <v>0</v>
      </c>
      <c r="CL17" s="145">
        <f t="shared" si="36"/>
        <v>0</v>
      </c>
      <c r="CM17" s="145">
        <f t="shared" si="37"/>
        <v>0</v>
      </c>
      <c r="CN17" s="145">
        <f t="shared" si="38"/>
        <v>0</v>
      </c>
      <c r="CO17" s="145">
        <f t="shared" si="39"/>
        <v>0</v>
      </c>
      <c r="CP17" s="145">
        <f t="shared" si="40"/>
        <v>0</v>
      </c>
      <c r="CQ17" s="145">
        <f t="shared" si="41"/>
        <v>830507</v>
      </c>
      <c r="CR17" s="145">
        <f t="shared" si="42"/>
        <v>232996</v>
      </c>
      <c r="CS17" s="145">
        <f t="shared" si="43"/>
        <v>51644</v>
      </c>
      <c r="CT17" s="145">
        <f t="shared" si="44"/>
        <v>0</v>
      </c>
      <c r="CU17" s="145">
        <f t="shared" si="45"/>
        <v>181352</v>
      </c>
      <c r="CV17" s="145">
        <f t="shared" si="46"/>
        <v>0</v>
      </c>
      <c r="CW17" s="145">
        <f t="shared" si="47"/>
        <v>294553</v>
      </c>
      <c r="CX17" s="145">
        <f t="shared" si="48"/>
        <v>0</v>
      </c>
      <c r="CY17" s="145">
        <f t="shared" si="49"/>
        <v>294553</v>
      </c>
      <c r="CZ17" s="145">
        <f t="shared" si="50"/>
        <v>0</v>
      </c>
      <c r="DA17" s="145">
        <f t="shared" si="51"/>
        <v>0</v>
      </c>
      <c r="DB17" s="145">
        <f t="shared" si="52"/>
        <v>302958</v>
      </c>
      <c r="DC17" s="145">
        <f t="shared" si="53"/>
        <v>0</v>
      </c>
      <c r="DD17" s="145">
        <f t="shared" si="54"/>
        <v>148777</v>
      </c>
      <c r="DE17" s="145">
        <f t="shared" si="55"/>
        <v>20766</v>
      </c>
      <c r="DF17" s="145">
        <f t="shared" si="56"/>
        <v>133415</v>
      </c>
      <c r="DG17" s="145">
        <f t="shared" si="57"/>
        <v>0</v>
      </c>
      <c r="DH17" s="145">
        <f t="shared" si="58"/>
        <v>0</v>
      </c>
      <c r="DI17" s="145">
        <f t="shared" si="59"/>
        <v>0</v>
      </c>
      <c r="DJ17" s="145">
        <f t="shared" si="60"/>
        <v>830507</v>
      </c>
    </row>
    <row r="18" spans="1:114" ht="12" customHeight="1">
      <c r="A18" s="146" t="s">
        <v>105</v>
      </c>
      <c r="B18" s="143" t="s">
        <v>434</v>
      </c>
      <c r="C18" s="146" t="s">
        <v>435</v>
      </c>
      <c r="D18" s="145">
        <f t="shared" si="6"/>
        <v>0</v>
      </c>
      <c r="E18" s="145">
        <f t="shared" si="7"/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f t="shared" si="8"/>
        <v>52579</v>
      </c>
      <c r="N18" s="145">
        <f t="shared" si="9"/>
        <v>52579</v>
      </c>
      <c r="O18" s="145">
        <v>0</v>
      </c>
      <c r="P18" s="145">
        <v>0</v>
      </c>
      <c r="Q18" s="145">
        <v>0</v>
      </c>
      <c r="R18" s="145">
        <v>0</v>
      </c>
      <c r="S18" s="145">
        <v>666596</v>
      </c>
      <c r="T18" s="145">
        <v>52579</v>
      </c>
      <c r="U18" s="145">
        <v>0</v>
      </c>
      <c r="V18" s="145">
        <f t="shared" si="10"/>
        <v>52579</v>
      </c>
      <c r="W18" s="145">
        <f t="shared" si="11"/>
        <v>52579</v>
      </c>
      <c r="X18" s="145">
        <f t="shared" si="12"/>
        <v>0</v>
      </c>
      <c r="Y18" s="145">
        <f t="shared" si="13"/>
        <v>0</v>
      </c>
      <c r="Z18" s="145">
        <f t="shared" si="14"/>
        <v>0</v>
      </c>
      <c r="AA18" s="145">
        <f t="shared" si="15"/>
        <v>0</v>
      </c>
      <c r="AB18" s="145">
        <f t="shared" si="16"/>
        <v>666596</v>
      </c>
      <c r="AC18" s="145">
        <f t="shared" si="17"/>
        <v>52579</v>
      </c>
      <c r="AD18" s="145">
        <f t="shared" si="18"/>
        <v>0</v>
      </c>
      <c r="AE18" s="145">
        <f t="shared" si="19"/>
        <v>0</v>
      </c>
      <c r="AF18" s="145">
        <f t="shared" si="20"/>
        <v>0</v>
      </c>
      <c r="AG18" s="145">
        <v>0</v>
      </c>
      <c r="AH18" s="145">
        <v>0</v>
      </c>
      <c r="AI18" s="145">
        <v>0</v>
      </c>
      <c r="AJ18" s="145">
        <v>0</v>
      </c>
      <c r="AK18" s="145">
        <v>0</v>
      </c>
      <c r="AL18" s="145"/>
      <c r="AM18" s="145">
        <f t="shared" si="21"/>
        <v>0</v>
      </c>
      <c r="AN18" s="145">
        <f t="shared" si="22"/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f t="shared" si="23"/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f t="shared" si="24"/>
        <v>0</v>
      </c>
      <c r="AY18" s="145">
        <v>0</v>
      </c>
      <c r="AZ18" s="145">
        <v>0</v>
      </c>
      <c r="BA18" s="145">
        <v>0</v>
      </c>
      <c r="BB18" s="145">
        <v>0</v>
      </c>
      <c r="BC18" s="145"/>
      <c r="BD18" s="145">
        <v>0</v>
      </c>
      <c r="BE18" s="145">
        <v>0</v>
      </c>
      <c r="BF18" s="145">
        <f t="shared" si="25"/>
        <v>0</v>
      </c>
      <c r="BG18" s="145">
        <f t="shared" si="26"/>
        <v>26742</v>
      </c>
      <c r="BH18" s="145">
        <f t="shared" si="27"/>
        <v>26742</v>
      </c>
      <c r="BI18" s="145">
        <v>0</v>
      </c>
      <c r="BJ18" s="145">
        <v>26742</v>
      </c>
      <c r="BK18" s="145">
        <v>0</v>
      </c>
      <c r="BL18" s="145">
        <v>0</v>
      </c>
      <c r="BM18" s="145">
        <v>0</v>
      </c>
      <c r="BN18" s="145"/>
      <c r="BO18" s="145">
        <f t="shared" si="28"/>
        <v>342851</v>
      </c>
      <c r="BP18" s="145">
        <f t="shared" si="29"/>
        <v>234494</v>
      </c>
      <c r="BQ18" s="145">
        <v>234494</v>
      </c>
      <c r="BR18" s="145">
        <v>0</v>
      </c>
      <c r="BS18" s="145">
        <v>0</v>
      </c>
      <c r="BT18" s="145">
        <v>0</v>
      </c>
      <c r="BU18" s="145">
        <f t="shared" si="30"/>
        <v>90746</v>
      </c>
      <c r="BV18" s="145">
        <v>0</v>
      </c>
      <c r="BW18" s="145">
        <v>90746</v>
      </c>
      <c r="BX18" s="145">
        <v>0</v>
      </c>
      <c r="BY18" s="145">
        <v>0</v>
      </c>
      <c r="BZ18" s="145">
        <f t="shared" si="31"/>
        <v>17611</v>
      </c>
      <c r="CA18" s="145">
        <v>0</v>
      </c>
      <c r="CB18" s="145">
        <v>12697</v>
      </c>
      <c r="CC18" s="145">
        <v>0</v>
      </c>
      <c r="CD18" s="145">
        <v>4914</v>
      </c>
      <c r="CE18" s="145"/>
      <c r="CF18" s="145">
        <v>0</v>
      </c>
      <c r="CG18" s="145">
        <v>349582</v>
      </c>
      <c r="CH18" s="145">
        <f t="shared" si="32"/>
        <v>719175</v>
      </c>
      <c r="CI18" s="145">
        <f t="shared" si="33"/>
        <v>26742</v>
      </c>
      <c r="CJ18" s="145">
        <f t="shared" si="34"/>
        <v>26742</v>
      </c>
      <c r="CK18" s="145">
        <f t="shared" si="35"/>
        <v>0</v>
      </c>
      <c r="CL18" s="145">
        <f t="shared" si="36"/>
        <v>26742</v>
      </c>
      <c r="CM18" s="145">
        <f t="shared" si="37"/>
        <v>0</v>
      </c>
      <c r="CN18" s="145">
        <f t="shared" si="38"/>
        <v>0</v>
      </c>
      <c r="CO18" s="145">
        <f t="shared" si="39"/>
        <v>0</v>
      </c>
      <c r="CP18" s="145">
        <f t="shared" si="40"/>
        <v>0</v>
      </c>
      <c r="CQ18" s="145">
        <f t="shared" si="41"/>
        <v>342851</v>
      </c>
      <c r="CR18" s="145">
        <f t="shared" si="42"/>
        <v>234494</v>
      </c>
      <c r="CS18" s="145">
        <f t="shared" si="43"/>
        <v>234494</v>
      </c>
      <c r="CT18" s="145">
        <f t="shared" si="44"/>
        <v>0</v>
      </c>
      <c r="CU18" s="145">
        <f t="shared" si="45"/>
        <v>0</v>
      </c>
      <c r="CV18" s="145">
        <f t="shared" si="46"/>
        <v>0</v>
      </c>
      <c r="CW18" s="145">
        <f t="shared" si="47"/>
        <v>90746</v>
      </c>
      <c r="CX18" s="145">
        <f t="shared" si="48"/>
        <v>0</v>
      </c>
      <c r="CY18" s="145">
        <f t="shared" si="49"/>
        <v>90746</v>
      </c>
      <c r="CZ18" s="145">
        <f t="shared" si="50"/>
        <v>0</v>
      </c>
      <c r="DA18" s="145">
        <f t="shared" si="51"/>
        <v>0</v>
      </c>
      <c r="DB18" s="145">
        <f t="shared" si="52"/>
        <v>17611</v>
      </c>
      <c r="DC18" s="145">
        <f t="shared" si="53"/>
        <v>0</v>
      </c>
      <c r="DD18" s="145">
        <f t="shared" si="54"/>
        <v>12697</v>
      </c>
      <c r="DE18" s="145">
        <f t="shared" si="55"/>
        <v>0</v>
      </c>
      <c r="DF18" s="145">
        <f t="shared" si="56"/>
        <v>4914</v>
      </c>
      <c r="DG18" s="145">
        <f t="shared" si="57"/>
        <v>0</v>
      </c>
      <c r="DH18" s="145">
        <f t="shared" si="58"/>
        <v>0</v>
      </c>
      <c r="DI18" s="145">
        <f t="shared" si="59"/>
        <v>349582</v>
      </c>
      <c r="DJ18" s="145">
        <f t="shared" si="60"/>
        <v>719175</v>
      </c>
    </row>
    <row r="19" spans="1:114" ht="12" customHeight="1">
      <c r="A19" s="146" t="s">
        <v>105</v>
      </c>
      <c r="B19" s="143" t="s">
        <v>436</v>
      </c>
      <c r="C19" s="146" t="s">
        <v>437</v>
      </c>
      <c r="D19" s="145">
        <f t="shared" si="6"/>
        <v>68669</v>
      </c>
      <c r="E19" s="145">
        <f t="shared" si="7"/>
        <v>68669</v>
      </c>
      <c r="F19" s="145">
        <v>0</v>
      </c>
      <c r="G19" s="145">
        <v>0</v>
      </c>
      <c r="H19" s="145">
        <v>0</v>
      </c>
      <c r="I19" s="145">
        <v>14843</v>
      </c>
      <c r="J19" s="145">
        <v>357588</v>
      </c>
      <c r="K19" s="145">
        <v>53826</v>
      </c>
      <c r="L19" s="145">
        <v>0</v>
      </c>
      <c r="M19" s="145">
        <f t="shared" si="8"/>
        <v>0</v>
      </c>
      <c r="N19" s="145">
        <f t="shared" si="9"/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f t="shared" si="10"/>
        <v>68669</v>
      </c>
      <c r="W19" s="145">
        <f t="shared" si="11"/>
        <v>68669</v>
      </c>
      <c r="X19" s="145">
        <f t="shared" si="12"/>
        <v>0</v>
      </c>
      <c r="Y19" s="145">
        <f t="shared" si="13"/>
        <v>0</v>
      </c>
      <c r="Z19" s="145">
        <f t="shared" si="14"/>
        <v>0</v>
      </c>
      <c r="AA19" s="145">
        <f t="shared" si="15"/>
        <v>14843</v>
      </c>
      <c r="AB19" s="145">
        <f t="shared" si="16"/>
        <v>357588</v>
      </c>
      <c r="AC19" s="145">
        <f t="shared" si="17"/>
        <v>53826</v>
      </c>
      <c r="AD19" s="145">
        <f t="shared" si="18"/>
        <v>0</v>
      </c>
      <c r="AE19" s="145">
        <f t="shared" si="19"/>
        <v>43583</v>
      </c>
      <c r="AF19" s="145">
        <f t="shared" si="20"/>
        <v>38688</v>
      </c>
      <c r="AG19" s="145">
        <v>0</v>
      </c>
      <c r="AH19" s="145">
        <v>0</v>
      </c>
      <c r="AI19" s="145">
        <v>0</v>
      </c>
      <c r="AJ19" s="145">
        <v>38688</v>
      </c>
      <c r="AK19" s="145">
        <v>4895</v>
      </c>
      <c r="AL19" s="145"/>
      <c r="AM19" s="145">
        <f t="shared" si="21"/>
        <v>382674</v>
      </c>
      <c r="AN19" s="145">
        <f t="shared" si="22"/>
        <v>40256</v>
      </c>
      <c r="AO19" s="145">
        <v>40256</v>
      </c>
      <c r="AP19" s="145">
        <v>0</v>
      </c>
      <c r="AQ19" s="145">
        <v>0</v>
      </c>
      <c r="AR19" s="145">
        <v>0</v>
      </c>
      <c r="AS19" s="145">
        <f t="shared" si="23"/>
        <v>18979</v>
      </c>
      <c r="AT19" s="145">
        <v>0</v>
      </c>
      <c r="AU19" s="145">
        <v>18979</v>
      </c>
      <c r="AV19" s="145">
        <v>0</v>
      </c>
      <c r="AW19" s="145">
        <v>0</v>
      </c>
      <c r="AX19" s="145">
        <f t="shared" si="24"/>
        <v>323439</v>
      </c>
      <c r="AY19" s="145">
        <v>0</v>
      </c>
      <c r="AZ19" s="145">
        <v>267704</v>
      </c>
      <c r="BA19" s="145">
        <v>3663</v>
      </c>
      <c r="BB19" s="145">
        <v>52072</v>
      </c>
      <c r="BC19" s="145"/>
      <c r="BD19" s="145">
        <v>0</v>
      </c>
      <c r="BE19" s="145">
        <v>0</v>
      </c>
      <c r="BF19" s="145">
        <f t="shared" si="25"/>
        <v>426257</v>
      </c>
      <c r="BG19" s="145">
        <f t="shared" si="26"/>
        <v>0</v>
      </c>
      <c r="BH19" s="145">
        <f t="shared" si="27"/>
        <v>0</v>
      </c>
      <c r="BI19" s="145">
        <v>0</v>
      </c>
      <c r="BJ19" s="145">
        <v>0</v>
      </c>
      <c r="BK19" s="145">
        <v>0</v>
      </c>
      <c r="BL19" s="145">
        <v>0</v>
      </c>
      <c r="BM19" s="145">
        <v>0</v>
      </c>
      <c r="BN19" s="145"/>
      <c r="BO19" s="145">
        <f t="shared" si="28"/>
        <v>0</v>
      </c>
      <c r="BP19" s="145">
        <f t="shared" si="29"/>
        <v>0</v>
      </c>
      <c r="BQ19" s="145">
        <v>0</v>
      </c>
      <c r="BR19" s="145">
        <v>0</v>
      </c>
      <c r="BS19" s="145">
        <v>0</v>
      </c>
      <c r="BT19" s="145">
        <v>0</v>
      </c>
      <c r="BU19" s="145">
        <f t="shared" si="30"/>
        <v>0</v>
      </c>
      <c r="BV19" s="145">
        <v>0</v>
      </c>
      <c r="BW19" s="145">
        <v>0</v>
      </c>
      <c r="BX19" s="145">
        <v>0</v>
      </c>
      <c r="BY19" s="145">
        <v>0</v>
      </c>
      <c r="BZ19" s="145">
        <f t="shared" si="31"/>
        <v>0</v>
      </c>
      <c r="CA19" s="145">
        <v>0</v>
      </c>
      <c r="CB19" s="145">
        <v>0</v>
      </c>
      <c r="CC19" s="145">
        <v>0</v>
      </c>
      <c r="CD19" s="145">
        <v>0</v>
      </c>
      <c r="CE19" s="145"/>
      <c r="CF19" s="145">
        <v>0</v>
      </c>
      <c r="CG19" s="145">
        <v>0</v>
      </c>
      <c r="CH19" s="145">
        <f t="shared" si="32"/>
        <v>0</v>
      </c>
      <c r="CI19" s="145">
        <f t="shared" si="33"/>
        <v>43583</v>
      </c>
      <c r="CJ19" s="145">
        <f t="shared" si="34"/>
        <v>38688</v>
      </c>
      <c r="CK19" s="145">
        <f t="shared" si="35"/>
        <v>0</v>
      </c>
      <c r="CL19" s="145">
        <f t="shared" si="36"/>
        <v>0</v>
      </c>
      <c r="CM19" s="145">
        <f t="shared" si="37"/>
        <v>0</v>
      </c>
      <c r="CN19" s="145">
        <f t="shared" si="38"/>
        <v>38688</v>
      </c>
      <c r="CO19" s="145">
        <f t="shared" si="39"/>
        <v>4895</v>
      </c>
      <c r="CP19" s="145">
        <f t="shared" si="40"/>
        <v>0</v>
      </c>
      <c r="CQ19" s="145">
        <f t="shared" si="41"/>
        <v>382674</v>
      </c>
      <c r="CR19" s="145">
        <f t="shared" si="42"/>
        <v>40256</v>
      </c>
      <c r="CS19" s="145">
        <f t="shared" si="43"/>
        <v>40256</v>
      </c>
      <c r="CT19" s="145">
        <f t="shared" si="44"/>
        <v>0</v>
      </c>
      <c r="CU19" s="145">
        <f t="shared" si="45"/>
        <v>0</v>
      </c>
      <c r="CV19" s="145">
        <f t="shared" si="46"/>
        <v>0</v>
      </c>
      <c r="CW19" s="145">
        <f t="shared" si="47"/>
        <v>18979</v>
      </c>
      <c r="CX19" s="145">
        <f t="shared" si="48"/>
        <v>0</v>
      </c>
      <c r="CY19" s="145">
        <f t="shared" si="49"/>
        <v>18979</v>
      </c>
      <c r="CZ19" s="145">
        <f t="shared" si="50"/>
        <v>0</v>
      </c>
      <c r="DA19" s="145">
        <f t="shared" si="51"/>
        <v>0</v>
      </c>
      <c r="DB19" s="145">
        <f t="shared" si="52"/>
        <v>323439</v>
      </c>
      <c r="DC19" s="145">
        <f t="shared" si="53"/>
        <v>0</v>
      </c>
      <c r="DD19" s="145">
        <f t="shared" si="54"/>
        <v>267704</v>
      </c>
      <c r="DE19" s="145">
        <f t="shared" si="55"/>
        <v>3663</v>
      </c>
      <c r="DF19" s="145">
        <f t="shared" si="56"/>
        <v>52072</v>
      </c>
      <c r="DG19" s="145">
        <f t="shared" si="57"/>
        <v>0</v>
      </c>
      <c r="DH19" s="145">
        <f t="shared" si="58"/>
        <v>0</v>
      </c>
      <c r="DI19" s="145">
        <f t="shared" si="59"/>
        <v>0</v>
      </c>
      <c r="DJ19" s="145">
        <f t="shared" si="60"/>
        <v>426257</v>
      </c>
    </row>
    <row r="20" spans="1:114" ht="12" customHeight="1">
      <c r="A20" s="146" t="s">
        <v>105</v>
      </c>
      <c r="B20" s="143" t="s">
        <v>438</v>
      </c>
      <c r="C20" s="146" t="s">
        <v>439</v>
      </c>
      <c r="D20" s="145">
        <f t="shared" si="6"/>
        <v>28573</v>
      </c>
      <c r="E20" s="145">
        <f t="shared" si="7"/>
        <v>28573</v>
      </c>
      <c r="F20" s="145">
        <v>0</v>
      </c>
      <c r="G20" s="145">
        <v>0</v>
      </c>
      <c r="H20" s="145">
        <v>0</v>
      </c>
      <c r="I20" s="145">
        <v>0</v>
      </c>
      <c r="J20" s="145">
        <v>320776</v>
      </c>
      <c r="K20" s="145">
        <v>28573</v>
      </c>
      <c r="L20" s="145">
        <v>0</v>
      </c>
      <c r="M20" s="145">
        <f t="shared" si="8"/>
        <v>0</v>
      </c>
      <c r="N20" s="145">
        <f t="shared" si="9"/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f t="shared" si="10"/>
        <v>28573</v>
      </c>
      <c r="W20" s="145">
        <f t="shared" si="11"/>
        <v>28573</v>
      </c>
      <c r="X20" s="145">
        <f t="shared" si="12"/>
        <v>0</v>
      </c>
      <c r="Y20" s="145">
        <f t="shared" si="13"/>
        <v>0</v>
      </c>
      <c r="Z20" s="145">
        <f t="shared" si="14"/>
        <v>0</v>
      </c>
      <c r="AA20" s="145">
        <f t="shared" si="15"/>
        <v>0</v>
      </c>
      <c r="AB20" s="145">
        <f t="shared" si="16"/>
        <v>320776</v>
      </c>
      <c r="AC20" s="145">
        <f t="shared" si="17"/>
        <v>28573</v>
      </c>
      <c r="AD20" s="145">
        <f t="shared" si="18"/>
        <v>0</v>
      </c>
      <c r="AE20" s="145">
        <f t="shared" si="19"/>
        <v>0</v>
      </c>
      <c r="AF20" s="145">
        <f t="shared" si="20"/>
        <v>0</v>
      </c>
      <c r="AG20" s="145">
        <v>0</v>
      </c>
      <c r="AH20" s="145">
        <v>0</v>
      </c>
      <c r="AI20" s="145">
        <v>0</v>
      </c>
      <c r="AJ20" s="145">
        <v>0</v>
      </c>
      <c r="AK20" s="145">
        <v>0</v>
      </c>
      <c r="AL20" s="145"/>
      <c r="AM20" s="145">
        <f t="shared" si="21"/>
        <v>255994</v>
      </c>
      <c r="AN20" s="145">
        <f t="shared" si="22"/>
        <v>48961</v>
      </c>
      <c r="AO20" s="145">
        <v>48961</v>
      </c>
      <c r="AP20" s="145">
        <v>0</v>
      </c>
      <c r="AQ20" s="145">
        <v>0</v>
      </c>
      <c r="AR20" s="145">
        <v>0</v>
      </c>
      <c r="AS20" s="145">
        <f t="shared" si="23"/>
        <v>29585</v>
      </c>
      <c r="AT20" s="145">
        <v>0</v>
      </c>
      <c r="AU20" s="145">
        <v>29585</v>
      </c>
      <c r="AV20" s="145">
        <v>0</v>
      </c>
      <c r="AW20" s="145">
        <v>0</v>
      </c>
      <c r="AX20" s="145">
        <f t="shared" si="24"/>
        <v>174292</v>
      </c>
      <c r="AY20" s="145">
        <v>0</v>
      </c>
      <c r="AZ20" s="145">
        <v>174292</v>
      </c>
      <c r="BA20" s="145">
        <v>0</v>
      </c>
      <c r="BB20" s="145">
        <v>0</v>
      </c>
      <c r="BC20" s="145"/>
      <c r="BD20" s="145">
        <v>3156</v>
      </c>
      <c r="BE20" s="145">
        <v>93355</v>
      </c>
      <c r="BF20" s="145">
        <f t="shared" si="25"/>
        <v>349349</v>
      </c>
      <c r="BG20" s="145">
        <f t="shared" si="26"/>
        <v>0</v>
      </c>
      <c r="BH20" s="145">
        <f t="shared" si="27"/>
        <v>0</v>
      </c>
      <c r="BI20" s="145">
        <v>0</v>
      </c>
      <c r="BJ20" s="145">
        <v>0</v>
      </c>
      <c r="BK20" s="145">
        <v>0</v>
      </c>
      <c r="BL20" s="145">
        <v>0</v>
      </c>
      <c r="BM20" s="145">
        <v>0</v>
      </c>
      <c r="BN20" s="145"/>
      <c r="BO20" s="145">
        <f t="shared" si="28"/>
        <v>0</v>
      </c>
      <c r="BP20" s="145">
        <f t="shared" si="29"/>
        <v>0</v>
      </c>
      <c r="BQ20" s="145">
        <v>0</v>
      </c>
      <c r="BR20" s="145">
        <v>0</v>
      </c>
      <c r="BS20" s="145">
        <v>0</v>
      </c>
      <c r="BT20" s="145">
        <v>0</v>
      </c>
      <c r="BU20" s="145">
        <f t="shared" si="30"/>
        <v>0</v>
      </c>
      <c r="BV20" s="145">
        <v>0</v>
      </c>
      <c r="BW20" s="145">
        <v>0</v>
      </c>
      <c r="BX20" s="145">
        <v>0</v>
      </c>
      <c r="BY20" s="145">
        <v>0</v>
      </c>
      <c r="BZ20" s="145">
        <f t="shared" si="31"/>
        <v>0</v>
      </c>
      <c r="CA20" s="145">
        <v>0</v>
      </c>
      <c r="CB20" s="145">
        <v>0</v>
      </c>
      <c r="CC20" s="145">
        <v>0</v>
      </c>
      <c r="CD20" s="145">
        <v>0</v>
      </c>
      <c r="CE20" s="145"/>
      <c r="CF20" s="145">
        <v>0</v>
      </c>
      <c r="CG20" s="145">
        <v>0</v>
      </c>
      <c r="CH20" s="145">
        <f t="shared" si="32"/>
        <v>0</v>
      </c>
      <c r="CI20" s="145">
        <f t="shared" si="33"/>
        <v>0</v>
      </c>
      <c r="CJ20" s="145">
        <f t="shared" si="34"/>
        <v>0</v>
      </c>
      <c r="CK20" s="145">
        <f t="shared" si="35"/>
        <v>0</v>
      </c>
      <c r="CL20" s="145">
        <f t="shared" si="36"/>
        <v>0</v>
      </c>
      <c r="CM20" s="145">
        <f t="shared" si="37"/>
        <v>0</v>
      </c>
      <c r="CN20" s="145">
        <f t="shared" si="38"/>
        <v>0</v>
      </c>
      <c r="CO20" s="145">
        <f t="shared" si="39"/>
        <v>0</v>
      </c>
      <c r="CP20" s="145">
        <f t="shared" si="40"/>
        <v>0</v>
      </c>
      <c r="CQ20" s="145">
        <f t="shared" si="41"/>
        <v>255994</v>
      </c>
      <c r="CR20" s="145">
        <f t="shared" si="42"/>
        <v>48961</v>
      </c>
      <c r="CS20" s="145">
        <f t="shared" si="43"/>
        <v>48961</v>
      </c>
      <c r="CT20" s="145">
        <f t="shared" si="44"/>
        <v>0</v>
      </c>
      <c r="CU20" s="145">
        <f t="shared" si="45"/>
        <v>0</v>
      </c>
      <c r="CV20" s="145">
        <f t="shared" si="46"/>
        <v>0</v>
      </c>
      <c r="CW20" s="145">
        <f t="shared" si="47"/>
        <v>29585</v>
      </c>
      <c r="CX20" s="145">
        <f t="shared" si="48"/>
        <v>0</v>
      </c>
      <c r="CY20" s="145">
        <f t="shared" si="49"/>
        <v>29585</v>
      </c>
      <c r="CZ20" s="145">
        <f t="shared" si="50"/>
        <v>0</v>
      </c>
      <c r="DA20" s="145">
        <f t="shared" si="51"/>
        <v>0</v>
      </c>
      <c r="DB20" s="145">
        <f t="shared" si="52"/>
        <v>174292</v>
      </c>
      <c r="DC20" s="145">
        <f t="shared" si="53"/>
        <v>0</v>
      </c>
      <c r="DD20" s="145">
        <f t="shared" si="54"/>
        <v>174292</v>
      </c>
      <c r="DE20" s="145">
        <f t="shared" si="55"/>
        <v>0</v>
      </c>
      <c r="DF20" s="145">
        <f t="shared" si="56"/>
        <v>0</v>
      </c>
      <c r="DG20" s="145">
        <f t="shared" si="57"/>
        <v>0</v>
      </c>
      <c r="DH20" s="145">
        <f t="shared" si="58"/>
        <v>3156</v>
      </c>
      <c r="DI20" s="145">
        <f t="shared" si="59"/>
        <v>93355</v>
      </c>
      <c r="DJ20" s="145">
        <f t="shared" si="60"/>
        <v>349349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8" t="s">
        <v>320</v>
      </c>
      <c r="B2" s="152" t="s">
        <v>306</v>
      </c>
      <c r="C2" s="161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9"/>
      <c r="B3" s="153"/>
      <c r="C3" s="159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9"/>
      <c r="B4" s="153"/>
      <c r="C4" s="159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9"/>
      <c r="B5" s="153"/>
      <c r="C5" s="159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60"/>
      <c r="B6" s="154"/>
      <c r="C6" s="160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43" t="s">
        <v>454</v>
      </c>
      <c r="B7" s="144" t="s">
        <v>455</v>
      </c>
      <c r="C7" s="143" t="s">
        <v>413</v>
      </c>
      <c r="D7" s="145">
        <f aca="true" t="shared" si="0" ref="D7:AD7">SUM(D8:D63)</f>
        <v>135744681</v>
      </c>
      <c r="E7" s="145">
        <f t="shared" si="0"/>
        <v>34286889</v>
      </c>
      <c r="F7" s="145">
        <f t="shared" si="0"/>
        <v>4404204</v>
      </c>
      <c r="G7" s="145">
        <f t="shared" si="0"/>
        <v>222345</v>
      </c>
      <c r="H7" s="145">
        <f t="shared" si="0"/>
        <v>4989400</v>
      </c>
      <c r="I7" s="145">
        <f t="shared" si="0"/>
        <v>14327303</v>
      </c>
      <c r="J7" s="145">
        <f t="shared" si="0"/>
        <v>13487697</v>
      </c>
      <c r="K7" s="145">
        <f t="shared" si="0"/>
        <v>10343637</v>
      </c>
      <c r="L7" s="145">
        <f t="shared" si="0"/>
        <v>101457792</v>
      </c>
      <c r="M7" s="145">
        <f t="shared" si="0"/>
        <v>9297760</v>
      </c>
      <c r="N7" s="145">
        <f t="shared" si="0"/>
        <v>924603</v>
      </c>
      <c r="O7" s="145">
        <f t="shared" si="0"/>
        <v>0</v>
      </c>
      <c r="P7" s="145">
        <f t="shared" si="0"/>
        <v>19120</v>
      </c>
      <c r="Q7" s="145">
        <f t="shared" si="0"/>
        <v>63100</v>
      </c>
      <c r="R7" s="145">
        <f t="shared" si="0"/>
        <v>752559</v>
      </c>
      <c r="S7" s="145">
        <f t="shared" si="0"/>
        <v>1710825</v>
      </c>
      <c r="T7" s="145">
        <f t="shared" si="0"/>
        <v>89824</v>
      </c>
      <c r="U7" s="145">
        <f t="shared" si="0"/>
        <v>8373157</v>
      </c>
      <c r="V7" s="145">
        <f t="shared" si="0"/>
        <v>160240963</v>
      </c>
      <c r="W7" s="145">
        <f t="shared" si="0"/>
        <v>50410014</v>
      </c>
      <c r="X7" s="145">
        <f t="shared" si="0"/>
        <v>4404204</v>
      </c>
      <c r="Y7" s="145">
        <f t="shared" si="0"/>
        <v>241465</v>
      </c>
      <c r="Z7" s="145">
        <f t="shared" si="0"/>
        <v>5052500</v>
      </c>
      <c r="AA7" s="145">
        <f t="shared" si="0"/>
        <v>15079862</v>
      </c>
      <c r="AB7" s="145">
        <f t="shared" si="0"/>
        <v>15198522</v>
      </c>
      <c r="AC7" s="145">
        <f t="shared" si="0"/>
        <v>10433461</v>
      </c>
      <c r="AD7" s="145">
        <f t="shared" si="0"/>
        <v>109830949</v>
      </c>
    </row>
    <row r="8" spans="1:30" ht="12" customHeight="1">
      <c r="A8" s="146" t="s">
        <v>105</v>
      </c>
      <c r="B8" s="143" t="s">
        <v>326</v>
      </c>
      <c r="C8" s="146" t="s">
        <v>327</v>
      </c>
      <c r="D8" s="145">
        <f>E8+L8</f>
        <v>43811720</v>
      </c>
      <c r="E8" s="145">
        <f>SUM(F8:I8)+K8</f>
        <v>14149648</v>
      </c>
      <c r="F8" s="145">
        <v>722561</v>
      </c>
      <c r="G8" s="145">
        <v>172030</v>
      </c>
      <c r="H8" s="145">
        <v>2534000</v>
      </c>
      <c r="I8" s="145">
        <v>6035352</v>
      </c>
      <c r="J8" s="145"/>
      <c r="K8" s="145">
        <v>4685705</v>
      </c>
      <c r="L8" s="145">
        <v>29662072</v>
      </c>
      <c r="M8" s="145">
        <f>N8+U8</f>
        <v>103787</v>
      </c>
      <c r="N8" s="145">
        <f>SUM(O8:R8)+T8</f>
        <v>0</v>
      </c>
      <c r="O8" s="145">
        <v>0</v>
      </c>
      <c r="P8" s="145">
        <v>0</v>
      </c>
      <c r="Q8" s="145">
        <v>0</v>
      </c>
      <c r="R8" s="145">
        <v>0</v>
      </c>
      <c r="S8" s="145"/>
      <c r="T8" s="145">
        <v>0</v>
      </c>
      <c r="U8" s="145">
        <v>103787</v>
      </c>
      <c r="V8" s="145">
        <f>W8+AD8</f>
        <v>43915507</v>
      </c>
      <c r="W8" s="145">
        <f>SUM(X8:AC8)</f>
        <v>14149648</v>
      </c>
      <c r="X8" s="145">
        <f aca="true" t="shared" si="1" ref="X8:AD8">F8+O8</f>
        <v>722561</v>
      </c>
      <c r="Y8" s="145">
        <f t="shared" si="1"/>
        <v>172030</v>
      </c>
      <c r="Z8" s="145">
        <f t="shared" si="1"/>
        <v>2534000</v>
      </c>
      <c r="AA8" s="145">
        <f t="shared" si="1"/>
        <v>6035352</v>
      </c>
      <c r="AB8" s="145">
        <f t="shared" si="1"/>
        <v>0</v>
      </c>
      <c r="AC8" s="145">
        <f t="shared" si="1"/>
        <v>4685705</v>
      </c>
      <c r="AD8" s="145">
        <f t="shared" si="1"/>
        <v>29765859</v>
      </c>
    </row>
    <row r="9" spans="1:30" ht="12" customHeight="1">
      <c r="A9" s="146" t="s">
        <v>105</v>
      </c>
      <c r="B9" s="143" t="s">
        <v>328</v>
      </c>
      <c r="C9" s="146" t="s">
        <v>329</v>
      </c>
      <c r="D9" s="145">
        <f aca="true" t="shared" si="2" ref="D9:D63">E9+L9</f>
        <v>9321411</v>
      </c>
      <c r="E9" s="145">
        <f aca="true" t="shared" si="3" ref="E9:E63">SUM(F9:I9)+K9</f>
        <v>3036893</v>
      </c>
      <c r="F9" s="145">
        <v>38479</v>
      </c>
      <c r="G9" s="145">
        <v>0</v>
      </c>
      <c r="H9" s="145">
        <v>413500</v>
      </c>
      <c r="I9" s="145">
        <v>2467982</v>
      </c>
      <c r="J9" s="145"/>
      <c r="K9" s="145">
        <v>116932</v>
      </c>
      <c r="L9" s="145">
        <v>6284518</v>
      </c>
      <c r="M9" s="145">
        <f aca="true" t="shared" si="4" ref="M9:M63">N9+U9</f>
        <v>1235427</v>
      </c>
      <c r="N9" s="145">
        <f aca="true" t="shared" si="5" ref="N9:N63">SUM(O9:R9)+T9</f>
        <v>219308</v>
      </c>
      <c r="O9" s="145">
        <v>0</v>
      </c>
      <c r="P9" s="145">
        <v>0</v>
      </c>
      <c r="Q9" s="145">
        <v>0</v>
      </c>
      <c r="R9" s="145">
        <v>219308</v>
      </c>
      <c r="S9" s="145"/>
      <c r="T9" s="145">
        <v>0</v>
      </c>
      <c r="U9" s="145">
        <v>1016119</v>
      </c>
      <c r="V9" s="145">
        <f aca="true" t="shared" si="6" ref="V9:V63">W9+AD9</f>
        <v>10556838</v>
      </c>
      <c r="W9" s="145">
        <f aca="true" t="shared" si="7" ref="W9:W63">SUM(X9:AC9)</f>
        <v>3256201</v>
      </c>
      <c r="X9" s="145">
        <f aca="true" t="shared" si="8" ref="X9:X63">F9+O9</f>
        <v>38479</v>
      </c>
      <c r="Y9" s="145">
        <f aca="true" t="shared" si="9" ref="Y9:Y63">G9+P9</f>
        <v>0</v>
      </c>
      <c r="Z9" s="145">
        <f aca="true" t="shared" si="10" ref="Z9:Z63">H9+Q9</f>
        <v>413500</v>
      </c>
      <c r="AA9" s="145">
        <f aca="true" t="shared" si="11" ref="AA9:AA63">I9+R9</f>
        <v>2687290</v>
      </c>
      <c r="AB9" s="145">
        <f aca="true" t="shared" si="12" ref="AB9:AB63">J9+S9</f>
        <v>0</v>
      </c>
      <c r="AC9" s="145">
        <f aca="true" t="shared" si="13" ref="AC9:AC63">K9+T9</f>
        <v>116932</v>
      </c>
      <c r="AD9" s="145">
        <f aca="true" t="shared" si="14" ref="AD9:AD63">L9+U9</f>
        <v>7300637</v>
      </c>
    </row>
    <row r="10" spans="1:30" ht="12" customHeight="1">
      <c r="A10" s="146" t="s">
        <v>105</v>
      </c>
      <c r="B10" s="143" t="s">
        <v>330</v>
      </c>
      <c r="C10" s="146" t="s">
        <v>331</v>
      </c>
      <c r="D10" s="145">
        <f t="shared" si="2"/>
        <v>2035697</v>
      </c>
      <c r="E10" s="145">
        <f t="shared" si="3"/>
        <v>23062</v>
      </c>
      <c r="F10" s="145">
        <v>0</v>
      </c>
      <c r="G10" s="145">
        <v>200</v>
      </c>
      <c r="H10" s="145">
        <v>0</v>
      </c>
      <c r="I10" s="145">
        <v>21707</v>
      </c>
      <c r="J10" s="145"/>
      <c r="K10" s="145">
        <v>1155</v>
      </c>
      <c r="L10" s="145">
        <v>2012635</v>
      </c>
      <c r="M10" s="145">
        <f t="shared" si="4"/>
        <v>107128</v>
      </c>
      <c r="N10" s="145">
        <f t="shared" si="5"/>
        <v>0</v>
      </c>
      <c r="O10" s="145">
        <v>0</v>
      </c>
      <c r="P10" s="145">
        <v>0</v>
      </c>
      <c r="Q10" s="145">
        <v>0</v>
      </c>
      <c r="R10" s="145">
        <v>0</v>
      </c>
      <c r="S10" s="145"/>
      <c r="T10" s="145">
        <v>0</v>
      </c>
      <c r="U10" s="145">
        <v>107128</v>
      </c>
      <c r="V10" s="145">
        <f t="shared" si="6"/>
        <v>2142825</v>
      </c>
      <c r="W10" s="145">
        <f t="shared" si="7"/>
        <v>23062</v>
      </c>
      <c r="X10" s="145">
        <f t="shared" si="8"/>
        <v>0</v>
      </c>
      <c r="Y10" s="145">
        <f t="shared" si="9"/>
        <v>200</v>
      </c>
      <c r="Z10" s="145">
        <f t="shared" si="10"/>
        <v>0</v>
      </c>
      <c r="AA10" s="145">
        <f t="shared" si="11"/>
        <v>21707</v>
      </c>
      <c r="AB10" s="145">
        <f t="shared" si="12"/>
        <v>0</v>
      </c>
      <c r="AC10" s="145">
        <f t="shared" si="13"/>
        <v>1155</v>
      </c>
      <c r="AD10" s="145">
        <f t="shared" si="14"/>
        <v>2119763</v>
      </c>
    </row>
    <row r="11" spans="1:30" ht="12" customHeight="1">
      <c r="A11" s="146" t="s">
        <v>105</v>
      </c>
      <c r="B11" s="143" t="s">
        <v>332</v>
      </c>
      <c r="C11" s="146" t="s">
        <v>333</v>
      </c>
      <c r="D11" s="145">
        <f t="shared" si="2"/>
        <v>4248022</v>
      </c>
      <c r="E11" s="145">
        <f t="shared" si="3"/>
        <v>101155</v>
      </c>
      <c r="F11" s="145">
        <v>0</v>
      </c>
      <c r="G11" s="145">
        <v>200</v>
      </c>
      <c r="H11" s="145">
        <v>0</v>
      </c>
      <c r="I11" s="145">
        <v>87347</v>
      </c>
      <c r="J11" s="145"/>
      <c r="K11" s="145">
        <v>13608</v>
      </c>
      <c r="L11" s="145">
        <v>4146867</v>
      </c>
      <c r="M11" s="145">
        <f t="shared" si="4"/>
        <v>57729</v>
      </c>
      <c r="N11" s="145">
        <f t="shared" si="5"/>
        <v>4071</v>
      </c>
      <c r="O11" s="145">
        <v>0</v>
      </c>
      <c r="P11" s="145">
        <v>0</v>
      </c>
      <c r="Q11" s="145">
        <v>0</v>
      </c>
      <c r="R11" s="145">
        <v>4071</v>
      </c>
      <c r="S11" s="145"/>
      <c r="T11" s="145">
        <v>0</v>
      </c>
      <c r="U11" s="145">
        <v>53658</v>
      </c>
      <c r="V11" s="145">
        <f t="shared" si="6"/>
        <v>4305751</v>
      </c>
      <c r="W11" s="145">
        <f t="shared" si="7"/>
        <v>105226</v>
      </c>
      <c r="X11" s="145">
        <f t="shared" si="8"/>
        <v>0</v>
      </c>
      <c r="Y11" s="145">
        <f t="shared" si="9"/>
        <v>200</v>
      </c>
      <c r="Z11" s="145">
        <f t="shared" si="10"/>
        <v>0</v>
      </c>
      <c r="AA11" s="145">
        <f t="shared" si="11"/>
        <v>91418</v>
      </c>
      <c r="AB11" s="145">
        <f t="shared" si="12"/>
        <v>0</v>
      </c>
      <c r="AC11" s="145">
        <f t="shared" si="13"/>
        <v>13608</v>
      </c>
      <c r="AD11" s="145">
        <f t="shared" si="14"/>
        <v>4200525</v>
      </c>
    </row>
    <row r="12" spans="1:30" ht="12" customHeight="1">
      <c r="A12" s="146" t="s">
        <v>105</v>
      </c>
      <c r="B12" s="143" t="s">
        <v>334</v>
      </c>
      <c r="C12" s="146" t="s">
        <v>335</v>
      </c>
      <c r="D12" s="145">
        <f t="shared" si="2"/>
        <v>1337048</v>
      </c>
      <c r="E12" s="145">
        <f t="shared" si="3"/>
        <v>155134</v>
      </c>
      <c r="F12" s="145">
        <v>0</v>
      </c>
      <c r="G12" s="145">
        <v>0</v>
      </c>
      <c r="H12" s="145">
        <v>0</v>
      </c>
      <c r="I12" s="145">
        <v>155134</v>
      </c>
      <c r="J12" s="145"/>
      <c r="K12" s="145">
        <v>0</v>
      </c>
      <c r="L12" s="145">
        <v>1181914</v>
      </c>
      <c r="M12" s="145">
        <f t="shared" si="4"/>
        <v>21634</v>
      </c>
      <c r="N12" s="145">
        <f t="shared" si="5"/>
        <v>2814</v>
      </c>
      <c r="O12" s="145">
        <v>0</v>
      </c>
      <c r="P12" s="145">
        <v>0</v>
      </c>
      <c r="Q12" s="145">
        <v>0</v>
      </c>
      <c r="R12" s="145">
        <v>2814</v>
      </c>
      <c r="S12" s="145"/>
      <c r="T12" s="145">
        <v>0</v>
      </c>
      <c r="U12" s="145">
        <v>18820</v>
      </c>
      <c r="V12" s="145">
        <f t="shared" si="6"/>
        <v>1358682</v>
      </c>
      <c r="W12" s="145">
        <f t="shared" si="7"/>
        <v>157948</v>
      </c>
      <c r="X12" s="145">
        <f t="shared" si="8"/>
        <v>0</v>
      </c>
      <c r="Y12" s="145">
        <f t="shared" si="9"/>
        <v>0</v>
      </c>
      <c r="Z12" s="145">
        <f t="shared" si="10"/>
        <v>0</v>
      </c>
      <c r="AA12" s="145">
        <f t="shared" si="11"/>
        <v>157948</v>
      </c>
      <c r="AB12" s="145">
        <f t="shared" si="12"/>
        <v>0</v>
      </c>
      <c r="AC12" s="145">
        <f t="shared" si="13"/>
        <v>0</v>
      </c>
      <c r="AD12" s="145">
        <f t="shared" si="14"/>
        <v>1200734</v>
      </c>
    </row>
    <row r="13" spans="1:30" ht="12" customHeight="1">
      <c r="A13" s="146" t="s">
        <v>105</v>
      </c>
      <c r="B13" s="143" t="s">
        <v>336</v>
      </c>
      <c r="C13" s="146" t="s">
        <v>337</v>
      </c>
      <c r="D13" s="145">
        <f t="shared" si="2"/>
        <v>11804341</v>
      </c>
      <c r="E13" s="145">
        <f t="shared" si="3"/>
        <v>7306024</v>
      </c>
      <c r="F13" s="145">
        <v>2711526</v>
      </c>
      <c r="G13" s="145">
        <v>0</v>
      </c>
      <c r="H13" s="145">
        <v>270900</v>
      </c>
      <c r="I13" s="145">
        <v>400953</v>
      </c>
      <c r="J13" s="145"/>
      <c r="K13" s="145">
        <v>3922645</v>
      </c>
      <c r="L13" s="145">
        <v>4498317</v>
      </c>
      <c r="M13" s="145">
        <f t="shared" si="4"/>
        <v>93810</v>
      </c>
      <c r="N13" s="145">
        <f t="shared" si="5"/>
        <v>2873</v>
      </c>
      <c r="O13" s="145">
        <v>0</v>
      </c>
      <c r="P13" s="145">
        <v>0</v>
      </c>
      <c r="Q13" s="145">
        <v>0</v>
      </c>
      <c r="R13" s="145">
        <v>2816</v>
      </c>
      <c r="S13" s="145"/>
      <c r="T13" s="145">
        <v>57</v>
      </c>
      <c r="U13" s="145">
        <v>90937</v>
      </c>
      <c r="V13" s="145">
        <f t="shared" si="6"/>
        <v>11898151</v>
      </c>
      <c r="W13" s="145">
        <f t="shared" si="7"/>
        <v>7308897</v>
      </c>
      <c r="X13" s="145">
        <f t="shared" si="8"/>
        <v>2711526</v>
      </c>
      <c r="Y13" s="145">
        <f t="shared" si="9"/>
        <v>0</v>
      </c>
      <c r="Z13" s="145">
        <f t="shared" si="10"/>
        <v>270900</v>
      </c>
      <c r="AA13" s="145">
        <f t="shared" si="11"/>
        <v>403769</v>
      </c>
      <c r="AB13" s="145">
        <f t="shared" si="12"/>
        <v>0</v>
      </c>
      <c r="AC13" s="145">
        <f t="shared" si="13"/>
        <v>3922702</v>
      </c>
      <c r="AD13" s="145">
        <f t="shared" si="14"/>
        <v>4589254</v>
      </c>
    </row>
    <row r="14" spans="1:30" ht="12" customHeight="1">
      <c r="A14" s="146" t="s">
        <v>105</v>
      </c>
      <c r="B14" s="143" t="s">
        <v>338</v>
      </c>
      <c r="C14" s="146" t="s">
        <v>339</v>
      </c>
      <c r="D14" s="145">
        <f t="shared" si="2"/>
        <v>946400</v>
      </c>
      <c r="E14" s="145">
        <f t="shared" si="3"/>
        <v>12991</v>
      </c>
      <c r="F14" s="145">
        <v>0</v>
      </c>
      <c r="G14" s="145">
        <v>106</v>
      </c>
      <c r="H14" s="145">
        <v>0</v>
      </c>
      <c r="I14" s="145">
        <v>12335</v>
      </c>
      <c r="J14" s="145"/>
      <c r="K14" s="145">
        <v>550</v>
      </c>
      <c r="L14" s="145">
        <v>933409</v>
      </c>
      <c r="M14" s="145">
        <f t="shared" si="4"/>
        <v>131460</v>
      </c>
      <c r="N14" s="145">
        <f t="shared" si="5"/>
        <v>65</v>
      </c>
      <c r="O14" s="145">
        <v>0</v>
      </c>
      <c r="P14" s="145">
        <v>0</v>
      </c>
      <c r="Q14" s="145">
        <v>0</v>
      </c>
      <c r="R14" s="145">
        <v>0</v>
      </c>
      <c r="S14" s="145"/>
      <c r="T14" s="145">
        <v>65</v>
      </c>
      <c r="U14" s="145">
        <v>131395</v>
      </c>
      <c r="V14" s="145">
        <f t="shared" si="6"/>
        <v>1077860</v>
      </c>
      <c r="W14" s="145">
        <f t="shared" si="7"/>
        <v>13056</v>
      </c>
      <c r="X14" s="145">
        <f t="shared" si="8"/>
        <v>0</v>
      </c>
      <c r="Y14" s="145">
        <f t="shared" si="9"/>
        <v>106</v>
      </c>
      <c r="Z14" s="145">
        <f t="shared" si="10"/>
        <v>0</v>
      </c>
      <c r="AA14" s="145">
        <f t="shared" si="11"/>
        <v>12335</v>
      </c>
      <c r="AB14" s="145">
        <f t="shared" si="12"/>
        <v>0</v>
      </c>
      <c r="AC14" s="145">
        <f t="shared" si="13"/>
        <v>615</v>
      </c>
      <c r="AD14" s="145">
        <f t="shared" si="14"/>
        <v>1064804</v>
      </c>
    </row>
    <row r="15" spans="1:30" ht="12" customHeight="1">
      <c r="A15" s="146" t="s">
        <v>105</v>
      </c>
      <c r="B15" s="143" t="s">
        <v>340</v>
      </c>
      <c r="C15" s="146" t="s">
        <v>341</v>
      </c>
      <c r="D15" s="145">
        <f t="shared" si="2"/>
        <v>3512598</v>
      </c>
      <c r="E15" s="145">
        <f t="shared" si="3"/>
        <v>455260</v>
      </c>
      <c r="F15" s="145">
        <v>0</v>
      </c>
      <c r="G15" s="145">
        <v>0</v>
      </c>
      <c r="H15" s="145">
        <v>0</v>
      </c>
      <c r="I15" s="145">
        <v>352043</v>
      </c>
      <c r="J15" s="145"/>
      <c r="K15" s="145">
        <v>103217</v>
      </c>
      <c r="L15" s="145">
        <v>3057338</v>
      </c>
      <c r="M15" s="145">
        <f t="shared" si="4"/>
        <v>352046</v>
      </c>
      <c r="N15" s="145">
        <f t="shared" si="5"/>
        <v>39797</v>
      </c>
      <c r="O15" s="145">
        <v>0</v>
      </c>
      <c r="P15" s="145">
        <v>0</v>
      </c>
      <c r="Q15" s="145">
        <v>0</v>
      </c>
      <c r="R15" s="145">
        <v>39797</v>
      </c>
      <c r="S15" s="145"/>
      <c r="T15" s="145">
        <v>0</v>
      </c>
      <c r="U15" s="145">
        <v>312249</v>
      </c>
      <c r="V15" s="145">
        <f t="shared" si="6"/>
        <v>3864644</v>
      </c>
      <c r="W15" s="145">
        <f t="shared" si="7"/>
        <v>495057</v>
      </c>
      <c r="X15" s="145">
        <f t="shared" si="8"/>
        <v>0</v>
      </c>
      <c r="Y15" s="145">
        <f t="shared" si="9"/>
        <v>0</v>
      </c>
      <c r="Z15" s="145">
        <f t="shared" si="10"/>
        <v>0</v>
      </c>
      <c r="AA15" s="145">
        <f t="shared" si="11"/>
        <v>391840</v>
      </c>
      <c r="AB15" s="145">
        <f t="shared" si="12"/>
        <v>0</v>
      </c>
      <c r="AC15" s="145">
        <f t="shared" si="13"/>
        <v>103217</v>
      </c>
      <c r="AD15" s="145">
        <f t="shared" si="14"/>
        <v>3369587</v>
      </c>
    </row>
    <row r="16" spans="1:30" ht="12" customHeight="1">
      <c r="A16" s="146" t="s">
        <v>105</v>
      </c>
      <c r="B16" s="143" t="s">
        <v>342</v>
      </c>
      <c r="C16" s="146" t="s">
        <v>343</v>
      </c>
      <c r="D16" s="145">
        <f t="shared" si="2"/>
        <v>820953</v>
      </c>
      <c r="E16" s="145">
        <f t="shared" si="3"/>
        <v>61226</v>
      </c>
      <c r="F16" s="145">
        <v>0</v>
      </c>
      <c r="G16" s="145">
        <v>147</v>
      </c>
      <c r="H16" s="145">
        <v>10800</v>
      </c>
      <c r="I16" s="145">
        <v>50279</v>
      </c>
      <c r="J16" s="145"/>
      <c r="K16" s="145">
        <v>0</v>
      </c>
      <c r="L16" s="145">
        <v>759727</v>
      </c>
      <c r="M16" s="145">
        <f t="shared" si="4"/>
        <v>177597</v>
      </c>
      <c r="N16" s="145">
        <f t="shared" si="5"/>
        <v>633</v>
      </c>
      <c r="O16" s="145">
        <v>0</v>
      </c>
      <c r="P16" s="145">
        <v>0</v>
      </c>
      <c r="Q16" s="145">
        <v>0</v>
      </c>
      <c r="R16" s="145">
        <v>601</v>
      </c>
      <c r="S16" s="145"/>
      <c r="T16" s="145">
        <v>32</v>
      </c>
      <c r="U16" s="145">
        <v>176964</v>
      </c>
      <c r="V16" s="145">
        <f t="shared" si="6"/>
        <v>998550</v>
      </c>
      <c r="W16" s="145">
        <f t="shared" si="7"/>
        <v>61859</v>
      </c>
      <c r="X16" s="145">
        <f t="shared" si="8"/>
        <v>0</v>
      </c>
      <c r="Y16" s="145">
        <f t="shared" si="9"/>
        <v>147</v>
      </c>
      <c r="Z16" s="145">
        <f t="shared" si="10"/>
        <v>10800</v>
      </c>
      <c r="AA16" s="145">
        <f t="shared" si="11"/>
        <v>50880</v>
      </c>
      <c r="AB16" s="145">
        <f t="shared" si="12"/>
        <v>0</v>
      </c>
      <c r="AC16" s="145">
        <f t="shared" si="13"/>
        <v>32</v>
      </c>
      <c r="AD16" s="145">
        <f t="shared" si="14"/>
        <v>936691</v>
      </c>
    </row>
    <row r="17" spans="1:30" ht="12" customHeight="1">
      <c r="A17" s="146" t="s">
        <v>105</v>
      </c>
      <c r="B17" s="143" t="s">
        <v>344</v>
      </c>
      <c r="C17" s="146" t="s">
        <v>345</v>
      </c>
      <c r="D17" s="145">
        <f t="shared" si="2"/>
        <v>1779456</v>
      </c>
      <c r="E17" s="145">
        <f t="shared" si="3"/>
        <v>251149</v>
      </c>
      <c r="F17" s="145">
        <v>0</v>
      </c>
      <c r="G17" s="145">
        <v>0</v>
      </c>
      <c r="H17" s="145">
        <v>95400</v>
      </c>
      <c r="I17" s="145">
        <v>138128</v>
      </c>
      <c r="J17" s="145"/>
      <c r="K17" s="145">
        <v>17621</v>
      </c>
      <c r="L17" s="145">
        <v>1528307</v>
      </c>
      <c r="M17" s="145">
        <f t="shared" si="4"/>
        <v>15131</v>
      </c>
      <c r="N17" s="145">
        <f t="shared" si="5"/>
        <v>1562</v>
      </c>
      <c r="O17" s="145">
        <v>0</v>
      </c>
      <c r="P17" s="145">
        <v>0</v>
      </c>
      <c r="Q17" s="145">
        <v>0</v>
      </c>
      <c r="R17" s="145">
        <v>0</v>
      </c>
      <c r="S17" s="145"/>
      <c r="T17" s="145">
        <v>1562</v>
      </c>
      <c r="U17" s="145">
        <v>13569</v>
      </c>
      <c r="V17" s="145">
        <f t="shared" si="6"/>
        <v>1794587</v>
      </c>
      <c r="W17" s="145">
        <f t="shared" si="7"/>
        <v>252711</v>
      </c>
      <c r="X17" s="145">
        <f t="shared" si="8"/>
        <v>0</v>
      </c>
      <c r="Y17" s="145">
        <f t="shared" si="9"/>
        <v>0</v>
      </c>
      <c r="Z17" s="145">
        <f t="shared" si="10"/>
        <v>95400</v>
      </c>
      <c r="AA17" s="145">
        <f t="shared" si="11"/>
        <v>138128</v>
      </c>
      <c r="AB17" s="145">
        <f t="shared" si="12"/>
        <v>0</v>
      </c>
      <c r="AC17" s="145">
        <f t="shared" si="13"/>
        <v>19183</v>
      </c>
      <c r="AD17" s="145">
        <f t="shared" si="14"/>
        <v>1541876</v>
      </c>
    </row>
    <row r="18" spans="1:30" ht="12" customHeight="1">
      <c r="A18" s="146" t="s">
        <v>105</v>
      </c>
      <c r="B18" s="143" t="s">
        <v>346</v>
      </c>
      <c r="C18" s="146" t="s">
        <v>347</v>
      </c>
      <c r="D18" s="145">
        <f t="shared" si="2"/>
        <v>5898600</v>
      </c>
      <c r="E18" s="145">
        <f t="shared" si="3"/>
        <v>1751081</v>
      </c>
      <c r="F18" s="145">
        <v>357841</v>
      </c>
      <c r="G18" s="145">
        <v>470</v>
      </c>
      <c r="H18" s="145">
        <v>1116900</v>
      </c>
      <c r="I18" s="145">
        <v>243790</v>
      </c>
      <c r="J18" s="145"/>
      <c r="K18" s="145">
        <v>32080</v>
      </c>
      <c r="L18" s="145">
        <v>4147519</v>
      </c>
      <c r="M18" s="145">
        <f t="shared" si="4"/>
        <v>593784</v>
      </c>
      <c r="N18" s="145">
        <f t="shared" si="5"/>
        <v>27593</v>
      </c>
      <c r="O18" s="145">
        <v>0</v>
      </c>
      <c r="P18" s="145">
        <v>0</v>
      </c>
      <c r="Q18" s="145">
        <v>0</v>
      </c>
      <c r="R18" s="145">
        <v>27593</v>
      </c>
      <c r="S18" s="145"/>
      <c r="T18" s="145">
        <v>0</v>
      </c>
      <c r="U18" s="145">
        <v>566191</v>
      </c>
      <c r="V18" s="145">
        <f t="shared" si="6"/>
        <v>6492384</v>
      </c>
      <c r="W18" s="145">
        <f t="shared" si="7"/>
        <v>1778674</v>
      </c>
      <c r="X18" s="145">
        <f t="shared" si="8"/>
        <v>357841</v>
      </c>
      <c r="Y18" s="145">
        <f t="shared" si="9"/>
        <v>470</v>
      </c>
      <c r="Z18" s="145">
        <f t="shared" si="10"/>
        <v>1116900</v>
      </c>
      <c r="AA18" s="145">
        <f t="shared" si="11"/>
        <v>271383</v>
      </c>
      <c r="AB18" s="145">
        <f t="shared" si="12"/>
        <v>0</v>
      </c>
      <c r="AC18" s="145">
        <f t="shared" si="13"/>
        <v>32080</v>
      </c>
      <c r="AD18" s="145">
        <f t="shared" si="14"/>
        <v>4713710</v>
      </c>
    </row>
    <row r="19" spans="1:30" ht="12" customHeight="1">
      <c r="A19" s="146" t="s">
        <v>105</v>
      </c>
      <c r="B19" s="143" t="s">
        <v>348</v>
      </c>
      <c r="C19" s="146" t="s">
        <v>349</v>
      </c>
      <c r="D19" s="145">
        <f t="shared" si="2"/>
        <v>3695512</v>
      </c>
      <c r="E19" s="145">
        <f t="shared" si="3"/>
        <v>402080</v>
      </c>
      <c r="F19" s="145">
        <v>0</v>
      </c>
      <c r="G19" s="145">
        <v>500</v>
      </c>
      <c r="H19" s="145">
        <v>0</v>
      </c>
      <c r="I19" s="145">
        <v>172642</v>
      </c>
      <c r="J19" s="145"/>
      <c r="K19" s="145">
        <v>228938</v>
      </c>
      <c r="L19" s="145">
        <v>3293432</v>
      </c>
      <c r="M19" s="145">
        <f t="shared" si="4"/>
        <v>311525</v>
      </c>
      <c r="N19" s="145">
        <f t="shared" si="5"/>
        <v>10111</v>
      </c>
      <c r="O19" s="145">
        <v>0</v>
      </c>
      <c r="P19" s="145">
        <v>0</v>
      </c>
      <c r="Q19" s="145">
        <v>0</v>
      </c>
      <c r="R19" s="145">
        <v>10111</v>
      </c>
      <c r="S19" s="145"/>
      <c r="T19" s="145">
        <v>0</v>
      </c>
      <c r="U19" s="145">
        <v>301414</v>
      </c>
      <c r="V19" s="145">
        <f t="shared" si="6"/>
        <v>4007037</v>
      </c>
      <c r="W19" s="145">
        <f t="shared" si="7"/>
        <v>412191</v>
      </c>
      <c r="X19" s="145">
        <f t="shared" si="8"/>
        <v>0</v>
      </c>
      <c r="Y19" s="145">
        <f t="shared" si="9"/>
        <v>500</v>
      </c>
      <c r="Z19" s="145">
        <f t="shared" si="10"/>
        <v>0</v>
      </c>
      <c r="AA19" s="145">
        <f t="shared" si="11"/>
        <v>182753</v>
      </c>
      <c r="AB19" s="145">
        <f t="shared" si="12"/>
        <v>0</v>
      </c>
      <c r="AC19" s="145">
        <f t="shared" si="13"/>
        <v>228938</v>
      </c>
      <c r="AD19" s="145">
        <f t="shared" si="14"/>
        <v>3594846</v>
      </c>
    </row>
    <row r="20" spans="1:30" ht="12" customHeight="1">
      <c r="A20" s="146" t="s">
        <v>105</v>
      </c>
      <c r="B20" s="143" t="s">
        <v>350</v>
      </c>
      <c r="C20" s="146" t="s">
        <v>351</v>
      </c>
      <c r="D20" s="145">
        <f t="shared" si="2"/>
        <v>4919744</v>
      </c>
      <c r="E20" s="145">
        <f t="shared" si="3"/>
        <v>958975</v>
      </c>
      <c r="F20" s="145">
        <v>524998</v>
      </c>
      <c r="G20" s="145">
        <v>0</v>
      </c>
      <c r="H20" s="145">
        <v>0</v>
      </c>
      <c r="I20" s="145">
        <v>386501</v>
      </c>
      <c r="J20" s="145"/>
      <c r="K20" s="145">
        <v>47476</v>
      </c>
      <c r="L20" s="145">
        <v>3960769</v>
      </c>
      <c r="M20" s="145">
        <f t="shared" si="4"/>
        <v>1011407</v>
      </c>
      <c r="N20" s="145">
        <f t="shared" si="5"/>
        <v>126039</v>
      </c>
      <c r="O20" s="145">
        <v>0</v>
      </c>
      <c r="P20" s="145">
        <v>0</v>
      </c>
      <c r="Q20" s="145">
        <v>0</v>
      </c>
      <c r="R20" s="145">
        <v>126039</v>
      </c>
      <c r="S20" s="145"/>
      <c r="T20" s="145">
        <v>0</v>
      </c>
      <c r="U20" s="145">
        <v>885368</v>
      </c>
      <c r="V20" s="145">
        <f t="shared" si="6"/>
        <v>5931151</v>
      </c>
      <c r="W20" s="145">
        <f t="shared" si="7"/>
        <v>1085014</v>
      </c>
      <c r="X20" s="145">
        <f t="shared" si="8"/>
        <v>524998</v>
      </c>
      <c r="Y20" s="145">
        <f t="shared" si="9"/>
        <v>0</v>
      </c>
      <c r="Z20" s="145">
        <f t="shared" si="10"/>
        <v>0</v>
      </c>
      <c r="AA20" s="145">
        <f t="shared" si="11"/>
        <v>512540</v>
      </c>
      <c r="AB20" s="145">
        <f t="shared" si="12"/>
        <v>0</v>
      </c>
      <c r="AC20" s="145">
        <f t="shared" si="13"/>
        <v>47476</v>
      </c>
      <c r="AD20" s="145">
        <f t="shared" si="14"/>
        <v>4846137</v>
      </c>
    </row>
    <row r="21" spans="1:30" ht="12" customHeight="1">
      <c r="A21" s="146" t="s">
        <v>105</v>
      </c>
      <c r="B21" s="143" t="s">
        <v>352</v>
      </c>
      <c r="C21" s="146" t="s">
        <v>353</v>
      </c>
      <c r="D21" s="145">
        <f t="shared" si="2"/>
        <v>1786359</v>
      </c>
      <c r="E21" s="145">
        <f t="shared" si="3"/>
        <v>235555</v>
      </c>
      <c r="F21" s="145">
        <v>0</v>
      </c>
      <c r="G21" s="145">
        <v>163</v>
      </c>
      <c r="H21" s="145">
        <v>0</v>
      </c>
      <c r="I21" s="145">
        <v>233069</v>
      </c>
      <c r="J21" s="145"/>
      <c r="K21" s="145">
        <v>2323</v>
      </c>
      <c r="L21" s="145">
        <v>1550804</v>
      </c>
      <c r="M21" s="145">
        <f t="shared" si="4"/>
        <v>199699</v>
      </c>
      <c r="N21" s="145">
        <f t="shared" si="5"/>
        <v>0</v>
      </c>
      <c r="O21" s="145">
        <v>0</v>
      </c>
      <c r="P21" s="145">
        <v>0</v>
      </c>
      <c r="Q21" s="145">
        <v>0</v>
      </c>
      <c r="R21" s="145">
        <v>0</v>
      </c>
      <c r="S21" s="145"/>
      <c r="T21" s="145">
        <v>0</v>
      </c>
      <c r="U21" s="145">
        <v>199699</v>
      </c>
      <c r="V21" s="145">
        <f t="shared" si="6"/>
        <v>1986058</v>
      </c>
      <c r="W21" s="145">
        <f t="shared" si="7"/>
        <v>235555</v>
      </c>
      <c r="X21" s="145">
        <f t="shared" si="8"/>
        <v>0</v>
      </c>
      <c r="Y21" s="145">
        <f t="shared" si="9"/>
        <v>163</v>
      </c>
      <c r="Z21" s="145">
        <f t="shared" si="10"/>
        <v>0</v>
      </c>
      <c r="AA21" s="145">
        <f t="shared" si="11"/>
        <v>233069</v>
      </c>
      <c r="AB21" s="145">
        <f t="shared" si="12"/>
        <v>0</v>
      </c>
      <c r="AC21" s="145">
        <f t="shared" si="13"/>
        <v>2323</v>
      </c>
      <c r="AD21" s="145">
        <f t="shared" si="14"/>
        <v>1750503</v>
      </c>
    </row>
    <row r="22" spans="1:30" ht="12" customHeight="1">
      <c r="A22" s="146" t="s">
        <v>105</v>
      </c>
      <c r="B22" s="143" t="s">
        <v>354</v>
      </c>
      <c r="C22" s="146" t="s">
        <v>355</v>
      </c>
      <c r="D22" s="145">
        <f t="shared" si="2"/>
        <v>1887028</v>
      </c>
      <c r="E22" s="145">
        <f t="shared" si="3"/>
        <v>174463</v>
      </c>
      <c r="F22" s="145">
        <v>0</v>
      </c>
      <c r="G22" s="145">
        <v>196</v>
      </c>
      <c r="H22" s="145">
        <v>0</v>
      </c>
      <c r="I22" s="145">
        <v>142831</v>
      </c>
      <c r="J22" s="145"/>
      <c r="K22" s="145">
        <v>31436</v>
      </c>
      <c r="L22" s="145">
        <v>1712565</v>
      </c>
      <c r="M22" s="145">
        <f t="shared" si="4"/>
        <v>374758</v>
      </c>
      <c r="N22" s="145">
        <f t="shared" si="5"/>
        <v>61373</v>
      </c>
      <c r="O22" s="145">
        <v>0</v>
      </c>
      <c r="P22" s="145">
        <v>0</v>
      </c>
      <c r="Q22" s="145">
        <v>0</v>
      </c>
      <c r="R22" s="145">
        <v>61358</v>
      </c>
      <c r="S22" s="145"/>
      <c r="T22" s="145">
        <v>15</v>
      </c>
      <c r="U22" s="145">
        <v>313385</v>
      </c>
      <c r="V22" s="145">
        <f t="shared" si="6"/>
        <v>2261786</v>
      </c>
      <c r="W22" s="145">
        <f t="shared" si="7"/>
        <v>235836</v>
      </c>
      <c r="X22" s="145">
        <f t="shared" si="8"/>
        <v>0</v>
      </c>
      <c r="Y22" s="145">
        <f t="shared" si="9"/>
        <v>196</v>
      </c>
      <c r="Z22" s="145">
        <f t="shared" si="10"/>
        <v>0</v>
      </c>
      <c r="AA22" s="145">
        <f t="shared" si="11"/>
        <v>204189</v>
      </c>
      <c r="AB22" s="145">
        <f t="shared" si="12"/>
        <v>0</v>
      </c>
      <c r="AC22" s="145">
        <f t="shared" si="13"/>
        <v>31451</v>
      </c>
      <c r="AD22" s="145">
        <f t="shared" si="14"/>
        <v>2025950</v>
      </c>
    </row>
    <row r="23" spans="1:30" ht="12" customHeight="1">
      <c r="A23" s="146" t="s">
        <v>105</v>
      </c>
      <c r="B23" s="143" t="s">
        <v>356</v>
      </c>
      <c r="C23" s="146" t="s">
        <v>357</v>
      </c>
      <c r="D23" s="145">
        <f t="shared" si="2"/>
        <v>3006916</v>
      </c>
      <c r="E23" s="145">
        <f t="shared" si="3"/>
        <v>347177</v>
      </c>
      <c r="F23" s="145">
        <v>0</v>
      </c>
      <c r="G23" s="145">
        <v>0</v>
      </c>
      <c r="H23" s="145">
        <v>88700</v>
      </c>
      <c r="I23" s="145">
        <v>160725</v>
      </c>
      <c r="J23" s="145"/>
      <c r="K23" s="145">
        <v>97752</v>
      </c>
      <c r="L23" s="145">
        <v>2659739</v>
      </c>
      <c r="M23" s="145">
        <f t="shared" si="4"/>
        <v>203955</v>
      </c>
      <c r="N23" s="145">
        <f t="shared" si="5"/>
        <v>10837</v>
      </c>
      <c r="O23" s="145">
        <v>0</v>
      </c>
      <c r="P23" s="145">
        <v>0</v>
      </c>
      <c r="Q23" s="145">
        <v>0</v>
      </c>
      <c r="R23" s="145">
        <v>10762</v>
      </c>
      <c r="S23" s="145"/>
      <c r="T23" s="145">
        <v>75</v>
      </c>
      <c r="U23" s="145">
        <v>193118</v>
      </c>
      <c r="V23" s="145">
        <f t="shared" si="6"/>
        <v>3210871</v>
      </c>
      <c r="W23" s="145">
        <f t="shared" si="7"/>
        <v>358014</v>
      </c>
      <c r="X23" s="145">
        <f t="shared" si="8"/>
        <v>0</v>
      </c>
      <c r="Y23" s="145">
        <f t="shared" si="9"/>
        <v>0</v>
      </c>
      <c r="Z23" s="145">
        <f t="shared" si="10"/>
        <v>88700</v>
      </c>
      <c r="AA23" s="145">
        <f t="shared" si="11"/>
        <v>171487</v>
      </c>
      <c r="AB23" s="145">
        <f t="shared" si="12"/>
        <v>0</v>
      </c>
      <c r="AC23" s="145">
        <f t="shared" si="13"/>
        <v>97827</v>
      </c>
      <c r="AD23" s="145">
        <f t="shared" si="14"/>
        <v>2852857</v>
      </c>
    </row>
    <row r="24" spans="1:30" ht="12" customHeight="1">
      <c r="A24" s="146" t="s">
        <v>105</v>
      </c>
      <c r="B24" s="143" t="s">
        <v>358</v>
      </c>
      <c r="C24" s="146" t="s">
        <v>359</v>
      </c>
      <c r="D24" s="145">
        <f t="shared" si="2"/>
        <v>1562881</v>
      </c>
      <c r="E24" s="145">
        <f t="shared" si="3"/>
        <v>250740</v>
      </c>
      <c r="F24" s="145">
        <v>0</v>
      </c>
      <c r="G24" s="145">
        <v>230</v>
      </c>
      <c r="H24" s="145">
        <v>0</v>
      </c>
      <c r="I24" s="145">
        <v>225224</v>
      </c>
      <c r="J24" s="145"/>
      <c r="K24" s="145">
        <v>25286</v>
      </c>
      <c r="L24" s="145">
        <v>1312141</v>
      </c>
      <c r="M24" s="145">
        <f t="shared" si="4"/>
        <v>325751</v>
      </c>
      <c r="N24" s="145">
        <f t="shared" si="5"/>
        <v>36360</v>
      </c>
      <c r="O24" s="145">
        <v>0</v>
      </c>
      <c r="P24" s="145">
        <v>0</v>
      </c>
      <c r="Q24" s="145">
        <v>0</v>
      </c>
      <c r="R24" s="145">
        <v>36360</v>
      </c>
      <c r="S24" s="145"/>
      <c r="T24" s="145">
        <v>0</v>
      </c>
      <c r="U24" s="145">
        <v>289391</v>
      </c>
      <c r="V24" s="145">
        <f t="shared" si="6"/>
        <v>1888632</v>
      </c>
      <c r="W24" s="145">
        <f t="shared" si="7"/>
        <v>287100</v>
      </c>
      <c r="X24" s="145">
        <f t="shared" si="8"/>
        <v>0</v>
      </c>
      <c r="Y24" s="145">
        <f t="shared" si="9"/>
        <v>230</v>
      </c>
      <c r="Z24" s="145">
        <f t="shared" si="10"/>
        <v>0</v>
      </c>
      <c r="AA24" s="145">
        <f t="shared" si="11"/>
        <v>261584</v>
      </c>
      <c r="AB24" s="145">
        <f t="shared" si="12"/>
        <v>0</v>
      </c>
      <c r="AC24" s="145">
        <f t="shared" si="13"/>
        <v>25286</v>
      </c>
      <c r="AD24" s="145">
        <f t="shared" si="14"/>
        <v>1601532</v>
      </c>
    </row>
    <row r="25" spans="1:30" ht="12" customHeight="1">
      <c r="A25" s="146" t="s">
        <v>105</v>
      </c>
      <c r="B25" s="143" t="s">
        <v>360</v>
      </c>
      <c r="C25" s="146" t="s">
        <v>361</v>
      </c>
      <c r="D25" s="145">
        <f t="shared" si="2"/>
        <v>1882979</v>
      </c>
      <c r="E25" s="145">
        <f t="shared" si="3"/>
        <v>14800</v>
      </c>
      <c r="F25" s="145">
        <v>0</v>
      </c>
      <c r="G25" s="145">
        <v>0</v>
      </c>
      <c r="H25" s="145">
        <v>13900</v>
      </c>
      <c r="I25" s="145">
        <v>234</v>
      </c>
      <c r="J25" s="145"/>
      <c r="K25" s="145">
        <v>666</v>
      </c>
      <c r="L25" s="145">
        <v>1868179</v>
      </c>
      <c r="M25" s="145">
        <f t="shared" si="4"/>
        <v>317847</v>
      </c>
      <c r="N25" s="145">
        <f t="shared" si="5"/>
        <v>0</v>
      </c>
      <c r="O25" s="145">
        <v>0</v>
      </c>
      <c r="P25" s="145">
        <v>0</v>
      </c>
      <c r="Q25" s="145">
        <v>0</v>
      </c>
      <c r="R25" s="145">
        <v>0</v>
      </c>
      <c r="S25" s="145"/>
      <c r="T25" s="145">
        <v>0</v>
      </c>
      <c r="U25" s="145">
        <v>317847</v>
      </c>
      <c r="V25" s="145">
        <f t="shared" si="6"/>
        <v>2200826</v>
      </c>
      <c r="W25" s="145">
        <f t="shared" si="7"/>
        <v>14800</v>
      </c>
      <c r="X25" s="145">
        <f t="shared" si="8"/>
        <v>0</v>
      </c>
      <c r="Y25" s="145">
        <f t="shared" si="9"/>
        <v>0</v>
      </c>
      <c r="Z25" s="145">
        <f t="shared" si="10"/>
        <v>13900</v>
      </c>
      <c r="AA25" s="145">
        <f t="shared" si="11"/>
        <v>234</v>
      </c>
      <c r="AB25" s="145">
        <f t="shared" si="12"/>
        <v>0</v>
      </c>
      <c r="AC25" s="145">
        <f t="shared" si="13"/>
        <v>666</v>
      </c>
      <c r="AD25" s="145">
        <f t="shared" si="14"/>
        <v>2186026</v>
      </c>
    </row>
    <row r="26" spans="1:30" ht="12" customHeight="1">
      <c r="A26" s="146" t="s">
        <v>105</v>
      </c>
      <c r="B26" s="143" t="s">
        <v>362</v>
      </c>
      <c r="C26" s="146" t="s">
        <v>363</v>
      </c>
      <c r="D26" s="145">
        <f t="shared" si="2"/>
        <v>2377745</v>
      </c>
      <c r="E26" s="145">
        <f t="shared" si="3"/>
        <v>338486</v>
      </c>
      <c r="F26" s="145">
        <v>0</v>
      </c>
      <c r="G26" s="145">
        <v>166</v>
      </c>
      <c r="H26" s="145">
        <v>0</v>
      </c>
      <c r="I26" s="145">
        <v>314057</v>
      </c>
      <c r="J26" s="145"/>
      <c r="K26" s="145">
        <v>24263</v>
      </c>
      <c r="L26" s="145">
        <v>2039259</v>
      </c>
      <c r="M26" s="145">
        <f t="shared" si="4"/>
        <v>271910</v>
      </c>
      <c r="N26" s="145">
        <f t="shared" si="5"/>
        <v>36719</v>
      </c>
      <c r="O26" s="145">
        <v>0</v>
      </c>
      <c r="P26" s="145">
        <v>0</v>
      </c>
      <c r="Q26" s="145">
        <v>0</v>
      </c>
      <c r="R26" s="145">
        <v>21954</v>
      </c>
      <c r="S26" s="145"/>
      <c r="T26" s="145">
        <v>14765</v>
      </c>
      <c r="U26" s="145">
        <v>235191</v>
      </c>
      <c r="V26" s="145">
        <f t="shared" si="6"/>
        <v>2649655</v>
      </c>
      <c r="W26" s="145">
        <f t="shared" si="7"/>
        <v>375205</v>
      </c>
      <c r="X26" s="145">
        <f t="shared" si="8"/>
        <v>0</v>
      </c>
      <c r="Y26" s="145">
        <f t="shared" si="9"/>
        <v>166</v>
      </c>
      <c r="Z26" s="145">
        <f t="shared" si="10"/>
        <v>0</v>
      </c>
      <c r="AA26" s="145">
        <f t="shared" si="11"/>
        <v>336011</v>
      </c>
      <c r="AB26" s="145">
        <f t="shared" si="12"/>
        <v>0</v>
      </c>
      <c r="AC26" s="145">
        <f t="shared" si="13"/>
        <v>39028</v>
      </c>
      <c r="AD26" s="145">
        <f t="shared" si="14"/>
        <v>2274450</v>
      </c>
    </row>
    <row r="27" spans="1:30" ht="12" customHeight="1">
      <c r="A27" s="146" t="s">
        <v>105</v>
      </c>
      <c r="B27" s="143" t="s">
        <v>364</v>
      </c>
      <c r="C27" s="146" t="s">
        <v>365</v>
      </c>
      <c r="D27" s="145">
        <f t="shared" si="2"/>
        <v>1689007</v>
      </c>
      <c r="E27" s="145">
        <f t="shared" si="3"/>
        <v>22879</v>
      </c>
      <c r="F27" s="145">
        <v>0</v>
      </c>
      <c r="G27" s="145">
        <v>0</v>
      </c>
      <c r="H27" s="145">
        <v>0</v>
      </c>
      <c r="I27" s="145">
        <v>22879</v>
      </c>
      <c r="J27" s="145"/>
      <c r="K27" s="145">
        <v>0</v>
      </c>
      <c r="L27" s="145">
        <v>1666128</v>
      </c>
      <c r="M27" s="145">
        <f t="shared" si="4"/>
        <v>172952</v>
      </c>
      <c r="N27" s="145">
        <f t="shared" si="5"/>
        <v>90</v>
      </c>
      <c r="O27" s="145">
        <v>0</v>
      </c>
      <c r="P27" s="145">
        <v>0</v>
      </c>
      <c r="Q27" s="145">
        <v>0</v>
      </c>
      <c r="R27" s="145">
        <v>90</v>
      </c>
      <c r="S27" s="145"/>
      <c r="T27" s="145">
        <v>0</v>
      </c>
      <c r="U27" s="145">
        <v>172862</v>
      </c>
      <c r="V27" s="145">
        <f t="shared" si="6"/>
        <v>1861959</v>
      </c>
      <c r="W27" s="145">
        <f t="shared" si="7"/>
        <v>22969</v>
      </c>
      <c r="X27" s="145">
        <f t="shared" si="8"/>
        <v>0</v>
      </c>
      <c r="Y27" s="145">
        <f t="shared" si="9"/>
        <v>0</v>
      </c>
      <c r="Z27" s="145">
        <f t="shared" si="10"/>
        <v>0</v>
      </c>
      <c r="AA27" s="145">
        <f t="shared" si="11"/>
        <v>22969</v>
      </c>
      <c r="AB27" s="145">
        <f t="shared" si="12"/>
        <v>0</v>
      </c>
      <c r="AC27" s="145">
        <f t="shared" si="13"/>
        <v>0</v>
      </c>
      <c r="AD27" s="145">
        <f t="shared" si="14"/>
        <v>1838990</v>
      </c>
    </row>
    <row r="28" spans="1:30" ht="12" customHeight="1">
      <c r="A28" s="146" t="s">
        <v>105</v>
      </c>
      <c r="B28" s="143" t="s">
        <v>366</v>
      </c>
      <c r="C28" s="146" t="s">
        <v>367</v>
      </c>
      <c r="D28" s="145">
        <f t="shared" si="2"/>
        <v>2058889</v>
      </c>
      <c r="E28" s="145">
        <f t="shared" si="3"/>
        <v>177881</v>
      </c>
      <c r="F28" s="145">
        <v>0</v>
      </c>
      <c r="G28" s="145">
        <v>0</v>
      </c>
      <c r="H28" s="145">
        <v>0</v>
      </c>
      <c r="I28" s="145">
        <v>127463</v>
      </c>
      <c r="J28" s="145"/>
      <c r="K28" s="145">
        <v>50418</v>
      </c>
      <c r="L28" s="145">
        <v>1881008</v>
      </c>
      <c r="M28" s="145">
        <f t="shared" si="4"/>
        <v>36013</v>
      </c>
      <c r="N28" s="145">
        <f t="shared" si="5"/>
        <v>3847</v>
      </c>
      <c r="O28" s="145">
        <v>0</v>
      </c>
      <c r="P28" s="145">
        <v>0</v>
      </c>
      <c r="Q28" s="145">
        <v>0</v>
      </c>
      <c r="R28" s="145">
        <v>3461</v>
      </c>
      <c r="S28" s="145"/>
      <c r="T28" s="145">
        <v>386</v>
      </c>
      <c r="U28" s="145">
        <v>32166</v>
      </c>
      <c r="V28" s="145">
        <f t="shared" si="6"/>
        <v>2094902</v>
      </c>
      <c r="W28" s="145">
        <f t="shared" si="7"/>
        <v>181728</v>
      </c>
      <c r="X28" s="145">
        <f t="shared" si="8"/>
        <v>0</v>
      </c>
      <c r="Y28" s="145">
        <f t="shared" si="9"/>
        <v>0</v>
      </c>
      <c r="Z28" s="145">
        <f t="shared" si="10"/>
        <v>0</v>
      </c>
      <c r="AA28" s="145">
        <f t="shared" si="11"/>
        <v>130924</v>
      </c>
      <c r="AB28" s="145">
        <f t="shared" si="12"/>
        <v>0</v>
      </c>
      <c r="AC28" s="145">
        <f t="shared" si="13"/>
        <v>50804</v>
      </c>
      <c r="AD28" s="145">
        <f t="shared" si="14"/>
        <v>1913174</v>
      </c>
    </row>
    <row r="29" spans="1:30" ht="12" customHeight="1">
      <c r="A29" s="146" t="s">
        <v>105</v>
      </c>
      <c r="B29" s="143" t="s">
        <v>368</v>
      </c>
      <c r="C29" s="146" t="s">
        <v>369</v>
      </c>
      <c r="D29" s="145">
        <f t="shared" si="2"/>
        <v>900609</v>
      </c>
      <c r="E29" s="145">
        <f t="shared" si="3"/>
        <v>26785</v>
      </c>
      <c r="F29" s="145">
        <v>0</v>
      </c>
      <c r="G29" s="145">
        <v>129</v>
      </c>
      <c r="H29" s="145">
        <v>0</v>
      </c>
      <c r="I29" s="145">
        <v>26656</v>
      </c>
      <c r="J29" s="145"/>
      <c r="K29" s="145">
        <v>0</v>
      </c>
      <c r="L29" s="145">
        <v>873824</v>
      </c>
      <c r="M29" s="145">
        <f t="shared" si="4"/>
        <v>157589</v>
      </c>
      <c r="N29" s="145">
        <f t="shared" si="5"/>
        <v>0</v>
      </c>
      <c r="O29" s="145">
        <v>0</v>
      </c>
      <c r="P29" s="145">
        <v>0</v>
      </c>
      <c r="Q29" s="145">
        <v>0</v>
      </c>
      <c r="R29" s="145">
        <v>0</v>
      </c>
      <c r="S29" s="145"/>
      <c r="T29" s="145">
        <v>0</v>
      </c>
      <c r="U29" s="145">
        <v>157589</v>
      </c>
      <c r="V29" s="145">
        <f t="shared" si="6"/>
        <v>1058198</v>
      </c>
      <c r="W29" s="145">
        <f t="shared" si="7"/>
        <v>26785</v>
      </c>
      <c r="X29" s="145">
        <f t="shared" si="8"/>
        <v>0</v>
      </c>
      <c r="Y29" s="145">
        <f t="shared" si="9"/>
        <v>129</v>
      </c>
      <c r="Z29" s="145">
        <f t="shared" si="10"/>
        <v>0</v>
      </c>
      <c r="AA29" s="145">
        <f t="shared" si="11"/>
        <v>26656</v>
      </c>
      <c r="AB29" s="145">
        <f t="shared" si="12"/>
        <v>0</v>
      </c>
      <c r="AC29" s="145">
        <f t="shared" si="13"/>
        <v>0</v>
      </c>
      <c r="AD29" s="145">
        <f t="shared" si="14"/>
        <v>1031413</v>
      </c>
    </row>
    <row r="30" spans="1:30" ht="12" customHeight="1">
      <c r="A30" s="146" t="s">
        <v>105</v>
      </c>
      <c r="B30" s="143" t="s">
        <v>370</v>
      </c>
      <c r="C30" s="146" t="s">
        <v>371</v>
      </c>
      <c r="D30" s="145">
        <f t="shared" si="2"/>
        <v>1661479</v>
      </c>
      <c r="E30" s="145">
        <f t="shared" si="3"/>
        <v>9332</v>
      </c>
      <c r="F30" s="145">
        <v>0</v>
      </c>
      <c r="G30" s="145">
        <v>190</v>
      </c>
      <c r="H30" s="145">
        <v>0</v>
      </c>
      <c r="I30" s="145">
        <v>9142</v>
      </c>
      <c r="J30" s="145"/>
      <c r="K30" s="145">
        <v>0</v>
      </c>
      <c r="L30" s="145">
        <v>1652147</v>
      </c>
      <c r="M30" s="145">
        <f t="shared" si="4"/>
        <v>222512</v>
      </c>
      <c r="N30" s="145">
        <f t="shared" si="5"/>
        <v>0</v>
      </c>
      <c r="O30" s="145">
        <v>0</v>
      </c>
      <c r="P30" s="145">
        <v>0</v>
      </c>
      <c r="Q30" s="145">
        <v>0</v>
      </c>
      <c r="R30" s="145">
        <v>0</v>
      </c>
      <c r="S30" s="145"/>
      <c r="T30" s="145">
        <v>0</v>
      </c>
      <c r="U30" s="145">
        <v>222512</v>
      </c>
      <c r="V30" s="145">
        <f t="shared" si="6"/>
        <v>1883991</v>
      </c>
      <c r="W30" s="145">
        <f t="shared" si="7"/>
        <v>9332</v>
      </c>
      <c r="X30" s="145">
        <f t="shared" si="8"/>
        <v>0</v>
      </c>
      <c r="Y30" s="145">
        <f t="shared" si="9"/>
        <v>190</v>
      </c>
      <c r="Z30" s="145">
        <f t="shared" si="10"/>
        <v>0</v>
      </c>
      <c r="AA30" s="145">
        <f t="shared" si="11"/>
        <v>9142</v>
      </c>
      <c r="AB30" s="145">
        <f t="shared" si="12"/>
        <v>0</v>
      </c>
      <c r="AC30" s="145">
        <f t="shared" si="13"/>
        <v>0</v>
      </c>
      <c r="AD30" s="145">
        <f t="shared" si="14"/>
        <v>1874659</v>
      </c>
    </row>
    <row r="31" spans="1:30" ht="12" customHeight="1">
      <c r="A31" s="146" t="s">
        <v>105</v>
      </c>
      <c r="B31" s="143" t="s">
        <v>372</v>
      </c>
      <c r="C31" s="146" t="s">
        <v>373</v>
      </c>
      <c r="D31" s="145">
        <f t="shared" si="2"/>
        <v>2006212</v>
      </c>
      <c r="E31" s="145">
        <f t="shared" si="3"/>
        <v>224660</v>
      </c>
      <c r="F31" s="145">
        <v>0</v>
      </c>
      <c r="G31" s="145">
        <v>17000</v>
      </c>
      <c r="H31" s="145">
        <v>0</v>
      </c>
      <c r="I31" s="145">
        <v>108969</v>
      </c>
      <c r="J31" s="145"/>
      <c r="K31" s="145">
        <v>98691</v>
      </c>
      <c r="L31" s="145">
        <v>1781552</v>
      </c>
      <c r="M31" s="145">
        <f t="shared" si="4"/>
        <v>248592</v>
      </c>
      <c r="N31" s="145">
        <f t="shared" si="5"/>
        <v>32287</v>
      </c>
      <c r="O31" s="145">
        <v>0</v>
      </c>
      <c r="P31" s="145">
        <v>0</v>
      </c>
      <c r="Q31" s="145">
        <v>0</v>
      </c>
      <c r="R31" s="145">
        <v>30845</v>
      </c>
      <c r="S31" s="145"/>
      <c r="T31" s="145">
        <v>1442</v>
      </c>
      <c r="U31" s="145">
        <v>216305</v>
      </c>
      <c r="V31" s="145">
        <f t="shared" si="6"/>
        <v>2254804</v>
      </c>
      <c r="W31" s="145">
        <f t="shared" si="7"/>
        <v>256947</v>
      </c>
      <c r="X31" s="145">
        <f t="shared" si="8"/>
        <v>0</v>
      </c>
      <c r="Y31" s="145">
        <f t="shared" si="9"/>
        <v>17000</v>
      </c>
      <c r="Z31" s="145">
        <f t="shared" si="10"/>
        <v>0</v>
      </c>
      <c r="AA31" s="145">
        <f t="shared" si="11"/>
        <v>139814</v>
      </c>
      <c r="AB31" s="145">
        <f t="shared" si="12"/>
        <v>0</v>
      </c>
      <c r="AC31" s="145">
        <f t="shared" si="13"/>
        <v>100133</v>
      </c>
      <c r="AD31" s="145">
        <f t="shared" si="14"/>
        <v>1997857</v>
      </c>
    </row>
    <row r="32" spans="1:30" ht="12" customHeight="1">
      <c r="A32" s="146" t="s">
        <v>105</v>
      </c>
      <c r="B32" s="143" t="s">
        <v>374</v>
      </c>
      <c r="C32" s="146" t="s">
        <v>375</v>
      </c>
      <c r="D32" s="145">
        <f t="shared" si="2"/>
        <v>1310935</v>
      </c>
      <c r="E32" s="145">
        <f t="shared" si="3"/>
        <v>20901</v>
      </c>
      <c r="F32" s="145">
        <v>0</v>
      </c>
      <c r="G32" s="145">
        <v>0</v>
      </c>
      <c r="H32" s="145">
        <v>0</v>
      </c>
      <c r="I32" s="145">
        <v>6462</v>
      </c>
      <c r="J32" s="145"/>
      <c r="K32" s="145">
        <v>14439</v>
      </c>
      <c r="L32" s="145">
        <v>1290034</v>
      </c>
      <c r="M32" s="145">
        <f t="shared" si="4"/>
        <v>192816</v>
      </c>
      <c r="N32" s="145">
        <f t="shared" si="5"/>
        <v>10016</v>
      </c>
      <c r="O32" s="145">
        <v>0</v>
      </c>
      <c r="P32" s="145">
        <v>0</v>
      </c>
      <c r="Q32" s="145">
        <v>0</v>
      </c>
      <c r="R32" s="145">
        <v>9536</v>
      </c>
      <c r="S32" s="145"/>
      <c r="T32" s="145">
        <v>480</v>
      </c>
      <c r="U32" s="145">
        <v>182800</v>
      </c>
      <c r="V32" s="145">
        <f t="shared" si="6"/>
        <v>1503751</v>
      </c>
      <c r="W32" s="145">
        <f t="shared" si="7"/>
        <v>30917</v>
      </c>
      <c r="X32" s="145">
        <f t="shared" si="8"/>
        <v>0</v>
      </c>
      <c r="Y32" s="145">
        <f t="shared" si="9"/>
        <v>0</v>
      </c>
      <c r="Z32" s="145">
        <f t="shared" si="10"/>
        <v>0</v>
      </c>
      <c r="AA32" s="145">
        <f t="shared" si="11"/>
        <v>15998</v>
      </c>
      <c r="AB32" s="145">
        <f t="shared" si="12"/>
        <v>0</v>
      </c>
      <c r="AC32" s="145">
        <f t="shared" si="13"/>
        <v>14919</v>
      </c>
      <c r="AD32" s="145">
        <f t="shared" si="14"/>
        <v>1472834</v>
      </c>
    </row>
    <row r="33" spans="1:30" ht="12" customHeight="1">
      <c r="A33" s="146" t="s">
        <v>105</v>
      </c>
      <c r="B33" s="143" t="s">
        <v>376</v>
      </c>
      <c r="C33" s="146" t="s">
        <v>377</v>
      </c>
      <c r="D33" s="145">
        <f t="shared" si="2"/>
        <v>736901</v>
      </c>
      <c r="E33" s="145">
        <f t="shared" si="3"/>
        <v>8546</v>
      </c>
      <c r="F33" s="145">
        <v>110</v>
      </c>
      <c r="G33" s="145">
        <v>0</v>
      </c>
      <c r="H33" s="145">
        <v>0</v>
      </c>
      <c r="I33" s="145">
        <v>8436</v>
      </c>
      <c r="J33" s="145"/>
      <c r="K33" s="145">
        <v>0</v>
      </c>
      <c r="L33" s="145">
        <v>728355</v>
      </c>
      <c r="M33" s="145">
        <f t="shared" si="4"/>
        <v>138693</v>
      </c>
      <c r="N33" s="145">
        <f t="shared" si="5"/>
        <v>8394</v>
      </c>
      <c r="O33" s="145">
        <v>0</v>
      </c>
      <c r="P33" s="145">
        <v>0</v>
      </c>
      <c r="Q33" s="145">
        <v>0</v>
      </c>
      <c r="R33" s="145">
        <v>8394</v>
      </c>
      <c r="S33" s="145"/>
      <c r="T33" s="145">
        <v>0</v>
      </c>
      <c r="U33" s="145">
        <v>130299</v>
      </c>
      <c r="V33" s="145">
        <f t="shared" si="6"/>
        <v>875594</v>
      </c>
      <c r="W33" s="145">
        <f t="shared" si="7"/>
        <v>16940</v>
      </c>
      <c r="X33" s="145">
        <f t="shared" si="8"/>
        <v>110</v>
      </c>
      <c r="Y33" s="145">
        <f t="shared" si="9"/>
        <v>0</v>
      </c>
      <c r="Z33" s="145">
        <f t="shared" si="10"/>
        <v>0</v>
      </c>
      <c r="AA33" s="145">
        <f t="shared" si="11"/>
        <v>16830</v>
      </c>
      <c r="AB33" s="145">
        <f t="shared" si="12"/>
        <v>0</v>
      </c>
      <c r="AC33" s="145">
        <f t="shared" si="13"/>
        <v>0</v>
      </c>
      <c r="AD33" s="145">
        <f t="shared" si="14"/>
        <v>858654</v>
      </c>
    </row>
    <row r="34" spans="1:30" ht="12" customHeight="1">
      <c r="A34" s="146" t="s">
        <v>105</v>
      </c>
      <c r="B34" s="143" t="s">
        <v>378</v>
      </c>
      <c r="C34" s="146" t="s">
        <v>379</v>
      </c>
      <c r="D34" s="145">
        <f t="shared" si="2"/>
        <v>940869</v>
      </c>
      <c r="E34" s="145">
        <f t="shared" si="3"/>
        <v>24202</v>
      </c>
      <c r="F34" s="145">
        <v>0</v>
      </c>
      <c r="G34" s="145">
        <v>114</v>
      </c>
      <c r="H34" s="145">
        <v>0</v>
      </c>
      <c r="I34" s="145">
        <v>4399</v>
      </c>
      <c r="J34" s="145"/>
      <c r="K34" s="145">
        <v>19689</v>
      </c>
      <c r="L34" s="145">
        <v>916667</v>
      </c>
      <c r="M34" s="145">
        <f t="shared" si="4"/>
        <v>106053</v>
      </c>
      <c r="N34" s="145">
        <f t="shared" si="5"/>
        <v>0</v>
      </c>
      <c r="O34" s="145">
        <v>0</v>
      </c>
      <c r="P34" s="145">
        <v>0</v>
      </c>
      <c r="Q34" s="145">
        <v>0</v>
      </c>
      <c r="R34" s="145">
        <v>0</v>
      </c>
      <c r="S34" s="145"/>
      <c r="T34" s="145">
        <v>0</v>
      </c>
      <c r="U34" s="145">
        <v>106053</v>
      </c>
      <c r="V34" s="145">
        <f t="shared" si="6"/>
        <v>1046922</v>
      </c>
      <c r="W34" s="145">
        <f t="shared" si="7"/>
        <v>24202</v>
      </c>
      <c r="X34" s="145">
        <f t="shared" si="8"/>
        <v>0</v>
      </c>
      <c r="Y34" s="145">
        <f t="shared" si="9"/>
        <v>114</v>
      </c>
      <c r="Z34" s="145">
        <f t="shared" si="10"/>
        <v>0</v>
      </c>
      <c r="AA34" s="145">
        <f t="shared" si="11"/>
        <v>4399</v>
      </c>
      <c r="AB34" s="145">
        <f t="shared" si="12"/>
        <v>0</v>
      </c>
      <c r="AC34" s="145">
        <f t="shared" si="13"/>
        <v>19689</v>
      </c>
      <c r="AD34" s="145">
        <f t="shared" si="14"/>
        <v>1022720</v>
      </c>
    </row>
    <row r="35" spans="1:30" ht="12" customHeight="1">
      <c r="A35" s="146" t="s">
        <v>105</v>
      </c>
      <c r="B35" s="143" t="s">
        <v>380</v>
      </c>
      <c r="C35" s="146" t="s">
        <v>381</v>
      </c>
      <c r="D35" s="145">
        <f t="shared" si="2"/>
        <v>6035827</v>
      </c>
      <c r="E35" s="145">
        <f t="shared" si="3"/>
        <v>2855</v>
      </c>
      <c r="F35" s="145">
        <v>0</v>
      </c>
      <c r="G35" s="145">
        <v>0</v>
      </c>
      <c r="H35" s="145">
        <v>0</v>
      </c>
      <c r="I35" s="145">
        <v>2855</v>
      </c>
      <c r="J35" s="145"/>
      <c r="K35" s="145">
        <v>0</v>
      </c>
      <c r="L35" s="145">
        <v>6032972</v>
      </c>
      <c r="M35" s="145">
        <f t="shared" si="4"/>
        <v>490713</v>
      </c>
      <c r="N35" s="145">
        <f t="shared" si="5"/>
        <v>0</v>
      </c>
      <c r="O35" s="145">
        <v>0</v>
      </c>
      <c r="P35" s="145">
        <v>0</v>
      </c>
      <c r="Q35" s="145">
        <v>0</v>
      </c>
      <c r="R35" s="145">
        <v>0</v>
      </c>
      <c r="S35" s="145"/>
      <c r="T35" s="145">
        <v>0</v>
      </c>
      <c r="U35" s="145">
        <v>490713</v>
      </c>
      <c r="V35" s="145">
        <f t="shared" si="6"/>
        <v>6526540</v>
      </c>
      <c r="W35" s="145">
        <f t="shared" si="7"/>
        <v>2855</v>
      </c>
      <c r="X35" s="145">
        <f t="shared" si="8"/>
        <v>0</v>
      </c>
      <c r="Y35" s="145">
        <f t="shared" si="9"/>
        <v>0</v>
      </c>
      <c r="Z35" s="145">
        <f t="shared" si="10"/>
        <v>0</v>
      </c>
      <c r="AA35" s="145">
        <f t="shared" si="11"/>
        <v>2855</v>
      </c>
      <c r="AB35" s="145">
        <f t="shared" si="12"/>
        <v>0</v>
      </c>
      <c r="AC35" s="145">
        <f t="shared" si="13"/>
        <v>0</v>
      </c>
      <c r="AD35" s="145">
        <f t="shared" si="14"/>
        <v>6523685</v>
      </c>
    </row>
    <row r="36" spans="1:30" ht="12" customHeight="1">
      <c r="A36" s="146" t="s">
        <v>105</v>
      </c>
      <c r="B36" s="143" t="s">
        <v>382</v>
      </c>
      <c r="C36" s="146" t="s">
        <v>383</v>
      </c>
      <c r="D36" s="145">
        <f t="shared" si="2"/>
        <v>865238</v>
      </c>
      <c r="E36" s="145">
        <f t="shared" si="3"/>
        <v>94884</v>
      </c>
      <c r="F36" s="145">
        <v>0</v>
      </c>
      <c r="G36" s="145">
        <v>0</v>
      </c>
      <c r="H36" s="145">
        <v>9900</v>
      </c>
      <c r="I36" s="145">
        <v>82055</v>
      </c>
      <c r="J36" s="145"/>
      <c r="K36" s="145">
        <v>2929</v>
      </c>
      <c r="L36" s="145">
        <v>770354</v>
      </c>
      <c r="M36" s="145">
        <f t="shared" si="4"/>
        <v>221364</v>
      </c>
      <c r="N36" s="145">
        <f t="shared" si="5"/>
        <v>50062</v>
      </c>
      <c r="O36" s="145">
        <v>0</v>
      </c>
      <c r="P36" s="145">
        <v>0</v>
      </c>
      <c r="Q36" s="145">
        <v>0</v>
      </c>
      <c r="R36" s="145">
        <v>50023</v>
      </c>
      <c r="S36" s="145"/>
      <c r="T36" s="145">
        <v>39</v>
      </c>
      <c r="U36" s="145">
        <v>171302</v>
      </c>
      <c r="V36" s="145">
        <f t="shared" si="6"/>
        <v>1086602</v>
      </c>
      <c r="W36" s="145">
        <f t="shared" si="7"/>
        <v>144946</v>
      </c>
      <c r="X36" s="145">
        <f t="shared" si="8"/>
        <v>0</v>
      </c>
      <c r="Y36" s="145">
        <f t="shared" si="9"/>
        <v>0</v>
      </c>
      <c r="Z36" s="145">
        <f t="shared" si="10"/>
        <v>9900</v>
      </c>
      <c r="AA36" s="145">
        <f t="shared" si="11"/>
        <v>132078</v>
      </c>
      <c r="AB36" s="145">
        <f t="shared" si="12"/>
        <v>0</v>
      </c>
      <c r="AC36" s="145">
        <f t="shared" si="13"/>
        <v>2968</v>
      </c>
      <c r="AD36" s="145">
        <f t="shared" si="14"/>
        <v>941656</v>
      </c>
    </row>
    <row r="37" spans="1:30" ht="12" customHeight="1">
      <c r="A37" s="146" t="s">
        <v>105</v>
      </c>
      <c r="B37" s="143" t="s">
        <v>384</v>
      </c>
      <c r="C37" s="146" t="s">
        <v>385</v>
      </c>
      <c r="D37" s="145">
        <f t="shared" si="2"/>
        <v>1025921</v>
      </c>
      <c r="E37" s="145">
        <f t="shared" si="3"/>
        <v>122368</v>
      </c>
      <c r="F37" s="145">
        <v>0</v>
      </c>
      <c r="G37" s="145">
        <v>500</v>
      </c>
      <c r="H37" s="145">
        <v>0</v>
      </c>
      <c r="I37" s="145">
        <v>83210</v>
      </c>
      <c r="J37" s="145"/>
      <c r="K37" s="145">
        <v>38658</v>
      </c>
      <c r="L37" s="145">
        <v>903553</v>
      </c>
      <c r="M37" s="145">
        <f t="shared" si="4"/>
        <v>64507</v>
      </c>
      <c r="N37" s="145">
        <f t="shared" si="5"/>
        <v>5149</v>
      </c>
      <c r="O37" s="145">
        <v>0</v>
      </c>
      <c r="P37" s="145">
        <v>520</v>
      </c>
      <c r="Q37" s="145">
        <v>0</v>
      </c>
      <c r="R37" s="145">
        <v>4629</v>
      </c>
      <c r="S37" s="145"/>
      <c r="T37" s="145">
        <v>0</v>
      </c>
      <c r="U37" s="145">
        <v>59358</v>
      </c>
      <c r="V37" s="145">
        <f t="shared" si="6"/>
        <v>1090428</v>
      </c>
      <c r="W37" s="145">
        <f t="shared" si="7"/>
        <v>127517</v>
      </c>
      <c r="X37" s="145">
        <f t="shared" si="8"/>
        <v>0</v>
      </c>
      <c r="Y37" s="145">
        <f t="shared" si="9"/>
        <v>1020</v>
      </c>
      <c r="Z37" s="145">
        <f t="shared" si="10"/>
        <v>0</v>
      </c>
      <c r="AA37" s="145">
        <f t="shared" si="11"/>
        <v>87839</v>
      </c>
      <c r="AB37" s="145">
        <f t="shared" si="12"/>
        <v>0</v>
      </c>
      <c r="AC37" s="145">
        <f t="shared" si="13"/>
        <v>38658</v>
      </c>
      <c r="AD37" s="145">
        <f t="shared" si="14"/>
        <v>962911</v>
      </c>
    </row>
    <row r="38" spans="1:30" ht="12" customHeight="1">
      <c r="A38" s="146" t="s">
        <v>105</v>
      </c>
      <c r="B38" s="143" t="s">
        <v>386</v>
      </c>
      <c r="C38" s="146" t="s">
        <v>387</v>
      </c>
      <c r="D38" s="145">
        <f t="shared" si="2"/>
        <v>1037855</v>
      </c>
      <c r="E38" s="145">
        <f t="shared" si="3"/>
        <v>318003</v>
      </c>
      <c r="F38" s="145">
        <v>0</v>
      </c>
      <c r="G38" s="145">
        <v>152</v>
      </c>
      <c r="H38" s="145">
        <v>0</v>
      </c>
      <c r="I38" s="145">
        <v>298895</v>
      </c>
      <c r="J38" s="145"/>
      <c r="K38" s="145">
        <v>18956</v>
      </c>
      <c r="L38" s="145">
        <v>719852</v>
      </c>
      <c r="M38" s="145">
        <f t="shared" si="4"/>
        <v>132132</v>
      </c>
      <c r="N38" s="145">
        <f t="shared" si="5"/>
        <v>9767</v>
      </c>
      <c r="O38" s="145">
        <v>0</v>
      </c>
      <c r="P38" s="145">
        <v>0</v>
      </c>
      <c r="Q38" s="145">
        <v>0</v>
      </c>
      <c r="R38" s="145">
        <v>9767</v>
      </c>
      <c r="S38" s="145"/>
      <c r="T38" s="145">
        <v>0</v>
      </c>
      <c r="U38" s="145">
        <v>122365</v>
      </c>
      <c r="V38" s="145">
        <f t="shared" si="6"/>
        <v>1169987</v>
      </c>
      <c r="W38" s="145">
        <f t="shared" si="7"/>
        <v>327770</v>
      </c>
      <c r="X38" s="145">
        <f t="shared" si="8"/>
        <v>0</v>
      </c>
      <c r="Y38" s="145">
        <f t="shared" si="9"/>
        <v>152</v>
      </c>
      <c r="Z38" s="145">
        <f t="shared" si="10"/>
        <v>0</v>
      </c>
      <c r="AA38" s="145">
        <f t="shared" si="11"/>
        <v>308662</v>
      </c>
      <c r="AB38" s="145">
        <f t="shared" si="12"/>
        <v>0</v>
      </c>
      <c r="AC38" s="145">
        <f t="shared" si="13"/>
        <v>18956</v>
      </c>
      <c r="AD38" s="145">
        <f t="shared" si="14"/>
        <v>842217</v>
      </c>
    </row>
    <row r="39" spans="1:30" ht="12" customHeight="1">
      <c r="A39" s="146" t="s">
        <v>105</v>
      </c>
      <c r="B39" s="143" t="s">
        <v>388</v>
      </c>
      <c r="C39" s="146" t="s">
        <v>389</v>
      </c>
      <c r="D39" s="145">
        <f t="shared" si="2"/>
        <v>688860</v>
      </c>
      <c r="E39" s="145">
        <f t="shared" si="3"/>
        <v>23504</v>
      </c>
      <c r="F39" s="145">
        <v>0</v>
      </c>
      <c r="G39" s="145">
        <v>0</v>
      </c>
      <c r="H39" s="145">
        <v>0</v>
      </c>
      <c r="I39" s="145">
        <v>3534</v>
      </c>
      <c r="J39" s="145"/>
      <c r="K39" s="145">
        <v>19970</v>
      </c>
      <c r="L39" s="145">
        <v>665356</v>
      </c>
      <c r="M39" s="145">
        <f t="shared" si="4"/>
        <v>41152</v>
      </c>
      <c r="N39" s="145">
        <f t="shared" si="5"/>
        <v>1129</v>
      </c>
      <c r="O39" s="145">
        <v>0</v>
      </c>
      <c r="P39" s="145">
        <v>0</v>
      </c>
      <c r="Q39" s="145">
        <v>0</v>
      </c>
      <c r="R39" s="145">
        <v>1129</v>
      </c>
      <c r="S39" s="145"/>
      <c r="T39" s="145">
        <v>0</v>
      </c>
      <c r="U39" s="145">
        <v>40023</v>
      </c>
      <c r="V39" s="145">
        <f t="shared" si="6"/>
        <v>730012</v>
      </c>
      <c r="W39" s="145">
        <f t="shared" si="7"/>
        <v>24633</v>
      </c>
      <c r="X39" s="145">
        <f t="shared" si="8"/>
        <v>0</v>
      </c>
      <c r="Y39" s="145">
        <f t="shared" si="9"/>
        <v>0</v>
      </c>
      <c r="Z39" s="145">
        <f t="shared" si="10"/>
        <v>0</v>
      </c>
      <c r="AA39" s="145">
        <f t="shared" si="11"/>
        <v>4663</v>
      </c>
      <c r="AB39" s="145">
        <f t="shared" si="12"/>
        <v>0</v>
      </c>
      <c r="AC39" s="145">
        <f t="shared" si="13"/>
        <v>19970</v>
      </c>
      <c r="AD39" s="145">
        <f t="shared" si="14"/>
        <v>705379</v>
      </c>
    </row>
    <row r="40" spans="1:30" ht="12" customHeight="1">
      <c r="A40" s="146" t="s">
        <v>105</v>
      </c>
      <c r="B40" s="143" t="s">
        <v>390</v>
      </c>
      <c r="C40" s="146" t="s">
        <v>391</v>
      </c>
      <c r="D40" s="145">
        <f t="shared" si="2"/>
        <v>692623</v>
      </c>
      <c r="E40" s="145">
        <f t="shared" si="3"/>
        <v>93263</v>
      </c>
      <c r="F40" s="145">
        <v>0</v>
      </c>
      <c r="G40" s="145">
        <v>0</v>
      </c>
      <c r="H40" s="145">
        <v>9700</v>
      </c>
      <c r="I40" s="145">
        <v>80302</v>
      </c>
      <c r="J40" s="145"/>
      <c r="K40" s="145">
        <v>3261</v>
      </c>
      <c r="L40" s="145">
        <v>599360</v>
      </c>
      <c r="M40" s="145">
        <f t="shared" si="4"/>
        <v>176848</v>
      </c>
      <c r="N40" s="145">
        <f t="shared" si="5"/>
        <v>0</v>
      </c>
      <c r="O40" s="145">
        <v>0</v>
      </c>
      <c r="P40" s="145">
        <v>0</v>
      </c>
      <c r="Q40" s="145">
        <v>0</v>
      </c>
      <c r="R40" s="145">
        <v>0</v>
      </c>
      <c r="S40" s="145"/>
      <c r="T40" s="145">
        <v>0</v>
      </c>
      <c r="U40" s="145">
        <v>176848</v>
      </c>
      <c r="V40" s="145">
        <f t="shared" si="6"/>
        <v>869471</v>
      </c>
      <c r="W40" s="145">
        <f t="shared" si="7"/>
        <v>93263</v>
      </c>
      <c r="X40" s="145">
        <f t="shared" si="8"/>
        <v>0</v>
      </c>
      <c r="Y40" s="145">
        <f t="shared" si="9"/>
        <v>0</v>
      </c>
      <c r="Z40" s="145">
        <f t="shared" si="10"/>
        <v>9700</v>
      </c>
      <c r="AA40" s="145">
        <f t="shared" si="11"/>
        <v>80302</v>
      </c>
      <c r="AB40" s="145">
        <f t="shared" si="12"/>
        <v>0</v>
      </c>
      <c r="AC40" s="145">
        <f t="shared" si="13"/>
        <v>3261</v>
      </c>
      <c r="AD40" s="145">
        <f t="shared" si="14"/>
        <v>776208</v>
      </c>
    </row>
    <row r="41" spans="1:30" ht="12" customHeight="1">
      <c r="A41" s="146" t="s">
        <v>105</v>
      </c>
      <c r="B41" s="143" t="s">
        <v>392</v>
      </c>
      <c r="C41" s="146" t="s">
        <v>393</v>
      </c>
      <c r="D41" s="145">
        <f t="shared" si="2"/>
        <v>428073</v>
      </c>
      <c r="E41" s="145">
        <f t="shared" si="3"/>
        <v>16769</v>
      </c>
      <c r="F41" s="145">
        <v>0</v>
      </c>
      <c r="G41" s="145">
        <v>0</v>
      </c>
      <c r="H41" s="145">
        <v>0</v>
      </c>
      <c r="I41" s="145">
        <v>14065</v>
      </c>
      <c r="J41" s="145"/>
      <c r="K41" s="145">
        <v>2704</v>
      </c>
      <c r="L41" s="145">
        <v>411304</v>
      </c>
      <c r="M41" s="145">
        <f t="shared" si="4"/>
        <v>109558</v>
      </c>
      <c r="N41" s="145">
        <f t="shared" si="5"/>
        <v>9663</v>
      </c>
      <c r="O41" s="145">
        <v>0</v>
      </c>
      <c r="P41" s="145">
        <v>0</v>
      </c>
      <c r="Q41" s="145">
        <v>0</v>
      </c>
      <c r="R41" s="145">
        <v>9663</v>
      </c>
      <c r="S41" s="145"/>
      <c r="T41" s="145">
        <v>0</v>
      </c>
      <c r="U41" s="145">
        <v>99895</v>
      </c>
      <c r="V41" s="145">
        <f t="shared" si="6"/>
        <v>537631</v>
      </c>
      <c r="W41" s="145">
        <f t="shared" si="7"/>
        <v>26432</v>
      </c>
      <c r="X41" s="145">
        <f t="shared" si="8"/>
        <v>0</v>
      </c>
      <c r="Y41" s="145">
        <f t="shared" si="9"/>
        <v>0</v>
      </c>
      <c r="Z41" s="145">
        <f t="shared" si="10"/>
        <v>0</v>
      </c>
      <c r="AA41" s="145">
        <f t="shared" si="11"/>
        <v>23728</v>
      </c>
      <c r="AB41" s="145">
        <f t="shared" si="12"/>
        <v>0</v>
      </c>
      <c r="AC41" s="145">
        <f t="shared" si="13"/>
        <v>2704</v>
      </c>
      <c r="AD41" s="145">
        <f t="shared" si="14"/>
        <v>511199</v>
      </c>
    </row>
    <row r="42" spans="1:30" ht="12" customHeight="1">
      <c r="A42" s="146" t="s">
        <v>105</v>
      </c>
      <c r="B42" s="143" t="s">
        <v>394</v>
      </c>
      <c r="C42" s="146" t="s">
        <v>395</v>
      </c>
      <c r="D42" s="145">
        <f t="shared" si="2"/>
        <v>600727</v>
      </c>
      <c r="E42" s="145">
        <f t="shared" si="3"/>
        <v>39687</v>
      </c>
      <c r="F42" s="145">
        <v>0</v>
      </c>
      <c r="G42" s="145">
        <v>29586</v>
      </c>
      <c r="H42" s="145">
        <v>2000</v>
      </c>
      <c r="I42" s="145">
        <v>69</v>
      </c>
      <c r="J42" s="145"/>
      <c r="K42" s="145">
        <v>8032</v>
      </c>
      <c r="L42" s="145">
        <v>561040</v>
      </c>
      <c r="M42" s="145">
        <f t="shared" si="4"/>
        <v>99555</v>
      </c>
      <c r="N42" s="145">
        <f t="shared" si="5"/>
        <v>43271</v>
      </c>
      <c r="O42" s="145">
        <v>0</v>
      </c>
      <c r="P42" s="145">
        <v>18600</v>
      </c>
      <c r="Q42" s="145">
        <v>5700</v>
      </c>
      <c r="R42" s="145">
        <v>7944</v>
      </c>
      <c r="S42" s="145"/>
      <c r="T42" s="145">
        <v>11027</v>
      </c>
      <c r="U42" s="145">
        <v>56284</v>
      </c>
      <c r="V42" s="145">
        <f t="shared" si="6"/>
        <v>700282</v>
      </c>
      <c r="W42" s="145">
        <f t="shared" si="7"/>
        <v>82958</v>
      </c>
      <c r="X42" s="145">
        <f t="shared" si="8"/>
        <v>0</v>
      </c>
      <c r="Y42" s="145">
        <f t="shared" si="9"/>
        <v>48186</v>
      </c>
      <c r="Z42" s="145">
        <f t="shared" si="10"/>
        <v>7700</v>
      </c>
      <c r="AA42" s="145">
        <f t="shared" si="11"/>
        <v>8013</v>
      </c>
      <c r="AB42" s="145">
        <f t="shared" si="12"/>
        <v>0</v>
      </c>
      <c r="AC42" s="145">
        <f t="shared" si="13"/>
        <v>19059</v>
      </c>
      <c r="AD42" s="145">
        <f t="shared" si="14"/>
        <v>617324</v>
      </c>
    </row>
    <row r="43" spans="1:30" ht="12" customHeight="1">
      <c r="A43" s="146" t="s">
        <v>105</v>
      </c>
      <c r="B43" s="143" t="s">
        <v>396</v>
      </c>
      <c r="C43" s="146" t="s">
        <v>397</v>
      </c>
      <c r="D43" s="145">
        <f t="shared" si="2"/>
        <v>310964</v>
      </c>
      <c r="E43" s="145">
        <f t="shared" si="3"/>
        <v>8685</v>
      </c>
      <c r="F43" s="145">
        <v>0</v>
      </c>
      <c r="G43" s="145">
        <v>0</v>
      </c>
      <c r="H43" s="145">
        <v>0</v>
      </c>
      <c r="I43" s="145">
        <v>2445</v>
      </c>
      <c r="J43" s="145"/>
      <c r="K43" s="145">
        <v>6240</v>
      </c>
      <c r="L43" s="145">
        <v>302279</v>
      </c>
      <c r="M43" s="145">
        <f t="shared" si="4"/>
        <v>127639</v>
      </c>
      <c r="N43" s="145">
        <f t="shared" si="5"/>
        <v>34504</v>
      </c>
      <c r="O43" s="145">
        <v>0</v>
      </c>
      <c r="P43" s="145">
        <v>0</v>
      </c>
      <c r="Q43" s="145">
        <v>0</v>
      </c>
      <c r="R43" s="145">
        <v>34504</v>
      </c>
      <c r="S43" s="145"/>
      <c r="T43" s="145">
        <v>0</v>
      </c>
      <c r="U43" s="145">
        <v>93135</v>
      </c>
      <c r="V43" s="145">
        <f t="shared" si="6"/>
        <v>438603</v>
      </c>
      <c r="W43" s="145">
        <f t="shared" si="7"/>
        <v>43189</v>
      </c>
      <c r="X43" s="145">
        <f t="shared" si="8"/>
        <v>0</v>
      </c>
      <c r="Y43" s="145">
        <f t="shared" si="9"/>
        <v>0</v>
      </c>
      <c r="Z43" s="145">
        <f t="shared" si="10"/>
        <v>0</v>
      </c>
      <c r="AA43" s="145">
        <f t="shared" si="11"/>
        <v>36949</v>
      </c>
      <c r="AB43" s="145">
        <f t="shared" si="12"/>
        <v>0</v>
      </c>
      <c r="AC43" s="145">
        <f t="shared" si="13"/>
        <v>6240</v>
      </c>
      <c r="AD43" s="145">
        <f t="shared" si="14"/>
        <v>395414</v>
      </c>
    </row>
    <row r="44" spans="1:30" ht="12" customHeight="1">
      <c r="A44" s="146" t="s">
        <v>105</v>
      </c>
      <c r="B44" s="143" t="s">
        <v>398</v>
      </c>
      <c r="C44" s="146" t="s">
        <v>399</v>
      </c>
      <c r="D44" s="145">
        <f t="shared" si="2"/>
        <v>525782</v>
      </c>
      <c r="E44" s="145">
        <f t="shared" si="3"/>
        <v>28911</v>
      </c>
      <c r="F44" s="145">
        <v>0</v>
      </c>
      <c r="G44" s="145">
        <v>0</v>
      </c>
      <c r="H44" s="145">
        <v>0</v>
      </c>
      <c r="I44" s="145">
        <v>27962</v>
      </c>
      <c r="J44" s="145"/>
      <c r="K44" s="145">
        <v>949</v>
      </c>
      <c r="L44" s="145">
        <v>496871</v>
      </c>
      <c r="M44" s="145">
        <f t="shared" si="4"/>
        <v>64389</v>
      </c>
      <c r="N44" s="145">
        <f t="shared" si="5"/>
        <v>0</v>
      </c>
      <c r="O44" s="145">
        <v>0</v>
      </c>
      <c r="P44" s="145">
        <v>0</v>
      </c>
      <c r="Q44" s="145">
        <v>0</v>
      </c>
      <c r="R44" s="145">
        <v>0</v>
      </c>
      <c r="S44" s="145"/>
      <c r="T44" s="145">
        <v>0</v>
      </c>
      <c r="U44" s="145">
        <v>64389</v>
      </c>
      <c r="V44" s="145">
        <f t="shared" si="6"/>
        <v>590171</v>
      </c>
      <c r="W44" s="145">
        <f t="shared" si="7"/>
        <v>28911</v>
      </c>
      <c r="X44" s="145">
        <f t="shared" si="8"/>
        <v>0</v>
      </c>
      <c r="Y44" s="145">
        <f t="shared" si="9"/>
        <v>0</v>
      </c>
      <c r="Z44" s="145">
        <f t="shared" si="10"/>
        <v>0</v>
      </c>
      <c r="AA44" s="145">
        <f t="shared" si="11"/>
        <v>27962</v>
      </c>
      <c r="AB44" s="145">
        <f t="shared" si="12"/>
        <v>0</v>
      </c>
      <c r="AC44" s="145">
        <f t="shared" si="13"/>
        <v>949</v>
      </c>
      <c r="AD44" s="145">
        <f t="shared" si="14"/>
        <v>561260</v>
      </c>
    </row>
    <row r="45" spans="1:30" ht="12" customHeight="1">
      <c r="A45" s="146" t="s">
        <v>105</v>
      </c>
      <c r="B45" s="143" t="s">
        <v>400</v>
      </c>
      <c r="C45" s="146" t="s">
        <v>401</v>
      </c>
      <c r="D45" s="145">
        <f t="shared" si="2"/>
        <v>631541</v>
      </c>
      <c r="E45" s="145">
        <f t="shared" si="3"/>
        <v>44251</v>
      </c>
      <c r="F45" s="145">
        <v>0</v>
      </c>
      <c r="G45" s="145">
        <v>118</v>
      </c>
      <c r="H45" s="145">
        <v>0</v>
      </c>
      <c r="I45" s="145">
        <v>39001</v>
      </c>
      <c r="J45" s="145"/>
      <c r="K45" s="145">
        <v>5132</v>
      </c>
      <c r="L45" s="145">
        <v>587290</v>
      </c>
      <c r="M45" s="145">
        <f t="shared" si="4"/>
        <v>190169</v>
      </c>
      <c r="N45" s="145">
        <f t="shared" si="5"/>
        <v>20</v>
      </c>
      <c r="O45" s="145">
        <v>0</v>
      </c>
      <c r="P45" s="145">
        <v>0</v>
      </c>
      <c r="Q45" s="145">
        <v>0</v>
      </c>
      <c r="R45" s="145">
        <v>0</v>
      </c>
      <c r="S45" s="145"/>
      <c r="T45" s="145">
        <v>20</v>
      </c>
      <c r="U45" s="145">
        <v>190149</v>
      </c>
      <c r="V45" s="145">
        <f t="shared" si="6"/>
        <v>821710</v>
      </c>
      <c r="W45" s="145">
        <f t="shared" si="7"/>
        <v>44271</v>
      </c>
      <c r="X45" s="145">
        <f t="shared" si="8"/>
        <v>0</v>
      </c>
      <c r="Y45" s="145">
        <f t="shared" si="9"/>
        <v>118</v>
      </c>
      <c r="Z45" s="145">
        <f t="shared" si="10"/>
        <v>0</v>
      </c>
      <c r="AA45" s="145">
        <f t="shared" si="11"/>
        <v>39001</v>
      </c>
      <c r="AB45" s="145">
        <f t="shared" si="12"/>
        <v>0</v>
      </c>
      <c r="AC45" s="145">
        <f t="shared" si="13"/>
        <v>5152</v>
      </c>
      <c r="AD45" s="145">
        <f t="shared" si="14"/>
        <v>777439</v>
      </c>
    </row>
    <row r="46" spans="1:30" ht="12" customHeight="1">
      <c r="A46" s="146" t="s">
        <v>105</v>
      </c>
      <c r="B46" s="143" t="s">
        <v>402</v>
      </c>
      <c r="C46" s="146" t="s">
        <v>403</v>
      </c>
      <c r="D46" s="145">
        <f t="shared" si="2"/>
        <v>155592</v>
      </c>
      <c r="E46" s="145">
        <f t="shared" si="3"/>
        <v>3633</v>
      </c>
      <c r="F46" s="145">
        <v>0</v>
      </c>
      <c r="G46" s="145">
        <v>0</v>
      </c>
      <c r="H46" s="145">
        <v>0</v>
      </c>
      <c r="I46" s="145">
        <v>3567</v>
      </c>
      <c r="J46" s="145"/>
      <c r="K46" s="145">
        <v>66</v>
      </c>
      <c r="L46" s="145">
        <v>151959</v>
      </c>
      <c r="M46" s="145">
        <f t="shared" si="4"/>
        <v>30982</v>
      </c>
      <c r="N46" s="145">
        <f t="shared" si="5"/>
        <v>0</v>
      </c>
      <c r="O46" s="145">
        <v>0</v>
      </c>
      <c r="P46" s="145">
        <v>0</v>
      </c>
      <c r="Q46" s="145">
        <v>0</v>
      </c>
      <c r="R46" s="145">
        <v>0</v>
      </c>
      <c r="S46" s="145"/>
      <c r="T46" s="145">
        <v>0</v>
      </c>
      <c r="U46" s="145">
        <v>30982</v>
      </c>
      <c r="V46" s="145">
        <f t="shared" si="6"/>
        <v>186574</v>
      </c>
      <c r="W46" s="145">
        <f t="shared" si="7"/>
        <v>3633</v>
      </c>
      <c r="X46" s="145">
        <f t="shared" si="8"/>
        <v>0</v>
      </c>
      <c r="Y46" s="145">
        <f t="shared" si="9"/>
        <v>0</v>
      </c>
      <c r="Z46" s="145">
        <f t="shared" si="10"/>
        <v>0</v>
      </c>
      <c r="AA46" s="145">
        <f t="shared" si="11"/>
        <v>3567</v>
      </c>
      <c r="AB46" s="145">
        <f t="shared" si="12"/>
        <v>0</v>
      </c>
      <c r="AC46" s="145">
        <f t="shared" si="13"/>
        <v>66</v>
      </c>
      <c r="AD46" s="145">
        <f t="shared" si="14"/>
        <v>182941</v>
      </c>
    </row>
    <row r="47" spans="1:30" ht="12" customHeight="1">
      <c r="A47" s="146" t="s">
        <v>105</v>
      </c>
      <c r="B47" s="143" t="s">
        <v>404</v>
      </c>
      <c r="C47" s="146" t="s">
        <v>405</v>
      </c>
      <c r="D47" s="145">
        <f t="shared" si="2"/>
        <v>392402</v>
      </c>
      <c r="E47" s="145">
        <f t="shared" si="3"/>
        <v>8982</v>
      </c>
      <c r="F47" s="145">
        <v>0</v>
      </c>
      <c r="G47" s="145">
        <v>0</v>
      </c>
      <c r="H47" s="145">
        <v>0</v>
      </c>
      <c r="I47" s="145">
        <v>8917</v>
      </c>
      <c r="J47" s="145"/>
      <c r="K47" s="145">
        <v>65</v>
      </c>
      <c r="L47" s="145">
        <v>383420</v>
      </c>
      <c r="M47" s="145">
        <f t="shared" si="4"/>
        <v>91302</v>
      </c>
      <c r="N47" s="145">
        <f t="shared" si="5"/>
        <v>0</v>
      </c>
      <c r="O47" s="145">
        <v>0</v>
      </c>
      <c r="P47" s="145">
        <v>0</v>
      </c>
      <c r="Q47" s="145">
        <v>0</v>
      </c>
      <c r="R47" s="145">
        <v>0</v>
      </c>
      <c r="S47" s="145"/>
      <c r="T47" s="145">
        <v>0</v>
      </c>
      <c r="U47" s="145">
        <v>91302</v>
      </c>
      <c r="V47" s="145">
        <f t="shared" si="6"/>
        <v>483704</v>
      </c>
      <c r="W47" s="145">
        <f t="shared" si="7"/>
        <v>8982</v>
      </c>
      <c r="X47" s="145">
        <f t="shared" si="8"/>
        <v>0</v>
      </c>
      <c r="Y47" s="145">
        <f t="shared" si="9"/>
        <v>0</v>
      </c>
      <c r="Z47" s="145">
        <f t="shared" si="10"/>
        <v>0</v>
      </c>
      <c r="AA47" s="145">
        <f t="shared" si="11"/>
        <v>8917</v>
      </c>
      <c r="AB47" s="145">
        <f t="shared" si="12"/>
        <v>0</v>
      </c>
      <c r="AC47" s="145">
        <f t="shared" si="13"/>
        <v>65</v>
      </c>
      <c r="AD47" s="145">
        <f t="shared" si="14"/>
        <v>474722</v>
      </c>
    </row>
    <row r="48" spans="1:30" ht="12" customHeight="1">
      <c r="A48" s="146" t="s">
        <v>105</v>
      </c>
      <c r="B48" s="143" t="s">
        <v>406</v>
      </c>
      <c r="C48" s="146" t="s">
        <v>407</v>
      </c>
      <c r="D48" s="145">
        <f t="shared" si="2"/>
        <v>146435</v>
      </c>
      <c r="E48" s="145">
        <f t="shared" si="3"/>
        <v>7932</v>
      </c>
      <c r="F48" s="145">
        <v>0</v>
      </c>
      <c r="G48" s="145">
        <v>0</v>
      </c>
      <c r="H48" s="145">
        <v>0</v>
      </c>
      <c r="I48" s="145">
        <v>7932</v>
      </c>
      <c r="J48" s="145"/>
      <c r="K48" s="145">
        <v>0</v>
      </c>
      <c r="L48" s="145">
        <v>138503</v>
      </c>
      <c r="M48" s="145">
        <f t="shared" si="4"/>
        <v>15144</v>
      </c>
      <c r="N48" s="145">
        <f t="shared" si="5"/>
        <v>3809</v>
      </c>
      <c r="O48" s="145">
        <v>0</v>
      </c>
      <c r="P48" s="145">
        <v>0</v>
      </c>
      <c r="Q48" s="145">
        <v>0</v>
      </c>
      <c r="R48" s="145">
        <v>3809</v>
      </c>
      <c r="S48" s="145"/>
      <c r="T48" s="145">
        <v>0</v>
      </c>
      <c r="U48" s="145">
        <v>11335</v>
      </c>
      <c r="V48" s="145">
        <f t="shared" si="6"/>
        <v>161579</v>
      </c>
      <c r="W48" s="145">
        <f t="shared" si="7"/>
        <v>11741</v>
      </c>
      <c r="X48" s="145">
        <f t="shared" si="8"/>
        <v>0</v>
      </c>
      <c r="Y48" s="145">
        <f t="shared" si="9"/>
        <v>0</v>
      </c>
      <c r="Z48" s="145">
        <f t="shared" si="10"/>
        <v>0</v>
      </c>
      <c r="AA48" s="145">
        <f t="shared" si="11"/>
        <v>11741</v>
      </c>
      <c r="AB48" s="145">
        <f t="shared" si="12"/>
        <v>0</v>
      </c>
      <c r="AC48" s="145">
        <f t="shared" si="13"/>
        <v>0</v>
      </c>
      <c r="AD48" s="145">
        <f t="shared" si="14"/>
        <v>149838</v>
      </c>
    </row>
    <row r="49" spans="1:30" ht="12" customHeight="1">
      <c r="A49" s="146" t="s">
        <v>105</v>
      </c>
      <c r="B49" s="143" t="s">
        <v>408</v>
      </c>
      <c r="C49" s="146" t="s">
        <v>409</v>
      </c>
      <c r="D49" s="145">
        <f t="shared" si="2"/>
        <v>212434</v>
      </c>
      <c r="E49" s="145">
        <f t="shared" si="3"/>
        <v>33395</v>
      </c>
      <c r="F49" s="145">
        <v>0</v>
      </c>
      <c r="G49" s="145">
        <v>84</v>
      </c>
      <c r="H49" s="145">
        <v>0</v>
      </c>
      <c r="I49" s="145">
        <v>28620</v>
      </c>
      <c r="J49" s="145"/>
      <c r="K49" s="145">
        <v>4691</v>
      </c>
      <c r="L49" s="145">
        <v>179039</v>
      </c>
      <c r="M49" s="145">
        <f t="shared" si="4"/>
        <v>36032</v>
      </c>
      <c r="N49" s="145">
        <f t="shared" si="5"/>
        <v>14791</v>
      </c>
      <c r="O49" s="145">
        <v>0</v>
      </c>
      <c r="P49" s="145">
        <v>0</v>
      </c>
      <c r="Q49" s="145">
        <v>0</v>
      </c>
      <c r="R49" s="145">
        <v>14791</v>
      </c>
      <c r="S49" s="145"/>
      <c r="T49" s="145">
        <v>0</v>
      </c>
      <c r="U49" s="145">
        <v>21241</v>
      </c>
      <c r="V49" s="145">
        <f t="shared" si="6"/>
        <v>248466</v>
      </c>
      <c r="W49" s="145">
        <f t="shared" si="7"/>
        <v>48186</v>
      </c>
      <c r="X49" s="145">
        <f t="shared" si="8"/>
        <v>0</v>
      </c>
      <c r="Y49" s="145">
        <f t="shared" si="9"/>
        <v>84</v>
      </c>
      <c r="Z49" s="145">
        <f t="shared" si="10"/>
        <v>0</v>
      </c>
      <c r="AA49" s="145">
        <f t="shared" si="11"/>
        <v>43411</v>
      </c>
      <c r="AB49" s="145">
        <f t="shared" si="12"/>
        <v>0</v>
      </c>
      <c r="AC49" s="145">
        <f t="shared" si="13"/>
        <v>4691</v>
      </c>
      <c r="AD49" s="145">
        <f t="shared" si="14"/>
        <v>200280</v>
      </c>
    </row>
    <row r="50" spans="1:30" ht="12" customHeight="1">
      <c r="A50" s="146" t="s">
        <v>105</v>
      </c>
      <c r="B50" s="143" t="s">
        <v>410</v>
      </c>
      <c r="C50" s="146" t="s">
        <v>411</v>
      </c>
      <c r="D50" s="145">
        <f t="shared" si="2"/>
        <v>71419</v>
      </c>
      <c r="E50" s="145">
        <f t="shared" si="3"/>
        <v>7402</v>
      </c>
      <c r="F50" s="145">
        <v>0</v>
      </c>
      <c r="G50" s="145">
        <v>64</v>
      </c>
      <c r="H50" s="145">
        <v>0</v>
      </c>
      <c r="I50" s="145">
        <v>5797</v>
      </c>
      <c r="J50" s="145"/>
      <c r="K50" s="145">
        <v>1541</v>
      </c>
      <c r="L50" s="145">
        <v>64017</v>
      </c>
      <c r="M50" s="145">
        <f t="shared" si="4"/>
        <v>9490</v>
      </c>
      <c r="N50" s="145">
        <f t="shared" si="5"/>
        <v>10</v>
      </c>
      <c r="O50" s="145">
        <v>0</v>
      </c>
      <c r="P50" s="145">
        <v>0</v>
      </c>
      <c r="Q50" s="145">
        <v>0</v>
      </c>
      <c r="R50" s="145">
        <v>0</v>
      </c>
      <c r="S50" s="145"/>
      <c r="T50" s="145">
        <v>10</v>
      </c>
      <c r="U50" s="145">
        <v>9480</v>
      </c>
      <c r="V50" s="145">
        <f t="shared" si="6"/>
        <v>80909</v>
      </c>
      <c r="W50" s="145">
        <f t="shared" si="7"/>
        <v>7412</v>
      </c>
      <c r="X50" s="145">
        <f t="shared" si="8"/>
        <v>0</v>
      </c>
      <c r="Y50" s="145">
        <f t="shared" si="9"/>
        <v>64</v>
      </c>
      <c r="Z50" s="145">
        <f t="shared" si="10"/>
        <v>0</v>
      </c>
      <c r="AA50" s="145">
        <f t="shared" si="11"/>
        <v>5797</v>
      </c>
      <c r="AB50" s="145">
        <f t="shared" si="12"/>
        <v>0</v>
      </c>
      <c r="AC50" s="145">
        <f t="shared" si="13"/>
        <v>1551</v>
      </c>
      <c r="AD50" s="145">
        <f t="shared" si="14"/>
        <v>73497</v>
      </c>
    </row>
    <row r="51" spans="1:30" ht="12" customHeight="1">
      <c r="A51" s="146" t="s">
        <v>105</v>
      </c>
      <c r="B51" s="143" t="s">
        <v>414</v>
      </c>
      <c r="C51" s="146" t="s">
        <v>415</v>
      </c>
      <c r="D51" s="145">
        <f t="shared" si="2"/>
        <v>1000298</v>
      </c>
      <c r="E51" s="145">
        <f t="shared" si="3"/>
        <v>560891</v>
      </c>
      <c r="F51" s="145">
        <v>20084</v>
      </c>
      <c r="G51" s="145">
        <v>0</v>
      </c>
      <c r="H51" s="145">
        <v>45400</v>
      </c>
      <c r="I51" s="145">
        <v>495407</v>
      </c>
      <c r="J51" s="145">
        <v>2139032</v>
      </c>
      <c r="K51" s="145">
        <v>0</v>
      </c>
      <c r="L51" s="145">
        <v>439407</v>
      </c>
      <c r="M51" s="145">
        <f t="shared" si="4"/>
        <v>0</v>
      </c>
      <c r="N51" s="145">
        <f t="shared" si="5"/>
        <v>0</v>
      </c>
      <c r="O51" s="145">
        <v>0</v>
      </c>
      <c r="P51" s="145">
        <v>0</v>
      </c>
      <c r="Q51" s="145">
        <v>0</v>
      </c>
      <c r="R51" s="145">
        <v>0</v>
      </c>
      <c r="S51" s="145">
        <v>0</v>
      </c>
      <c r="T51" s="145">
        <v>0</v>
      </c>
      <c r="U51" s="145">
        <v>0</v>
      </c>
      <c r="V51" s="145">
        <f t="shared" si="6"/>
        <v>3139330</v>
      </c>
      <c r="W51" s="145">
        <f t="shared" si="7"/>
        <v>2699923</v>
      </c>
      <c r="X51" s="145">
        <f t="shared" si="8"/>
        <v>20084</v>
      </c>
      <c r="Y51" s="145">
        <f t="shared" si="9"/>
        <v>0</v>
      </c>
      <c r="Z51" s="145">
        <f t="shared" si="10"/>
        <v>45400</v>
      </c>
      <c r="AA51" s="145">
        <f t="shared" si="11"/>
        <v>495407</v>
      </c>
      <c r="AB51" s="145">
        <f t="shared" si="12"/>
        <v>2139032</v>
      </c>
      <c r="AC51" s="145">
        <f t="shared" si="13"/>
        <v>0</v>
      </c>
      <c r="AD51" s="145">
        <f t="shared" si="14"/>
        <v>439407</v>
      </c>
    </row>
    <row r="52" spans="1:30" ht="12" customHeight="1">
      <c r="A52" s="146" t="s">
        <v>105</v>
      </c>
      <c r="B52" s="143" t="s">
        <v>416</v>
      </c>
      <c r="C52" s="146" t="s">
        <v>417</v>
      </c>
      <c r="D52" s="145">
        <f t="shared" si="2"/>
        <v>384429</v>
      </c>
      <c r="E52" s="145">
        <f t="shared" si="3"/>
        <v>384429</v>
      </c>
      <c r="F52" s="145">
        <v>0</v>
      </c>
      <c r="G52" s="145">
        <v>0</v>
      </c>
      <c r="H52" s="145">
        <v>51800</v>
      </c>
      <c r="I52" s="145">
        <v>98340</v>
      </c>
      <c r="J52" s="145">
        <v>1496223</v>
      </c>
      <c r="K52" s="145">
        <v>234289</v>
      </c>
      <c r="L52" s="145">
        <v>0</v>
      </c>
      <c r="M52" s="145">
        <f t="shared" si="4"/>
        <v>64385</v>
      </c>
      <c r="N52" s="145">
        <f t="shared" si="5"/>
        <v>64385</v>
      </c>
      <c r="O52" s="145">
        <v>0</v>
      </c>
      <c r="P52" s="145">
        <v>0</v>
      </c>
      <c r="Q52" s="145">
        <v>57400</v>
      </c>
      <c r="R52" s="145">
        <v>390</v>
      </c>
      <c r="S52" s="145">
        <v>331555</v>
      </c>
      <c r="T52" s="145">
        <v>6595</v>
      </c>
      <c r="U52" s="145">
        <v>0</v>
      </c>
      <c r="V52" s="145">
        <f t="shared" si="6"/>
        <v>2276592</v>
      </c>
      <c r="W52" s="145">
        <f t="shared" si="7"/>
        <v>2276592</v>
      </c>
      <c r="X52" s="145">
        <f t="shared" si="8"/>
        <v>0</v>
      </c>
      <c r="Y52" s="145">
        <f t="shared" si="9"/>
        <v>0</v>
      </c>
      <c r="Z52" s="145">
        <f t="shared" si="10"/>
        <v>109200</v>
      </c>
      <c r="AA52" s="145">
        <f t="shared" si="11"/>
        <v>98730</v>
      </c>
      <c r="AB52" s="145">
        <f t="shared" si="12"/>
        <v>1827778</v>
      </c>
      <c r="AC52" s="145">
        <f t="shared" si="13"/>
        <v>240884</v>
      </c>
      <c r="AD52" s="145">
        <f t="shared" si="14"/>
        <v>0</v>
      </c>
    </row>
    <row r="53" spans="1:30" ht="12" customHeight="1">
      <c r="A53" s="146" t="s">
        <v>105</v>
      </c>
      <c r="B53" s="143" t="s">
        <v>418</v>
      </c>
      <c r="C53" s="146" t="s">
        <v>419</v>
      </c>
      <c r="D53" s="145">
        <f t="shared" si="2"/>
        <v>0</v>
      </c>
      <c r="E53" s="145">
        <f t="shared" si="3"/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f t="shared" si="4"/>
        <v>97540</v>
      </c>
      <c r="N53" s="145">
        <f t="shared" si="5"/>
        <v>0</v>
      </c>
      <c r="O53" s="145">
        <v>0</v>
      </c>
      <c r="P53" s="145">
        <v>0</v>
      </c>
      <c r="Q53" s="145">
        <v>0</v>
      </c>
      <c r="R53" s="145">
        <v>0</v>
      </c>
      <c r="S53" s="145">
        <v>197579</v>
      </c>
      <c r="T53" s="145">
        <v>0</v>
      </c>
      <c r="U53" s="145">
        <v>97540</v>
      </c>
      <c r="V53" s="145">
        <f t="shared" si="6"/>
        <v>295119</v>
      </c>
      <c r="W53" s="145">
        <f t="shared" si="7"/>
        <v>197579</v>
      </c>
      <c r="X53" s="145">
        <f t="shared" si="8"/>
        <v>0</v>
      </c>
      <c r="Y53" s="145">
        <f t="shared" si="9"/>
        <v>0</v>
      </c>
      <c r="Z53" s="145">
        <f t="shared" si="10"/>
        <v>0</v>
      </c>
      <c r="AA53" s="145">
        <f t="shared" si="11"/>
        <v>0</v>
      </c>
      <c r="AB53" s="145">
        <f t="shared" si="12"/>
        <v>197579</v>
      </c>
      <c r="AC53" s="145">
        <f t="shared" si="13"/>
        <v>0</v>
      </c>
      <c r="AD53" s="145">
        <f t="shared" si="14"/>
        <v>97540</v>
      </c>
    </row>
    <row r="54" spans="1:30" ht="12" customHeight="1">
      <c r="A54" s="146" t="s">
        <v>105</v>
      </c>
      <c r="B54" s="143" t="s">
        <v>420</v>
      </c>
      <c r="C54" s="146" t="s">
        <v>421</v>
      </c>
      <c r="D54" s="145">
        <f t="shared" si="2"/>
        <v>530602</v>
      </c>
      <c r="E54" s="145">
        <f t="shared" si="3"/>
        <v>466685</v>
      </c>
      <c r="F54" s="145">
        <v>0</v>
      </c>
      <c r="G54" s="145">
        <v>0</v>
      </c>
      <c r="H54" s="145">
        <v>231800</v>
      </c>
      <c r="I54" s="145">
        <v>134885</v>
      </c>
      <c r="J54" s="145">
        <v>1602880</v>
      </c>
      <c r="K54" s="145">
        <v>100000</v>
      </c>
      <c r="L54" s="145">
        <v>63917</v>
      </c>
      <c r="M54" s="145">
        <f t="shared" si="4"/>
        <v>0</v>
      </c>
      <c r="N54" s="145">
        <f t="shared" si="5"/>
        <v>0</v>
      </c>
      <c r="O54" s="145">
        <v>0</v>
      </c>
      <c r="P54" s="145">
        <v>0</v>
      </c>
      <c r="Q54" s="145">
        <v>0</v>
      </c>
      <c r="R54" s="145">
        <v>0</v>
      </c>
      <c r="S54" s="145">
        <v>289691</v>
      </c>
      <c r="T54" s="145">
        <v>0</v>
      </c>
      <c r="U54" s="145">
        <v>0</v>
      </c>
      <c r="V54" s="145">
        <f t="shared" si="6"/>
        <v>2423173</v>
      </c>
      <c r="W54" s="145">
        <f t="shared" si="7"/>
        <v>2359256</v>
      </c>
      <c r="X54" s="145">
        <f t="shared" si="8"/>
        <v>0</v>
      </c>
      <c r="Y54" s="145">
        <f t="shared" si="9"/>
        <v>0</v>
      </c>
      <c r="Z54" s="145">
        <f t="shared" si="10"/>
        <v>231800</v>
      </c>
      <c r="AA54" s="145">
        <f t="shared" si="11"/>
        <v>134885</v>
      </c>
      <c r="AB54" s="145">
        <f t="shared" si="12"/>
        <v>1892571</v>
      </c>
      <c r="AC54" s="145">
        <f t="shared" si="13"/>
        <v>100000</v>
      </c>
      <c r="AD54" s="145">
        <f t="shared" si="14"/>
        <v>63917</v>
      </c>
    </row>
    <row r="55" spans="1:30" ht="12" customHeight="1">
      <c r="A55" s="146" t="s">
        <v>105</v>
      </c>
      <c r="B55" s="143" t="s">
        <v>422</v>
      </c>
      <c r="C55" s="146" t="s">
        <v>423</v>
      </c>
      <c r="D55" s="145">
        <f t="shared" si="2"/>
        <v>94445</v>
      </c>
      <c r="E55" s="145">
        <f t="shared" si="3"/>
        <v>94445</v>
      </c>
      <c r="F55" s="145">
        <v>0</v>
      </c>
      <c r="G55" s="145">
        <v>0</v>
      </c>
      <c r="H55" s="145">
        <v>0</v>
      </c>
      <c r="I55" s="145">
        <v>91815</v>
      </c>
      <c r="J55" s="145">
        <v>877659</v>
      </c>
      <c r="K55" s="145">
        <v>2630</v>
      </c>
      <c r="L55" s="145">
        <v>0</v>
      </c>
      <c r="M55" s="145">
        <f t="shared" si="4"/>
        <v>675</v>
      </c>
      <c r="N55" s="145">
        <f t="shared" si="5"/>
        <v>675</v>
      </c>
      <c r="O55" s="145">
        <v>0</v>
      </c>
      <c r="P55" s="145">
        <v>0</v>
      </c>
      <c r="Q55" s="145">
        <v>0</v>
      </c>
      <c r="R55" s="145">
        <v>0</v>
      </c>
      <c r="S55" s="145">
        <v>225404</v>
      </c>
      <c r="T55" s="145">
        <v>675</v>
      </c>
      <c r="U55" s="145">
        <v>0</v>
      </c>
      <c r="V55" s="145">
        <f t="shared" si="6"/>
        <v>1198183</v>
      </c>
      <c r="W55" s="145">
        <f t="shared" si="7"/>
        <v>1198183</v>
      </c>
      <c r="X55" s="145">
        <f t="shared" si="8"/>
        <v>0</v>
      </c>
      <c r="Y55" s="145">
        <f t="shared" si="9"/>
        <v>0</v>
      </c>
      <c r="Z55" s="145">
        <f t="shared" si="10"/>
        <v>0</v>
      </c>
      <c r="AA55" s="145">
        <f t="shared" si="11"/>
        <v>91815</v>
      </c>
      <c r="AB55" s="145">
        <f t="shared" si="12"/>
        <v>1103063</v>
      </c>
      <c r="AC55" s="145">
        <f t="shared" si="13"/>
        <v>3305</v>
      </c>
      <c r="AD55" s="145">
        <f t="shared" si="14"/>
        <v>0</v>
      </c>
    </row>
    <row r="56" spans="1:30" ht="12" customHeight="1">
      <c r="A56" s="146" t="s">
        <v>105</v>
      </c>
      <c r="B56" s="143" t="s">
        <v>424</v>
      </c>
      <c r="C56" s="146" t="s">
        <v>425</v>
      </c>
      <c r="D56" s="145">
        <f t="shared" si="2"/>
        <v>780784</v>
      </c>
      <c r="E56" s="145">
        <f t="shared" si="3"/>
        <v>701709</v>
      </c>
      <c r="F56" s="145">
        <v>27605</v>
      </c>
      <c r="G56" s="145">
        <v>0</v>
      </c>
      <c r="H56" s="145">
        <v>73200</v>
      </c>
      <c r="I56" s="145">
        <v>475228</v>
      </c>
      <c r="J56" s="145">
        <v>3103368</v>
      </c>
      <c r="K56" s="145">
        <v>125676</v>
      </c>
      <c r="L56" s="145">
        <v>79075</v>
      </c>
      <c r="M56" s="145">
        <f t="shared" si="4"/>
        <v>0</v>
      </c>
      <c r="N56" s="145">
        <f t="shared" si="5"/>
        <v>0</v>
      </c>
      <c r="O56" s="145">
        <v>0</v>
      </c>
      <c r="P56" s="145">
        <v>0</v>
      </c>
      <c r="Q56" s="145">
        <v>0</v>
      </c>
      <c r="R56" s="145">
        <v>0</v>
      </c>
      <c r="S56" s="145">
        <v>0</v>
      </c>
      <c r="T56" s="145">
        <v>0</v>
      </c>
      <c r="U56" s="145">
        <v>0</v>
      </c>
      <c r="V56" s="145">
        <f t="shared" si="6"/>
        <v>3884152</v>
      </c>
      <c r="W56" s="145">
        <f t="shared" si="7"/>
        <v>3805077</v>
      </c>
      <c r="X56" s="145">
        <f t="shared" si="8"/>
        <v>27605</v>
      </c>
      <c r="Y56" s="145">
        <f t="shared" si="9"/>
        <v>0</v>
      </c>
      <c r="Z56" s="145">
        <f t="shared" si="10"/>
        <v>73200</v>
      </c>
      <c r="AA56" s="145">
        <f t="shared" si="11"/>
        <v>475228</v>
      </c>
      <c r="AB56" s="145">
        <f t="shared" si="12"/>
        <v>3103368</v>
      </c>
      <c r="AC56" s="145">
        <f t="shared" si="13"/>
        <v>125676</v>
      </c>
      <c r="AD56" s="145">
        <f t="shared" si="14"/>
        <v>79075</v>
      </c>
    </row>
    <row r="57" spans="1:30" ht="12" customHeight="1">
      <c r="A57" s="146" t="s">
        <v>105</v>
      </c>
      <c r="B57" s="143" t="s">
        <v>426</v>
      </c>
      <c r="C57" s="146" t="s">
        <v>427</v>
      </c>
      <c r="D57" s="145">
        <f t="shared" si="2"/>
        <v>8438</v>
      </c>
      <c r="E57" s="145">
        <f t="shared" si="3"/>
        <v>6500</v>
      </c>
      <c r="F57" s="145">
        <v>1000</v>
      </c>
      <c r="G57" s="145">
        <v>0</v>
      </c>
      <c r="H57" s="145">
        <v>5500</v>
      </c>
      <c r="I57" s="145">
        <v>0</v>
      </c>
      <c r="J57" s="145">
        <v>672636</v>
      </c>
      <c r="K57" s="145">
        <v>0</v>
      </c>
      <c r="L57" s="145">
        <v>1938</v>
      </c>
      <c r="M57" s="145">
        <f t="shared" si="4"/>
        <v>0</v>
      </c>
      <c r="N57" s="145">
        <f t="shared" si="5"/>
        <v>0</v>
      </c>
      <c r="O57" s="145">
        <v>0</v>
      </c>
      <c r="P57" s="145">
        <v>0</v>
      </c>
      <c r="Q57" s="145">
        <v>0</v>
      </c>
      <c r="R57" s="145">
        <v>0</v>
      </c>
      <c r="S57" s="145">
        <v>0</v>
      </c>
      <c r="T57" s="145">
        <v>0</v>
      </c>
      <c r="U57" s="145">
        <v>0</v>
      </c>
      <c r="V57" s="145">
        <f t="shared" si="6"/>
        <v>681074</v>
      </c>
      <c r="W57" s="145">
        <f t="shared" si="7"/>
        <v>679136</v>
      </c>
      <c r="X57" s="145">
        <f t="shared" si="8"/>
        <v>1000</v>
      </c>
      <c r="Y57" s="145">
        <f t="shared" si="9"/>
        <v>0</v>
      </c>
      <c r="Z57" s="145">
        <f t="shared" si="10"/>
        <v>5500</v>
      </c>
      <c r="AA57" s="145">
        <f t="shared" si="11"/>
        <v>0</v>
      </c>
      <c r="AB57" s="145">
        <f t="shared" si="12"/>
        <v>672636</v>
      </c>
      <c r="AC57" s="145">
        <f t="shared" si="13"/>
        <v>0</v>
      </c>
      <c r="AD57" s="145">
        <f t="shared" si="14"/>
        <v>1938</v>
      </c>
    </row>
    <row r="58" spans="1:30" ht="12" customHeight="1">
      <c r="A58" s="146" t="s">
        <v>105</v>
      </c>
      <c r="B58" s="143" t="s">
        <v>428</v>
      </c>
      <c r="C58" s="146" t="s">
        <v>429</v>
      </c>
      <c r="D58" s="145">
        <f t="shared" si="2"/>
        <v>665415</v>
      </c>
      <c r="E58" s="145">
        <f t="shared" si="3"/>
        <v>247270</v>
      </c>
      <c r="F58" s="145">
        <v>0</v>
      </c>
      <c r="G58" s="145">
        <v>0</v>
      </c>
      <c r="H58" s="145">
        <v>16000</v>
      </c>
      <c r="I58" s="145">
        <v>231196</v>
      </c>
      <c r="J58" s="145">
        <v>679680</v>
      </c>
      <c r="K58" s="145">
        <v>74</v>
      </c>
      <c r="L58" s="145">
        <v>418145</v>
      </c>
      <c r="M58" s="145">
        <f t="shared" si="4"/>
        <v>0</v>
      </c>
      <c r="N58" s="145">
        <f t="shared" si="5"/>
        <v>0</v>
      </c>
      <c r="O58" s="145">
        <v>0</v>
      </c>
      <c r="P58" s="145">
        <v>0</v>
      </c>
      <c r="Q58" s="145">
        <v>0</v>
      </c>
      <c r="R58" s="145">
        <v>0</v>
      </c>
      <c r="S58" s="145">
        <v>0</v>
      </c>
      <c r="T58" s="145">
        <v>0</v>
      </c>
      <c r="U58" s="145">
        <v>0</v>
      </c>
      <c r="V58" s="145">
        <f t="shared" si="6"/>
        <v>1345095</v>
      </c>
      <c r="W58" s="145">
        <f t="shared" si="7"/>
        <v>926950</v>
      </c>
      <c r="X58" s="145">
        <f t="shared" si="8"/>
        <v>0</v>
      </c>
      <c r="Y58" s="145">
        <f t="shared" si="9"/>
        <v>0</v>
      </c>
      <c r="Z58" s="145">
        <f t="shared" si="10"/>
        <v>16000</v>
      </c>
      <c r="AA58" s="145">
        <f t="shared" si="11"/>
        <v>231196</v>
      </c>
      <c r="AB58" s="145">
        <f t="shared" si="12"/>
        <v>679680</v>
      </c>
      <c r="AC58" s="145">
        <f t="shared" si="13"/>
        <v>74</v>
      </c>
      <c r="AD58" s="145">
        <f t="shared" si="14"/>
        <v>418145</v>
      </c>
    </row>
    <row r="59" spans="1:30" ht="12" customHeight="1">
      <c r="A59" s="146" t="s">
        <v>105</v>
      </c>
      <c r="B59" s="143" t="s">
        <v>430</v>
      </c>
      <c r="C59" s="146" t="s">
        <v>431</v>
      </c>
      <c r="D59" s="145">
        <f t="shared" si="2"/>
        <v>295156</v>
      </c>
      <c r="E59" s="145">
        <f t="shared" si="3"/>
        <v>206241</v>
      </c>
      <c r="F59" s="145">
        <v>0</v>
      </c>
      <c r="G59" s="145">
        <v>0</v>
      </c>
      <c r="H59" s="145">
        <v>0</v>
      </c>
      <c r="I59" s="145">
        <v>55756</v>
      </c>
      <c r="J59" s="145">
        <v>1533216</v>
      </c>
      <c r="K59" s="145">
        <v>150485</v>
      </c>
      <c r="L59" s="145">
        <v>88915</v>
      </c>
      <c r="M59" s="145">
        <f t="shared" si="4"/>
        <v>0</v>
      </c>
      <c r="N59" s="145">
        <f t="shared" si="5"/>
        <v>0</v>
      </c>
      <c r="O59" s="145">
        <v>0</v>
      </c>
      <c r="P59" s="145">
        <v>0</v>
      </c>
      <c r="Q59" s="145">
        <v>0</v>
      </c>
      <c r="R59" s="145">
        <v>0</v>
      </c>
      <c r="S59" s="145">
        <v>0</v>
      </c>
      <c r="T59" s="145">
        <v>0</v>
      </c>
      <c r="U59" s="145">
        <v>0</v>
      </c>
      <c r="V59" s="145">
        <f t="shared" si="6"/>
        <v>1828372</v>
      </c>
      <c r="W59" s="145">
        <f t="shared" si="7"/>
        <v>1739457</v>
      </c>
      <c r="X59" s="145">
        <f t="shared" si="8"/>
        <v>0</v>
      </c>
      <c r="Y59" s="145">
        <f t="shared" si="9"/>
        <v>0</v>
      </c>
      <c r="Z59" s="145">
        <f t="shared" si="10"/>
        <v>0</v>
      </c>
      <c r="AA59" s="145">
        <f t="shared" si="11"/>
        <v>55756</v>
      </c>
      <c r="AB59" s="145">
        <f t="shared" si="12"/>
        <v>1533216</v>
      </c>
      <c r="AC59" s="145">
        <f t="shared" si="13"/>
        <v>150485</v>
      </c>
      <c r="AD59" s="145">
        <f t="shared" si="14"/>
        <v>88915</v>
      </c>
    </row>
    <row r="60" spans="1:30" ht="12" customHeight="1">
      <c r="A60" s="146" t="s">
        <v>105</v>
      </c>
      <c r="B60" s="143" t="s">
        <v>432</v>
      </c>
      <c r="C60" s="146" t="s">
        <v>433</v>
      </c>
      <c r="D60" s="145">
        <f t="shared" si="2"/>
        <v>125868</v>
      </c>
      <c r="E60" s="145">
        <f t="shared" si="3"/>
        <v>125868</v>
      </c>
      <c r="F60" s="145">
        <v>0</v>
      </c>
      <c r="G60" s="145">
        <v>0</v>
      </c>
      <c r="H60" s="145">
        <v>0</v>
      </c>
      <c r="I60" s="145">
        <v>125868</v>
      </c>
      <c r="J60" s="145">
        <v>704639</v>
      </c>
      <c r="K60" s="145">
        <v>0</v>
      </c>
      <c r="L60" s="145">
        <v>0</v>
      </c>
      <c r="M60" s="145">
        <f t="shared" si="4"/>
        <v>0</v>
      </c>
      <c r="N60" s="145">
        <f t="shared" si="5"/>
        <v>0</v>
      </c>
      <c r="O60" s="145">
        <v>0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0</v>
      </c>
      <c r="V60" s="145">
        <f t="shared" si="6"/>
        <v>830507</v>
      </c>
      <c r="W60" s="145">
        <f t="shared" si="7"/>
        <v>830507</v>
      </c>
      <c r="X60" s="145">
        <f t="shared" si="8"/>
        <v>0</v>
      </c>
      <c r="Y60" s="145">
        <f t="shared" si="9"/>
        <v>0</v>
      </c>
      <c r="Z60" s="145">
        <f t="shared" si="10"/>
        <v>0</v>
      </c>
      <c r="AA60" s="145">
        <f t="shared" si="11"/>
        <v>125868</v>
      </c>
      <c r="AB60" s="145">
        <f t="shared" si="12"/>
        <v>704639</v>
      </c>
      <c r="AC60" s="145">
        <f t="shared" si="13"/>
        <v>0</v>
      </c>
      <c r="AD60" s="145">
        <f t="shared" si="14"/>
        <v>0</v>
      </c>
    </row>
    <row r="61" spans="1:30" ht="12" customHeight="1">
      <c r="A61" s="146" t="s">
        <v>105</v>
      </c>
      <c r="B61" s="143" t="s">
        <v>434</v>
      </c>
      <c r="C61" s="146" t="s">
        <v>435</v>
      </c>
      <c r="D61" s="145">
        <f t="shared" si="2"/>
        <v>0</v>
      </c>
      <c r="E61" s="145">
        <f t="shared" si="3"/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f t="shared" si="4"/>
        <v>52579</v>
      </c>
      <c r="N61" s="145">
        <f t="shared" si="5"/>
        <v>52579</v>
      </c>
      <c r="O61" s="145">
        <v>0</v>
      </c>
      <c r="P61" s="145">
        <v>0</v>
      </c>
      <c r="Q61" s="145">
        <v>0</v>
      </c>
      <c r="R61" s="145">
        <v>0</v>
      </c>
      <c r="S61" s="145">
        <v>666596</v>
      </c>
      <c r="T61" s="145">
        <v>52579</v>
      </c>
      <c r="U61" s="145">
        <v>0</v>
      </c>
      <c r="V61" s="145">
        <f t="shared" si="6"/>
        <v>719175</v>
      </c>
      <c r="W61" s="145">
        <f t="shared" si="7"/>
        <v>719175</v>
      </c>
      <c r="X61" s="145">
        <f t="shared" si="8"/>
        <v>0</v>
      </c>
      <c r="Y61" s="145">
        <f t="shared" si="9"/>
        <v>0</v>
      </c>
      <c r="Z61" s="145">
        <f t="shared" si="10"/>
        <v>0</v>
      </c>
      <c r="AA61" s="145">
        <f t="shared" si="11"/>
        <v>0</v>
      </c>
      <c r="AB61" s="145">
        <f t="shared" si="12"/>
        <v>666596</v>
      </c>
      <c r="AC61" s="145">
        <f t="shared" si="13"/>
        <v>52579</v>
      </c>
      <c r="AD61" s="145">
        <f t="shared" si="14"/>
        <v>0</v>
      </c>
    </row>
    <row r="62" spans="1:30" ht="12" customHeight="1">
      <c r="A62" s="146" t="s">
        <v>105</v>
      </c>
      <c r="B62" s="143" t="s">
        <v>436</v>
      </c>
      <c r="C62" s="146" t="s">
        <v>437</v>
      </c>
      <c r="D62" s="145">
        <f t="shared" si="2"/>
        <v>68669</v>
      </c>
      <c r="E62" s="145">
        <f t="shared" si="3"/>
        <v>68669</v>
      </c>
      <c r="F62" s="145">
        <v>0</v>
      </c>
      <c r="G62" s="145">
        <v>0</v>
      </c>
      <c r="H62" s="145">
        <v>0</v>
      </c>
      <c r="I62" s="145">
        <v>14843</v>
      </c>
      <c r="J62" s="145">
        <v>357588</v>
      </c>
      <c r="K62" s="145">
        <v>53826</v>
      </c>
      <c r="L62" s="145">
        <v>0</v>
      </c>
      <c r="M62" s="145">
        <f t="shared" si="4"/>
        <v>0</v>
      </c>
      <c r="N62" s="145">
        <f t="shared" si="5"/>
        <v>0</v>
      </c>
      <c r="O62" s="145">
        <v>0</v>
      </c>
      <c r="P62" s="145">
        <v>0</v>
      </c>
      <c r="Q62" s="145">
        <v>0</v>
      </c>
      <c r="R62" s="145">
        <v>0</v>
      </c>
      <c r="S62" s="145">
        <v>0</v>
      </c>
      <c r="T62" s="145">
        <v>0</v>
      </c>
      <c r="U62" s="145">
        <v>0</v>
      </c>
      <c r="V62" s="145">
        <f t="shared" si="6"/>
        <v>426257</v>
      </c>
      <c r="W62" s="145">
        <f t="shared" si="7"/>
        <v>426257</v>
      </c>
      <c r="X62" s="145">
        <f t="shared" si="8"/>
        <v>0</v>
      </c>
      <c r="Y62" s="145">
        <f t="shared" si="9"/>
        <v>0</v>
      </c>
      <c r="Z62" s="145">
        <f t="shared" si="10"/>
        <v>0</v>
      </c>
      <c r="AA62" s="145">
        <f t="shared" si="11"/>
        <v>14843</v>
      </c>
      <c r="AB62" s="145">
        <f t="shared" si="12"/>
        <v>357588</v>
      </c>
      <c r="AC62" s="145">
        <f t="shared" si="13"/>
        <v>53826</v>
      </c>
      <c r="AD62" s="145">
        <f t="shared" si="14"/>
        <v>0</v>
      </c>
    </row>
    <row r="63" spans="1:30" ht="12" customHeight="1">
      <c r="A63" s="146" t="s">
        <v>105</v>
      </c>
      <c r="B63" s="143" t="s">
        <v>438</v>
      </c>
      <c r="C63" s="146" t="s">
        <v>439</v>
      </c>
      <c r="D63" s="145">
        <f t="shared" si="2"/>
        <v>28573</v>
      </c>
      <c r="E63" s="145">
        <f t="shared" si="3"/>
        <v>28573</v>
      </c>
      <c r="F63" s="145">
        <v>0</v>
      </c>
      <c r="G63" s="145">
        <v>0</v>
      </c>
      <c r="H63" s="145">
        <v>0</v>
      </c>
      <c r="I63" s="145">
        <v>0</v>
      </c>
      <c r="J63" s="145">
        <v>320776</v>
      </c>
      <c r="K63" s="145">
        <v>28573</v>
      </c>
      <c r="L63" s="145">
        <v>0</v>
      </c>
      <c r="M63" s="145">
        <f t="shared" si="4"/>
        <v>0</v>
      </c>
      <c r="N63" s="145">
        <f t="shared" si="5"/>
        <v>0</v>
      </c>
      <c r="O63" s="145">
        <v>0</v>
      </c>
      <c r="P63" s="145">
        <v>0</v>
      </c>
      <c r="Q63" s="145">
        <v>0</v>
      </c>
      <c r="R63" s="145">
        <v>0</v>
      </c>
      <c r="S63" s="145">
        <v>0</v>
      </c>
      <c r="T63" s="145">
        <v>0</v>
      </c>
      <c r="U63" s="145">
        <v>0</v>
      </c>
      <c r="V63" s="145">
        <f t="shared" si="6"/>
        <v>349349</v>
      </c>
      <c r="W63" s="145">
        <f t="shared" si="7"/>
        <v>349349</v>
      </c>
      <c r="X63" s="145">
        <f t="shared" si="8"/>
        <v>0</v>
      </c>
      <c r="Y63" s="145">
        <f t="shared" si="9"/>
        <v>0</v>
      </c>
      <c r="Z63" s="145">
        <f t="shared" si="10"/>
        <v>0</v>
      </c>
      <c r="AA63" s="145">
        <f t="shared" si="11"/>
        <v>0</v>
      </c>
      <c r="AB63" s="145">
        <f t="shared" si="12"/>
        <v>320776</v>
      </c>
      <c r="AC63" s="145">
        <f t="shared" si="13"/>
        <v>28573</v>
      </c>
      <c r="AD63" s="145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9" t="s">
        <v>320</v>
      </c>
      <c r="B2" s="152" t="s">
        <v>306</v>
      </c>
      <c r="C2" s="161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50"/>
      <c r="B3" s="153"/>
      <c r="C3" s="159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50"/>
      <c r="B4" s="153"/>
      <c r="C4" s="159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8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8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8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50"/>
      <c r="B5" s="153"/>
      <c r="C5" s="159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8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8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8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51"/>
      <c r="B6" s="154"/>
      <c r="C6" s="160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450</v>
      </c>
      <c r="B7" s="140" t="s">
        <v>451</v>
      </c>
      <c r="C7" s="139" t="s">
        <v>452</v>
      </c>
      <c r="D7" s="145">
        <f aca="true" t="shared" si="0" ref="D7:AI7">SUM(D8:D63)</f>
        <v>15425594</v>
      </c>
      <c r="E7" s="145">
        <f t="shared" si="0"/>
        <v>15366290</v>
      </c>
      <c r="F7" s="145">
        <f t="shared" si="0"/>
        <v>85101</v>
      </c>
      <c r="G7" s="145">
        <f t="shared" si="0"/>
        <v>14332724</v>
      </c>
      <c r="H7" s="145">
        <f t="shared" si="0"/>
        <v>153646</v>
      </c>
      <c r="I7" s="145">
        <f t="shared" si="0"/>
        <v>794819</v>
      </c>
      <c r="J7" s="145">
        <f t="shared" si="0"/>
        <v>59304</v>
      </c>
      <c r="K7" s="145">
        <f t="shared" si="0"/>
        <v>992533</v>
      </c>
      <c r="L7" s="145">
        <f t="shared" si="0"/>
        <v>117535170</v>
      </c>
      <c r="M7" s="145">
        <f t="shared" si="0"/>
        <v>55419752</v>
      </c>
      <c r="N7" s="145">
        <f t="shared" si="0"/>
        <v>12280212</v>
      </c>
      <c r="O7" s="145">
        <f t="shared" si="0"/>
        <v>32269165</v>
      </c>
      <c r="P7" s="145">
        <f t="shared" si="0"/>
        <v>10780503</v>
      </c>
      <c r="Q7" s="145">
        <f t="shared" si="0"/>
        <v>89872</v>
      </c>
      <c r="R7" s="145">
        <f t="shared" si="0"/>
        <v>29487292</v>
      </c>
      <c r="S7" s="145">
        <f t="shared" si="0"/>
        <v>5473193</v>
      </c>
      <c r="T7" s="145">
        <f t="shared" si="0"/>
        <v>23403134</v>
      </c>
      <c r="U7" s="145">
        <f t="shared" si="0"/>
        <v>610965</v>
      </c>
      <c r="V7" s="145">
        <f t="shared" si="0"/>
        <v>631367</v>
      </c>
      <c r="W7" s="145">
        <f t="shared" si="0"/>
        <v>31970608</v>
      </c>
      <c r="X7" s="145">
        <f t="shared" si="0"/>
        <v>19105254</v>
      </c>
      <c r="Y7" s="145">
        <f t="shared" si="0"/>
        <v>9650639</v>
      </c>
      <c r="Z7" s="145">
        <f t="shared" si="0"/>
        <v>1762876</v>
      </c>
      <c r="AA7" s="145">
        <f t="shared" si="0"/>
        <v>1451839</v>
      </c>
      <c r="AB7" s="145">
        <f t="shared" si="0"/>
        <v>11878294</v>
      </c>
      <c r="AC7" s="145">
        <f t="shared" si="0"/>
        <v>26151</v>
      </c>
      <c r="AD7" s="145">
        <f t="shared" si="0"/>
        <v>3400787</v>
      </c>
      <c r="AE7" s="145">
        <f t="shared" si="0"/>
        <v>136361551</v>
      </c>
      <c r="AF7" s="145">
        <f t="shared" si="0"/>
        <v>100593</v>
      </c>
      <c r="AG7" s="145">
        <f t="shared" si="0"/>
        <v>85249</v>
      </c>
      <c r="AH7" s="145">
        <f t="shared" si="0"/>
        <v>0</v>
      </c>
      <c r="AI7" s="145">
        <f t="shared" si="0"/>
        <v>85249</v>
      </c>
      <c r="AJ7" s="145">
        <f aca="true" t="shared" si="1" ref="AJ7:BO7">SUM(AJ8:AJ63)</f>
        <v>0</v>
      </c>
      <c r="AK7" s="145">
        <f t="shared" si="1"/>
        <v>0</v>
      </c>
      <c r="AL7" s="145">
        <f t="shared" si="1"/>
        <v>15344</v>
      </c>
      <c r="AM7" s="145">
        <f t="shared" si="1"/>
        <v>25901</v>
      </c>
      <c r="AN7" s="145">
        <f t="shared" si="1"/>
        <v>8329174</v>
      </c>
      <c r="AO7" s="145">
        <f t="shared" si="1"/>
        <v>2173904</v>
      </c>
      <c r="AP7" s="145">
        <f t="shared" si="1"/>
        <v>1361791</v>
      </c>
      <c r="AQ7" s="145">
        <f t="shared" si="1"/>
        <v>477615</v>
      </c>
      <c r="AR7" s="145">
        <f t="shared" si="1"/>
        <v>334498</v>
      </c>
      <c r="AS7" s="145">
        <f t="shared" si="1"/>
        <v>0</v>
      </c>
      <c r="AT7" s="145">
        <f t="shared" si="1"/>
        <v>2411281</v>
      </c>
      <c r="AU7" s="145">
        <f t="shared" si="1"/>
        <v>324953</v>
      </c>
      <c r="AV7" s="145">
        <f t="shared" si="1"/>
        <v>2064671</v>
      </c>
      <c r="AW7" s="145">
        <f t="shared" si="1"/>
        <v>21657</v>
      </c>
      <c r="AX7" s="145">
        <f t="shared" si="1"/>
        <v>6936</v>
      </c>
      <c r="AY7" s="145">
        <f t="shared" si="1"/>
        <v>3723131</v>
      </c>
      <c r="AZ7" s="145">
        <f t="shared" si="1"/>
        <v>2329838</v>
      </c>
      <c r="BA7" s="145">
        <f t="shared" si="1"/>
        <v>828497</v>
      </c>
      <c r="BB7" s="145">
        <f t="shared" si="1"/>
        <v>307134</v>
      </c>
      <c r="BC7" s="145">
        <f t="shared" si="1"/>
        <v>257662</v>
      </c>
      <c r="BD7" s="145">
        <f t="shared" si="1"/>
        <v>1751663</v>
      </c>
      <c r="BE7" s="145">
        <f t="shared" si="1"/>
        <v>13922</v>
      </c>
      <c r="BF7" s="145">
        <f t="shared" si="1"/>
        <v>914518</v>
      </c>
      <c r="BG7" s="145">
        <f t="shared" si="1"/>
        <v>9344285</v>
      </c>
      <c r="BH7" s="145">
        <f t="shared" si="1"/>
        <v>15526187</v>
      </c>
      <c r="BI7" s="145">
        <f t="shared" si="1"/>
        <v>15451539</v>
      </c>
      <c r="BJ7" s="145">
        <f t="shared" si="1"/>
        <v>85101</v>
      </c>
      <c r="BK7" s="145">
        <f t="shared" si="1"/>
        <v>14417973</v>
      </c>
      <c r="BL7" s="145">
        <f t="shared" si="1"/>
        <v>153646</v>
      </c>
      <c r="BM7" s="145">
        <f t="shared" si="1"/>
        <v>794819</v>
      </c>
      <c r="BN7" s="145">
        <f t="shared" si="1"/>
        <v>74648</v>
      </c>
      <c r="BO7" s="145">
        <f t="shared" si="1"/>
        <v>1018434</v>
      </c>
      <c r="BP7" s="145">
        <f aca="true" t="shared" si="2" ref="BP7:CI7">SUM(BP8:BP63)</f>
        <v>125864344</v>
      </c>
      <c r="BQ7" s="145">
        <f t="shared" si="2"/>
        <v>57593656</v>
      </c>
      <c r="BR7" s="145">
        <f t="shared" si="2"/>
        <v>13642003</v>
      </c>
      <c r="BS7" s="145">
        <f t="shared" si="2"/>
        <v>32746780</v>
      </c>
      <c r="BT7" s="145">
        <f t="shared" si="2"/>
        <v>11115001</v>
      </c>
      <c r="BU7" s="145">
        <f t="shared" si="2"/>
        <v>89872</v>
      </c>
      <c r="BV7" s="145">
        <f t="shared" si="2"/>
        <v>31898573</v>
      </c>
      <c r="BW7" s="145">
        <f t="shared" si="2"/>
        <v>5798146</v>
      </c>
      <c r="BX7" s="145">
        <f t="shared" si="2"/>
        <v>25467805</v>
      </c>
      <c r="BY7" s="145">
        <f t="shared" si="2"/>
        <v>632622</v>
      </c>
      <c r="BZ7" s="145">
        <f t="shared" si="2"/>
        <v>638303</v>
      </c>
      <c r="CA7" s="145">
        <f t="shared" si="2"/>
        <v>35693739</v>
      </c>
      <c r="CB7" s="145">
        <f t="shared" si="2"/>
        <v>21435092</v>
      </c>
      <c r="CC7" s="145">
        <f t="shared" si="2"/>
        <v>10479136</v>
      </c>
      <c r="CD7" s="145">
        <f t="shared" si="2"/>
        <v>2070010</v>
      </c>
      <c r="CE7" s="145">
        <f t="shared" si="2"/>
        <v>1709501</v>
      </c>
      <c r="CF7" s="145">
        <f t="shared" si="2"/>
        <v>13629957</v>
      </c>
      <c r="CG7" s="145">
        <f t="shared" si="2"/>
        <v>40073</v>
      </c>
      <c r="CH7" s="145">
        <f t="shared" si="2"/>
        <v>4315305</v>
      </c>
      <c r="CI7" s="145">
        <f t="shared" si="2"/>
        <v>145705836</v>
      </c>
    </row>
    <row r="8" spans="1:87" ht="12" customHeight="1">
      <c r="A8" s="142" t="s">
        <v>105</v>
      </c>
      <c r="B8" s="139" t="s">
        <v>326</v>
      </c>
      <c r="C8" s="142" t="s">
        <v>327</v>
      </c>
      <c r="D8" s="145">
        <f>E8+J8</f>
        <v>3543105</v>
      </c>
      <c r="E8" s="145">
        <f>SUM(F8:I8)</f>
        <v>3541119</v>
      </c>
      <c r="F8" s="145">
        <v>0</v>
      </c>
      <c r="G8" s="145">
        <v>3443449</v>
      </c>
      <c r="H8" s="145">
        <v>45416</v>
      </c>
      <c r="I8" s="145">
        <v>52254</v>
      </c>
      <c r="J8" s="145">
        <v>1986</v>
      </c>
      <c r="K8" s="145">
        <v>0</v>
      </c>
      <c r="L8" s="145">
        <f>M8+R8+V8+W8+AC8</f>
        <v>39244621</v>
      </c>
      <c r="M8" s="145">
        <f>SUM(N8:Q8)</f>
        <v>27091985</v>
      </c>
      <c r="N8" s="145">
        <v>3124141</v>
      </c>
      <c r="O8" s="145">
        <v>18842054</v>
      </c>
      <c r="P8" s="145">
        <v>5125790</v>
      </c>
      <c r="Q8" s="145">
        <v>0</v>
      </c>
      <c r="R8" s="145">
        <f>SUM(S8:U8)</f>
        <v>11208070</v>
      </c>
      <c r="S8" s="145">
        <v>3294633</v>
      </c>
      <c r="T8" s="145">
        <v>7469477</v>
      </c>
      <c r="U8" s="145">
        <v>443960</v>
      </c>
      <c r="V8" s="145">
        <v>381460</v>
      </c>
      <c r="W8" s="145">
        <f>SUM(X8:AA8)</f>
        <v>563106</v>
      </c>
      <c r="X8" s="145">
        <v>0</v>
      </c>
      <c r="Y8" s="145">
        <v>82707</v>
      </c>
      <c r="Z8" s="145">
        <v>480399</v>
      </c>
      <c r="AA8" s="145">
        <v>0</v>
      </c>
      <c r="AB8" s="145">
        <v>0</v>
      </c>
      <c r="AC8" s="145">
        <v>0</v>
      </c>
      <c r="AD8" s="145">
        <v>1023994</v>
      </c>
      <c r="AE8" s="145">
        <f>D8+L8+AD8</f>
        <v>43811720</v>
      </c>
      <c r="AF8" s="145">
        <f>AG8+AL8</f>
        <v>0</v>
      </c>
      <c r="AG8" s="145">
        <f>SUM(AH8:AK8)</f>
        <v>0</v>
      </c>
      <c r="AH8" s="145">
        <v>0</v>
      </c>
      <c r="AI8" s="145">
        <v>0</v>
      </c>
      <c r="AJ8" s="145">
        <v>0</v>
      </c>
      <c r="AK8" s="145">
        <v>0</v>
      </c>
      <c r="AL8" s="145">
        <v>0</v>
      </c>
      <c r="AM8" s="145">
        <v>0</v>
      </c>
      <c r="AN8" s="145">
        <f>AO8+AT8+AX8+AY8+BE8</f>
        <v>103787</v>
      </c>
      <c r="AO8" s="145">
        <f>SUM(AP8:AS8)</f>
        <v>0</v>
      </c>
      <c r="AP8" s="145">
        <v>0</v>
      </c>
      <c r="AQ8" s="145">
        <v>0</v>
      </c>
      <c r="AR8" s="145">
        <v>0</v>
      </c>
      <c r="AS8" s="145">
        <v>0</v>
      </c>
      <c r="AT8" s="145">
        <f>SUM(AU8:AW8)</f>
        <v>42065</v>
      </c>
      <c r="AU8" s="145">
        <v>42065</v>
      </c>
      <c r="AV8" s="145">
        <v>0</v>
      </c>
      <c r="AW8" s="145">
        <v>0</v>
      </c>
      <c r="AX8" s="145">
        <v>0</v>
      </c>
      <c r="AY8" s="145">
        <f>SUM(AZ8:BC8)</f>
        <v>61722</v>
      </c>
      <c r="AZ8" s="145">
        <v>61722</v>
      </c>
      <c r="BA8" s="145">
        <v>0</v>
      </c>
      <c r="BB8" s="145">
        <v>0</v>
      </c>
      <c r="BC8" s="145">
        <v>0</v>
      </c>
      <c r="BD8" s="145">
        <v>0</v>
      </c>
      <c r="BE8" s="145">
        <v>0</v>
      </c>
      <c r="BF8" s="145">
        <v>0</v>
      </c>
      <c r="BG8" s="145">
        <f>AF8+AN8+BF8</f>
        <v>103787</v>
      </c>
      <c r="BH8" s="145">
        <f aca="true" t="shared" si="3" ref="BH8:CI8">D8+AF8</f>
        <v>3543105</v>
      </c>
      <c r="BI8" s="145">
        <f t="shared" si="3"/>
        <v>3541119</v>
      </c>
      <c r="BJ8" s="145">
        <f t="shared" si="3"/>
        <v>0</v>
      </c>
      <c r="BK8" s="145">
        <f t="shared" si="3"/>
        <v>3443449</v>
      </c>
      <c r="BL8" s="145">
        <f t="shared" si="3"/>
        <v>45416</v>
      </c>
      <c r="BM8" s="145">
        <f t="shared" si="3"/>
        <v>52254</v>
      </c>
      <c r="BN8" s="145">
        <f t="shared" si="3"/>
        <v>1986</v>
      </c>
      <c r="BO8" s="145">
        <f t="shared" si="3"/>
        <v>0</v>
      </c>
      <c r="BP8" s="145">
        <f t="shared" si="3"/>
        <v>39348408</v>
      </c>
      <c r="BQ8" s="145">
        <f t="shared" si="3"/>
        <v>27091985</v>
      </c>
      <c r="BR8" s="145">
        <f t="shared" si="3"/>
        <v>3124141</v>
      </c>
      <c r="BS8" s="145">
        <f t="shared" si="3"/>
        <v>18842054</v>
      </c>
      <c r="BT8" s="145">
        <f t="shared" si="3"/>
        <v>5125790</v>
      </c>
      <c r="BU8" s="145">
        <f t="shared" si="3"/>
        <v>0</v>
      </c>
      <c r="BV8" s="145">
        <f t="shared" si="3"/>
        <v>11250135</v>
      </c>
      <c r="BW8" s="145">
        <f t="shared" si="3"/>
        <v>3336698</v>
      </c>
      <c r="BX8" s="145">
        <f t="shared" si="3"/>
        <v>7469477</v>
      </c>
      <c r="BY8" s="145">
        <f t="shared" si="3"/>
        <v>443960</v>
      </c>
      <c r="BZ8" s="145">
        <f t="shared" si="3"/>
        <v>381460</v>
      </c>
      <c r="CA8" s="145">
        <f t="shared" si="3"/>
        <v>624828</v>
      </c>
      <c r="CB8" s="145">
        <f t="shared" si="3"/>
        <v>61722</v>
      </c>
      <c r="CC8" s="145">
        <f t="shared" si="3"/>
        <v>82707</v>
      </c>
      <c r="CD8" s="145">
        <f t="shared" si="3"/>
        <v>480399</v>
      </c>
      <c r="CE8" s="145">
        <f t="shared" si="3"/>
        <v>0</v>
      </c>
      <c r="CF8" s="145">
        <f t="shared" si="3"/>
        <v>0</v>
      </c>
      <c r="CG8" s="145">
        <f t="shared" si="3"/>
        <v>0</v>
      </c>
      <c r="CH8" s="145">
        <f t="shared" si="3"/>
        <v>1023994</v>
      </c>
      <c r="CI8" s="145">
        <f t="shared" si="3"/>
        <v>43915507</v>
      </c>
    </row>
    <row r="9" spans="1:87" ht="12" customHeight="1">
      <c r="A9" s="142" t="s">
        <v>105</v>
      </c>
      <c r="B9" s="139" t="s">
        <v>328</v>
      </c>
      <c r="C9" s="142" t="s">
        <v>329</v>
      </c>
      <c r="D9" s="145">
        <f aca="true" t="shared" si="4" ref="D9:D63">E9+J9</f>
        <v>432552</v>
      </c>
      <c r="E9" s="145">
        <f aca="true" t="shared" si="5" ref="E9:E63">SUM(F9:I9)</f>
        <v>432552</v>
      </c>
      <c r="F9" s="145">
        <v>0</v>
      </c>
      <c r="G9" s="145">
        <v>432552</v>
      </c>
      <c r="H9" s="145">
        <v>0</v>
      </c>
      <c r="I9" s="145">
        <v>0</v>
      </c>
      <c r="J9" s="145">
        <v>0</v>
      </c>
      <c r="K9" s="145">
        <v>30778</v>
      </c>
      <c r="L9" s="145">
        <f aca="true" t="shared" si="6" ref="L9:L63">M9+R9+V9+W9+AC9</f>
        <v>8726185</v>
      </c>
      <c r="M9" s="145">
        <f aca="true" t="shared" si="7" ref="M9:M63">SUM(N9:Q9)</f>
        <v>1850420</v>
      </c>
      <c r="N9" s="145">
        <v>1393935</v>
      </c>
      <c r="O9" s="145">
        <v>334208</v>
      </c>
      <c r="P9" s="145">
        <v>105975</v>
      </c>
      <c r="Q9" s="145">
        <v>16302</v>
      </c>
      <c r="R9" s="145">
        <f aca="true" t="shared" si="8" ref="R9:R63">SUM(S9:U9)</f>
        <v>2044908</v>
      </c>
      <c r="S9" s="145">
        <v>135373</v>
      </c>
      <c r="T9" s="145">
        <v>1879061</v>
      </c>
      <c r="U9" s="145">
        <v>30474</v>
      </c>
      <c r="V9" s="145">
        <v>0</v>
      </c>
      <c r="W9" s="145">
        <f aca="true" t="shared" si="9" ref="W9:W63">SUM(X9:AA9)</f>
        <v>4830857</v>
      </c>
      <c r="X9" s="145">
        <v>4027743</v>
      </c>
      <c r="Y9" s="145">
        <v>573249</v>
      </c>
      <c r="Z9" s="145">
        <v>153483</v>
      </c>
      <c r="AA9" s="145">
        <v>76382</v>
      </c>
      <c r="AB9" s="145">
        <v>131896</v>
      </c>
      <c r="AC9" s="145">
        <v>0</v>
      </c>
      <c r="AD9" s="145">
        <v>0</v>
      </c>
      <c r="AE9" s="145">
        <f aca="true" t="shared" si="10" ref="AE9:AE63">D9+L9+AD9</f>
        <v>9158737</v>
      </c>
      <c r="AF9" s="145">
        <f aca="true" t="shared" si="11" ref="AF9:AF63">AG9+AL9</f>
        <v>0</v>
      </c>
      <c r="AG9" s="145">
        <f aca="true" t="shared" si="12" ref="AG9:AG63">SUM(AH9:AK9)</f>
        <v>0</v>
      </c>
      <c r="AH9" s="145">
        <v>0</v>
      </c>
      <c r="AI9" s="145">
        <v>0</v>
      </c>
      <c r="AJ9" s="145">
        <v>0</v>
      </c>
      <c r="AK9" s="145">
        <v>0</v>
      </c>
      <c r="AL9" s="145">
        <v>0</v>
      </c>
      <c r="AM9" s="145">
        <v>0</v>
      </c>
      <c r="AN9" s="145">
        <f aca="true" t="shared" si="13" ref="AN9:AN63">AO9+AT9+AX9+AY9+BE9</f>
        <v>1187428</v>
      </c>
      <c r="AO9" s="145">
        <f aca="true" t="shared" si="14" ref="AO9:AO63">SUM(AP9:AS9)</f>
        <v>156658</v>
      </c>
      <c r="AP9" s="145">
        <v>130548</v>
      </c>
      <c r="AQ9" s="145">
        <v>6529</v>
      </c>
      <c r="AR9" s="145">
        <v>19581</v>
      </c>
      <c r="AS9" s="145">
        <v>0</v>
      </c>
      <c r="AT9" s="145">
        <f aca="true" t="shared" si="15" ref="AT9:AT63">SUM(AU9:AW9)</f>
        <v>210062</v>
      </c>
      <c r="AU9" s="145">
        <v>9426</v>
      </c>
      <c r="AV9" s="145">
        <v>200636</v>
      </c>
      <c r="AW9" s="145">
        <v>0</v>
      </c>
      <c r="AX9" s="145">
        <v>0</v>
      </c>
      <c r="AY9" s="145">
        <f aca="true" t="shared" si="16" ref="AY9:AY63">SUM(AZ9:BC9)</f>
        <v>820708</v>
      </c>
      <c r="AZ9" s="145">
        <v>768631</v>
      </c>
      <c r="BA9" s="145">
        <v>52077</v>
      </c>
      <c r="BB9" s="145">
        <v>0</v>
      </c>
      <c r="BC9" s="145">
        <v>0</v>
      </c>
      <c r="BD9" s="145">
        <v>47999</v>
      </c>
      <c r="BE9" s="145">
        <v>0</v>
      </c>
      <c r="BF9" s="145">
        <v>0</v>
      </c>
      <c r="BG9" s="145">
        <f aca="true" t="shared" si="17" ref="BG9:BG63">AF9+AN9+BF9</f>
        <v>1187428</v>
      </c>
      <c r="BH9" s="145">
        <f aca="true" t="shared" si="18" ref="BH9:BH63">D9+AF9</f>
        <v>432552</v>
      </c>
      <c r="BI9" s="145">
        <f aca="true" t="shared" si="19" ref="BI9:BI63">E9+AG9</f>
        <v>432552</v>
      </c>
      <c r="BJ9" s="145">
        <f aca="true" t="shared" si="20" ref="BJ9:BJ63">F9+AH9</f>
        <v>0</v>
      </c>
      <c r="BK9" s="145">
        <f aca="true" t="shared" si="21" ref="BK9:BK63">G9+AI9</f>
        <v>432552</v>
      </c>
      <c r="BL9" s="145">
        <f aca="true" t="shared" si="22" ref="BL9:BL63">H9+AJ9</f>
        <v>0</v>
      </c>
      <c r="BM9" s="145">
        <f aca="true" t="shared" si="23" ref="BM9:BM63">I9+AK9</f>
        <v>0</v>
      </c>
      <c r="BN9" s="145">
        <f aca="true" t="shared" si="24" ref="BN9:BN63">J9+AL9</f>
        <v>0</v>
      </c>
      <c r="BO9" s="145">
        <f aca="true" t="shared" si="25" ref="BO9:BO63">K9+AM9</f>
        <v>30778</v>
      </c>
      <c r="BP9" s="145">
        <f aca="true" t="shared" si="26" ref="BP9:BP63">L9+AN9</f>
        <v>9913613</v>
      </c>
      <c r="BQ9" s="145">
        <f aca="true" t="shared" si="27" ref="BQ9:BQ63">M9+AO9</f>
        <v>2007078</v>
      </c>
      <c r="BR9" s="145">
        <f aca="true" t="shared" si="28" ref="BR9:BR63">N9+AP9</f>
        <v>1524483</v>
      </c>
      <c r="BS9" s="145">
        <f aca="true" t="shared" si="29" ref="BS9:BS63">O9+AQ9</f>
        <v>340737</v>
      </c>
      <c r="BT9" s="145">
        <f aca="true" t="shared" si="30" ref="BT9:BT63">P9+AR9</f>
        <v>125556</v>
      </c>
      <c r="BU9" s="145">
        <f aca="true" t="shared" si="31" ref="BU9:BU63">Q9+AS9</f>
        <v>16302</v>
      </c>
      <c r="BV9" s="145">
        <f aca="true" t="shared" si="32" ref="BV9:BV63">R9+AT9</f>
        <v>2254970</v>
      </c>
      <c r="BW9" s="145">
        <f aca="true" t="shared" si="33" ref="BW9:BW63">S9+AU9</f>
        <v>144799</v>
      </c>
      <c r="BX9" s="145">
        <f aca="true" t="shared" si="34" ref="BX9:BX63">T9+AV9</f>
        <v>2079697</v>
      </c>
      <c r="BY9" s="145">
        <f aca="true" t="shared" si="35" ref="BY9:BY63">U9+AW9</f>
        <v>30474</v>
      </c>
      <c r="BZ9" s="145">
        <f aca="true" t="shared" si="36" ref="BZ9:BZ63">V9+AX9</f>
        <v>0</v>
      </c>
      <c r="CA9" s="145">
        <f aca="true" t="shared" si="37" ref="CA9:CA63">W9+AY9</f>
        <v>5651565</v>
      </c>
      <c r="CB9" s="145">
        <f aca="true" t="shared" si="38" ref="CB9:CB63">X9+AZ9</f>
        <v>4796374</v>
      </c>
      <c r="CC9" s="145">
        <f aca="true" t="shared" si="39" ref="CC9:CC63">Y9+BA9</f>
        <v>625326</v>
      </c>
      <c r="CD9" s="145">
        <f aca="true" t="shared" si="40" ref="CD9:CD63">Z9+BB9</f>
        <v>153483</v>
      </c>
      <c r="CE9" s="145">
        <f aca="true" t="shared" si="41" ref="CE9:CE63">AA9+BC9</f>
        <v>76382</v>
      </c>
      <c r="CF9" s="145">
        <f aca="true" t="shared" si="42" ref="CF9:CF63">AB9+BD9</f>
        <v>179895</v>
      </c>
      <c r="CG9" s="145">
        <f aca="true" t="shared" si="43" ref="CG9:CG63">AC9+BE9</f>
        <v>0</v>
      </c>
      <c r="CH9" s="145">
        <f aca="true" t="shared" si="44" ref="CH9:CH63">AD9+BF9</f>
        <v>0</v>
      </c>
      <c r="CI9" s="145">
        <f aca="true" t="shared" si="45" ref="CI9:CI63">AE9+BG9</f>
        <v>10346165</v>
      </c>
    </row>
    <row r="10" spans="1:87" ht="12" customHeight="1">
      <c r="A10" s="142" t="s">
        <v>105</v>
      </c>
      <c r="B10" s="139" t="s">
        <v>330</v>
      </c>
      <c r="C10" s="142" t="s">
        <v>331</v>
      </c>
      <c r="D10" s="145">
        <f t="shared" si="4"/>
        <v>0</v>
      </c>
      <c r="E10" s="145">
        <f t="shared" si="5"/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1208</v>
      </c>
      <c r="L10" s="145">
        <f t="shared" si="6"/>
        <v>1592546</v>
      </c>
      <c r="M10" s="145">
        <f t="shared" si="7"/>
        <v>401024</v>
      </c>
      <c r="N10" s="145">
        <v>39316</v>
      </c>
      <c r="O10" s="145">
        <v>361708</v>
      </c>
      <c r="P10" s="145">
        <v>0</v>
      </c>
      <c r="Q10" s="145">
        <v>0</v>
      </c>
      <c r="R10" s="145">
        <f t="shared" si="8"/>
        <v>77084</v>
      </c>
      <c r="S10" s="145">
        <v>77084</v>
      </c>
      <c r="T10" s="145">
        <v>0</v>
      </c>
      <c r="U10" s="145">
        <v>0</v>
      </c>
      <c r="V10" s="145">
        <v>0</v>
      </c>
      <c r="W10" s="145">
        <f t="shared" si="9"/>
        <v>1114438</v>
      </c>
      <c r="X10" s="145">
        <v>1002635</v>
      </c>
      <c r="Y10" s="145">
        <v>111803</v>
      </c>
      <c r="Z10" s="145">
        <v>0</v>
      </c>
      <c r="AA10" s="145">
        <v>0</v>
      </c>
      <c r="AB10" s="145">
        <v>441943</v>
      </c>
      <c r="AC10" s="145">
        <v>0</v>
      </c>
      <c r="AD10" s="145">
        <v>0</v>
      </c>
      <c r="AE10" s="145">
        <f t="shared" si="10"/>
        <v>1592546</v>
      </c>
      <c r="AF10" s="145">
        <f t="shared" si="11"/>
        <v>0</v>
      </c>
      <c r="AG10" s="145">
        <f t="shared" si="12"/>
        <v>0</v>
      </c>
      <c r="AH10" s="145">
        <v>0</v>
      </c>
      <c r="AI10" s="145">
        <v>0</v>
      </c>
      <c r="AJ10" s="145">
        <v>0</v>
      </c>
      <c r="AK10" s="145">
        <v>0</v>
      </c>
      <c r="AL10" s="145">
        <v>0</v>
      </c>
      <c r="AM10" s="145">
        <v>0</v>
      </c>
      <c r="AN10" s="145">
        <f t="shared" si="13"/>
        <v>107128</v>
      </c>
      <c r="AO10" s="145">
        <f t="shared" si="14"/>
        <v>17286</v>
      </c>
      <c r="AP10" s="145">
        <v>17286</v>
      </c>
      <c r="AQ10" s="145">
        <v>0</v>
      </c>
      <c r="AR10" s="145">
        <v>0</v>
      </c>
      <c r="AS10" s="145">
        <v>0</v>
      </c>
      <c r="AT10" s="145">
        <f t="shared" si="15"/>
        <v>35790</v>
      </c>
      <c r="AU10" s="145">
        <v>0</v>
      </c>
      <c r="AV10" s="145">
        <v>35790</v>
      </c>
      <c r="AW10" s="145">
        <v>0</v>
      </c>
      <c r="AX10" s="145">
        <v>0</v>
      </c>
      <c r="AY10" s="145">
        <f t="shared" si="16"/>
        <v>54052</v>
      </c>
      <c r="AZ10" s="145">
        <v>0</v>
      </c>
      <c r="BA10" s="145">
        <v>54052</v>
      </c>
      <c r="BB10" s="145">
        <v>0</v>
      </c>
      <c r="BC10" s="145">
        <v>0</v>
      </c>
      <c r="BD10" s="145">
        <v>0</v>
      </c>
      <c r="BE10" s="145">
        <v>0</v>
      </c>
      <c r="BF10" s="145">
        <v>0</v>
      </c>
      <c r="BG10" s="145">
        <f t="shared" si="17"/>
        <v>107128</v>
      </c>
      <c r="BH10" s="145">
        <f t="shared" si="18"/>
        <v>0</v>
      </c>
      <c r="BI10" s="145">
        <f t="shared" si="19"/>
        <v>0</v>
      </c>
      <c r="BJ10" s="145">
        <f t="shared" si="20"/>
        <v>0</v>
      </c>
      <c r="BK10" s="145">
        <f t="shared" si="21"/>
        <v>0</v>
      </c>
      <c r="BL10" s="145">
        <f t="shared" si="22"/>
        <v>0</v>
      </c>
      <c r="BM10" s="145">
        <f t="shared" si="23"/>
        <v>0</v>
      </c>
      <c r="BN10" s="145">
        <f t="shared" si="24"/>
        <v>0</v>
      </c>
      <c r="BO10" s="145">
        <f t="shared" si="25"/>
        <v>1208</v>
      </c>
      <c r="BP10" s="145">
        <f t="shared" si="26"/>
        <v>1699674</v>
      </c>
      <c r="BQ10" s="145">
        <f t="shared" si="27"/>
        <v>418310</v>
      </c>
      <c r="BR10" s="145">
        <f t="shared" si="28"/>
        <v>56602</v>
      </c>
      <c r="BS10" s="145">
        <f t="shared" si="29"/>
        <v>361708</v>
      </c>
      <c r="BT10" s="145">
        <f t="shared" si="30"/>
        <v>0</v>
      </c>
      <c r="BU10" s="145">
        <f t="shared" si="31"/>
        <v>0</v>
      </c>
      <c r="BV10" s="145">
        <f t="shared" si="32"/>
        <v>112874</v>
      </c>
      <c r="BW10" s="145">
        <f t="shared" si="33"/>
        <v>77084</v>
      </c>
      <c r="BX10" s="145">
        <f t="shared" si="34"/>
        <v>35790</v>
      </c>
      <c r="BY10" s="145">
        <f t="shared" si="35"/>
        <v>0</v>
      </c>
      <c r="BZ10" s="145">
        <f t="shared" si="36"/>
        <v>0</v>
      </c>
      <c r="CA10" s="145">
        <f t="shared" si="37"/>
        <v>1168490</v>
      </c>
      <c r="CB10" s="145">
        <f t="shared" si="38"/>
        <v>1002635</v>
      </c>
      <c r="CC10" s="145">
        <f t="shared" si="39"/>
        <v>165855</v>
      </c>
      <c r="CD10" s="145">
        <f t="shared" si="40"/>
        <v>0</v>
      </c>
      <c r="CE10" s="145">
        <f t="shared" si="41"/>
        <v>0</v>
      </c>
      <c r="CF10" s="145">
        <f t="shared" si="42"/>
        <v>441943</v>
      </c>
      <c r="CG10" s="145">
        <f t="shared" si="43"/>
        <v>0</v>
      </c>
      <c r="CH10" s="145">
        <f t="shared" si="44"/>
        <v>0</v>
      </c>
      <c r="CI10" s="145">
        <f t="shared" si="45"/>
        <v>1699674</v>
      </c>
    </row>
    <row r="11" spans="1:87" ht="12" customHeight="1">
      <c r="A11" s="142" t="s">
        <v>105</v>
      </c>
      <c r="B11" s="139" t="s">
        <v>332</v>
      </c>
      <c r="C11" s="142" t="s">
        <v>333</v>
      </c>
      <c r="D11" s="145">
        <f t="shared" si="4"/>
        <v>0</v>
      </c>
      <c r="E11" s="145">
        <f t="shared" si="5"/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45">
        <f t="shared" si="6"/>
        <v>2692844</v>
      </c>
      <c r="M11" s="145">
        <f t="shared" si="7"/>
        <v>2243969</v>
      </c>
      <c r="N11" s="145">
        <v>654620</v>
      </c>
      <c r="O11" s="145">
        <v>1589349</v>
      </c>
      <c r="P11" s="145">
        <v>0</v>
      </c>
      <c r="Q11" s="145">
        <v>0</v>
      </c>
      <c r="R11" s="145">
        <f t="shared" si="8"/>
        <v>110347</v>
      </c>
      <c r="S11" s="145">
        <v>110347</v>
      </c>
      <c r="T11" s="145">
        <v>0</v>
      </c>
      <c r="U11" s="145">
        <v>0</v>
      </c>
      <c r="V11" s="145">
        <v>0</v>
      </c>
      <c r="W11" s="145">
        <f t="shared" si="9"/>
        <v>338528</v>
      </c>
      <c r="X11" s="145">
        <v>302917</v>
      </c>
      <c r="Y11" s="145">
        <v>170</v>
      </c>
      <c r="Z11" s="145">
        <v>0</v>
      </c>
      <c r="AA11" s="145">
        <v>35441</v>
      </c>
      <c r="AB11" s="145">
        <v>1405002</v>
      </c>
      <c r="AC11" s="145">
        <v>0</v>
      </c>
      <c r="AD11" s="145">
        <v>150176</v>
      </c>
      <c r="AE11" s="145">
        <f t="shared" si="10"/>
        <v>2843020</v>
      </c>
      <c r="AF11" s="145">
        <f t="shared" si="11"/>
        <v>0</v>
      </c>
      <c r="AG11" s="145">
        <f t="shared" si="12"/>
        <v>0</v>
      </c>
      <c r="AH11" s="145">
        <v>0</v>
      </c>
      <c r="AI11" s="145">
        <v>0</v>
      </c>
      <c r="AJ11" s="145">
        <v>0</v>
      </c>
      <c r="AK11" s="145">
        <v>0</v>
      </c>
      <c r="AL11" s="145">
        <v>0</v>
      </c>
      <c r="AM11" s="145">
        <v>0</v>
      </c>
      <c r="AN11" s="145">
        <f t="shared" si="13"/>
        <v>57727</v>
      </c>
      <c r="AO11" s="145">
        <f t="shared" si="14"/>
        <v>7442</v>
      </c>
      <c r="AP11" s="145">
        <v>7442</v>
      </c>
      <c r="AQ11" s="145">
        <v>0</v>
      </c>
      <c r="AR11" s="145">
        <v>0</v>
      </c>
      <c r="AS11" s="145">
        <v>0</v>
      </c>
      <c r="AT11" s="145">
        <f t="shared" si="15"/>
        <v>764</v>
      </c>
      <c r="AU11" s="145">
        <v>0</v>
      </c>
      <c r="AV11" s="145">
        <v>764</v>
      </c>
      <c r="AW11" s="145">
        <v>0</v>
      </c>
      <c r="AX11" s="145">
        <v>0</v>
      </c>
      <c r="AY11" s="145">
        <f t="shared" si="16"/>
        <v>49521</v>
      </c>
      <c r="AZ11" s="145">
        <v>18600</v>
      </c>
      <c r="BA11" s="145">
        <v>13266</v>
      </c>
      <c r="BB11" s="145">
        <v>0</v>
      </c>
      <c r="BC11" s="145">
        <v>17655</v>
      </c>
      <c r="BD11" s="145">
        <v>0</v>
      </c>
      <c r="BE11" s="145">
        <v>0</v>
      </c>
      <c r="BF11" s="145">
        <v>2</v>
      </c>
      <c r="BG11" s="145">
        <f t="shared" si="17"/>
        <v>57729</v>
      </c>
      <c r="BH11" s="145">
        <f t="shared" si="18"/>
        <v>0</v>
      </c>
      <c r="BI11" s="145">
        <f t="shared" si="19"/>
        <v>0</v>
      </c>
      <c r="BJ11" s="145">
        <f t="shared" si="20"/>
        <v>0</v>
      </c>
      <c r="BK11" s="145">
        <f t="shared" si="21"/>
        <v>0</v>
      </c>
      <c r="BL11" s="145">
        <f t="shared" si="22"/>
        <v>0</v>
      </c>
      <c r="BM11" s="145">
        <f t="shared" si="23"/>
        <v>0</v>
      </c>
      <c r="BN11" s="145">
        <f t="shared" si="24"/>
        <v>0</v>
      </c>
      <c r="BO11" s="145">
        <f t="shared" si="25"/>
        <v>0</v>
      </c>
      <c r="BP11" s="145">
        <f t="shared" si="26"/>
        <v>2750571</v>
      </c>
      <c r="BQ11" s="145">
        <f t="shared" si="27"/>
        <v>2251411</v>
      </c>
      <c r="BR11" s="145">
        <f t="shared" si="28"/>
        <v>662062</v>
      </c>
      <c r="BS11" s="145">
        <f t="shared" si="29"/>
        <v>1589349</v>
      </c>
      <c r="BT11" s="145">
        <f t="shared" si="30"/>
        <v>0</v>
      </c>
      <c r="BU11" s="145">
        <f t="shared" si="31"/>
        <v>0</v>
      </c>
      <c r="BV11" s="145">
        <f t="shared" si="32"/>
        <v>111111</v>
      </c>
      <c r="BW11" s="145">
        <f t="shared" si="33"/>
        <v>110347</v>
      </c>
      <c r="BX11" s="145">
        <f t="shared" si="34"/>
        <v>764</v>
      </c>
      <c r="BY11" s="145">
        <f t="shared" si="35"/>
        <v>0</v>
      </c>
      <c r="BZ11" s="145">
        <f t="shared" si="36"/>
        <v>0</v>
      </c>
      <c r="CA11" s="145">
        <f t="shared" si="37"/>
        <v>388049</v>
      </c>
      <c r="CB11" s="145">
        <f t="shared" si="38"/>
        <v>321517</v>
      </c>
      <c r="CC11" s="145">
        <f t="shared" si="39"/>
        <v>13436</v>
      </c>
      <c r="CD11" s="145">
        <f t="shared" si="40"/>
        <v>0</v>
      </c>
      <c r="CE11" s="145">
        <f t="shared" si="41"/>
        <v>53096</v>
      </c>
      <c r="CF11" s="145">
        <f t="shared" si="42"/>
        <v>1405002</v>
      </c>
      <c r="CG11" s="145">
        <f t="shared" si="43"/>
        <v>0</v>
      </c>
      <c r="CH11" s="145">
        <f t="shared" si="44"/>
        <v>150178</v>
      </c>
      <c r="CI11" s="145">
        <f t="shared" si="45"/>
        <v>2900749</v>
      </c>
    </row>
    <row r="12" spans="1:87" ht="12" customHeight="1">
      <c r="A12" s="142" t="s">
        <v>105</v>
      </c>
      <c r="B12" s="139" t="s">
        <v>334</v>
      </c>
      <c r="C12" s="142" t="s">
        <v>335</v>
      </c>
      <c r="D12" s="145">
        <f t="shared" si="4"/>
        <v>0</v>
      </c>
      <c r="E12" s="145">
        <f t="shared" si="5"/>
        <v>0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f t="shared" si="6"/>
        <v>1337048</v>
      </c>
      <c r="M12" s="145">
        <f t="shared" si="7"/>
        <v>782669</v>
      </c>
      <c r="N12" s="145">
        <v>19222</v>
      </c>
      <c r="O12" s="145">
        <v>483614</v>
      </c>
      <c r="P12" s="145">
        <v>279833</v>
      </c>
      <c r="Q12" s="145">
        <v>0</v>
      </c>
      <c r="R12" s="145">
        <f t="shared" si="8"/>
        <v>452728</v>
      </c>
      <c r="S12" s="145">
        <v>29044</v>
      </c>
      <c r="T12" s="145">
        <v>398847</v>
      </c>
      <c r="U12" s="145">
        <v>24837</v>
      </c>
      <c r="V12" s="145">
        <v>5933</v>
      </c>
      <c r="W12" s="145">
        <f t="shared" si="9"/>
        <v>95718</v>
      </c>
      <c r="X12" s="145">
        <v>0</v>
      </c>
      <c r="Y12" s="145">
        <v>65842</v>
      </c>
      <c r="Z12" s="145">
        <v>29876</v>
      </c>
      <c r="AA12" s="145">
        <v>0</v>
      </c>
      <c r="AB12" s="145">
        <v>0</v>
      </c>
      <c r="AC12" s="145">
        <v>0</v>
      </c>
      <c r="AD12" s="145">
        <v>0</v>
      </c>
      <c r="AE12" s="145">
        <f t="shared" si="10"/>
        <v>1337048</v>
      </c>
      <c r="AF12" s="145">
        <f t="shared" si="11"/>
        <v>0</v>
      </c>
      <c r="AG12" s="145">
        <f t="shared" si="12"/>
        <v>0</v>
      </c>
      <c r="AH12" s="145">
        <v>0</v>
      </c>
      <c r="AI12" s="145">
        <v>0</v>
      </c>
      <c r="AJ12" s="145">
        <v>0</v>
      </c>
      <c r="AK12" s="145">
        <v>0</v>
      </c>
      <c r="AL12" s="145">
        <v>0</v>
      </c>
      <c r="AM12" s="145">
        <v>0</v>
      </c>
      <c r="AN12" s="145">
        <f t="shared" si="13"/>
        <v>21634</v>
      </c>
      <c r="AO12" s="145">
        <f t="shared" si="14"/>
        <v>20518</v>
      </c>
      <c r="AP12" s="145">
        <v>0</v>
      </c>
      <c r="AQ12" s="145">
        <v>20518</v>
      </c>
      <c r="AR12" s="145">
        <v>0</v>
      </c>
      <c r="AS12" s="145">
        <v>0</v>
      </c>
      <c r="AT12" s="145">
        <f t="shared" si="15"/>
        <v>1116</v>
      </c>
      <c r="AU12" s="145">
        <v>1116</v>
      </c>
      <c r="AV12" s="145">
        <v>0</v>
      </c>
      <c r="AW12" s="145">
        <v>0</v>
      </c>
      <c r="AX12" s="145">
        <v>0</v>
      </c>
      <c r="AY12" s="145">
        <f t="shared" si="16"/>
        <v>0</v>
      </c>
      <c r="AZ12" s="145">
        <v>0</v>
      </c>
      <c r="BA12" s="145">
        <v>0</v>
      </c>
      <c r="BB12" s="145">
        <v>0</v>
      </c>
      <c r="BC12" s="145">
        <v>0</v>
      </c>
      <c r="BD12" s="145">
        <v>0</v>
      </c>
      <c r="BE12" s="145">
        <v>0</v>
      </c>
      <c r="BF12" s="145">
        <v>0</v>
      </c>
      <c r="BG12" s="145">
        <f t="shared" si="17"/>
        <v>21634</v>
      </c>
      <c r="BH12" s="145">
        <f t="shared" si="18"/>
        <v>0</v>
      </c>
      <c r="BI12" s="145">
        <f t="shared" si="19"/>
        <v>0</v>
      </c>
      <c r="BJ12" s="145">
        <f t="shared" si="20"/>
        <v>0</v>
      </c>
      <c r="BK12" s="145">
        <f t="shared" si="21"/>
        <v>0</v>
      </c>
      <c r="BL12" s="145">
        <f t="shared" si="22"/>
        <v>0</v>
      </c>
      <c r="BM12" s="145">
        <f t="shared" si="23"/>
        <v>0</v>
      </c>
      <c r="BN12" s="145">
        <f t="shared" si="24"/>
        <v>0</v>
      </c>
      <c r="BO12" s="145">
        <f t="shared" si="25"/>
        <v>0</v>
      </c>
      <c r="BP12" s="145">
        <f t="shared" si="26"/>
        <v>1358682</v>
      </c>
      <c r="BQ12" s="145">
        <f t="shared" si="27"/>
        <v>803187</v>
      </c>
      <c r="BR12" s="145">
        <f t="shared" si="28"/>
        <v>19222</v>
      </c>
      <c r="BS12" s="145">
        <f t="shared" si="29"/>
        <v>504132</v>
      </c>
      <c r="BT12" s="145">
        <f t="shared" si="30"/>
        <v>279833</v>
      </c>
      <c r="BU12" s="145">
        <f t="shared" si="31"/>
        <v>0</v>
      </c>
      <c r="BV12" s="145">
        <f t="shared" si="32"/>
        <v>453844</v>
      </c>
      <c r="BW12" s="145">
        <f t="shared" si="33"/>
        <v>30160</v>
      </c>
      <c r="BX12" s="145">
        <f t="shared" si="34"/>
        <v>398847</v>
      </c>
      <c r="BY12" s="145">
        <f t="shared" si="35"/>
        <v>24837</v>
      </c>
      <c r="BZ12" s="145">
        <f t="shared" si="36"/>
        <v>5933</v>
      </c>
      <c r="CA12" s="145">
        <f t="shared" si="37"/>
        <v>95718</v>
      </c>
      <c r="CB12" s="145">
        <f t="shared" si="38"/>
        <v>0</v>
      </c>
      <c r="CC12" s="145">
        <f t="shared" si="39"/>
        <v>65842</v>
      </c>
      <c r="CD12" s="145">
        <f t="shared" si="40"/>
        <v>29876</v>
      </c>
      <c r="CE12" s="145">
        <f t="shared" si="41"/>
        <v>0</v>
      </c>
      <c r="CF12" s="145">
        <f t="shared" si="42"/>
        <v>0</v>
      </c>
      <c r="CG12" s="145">
        <f t="shared" si="43"/>
        <v>0</v>
      </c>
      <c r="CH12" s="145">
        <f t="shared" si="44"/>
        <v>0</v>
      </c>
      <c r="CI12" s="145">
        <f t="shared" si="45"/>
        <v>1358682</v>
      </c>
    </row>
    <row r="13" spans="1:87" ht="12" customHeight="1">
      <c r="A13" s="142" t="s">
        <v>105</v>
      </c>
      <c r="B13" s="139" t="s">
        <v>336</v>
      </c>
      <c r="C13" s="142" t="s">
        <v>337</v>
      </c>
      <c r="D13" s="145">
        <f t="shared" si="4"/>
        <v>7084721</v>
      </c>
      <c r="E13" s="145">
        <f t="shared" si="5"/>
        <v>7084721</v>
      </c>
      <c r="F13" s="145">
        <v>0</v>
      </c>
      <c r="G13" s="145">
        <v>7084721</v>
      </c>
      <c r="H13" s="145">
        <v>0</v>
      </c>
      <c r="I13" s="145">
        <v>0</v>
      </c>
      <c r="J13" s="145">
        <v>0</v>
      </c>
      <c r="K13" s="145">
        <v>0</v>
      </c>
      <c r="L13" s="145">
        <f t="shared" si="6"/>
        <v>4716139</v>
      </c>
      <c r="M13" s="145">
        <f t="shared" si="7"/>
        <v>1360107</v>
      </c>
      <c r="N13" s="145">
        <v>1360107</v>
      </c>
      <c r="O13" s="145">
        <v>0</v>
      </c>
      <c r="P13" s="145">
        <v>0</v>
      </c>
      <c r="Q13" s="145">
        <v>0</v>
      </c>
      <c r="R13" s="145">
        <f t="shared" si="8"/>
        <v>681370</v>
      </c>
      <c r="S13" s="145">
        <v>106097</v>
      </c>
      <c r="T13" s="145">
        <v>575273</v>
      </c>
      <c r="U13" s="145">
        <v>0</v>
      </c>
      <c r="V13" s="145">
        <v>0</v>
      </c>
      <c r="W13" s="145">
        <f t="shared" si="9"/>
        <v>2674662</v>
      </c>
      <c r="X13" s="145">
        <v>1852386</v>
      </c>
      <c r="Y13" s="145">
        <v>616916</v>
      </c>
      <c r="Z13" s="145">
        <v>147147</v>
      </c>
      <c r="AA13" s="145">
        <v>58213</v>
      </c>
      <c r="AB13" s="145">
        <v>0</v>
      </c>
      <c r="AC13" s="145">
        <v>0</v>
      </c>
      <c r="AD13" s="145">
        <v>3481</v>
      </c>
      <c r="AE13" s="145">
        <f t="shared" si="10"/>
        <v>11804341</v>
      </c>
      <c r="AF13" s="145">
        <f t="shared" si="11"/>
        <v>0</v>
      </c>
      <c r="AG13" s="145">
        <f t="shared" si="12"/>
        <v>0</v>
      </c>
      <c r="AH13" s="145">
        <v>0</v>
      </c>
      <c r="AI13" s="145">
        <v>0</v>
      </c>
      <c r="AJ13" s="145">
        <v>0</v>
      </c>
      <c r="AK13" s="145">
        <v>0</v>
      </c>
      <c r="AL13" s="145">
        <v>0</v>
      </c>
      <c r="AM13" s="145">
        <v>0</v>
      </c>
      <c r="AN13" s="145">
        <f t="shared" si="13"/>
        <v>93810</v>
      </c>
      <c r="AO13" s="145">
        <f t="shared" si="14"/>
        <v>50490</v>
      </c>
      <c r="AP13" s="145">
        <v>50490</v>
      </c>
      <c r="AQ13" s="145">
        <v>0</v>
      </c>
      <c r="AR13" s="145">
        <v>0</v>
      </c>
      <c r="AS13" s="145">
        <v>0</v>
      </c>
      <c r="AT13" s="145">
        <f t="shared" si="15"/>
        <v>11908</v>
      </c>
      <c r="AU13" s="145">
        <v>11908</v>
      </c>
      <c r="AV13" s="145">
        <v>0</v>
      </c>
      <c r="AW13" s="145">
        <v>0</v>
      </c>
      <c r="AX13" s="145">
        <v>0</v>
      </c>
      <c r="AY13" s="145">
        <f t="shared" si="16"/>
        <v>31412</v>
      </c>
      <c r="AZ13" s="145">
        <v>31412</v>
      </c>
      <c r="BA13" s="145">
        <v>0</v>
      </c>
      <c r="BB13" s="145">
        <v>0</v>
      </c>
      <c r="BC13" s="145">
        <v>0</v>
      </c>
      <c r="BD13" s="145">
        <v>0</v>
      </c>
      <c r="BE13" s="145">
        <v>0</v>
      </c>
      <c r="BF13" s="145">
        <v>0</v>
      </c>
      <c r="BG13" s="145">
        <f t="shared" si="17"/>
        <v>93810</v>
      </c>
      <c r="BH13" s="145">
        <f t="shared" si="18"/>
        <v>7084721</v>
      </c>
      <c r="BI13" s="145">
        <f t="shared" si="19"/>
        <v>7084721</v>
      </c>
      <c r="BJ13" s="145">
        <f t="shared" si="20"/>
        <v>0</v>
      </c>
      <c r="BK13" s="145">
        <f t="shared" si="21"/>
        <v>7084721</v>
      </c>
      <c r="BL13" s="145">
        <f t="shared" si="22"/>
        <v>0</v>
      </c>
      <c r="BM13" s="145">
        <f t="shared" si="23"/>
        <v>0</v>
      </c>
      <c r="BN13" s="145">
        <f t="shared" si="24"/>
        <v>0</v>
      </c>
      <c r="BO13" s="145">
        <f t="shared" si="25"/>
        <v>0</v>
      </c>
      <c r="BP13" s="145">
        <f t="shared" si="26"/>
        <v>4809949</v>
      </c>
      <c r="BQ13" s="145">
        <f t="shared" si="27"/>
        <v>1410597</v>
      </c>
      <c r="BR13" s="145">
        <f t="shared" si="28"/>
        <v>1410597</v>
      </c>
      <c r="BS13" s="145">
        <f t="shared" si="29"/>
        <v>0</v>
      </c>
      <c r="BT13" s="145">
        <f t="shared" si="30"/>
        <v>0</v>
      </c>
      <c r="BU13" s="145">
        <f t="shared" si="31"/>
        <v>0</v>
      </c>
      <c r="BV13" s="145">
        <f t="shared" si="32"/>
        <v>693278</v>
      </c>
      <c r="BW13" s="145">
        <f t="shared" si="33"/>
        <v>118005</v>
      </c>
      <c r="BX13" s="145">
        <f t="shared" si="34"/>
        <v>575273</v>
      </c>
      <c r="BY13" s="145">
        <f t="shared" si="35"/>
        <v>0</v>
      </c>
      <c r="BZ13" s="145">
        <f t="shared" si="36"/>
        <v>0</v>
      </c>
      <c r="CA13" s="145">
        <f t="shared" si="37"/>
        <v>2706074</v>
      </c>
      <c r="CB13" s="145">
        <f t="shared" si="38"/>
        <v>1883798</v>
      </c>
      <c r="CC13" s="145">
        <f t="shared" si="39"/>
        <v>616916</v>
      </c>
      <c r="CD13" s="145">
        <f t="shared" si="40"/>
        <v>147147</v>
      </c>
      <c r="CE13" s="145">
        <f t="shared" si="41"/>
        <v>58213</v>
      </c>
      <c r="CF13" s="145">
        <f t="shared" si="42"/>
        <v>0</v>
      </c>
      <c r="CG13" s="145">
        <f t="shared" si="43"/>
        <v>0</v>
      </c>
      <c r="CH13" s="145">
        <f t="shared" si="44"/>
        <v>3481</v>
      </c>
      <c r="CI13" s="145">
        <f t="shared" si="45"/>
        <v>11898151</v>
      </c>
    </row>
    <row r="14" spans="1:87" ht="12" customHeight="1">
      <c r="A14" s="142" t="s">
        <v>105</v>
      </c>
      <c r="B14" s="139" t="s">
        <v>338</v>
      </c>
      <c r="C14" s="142" t="s">
        <v>339</v>
      </c>
      <c r="D14" s="145">
        <f t="shared" si="4"/>
        <v>0</v>
      </c>
      <c r="E14" s="145">
        <f t="shared" si="5"/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619</v>
      </c>
      <c r="L14" s="145">
        <f t="shared" si="6"/>
        <v>483638</v>
      </c>
      <c r="M14" s="145">
        <f t="shared" si="7"/>
        <v>32035</v>
      </c>
      <c r="N14" s="145">
        <v>10668</v>
      </c>
      <c r="O14" s="145">
        <v>21367</v>
      </c>
      <c r="P14" s="145">
        <v>0</v>
      </c>
      <c r="Q14" s="145">
        <v>0</v>
      </c>
      <c r="R14" s="145">
        <f t="shared" si="8"/>
        <v>1036</v>
      </c>
      <c r="S14" s="145">
        <v>1036</v>
      </c>
      <c r="T14" s="145">
        <v>0</v>
      </c>
      <c r="U14" s="145">
        <v>0</v>
      </c>
      <c r="V14" s="145">
        <v>0</v>
      </c>
      <c r="W14" s="145">
        <f t="shared" si="9"/>
        <v>450567</v>
      </c>
      <c r="X14" s="145">
        <v>429369</v>
      </c>
      <c r="Y14" s="145">
        <v>0</v>
      </c>
      <c r="Z14" s="145">
        <v>0</v>
      </c>
      <c r="AA14" s="145">
        <v>21198</v>
      </c>
      <c r="AB14" s="145">
        <v>440630</v>
      </c>
      <c r="AC14" s="145">
        <v>0</v>
      </c>
      <c r="AD14" s="145">
        <v>21513</v>
      </c>
      <c r="AE14" s="145">
        <f t="shared" si="10"/>
        <v>505151</v>
      </c>
      <c r="AF14" s="145">
        <f t="shared" si="11"/>
        <v>0</v>
      </c>
      <c r="AG14" s="145">
        <f t="shared" si="12"/>
        <v>0</v>
      </c>
      <c r="AH14" s="145">
        <v>0</v>
      </c>
      <c r="AI14" s="145">
        <v>0</v>
      </c>
      <c r="AJ14" s="145">
        <v>0</v>
      </c>
      <c r="AK14" s="145">
        <v>0</v>
      </c>
      <c r="AL14" s="145">
        <v>0</v>
      </c>
      <c r="AM14" s="145">
        <v>0</v>
      </c>
      <c r="AN14" s="145">
        <f t="shared" si="13"/>
        <v>10668</v>
      </c>
      <c r="AO14" s="145">
        <f t="shared" si="14"/>
        <v>10668</v>
      </c>
      <c r="AP14" s="145">
        <v>10668</v>
      </c>
      <c r="AQ14" s="145">
        <v>0</v>
      </c>
      <c r="AR14" s="145">
        <v>0</v>
      </c>
      <c r="AS14" s="145">
        <v>0</v>
      </c>
      <c r="AT14" s="145">
        <f t="shared" si="15"/>
        <v>0</v>
      </c>
      <c r="AU14" s="145">
        <v>0</v>
      </c>
      <c r="AV14" s="145">
        <v>0</v>
      </c>
      <c r="AW14" s="145">
        <v>0</v>
      </c>
      <c r="AX14" s="145">
        <v>0</v>
      </c>
      <c r="AY14" s="145">
        <f t="shared" si="16"/>
        <v>0</v>
      </c>
      <c r="AZ14" s="145">
        <v>0</v>
      </c>
      <c r="BA14" s="145">
        <v>0</v>
      </c>
      <c r="BB14" s="145">
        <v>0</v>
      </c>
      <c r="BC14" s="145">
        <v>0</v>
      </c>
      <c r="BD14" s="145">
        <v>95603</v>
      </c>
      <c r="BE14" s="145">
        <v>0</v>
      </c>
      <c r="BF14" s="145">
        <v>25189</v>
      </c>
      <c r="BG14" s="145">
        <f t="shared" si="17"/>
        <v>35857</v>
      </c>
      <c r="BH14" s="145">
        <f t="shared" si="18"/>
        <v>0</v>
      </c>
      <c r="BI14" s="145">
        <f t="shared" si="19"/>
        <v>0</v>
      </c>
      <c r="BJ14" s="145">
        <f t="shared" si="20"/>
        <v>0</v>
      </c>
      <c r="BK14" s="145">
        <f t="shared" si="21"/>
        <v>0</v>
      </c>
      <c r="BL14" s="145">
        <f t="shared" si="22"/>
        <v>0</v>
      </c>
      <c r="BM14" s="145">
        <f t="shared" si="23"/>
        <v>0</v>
      </c>
      <c r="BN14" s="145">
        <f t="shared" si="24"/>
        <v>0</v>
      </c>
      <c r="BO14" s="145">
        <f t="shared" si="25"/>
        <v>619</v>
      </c>
      <c r="BP14" s="145">
        <f t="shared" si="26"/>
        <v>494306</v>
      </c>
      <c r="BQ14" s="145">
        <f t="shared" si="27"/>
        <v>42703</v>
      </c>
      <c r="BR14" s="145">
        <f t="shared" si="28"/>
        <v>21336</v>
      </c>
      <c r="BS14" s="145">
        <f t="shared" si="29"/>
        <v>21367</v>
      </c>
      <c r="BT14" s="145">
        <f t="shared" si="30"/>
        <v>0</v>
      </c>
      <c r="BU14" s="145">
        <f t="shared" si="31"/>
        <v>0</v>
      </c>
      <c r="BV14" s="145">
        <f t="shared" si="32"/>
        <v>1036</v>
      </c>
      <c r="BW14" s="145">
        <f t="shared" si="33"/>
        <v>1036</v>
      </c>
      <c r="BX14" s="145">
        <f t="shared" si="34"/>
        <v>0</v>
      </c>
      <c r="BY14" s="145">
        <f t="shared" si="35"/>
        <v>0</v>
      </c>
      <c r="BZ14" s="145">
        <f t="shared" si="36"/>
        <v>0</v>
      </c>
      <c r="CA14" s="145">
        <f t="shared" si="37"/>
        <v>450567</v>
      </c>
      <c r="CB14" s="145">
        <f t="shared" si="38"/>
        <v>429369</v>
      </c>
      <c r="CC14" s="145">
        <f t="shared" si="39"/>
        <v>0</v>
      </c>
      <c r="CD14" s="145">
        <f t="shared" si="40"/>
        <v>0</v>
      </c>
      <c r="CE14" s="145">
        <f t="shared" si="41"/>
        <v>21198</v>
      </c>
      <c r="CF14" s="145">
        <f t="shared" si="42"/>
        <v>536233</v>
      </c>
      <c r="CG14" s="145">
        <f t="shared" si="43"/>
        <v>0</v>
      </c>
      <c r="CH14" s="145">
        <f t="shared" si="44"/>
        <v>46702</v>
      </c>
      <c r="CI14" s="145">
        <f t="shared" si="45"/>
        <v>541008</v>
      </c>
    </row>
    <row r="15" spans="1:87" ht="12" customHeight="1">
      <c r="A15" s="142" t="s">
        <v>105</v>
      </c>
      <c r="B15" s="139" t="s">
        <v>340</v>
      </c>
      <c r="C15" s="142" t="s">
        <v>341</v>
      </c>
      <c r="D15" s="145">
        <f t="shared" si="4"/>
        <v>540028</v>
      </c>
      <c r="E15" s="145">
        <f t="shared" si="5"/>
        <v>540028</v>
      </c>
      <c r="F15" s="145">
        <v>0</v>
      </c>
      <c r="G15" s="145">
        <v>540028</v>
      </c>
      <c r="H15" s="145">
        <v>0</v>
      </c>
      <c r="I15" s="145">
        <v>0</v>
      </c>
      <c r="J15" s="145">
        <v>0</v>
      </c>
      <c r="K15" s="145">
        <v>0</v>
      </c>
      <c r="L15" s="145">
        <f t="shared" si="6"/>
        <v>2972570</v>
      </c>
      <c r="M15" s="145">
        <f t="shared" si="7"/>
        <v>1162993</v>
      </c>
      <c r="N15" s="145">
        <v>95696</v>
      </c>
      <c r="O15" s="145">
        <v>303921</v>
      </c>
      <c r="P15" s="145">
        <v>763376</v>
      </c>
      <c r="Q15" s="145">
        <v>0</v>
      </c>
      <c r="R15" s="145">
        <f t="shared" si="8"/>
        <v>324826</v>
      </c>
      <c r="S15" s="145">
        <v>29812</v>
      </c>
      <c r="T15" s="145">
        <v>295014</v>
      </c>
      <c r="U15" s="145">
        <v>0</v>
      </c>
      <c r="V15" s="145">
        <v>0</v>
      </c>
      <c r="W15" s="145">
        <f t="shared" si="9"/>
        <v>1484751</v>
      </c>
      <c r="X15" s="145">
        <v>1066479</v>
      </c>
      <c r="Y15" s="145">
        <v>222377</v>
      </c>
      <c r="Z15" s="145">
        <v>195895</v>
      </c>
      <c r="AA15" s="145">
        <v>0</v>
      </c>
      <c r="AB15" s="145">
        <v>0</v>
      </c>
      <c r="AC15" s="145">
        <v>0</v>
      </c>
      <c r="AD15" s="145">
        <v>0</v>
      </c>
      <c r="AE15" s="145">
        <f t="shared" si="10"/>
        <v>3512598</v>
      </c>
      <c r="AF15" s="145">
        <f t="shared" si="11"/>
        <v>0</v>
      </c>
      <c r="AG15" s="145">
        <f t="shared" si="12"/>
        <v>0</v>
      </c>
      <c r="AH15" s="145">
        <v>0</v>
      </c>
      <c r="AI15" s="145">
        <v>0</v>
      </c>
      <c r="AJ15" s="145">
        <v>0</v>
      </c>
      <c r="AK15" s="145">
        <v>0</v>
      </c>
      <c r="AL15" s="145">
        <v>0</v>
      </c>
      <c r="AM15" s="145">
        <v>0</v>
      </c>
      <c r="AN15" s="145">
        <f t="shared" si="13"/>
        <v>352046</v>
      </c>
      <c r="AO15" s="145">
        <f t="shared" si="14"/>
        <v>64205</v>
      </c>
      <c r="AP15" s="145">
        <v>32224</v>
      </c>
      <c r="AQ15" s="145">
        <v>1688</v>
      </c>
      <c r="AR15" s="145">
        <v>30293</v>
      </c>
      <c r="AS15" s="145">
        <v>0</v>
      </c>
      <c r="AT15" s="145">
        <f t="shared" si="15"/>
        <v>128833</v>
      </c>
      <c r="AU15" s="145">
        <v>0</v>
      </c>
      <c r="AV15" s="145">
        <v>128833</v>
      </c>
      <c r="AW15" s="145">
        <v>0</v>
      </c>
      <c r="AX15" s="145">
        <v>0</v>
      </c>
      <c r="AY15" s="145">
        <f t="shared" si="16"/>
        <v>159008</v>
      </c>
      <c r="AZ15" s="145">
        <v>158508</v>
      </c>
      <c r="BA15" s="145">
        <v>500</v>
      </c>
      <c r="BB15" s="145">
        <v>0</v>
      </c>
      <c r="BC15" s="145">
        <v>0</v>
      </c>
      <c r="BD15" s="145">
        <v>0</v>
      </c>
      <c r="BE15" s="145">
        <v>0</v>
      </c>
      <c r="BF15" s="145">
        <v>0</v>
      </c>
      <c r="BG15" s="145">
        <f t="shared" si="17"/>
        <v>352046</v>
      </c>
      <c r="BH15" s="145">
        <f t="shared" si="18"/>
        <v>540028</v>
      </c>
      <c r="BI15" s="145">
        <f t="shared" si="19"/>
        <v>540028</v>
      </c>
      <c r="BJ15" s="145">
        <f t="shared" si="20"/>
        <v>0</v>
      </c>
      <c r="BK15" s="145">
        <f t="shared" si="21"/>
        <v>540028</v>
      </c>
      <c r="BL15" s="145">
        <f t="shared" si="22"/>
        <v>0</v>
      </c>
      <c r="BM15" s="145">
        <f t="shared" si="23"/>
        <v>0</v>
      </c>
      <c r="BN15" s="145">
        <f t="shared" si="24"/>
        <v>0</v>
      </c>
      <c r="BO15" s="145">
        <f t="shared" si="25"/>
        <v>0</v>
      </c>
      <c r="BP15" s="145">
        <f t="shared" si="26"/>
        <v>3324616</v>
      </c>
      <c r="BQ15" s="145">
        <f t="shared" si="27"/>
        <v>1227198</v>
      </c>
      <c r="BR15" s="145">
        <f t="shared" si="28"/>
        <v>127920</v>
      </c>
      <c r="BS15" s="145">
        <f t="shared" si="29"/>
        <v>305609</v>
      </c>
      <c r="BT15" s="145">
        <f t="shared" si="30"/>
        <v>793669</v>
      </c>
      <c r="BU15" s="145">
        <f t="shared" si="31"/>
        <v>0</v>
      </c>
      <c r="BV15" s="145">
        <f t="shared" si="32"/>
        <v>453659</v>
      </c>
      <c r="BW15" s="145">
        <f t="shared" si="33"/>
        <v>29812</v>
      </c>
      <c r="BX15" s="145">
        <f t="shared" si="34"/>
        <v>423847</v>
      </c>
      <c r="BY15" s="145">
        <f t="shared" si="35"/>
        <v>0</v>
      </c>
      <c r="BZ15" s="145">
        <f t="shared" si="36"/>
        <v>0</v>
      </c>
      <c r="CA15" s="145">
        <f t="shared" si="37"/>
        <v>1643759</v>
      </c>
      <c r="CB15" s="145">
        <f t="shared" si="38"/>
        <v>1224987</v>
      </c>
      <c r="CC15" s="145">
        <f t="shared" si="39"/>
        <v>222877</v>
      </c>
      <c r="CD15" s="145">
        <f t="shared" si="40"/>
        <v>195895</v>
      </c>
      <c r="CE15" s="145">
        <f t="shared" si="41"/>
        <v>0</v>
      </c>
      <c r="CF15" s="145">
        <f t="shared" si="42"/>
        <v>0</v>
      </c>
      <c r="CG15" s="145">
        <f t="shared" si="43"/>
        <v>0</v>
      </c>
      <c r="CH15" s="145">
        <f t="shared" si="44"/>
        <v>0</v>
      </c>
      <c r="CI15" s="145">
        <f t="shared" si="45"/>
        <v>3864644</v>
      </c>
    </row>
    <row r="16" spans="1:87" ht="12" customHeight="1">
      <c r="A16" s="142" t="s">
        <v>105</v>
      </c>
      <c r="B16" s="139" t="s">
        <v>342</v>
      </c>
      <c r="C16" s="142" t="s">
        <v>343</v>
      </c>
      <c r="D16" s="145">
        <f t="shared" si="4"/>
        <v>0</v>
      </c>
      <c r="E16" s="145">
        <f t="shared" si="5"/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645</v>
      </c>
      <c r="L16" s="145">
        <f t="shared" si="6"/>
        <v>584424</v>
      </c>
      <c r="M16" s="145">
        <f t="shared" si="7"/>
        <v>308887</v>
      </c>
      <c r="N16" s="145">
        <v>41081</v>
      </c>
      <c r="O16" s="145">
        <v>267806</v>
      </c>
      <c r="P16" s="145">
        <v>0</v>
      </c>
      <c r="Q16" s="145">
        <v>0</v>
      </c>
      <c r="R16" s="145">
        <f t="shared" si="8"/>
        <v>64388</v>
      </c>
      <c r="S16" s="145">
        <v>64388</v>
      </c>
      <c r="T16" s="145">
        <v>0</v>
      </c>
      <c r="U16" s="145">
        <v>0</v>
      </c>
      <c r="V16" s="145">
        <v>10921</v>
      </c>
      <c r="W16" s="145">
        <f t="shared" si="9"/>
        <v>200228</v>
      </c>
      <c r="X16" s="145">
        <v>145771</v>
      </c>
      <c r="Y16" s="145">
        <v>45166</v>
      </c>
      <c r="Z16" s="145">
        <v>0</v>
      </c>
      <c r="AA16" s="145">
        <v>9291</v>
      </c>
      <c r="AB16" s="145">
        <v>235884</v>
      </c>
      <c r="AC16" s="145">
        <v>0</v>
      </c>
      <c r="AD16" s="145">
        <v>0</v>
      </c>
      <c r="AE16" s="145">
        <f t="shared" si="10"/>
        <v>584424</v>
      </c>
      <c r="AF16" s="145">
        <f t="shared" si="11"/>
        <v>0</v>
      </c>
      <c r="AG16" s="145">
        <f t="shared" si="12"/>
        <v>0</v>
      </c>
      <c r="AH16" s="145">
        <v>0</v>
      </c>
      <c r="AI16" s="145">
        <v>0</v>
      </c>
      <c r="AJ16" s="145">
        <v>0</v>
      </c>
      <c r="AK16" s="145">
        <v>0</v>
      </c>
      <c r="AL16" s="145">
        <v>0</v>
      </c>
      <c r="AM16" s="145">
        <v>0</v>
      </c>
      <c r="AN16" s="145">
        <f t="shared" si="13"/>
        <v>177597</v>
      </c>
      <c r="AO16" s="145">
        <f t="shared" si="14"/>
        <v>11768</v>
      </c>
      <c r="AP16" s="145">
        <v>11768</v>
      </c>
      <c r="AQ16" s="145">
        <v>0</v>
      </c>
      <c r="AR16" s="145">
        <v>0</v>
      </c>
      <c r="AS16" s="145">
        <v>0</v>
      </c>
      <c r="AT16" s="145">
        <f t="shared" si="15"/>
        <v>106143</v>
      </c>
      <c r="AU16" s="145">
        <v>43109</v>
      </c>
      <c r="AV16" s="145">
        <v>63034</v>
      </c>
      <c r="AW16" s="145">
        <v>0</v>
      </c>
      <c r="AX16" s="145">
        <v>0</v>
      </c>
      <c r="AY16" s="145">
        <f t="shared" si="16"/>
        <v>56367</v>
      </c>
      <c r="AZ16" s="145">
        <v>0</v>
      </c>
      <c r="BA16" s="145">
        <v>56348</v>
      </c>
      <c r="BB16" s="145">
        <v>19</v>
      </c>
      <c r="BC16" s="145">
        <v>0</v>
      </c>
      <c r="BD16" s="145">
        <v>0</v>
      </c>
      <c r="BE16" s="145">
        <v>3319</v>
      </c>
      <c r="BF16" s="145">
        <v>0</v>
      </c>
      <c r="BG16" s="145">
        <f t="shared" si="17"/>
        <v>177597</v>
      </c>
      <c r="BH16" s="145">
        <f t="shared" si="18"/>
        <v>0</v>
      </c>
      <c r="BI16" s="145">
        <f t="shared" si="19"/>
        <v>0</v>
      </c>
      <c r="BJ16" s="145">
        <f t="shared" si="20"/>
        <v>0</v>
      </c>
      <c r="BK16" s="145">
        <f t="shared" si="21"/>
        <v>0</v>
      </c>
      <c r="BL16" s="145">
        <f t="shared" si="22"/>
        <v>0</v>
      </c>
      <c r="BM16" s="145">
        <f t="shared" si="23"/>
        <v>0</v>
      </c>
      <c r="BN16" s="145">
        <f t="shared" si="24"/>
        <v>0</v>
      </c>
      <c r="BO16" s="145">
        <f t="shared" si="25"/>
        <v>645</v>
      </c>
      <c r="BP16" s="145">
        <f t="shared" si="26"/>
        <v>762021</v>
      </c>
      <c r="BQ16" s="145">
        <f t="shared" si="27"/>
        <v>320655</v>
      </c>
      <c r="BR16" s="145">
        <f t="shared" si="28"/>
        <v>52849</v>
      </c>
      <c r="BS16" s="145">
        <f t="shared" si="29"/>
        <v>267806</v>
      </c>
      <c r="BT16" s="145">
        <f t="shared" si="30"/>
        <v>0</v>
      </c>
      <c r="BU16" s="145">
        <f t="shared" si="31"/>
        <v>0</v>
      </c>
      <c r="BV16" s="145">
        <f t="shared" si="32"/>
        <v>170531</v>
      </c>
      <c r="BW16" s="145">
        <f t="shared" si="33"/>
        <v>107497</v>
      </c>
      <c r="BX16" s="145">
        <f t="shared" si="34"/>
        <v>63034</v>
      </c>
      <c r="BY16" s="145">
        <f t="shared" si="35"/>
        <v>0</v>
      </c>
      <c r="BZ16" s="145">
        <f t="shared" si="36"/>
        <v>10921</v>
      </c>
      <c r="CA16" s="145">
        <f t="shared" si="37"/>
        <v>256595</v>
      </c>
      <c r="CB16" s="145">
        <f t="shared" si="38"/>
        <v>145771</v>
      </c>
      <c r="CC16" s="145">
        <f t="shared" si="39"/>
        <v>101514</v>
      </c>
      <c r="CD16" s="145">
        <f t="shared" si="40"/>
        <v>19</v>
      </c>
      <c r="CE16" s="145">
        <f t="shared" si="41"/>
        <v>9291</v>
      </c>
      <c r="CF16" s="145">
        <f t="shared" si="42"/>
        <v>235884</v>
      </c>
      <c r="CG16" s="145">
        <f t="shared" si="43"/>
        <v>3319</v>
      </c>
      <c r="CH16" s="145">
        <f t="shared" si="44"/>
        <v>0</v>
      </c>
      <c r="CI16" s="145">
        <f t="shared" si="45"/>
        <v>762021</v>
      </c>
    </row>
    <row r="17" spans="1:87" ht="12" customHeight="1">
      <c r="A17" s="142" t="s">
        <v>105</v>
      </c>
      <c r="B17" s="139" t="s">
        <v>344</v>
      </c>
      <c r="C17" s="142" t="s">
        <v>345</v>
      </c>
      <c r="D17" s="145">
        <f t="shared" si="4"/>
        <v>231559</v>
      </c>
      <c r="E17" s="145">
        <f t="shared" si="5"/>
        <v>231559</v>
      </c>
      <c r="F17" s="145">
        <v>85101</v>
      </c>
      <c r="G17" s="145">
        <v>146458</v>
      </c>
      <c r="H17" s="145">
        <v>0</v>
      </c>
      <c r="I17" s="145">
        <v>0</v>
      </c>
      <c r="J17" s="145">
        <v>0</v>
      </c>
      <c r="K17" s="145">
        <v>0</v>
      </c>
      <c r="L17" s="145">
        <f t="shared" si="6"/>
        <v>1335574</v>
      </c>
      <c r="M17" s="145">
        <f t="shared" si="7"/>
        <v>880690</v>
      </c>
      <c r="N17" s="145">
        <v>181517</v>
      </c>
      <c r="O17" s="145">
        <v>498277</v>
      </c>
      <c r="P17" s="145">
        <v>200896</v>
      </c>
      <c r="Q17" s="145">
        <v>0</v>
      </c>
      <c r="R17" s="145">
        <f t="shared" si="8"/>
        <v>121888</v>
      </c>
      <c r="S17" s="145">
        <v>23337</v>
      </c>
      <c r="T17" s="145">
        <v>98551</v>
      </c>
      <c r="U17" s="145">
        <v>0</v>
      </c>
      <c r="V17" s="145">
        <v>0</v>
      </c>
      <c r="W17" s="145">
        <f t="shared" si="9"/>
        <v>332996</v>
      </c>
      <c r="X17" s="145">
        <v>202205</v>
      </c>
      <c r="Y17" s="145">
        <v>51725</v>
      </c>
      <c r="Z17" s="145">
        <v>45805</v>
      </c>
      <c r="AA17" s="145">
        <v>33261</v>
      </c>
      <c r="AB17" s="145">
        <v>0</v>
      </c>
      <c r="AC17" s="145">
        <v>0</v>
      </c>
      <c r="AD17" s="145">
        <v>212323</v>
      </c>
      <c r="AE17" s="145">
        <f t="shared" si="10"/>
        <v>1779456</v>
      </c>
      <c r="AF17" s="145">
        <f t="shared" si="11"/>
        <v>0</v>
      </c>
      <c r="AG17" s="145">
        <f t="shared" si="12"/>
        <v>0</v>
      </c>
      <c r="AH17" s="145">
        <v>0</v>
      </c>
      <c r="AI17" s="145">
        <v>0</v>
      </c>
      <c r="AJ17" s="145">
        <v>0</v>
      </c>
      <c r="AK17" s="145">
        <v>0</v>
      </c>
      <c r="AL17" s="145">
        <v>0</v>
      </c>
      <c r="AM17" s="145">
        <v>0</v>
      </c>
      <c r="AN17" s="145">
        <f t="shared" si="13"/>
        <v>15131</v>
      </c>
      <c r="AO17" s="145">
        <f t="shared" si="14"/>
        <v>10618</v>
      </c>
      <c r="AP17" s="145">
        <v>10618</v>
      </c>
      <c r="AQ17" s="145">
        <v>0</v>
      </c>
      <c r="AR17" s="145">
        <v>0</v>
      </c>
      <c r="AS17" s="145">
        <v>0</v>
      </c>
      <c r="AT17" s="145">
        <f t="shared" si="15"/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f t="shared" si="16"/>
        <v>4513</v>
      </c>
      <c r="AZ17" s="145">
        <v>0</v>
      </c>
      <c r="BA17" s="145">
        <v>0</v>
      </c>
      <c r="BB17" s="145">
        <v>4513</v>
      </c>
      <c r="BC17" s="145">
        <v>0</v>
      </c>
      <c r="BD17" s="145">
        <v>0</v>
      </c>
      <c r="BE17" s="145">
        <v>0</v>
      </c>
      <c r="BF17" s="145">
        <v>0</v>
      </c>
      <c r="BG17" s="145">
        <f t="shared" si="17"/>
        <v>15131</v>
      </c>
      <c r="BH17" s="145">
        <f t="shared" si="18"/>
        <v>231559</v>
      </c>
      <c r="BI17" s="145">
        <f t="shared" si="19"/>
        <v>231559</v>
      </c>
      <c r="BJ17" s="145">
        <f t="shared" si="20"/>
        <v>85101</v>
      </c>
      <c r="BK17" s="145">
        <f t="shared" si="21"/>
        <v>146458</v>
      </c>
      <c r="BL17" s="145">
        <f t="shared" si="22"/>
        <v>0</v>
      </c>
      <c r="BM17" s="145">
        <f t="shared" si="23"/>
        <v>0</v>
      </c>
      <c r="BN17" s="145">
        <f t="shared" si="24"/>
        <v>0</v>
      </c>
      <c r="BO17" s="145">
        <f t="shared" si="25"/>
        <v>0</v>
      </c>
      <c r="BP17" s="145">
        <f t="shared" si="26"/>
        <v>1350705</v>
      </c>
      <c r="BQ17" s="145">
        <f t="shared" si="27"/>
        <v>891308</v>
      </c>
      <c r="BR17" s="145">
        <f t="shared" si="28"/>
        <v>192135</v>
      </c>
      <c r="BS17" s="145">
        <f t="shared" si="29"/>
        <v>498277</v>
      </c>
      <c r="BT17" s="145">
        <f t="shared" si="30"/>
        <v>200896</v>
      </c>
      <c r="BU17" s="145">
        <f t="shared" si="31"/>
        <v>0</v>
      </c>
      <c r="BV17" s="145">
        <f t="shared" si="32"/>
        <v>121888</v>
      </c>
      <c r="BW17" s="145">
        <f t="shared" si="33"/>
        <v>23337</v>
      </c>
      <c r="BX17" s="145">
        <f t="shared" si="34"/>
        <v>98551</v>
      </c>
      <c r="BY17" s="145">
        <f t="shared" si="35"/>
        <v>0</v>
      </c>
      <c r="BZ17" s="145">
        <f t="shared" si="36"/>
        <v>0</v>
      </c>
      <c r="CA17" s="145">
        <f t="shared" si="37"/>
        <v>337509</v>
      </c>
      <c r="CB17" s="145">
        <f t="shared" si="38"/>
        <v>202205</v>
      </c>
      <c r="CC17" s="145">
        <f t="shared" si="39"/>
        <v>51725</v>
      </c>
      <c r="CD17" s="145">
        <f t="shared" si="40"/>
        <v>50318</v>
      </c>
      <c r="CE17" s="145">
        <f t="shared" si="41"/>
        <v>33261</v>
      </c>
      <c r="CF17" s="145">
        <f t="shared" si="42"/>
        <v>0</v>
      </c>
      <c r="CG17" s="145">
        <f t="shared" si="43"/>
        <v>0</v>
      </c>
      <c r="CH17" s="145">
        <f t="shared" si="44"/>
        <v>212323</v>
      </c>
      <c r="CI17" s="145">
        <f t="shared" si="45"/>
        <v>1794587</v>
      </c>
    </row>
    <row r="18" spans="1:87" ht="12" customHeight="1">
      <c r="A18" s="142" t="s">
        <v>105</v>
      </c>
      <c r="B18" s="139" t="s">
        <v>346</v>
      </c>
      <c r="C18" s="142" t="s">
        <v>347</v>
      </c>
      <c r="D18" s="145">
        <f t="shared" si="4"/>
        <v>1509749</v>
      </c>
      <c r="E18" s="145">
        <f t="shared" si="5"/>
        <v>1498958</v>
      </c>
      <c r="F18" s="145">
        <v>0</v>
      </c>
      <c r="G18" s="145">
        <v>1498958</v>
      </c>
      <c r="H18" s="145">
        <v>0</v>
      </c>
      <c r="I18" s="145">
        <v>0</v>
      </c>
      <c r="J18" s="145">
        <v>10791</v>
      </c>
      <c r="K18" s="145">
        <v>0</v>
      </c>
      <c r="L18" s="145">
        <f t="shared" si="6"/>
        <v>4115144</v>
      </c>
      <c r="M18" s="145">
        <f t="shared" si="7"/>
        <v>2364915</v>
      </c>
      <c r="N18" s="145">
        <v>850880</v>
      </c>
      <c r="O18" s="145">
        <v>1160736</v>
      </c>
      <c r="P18" s="145">
        <v>353299</v>
      </c>
      <c r="Q18" s="145">
        <v>0</v>
      </c>
      <c r="R18" s="145">
        <f t="shared" si="8"/>
        <v>908479</v>
      </c>
      <c r="S18" s="145">
        <v>59736</v>
      </c>
      <c r="T18" s="145">
        <v>847811</v>
      </c>
      <c r="U18" s="145">
        <v>932</v>
      </c>
      <c r="V18" s="145">
        <v>47416</v>
      </c>
      <c r="W18" s="145">
        <f t="shared" si="9"/>
        <v>794334</v>
      </c>
      <c r="X18" s="145">
        <v>396182</v>
      </c>
      <c r="Y18" s="145">
        <v>210396</v>
      </c>
      <c r="Z18" s="145">
        <v>6668</v>
      </c>
      <c r="AA18" s="145">
        <v>181088</v>
      </c>
      <c r="AB18" s="145">
        <v>141447</v>
      </c>
      <c r="AC18" s="145">
        <v>0</v>
      </c>
      <c r="AD18" s="145">
        <v>132260</v>
      </c>
      <c r="AE18" s="145">
        <f t="shared" si="10"/>
        <v>5757153</v>
      </c>
      <c r="AF18" s="145">
        <f t="shared" si="11"/>
        <v>0</v>
      </c>
      <c r="AG18" s="145">
        <f t="shared" si="12"/>
        <v>0</v>
      </c>
      <c r="AH18" s="145">
        <v>0</v>
      </c>
      <c r="AI18" s="145">
        <v>0</v>
      </c>
      <c r="AJ18" s="145">
        <v>0</v>
      </c>
      <c r="AK18" s="145">
        <v>0</v>
      </c>
      <c r="AL18" s="145">
        <v>0</v>
      </c>
      <c r="AM18" s="145">
        <v>0</v>
      </c>
      <c r="AN18" s="145">
        <f t="shared" si="13"/>
        <v>508890</v>
      </c>
      <c r="AO18" s="145">
        <f t="shared" si="14"/>
        <v>374098</v>
      </c>
      <c r="AP18" s="145">
        <v>133012</v>
      </c>
      <c r="AQ18" s="145">
        <v>191206</v>
      </c>
      <c r="AR18" s="145">
        <v>49880</v>
      </c>
      <c r="AS18" s="145">
        <v>0</v>
      </c>
      <c r="AT18" s="145">
        <f t="shared" si="15"/>
        <v>134792</v>
      </c>
      <c r="AU18" s="145">
        <v>5940</v>
      </c>
      <c r="AV18" s="145">
        <v>128852</v>
      </c>
      <c r="AW18" s="145">
        <v>0</v>
      </c>
      <c r="AX18" s="145">
        <v>0</v>
      </c>
      <c r="AY18" s="145">
        <f t="shared" si="16"/>
        <v>0</v>
      </c>
      <c r="AZ18" s="145">
        <v>0</v>
      </c>
      <c r="BA18" s="145">
        <v>0</v>
      </c>
      <c r="BB18" s="145">
        <v>0</v>
      </c>
      <c r="BC18" s="145">
        <v>0</v>
      </c>
      <c r="BD18" s="145">
        <v>0</v>
      </c>
      <c r="BE18" s="145">
        <v>0</v>
      </c>
      <c r="BF18" s="145">
        <v>84894</v>
      </c>
      <c r="BG18" s="145">
        <f t="shared" si="17"/>
        <v>593784</v>
      </c>
      <c r="BH18" s="145">
        <f t="shared" si="18"/>
        <v>1509749</v>
      </c>
      <c r="BI18" s="145">
        <f t="shared" si="19"/>
        <v>1498958</v>
      </c>
      <c r="BJ18" s="145">
        <f t="shared" si="20"/>
        <v>0</v>
      </c>
      <c r="BK18" s="145">
        <f t="shared" si="21"/>
        <v>1498958</v>
      </c>
      <c r="BL18" s="145">
        <f t="shared" si="22"/>
        <v>0</v>
      </c>
      <c r="BM18" s="145">
        <f t="shared" si="23"/>
        <v>0</v>
      </c>
      <c r="BN18" s="145">
        <f t="shared" si="24"/>
        <v>10791</v>
      </c>
      <c r="BO18" s="145">
        <f t="shared" si="25"/>
        <v>0</v>
      </c>
      <c r="BP18" s="145">
        <f t="shared" si="26"/>
        <v>4624034</v>
      </c>
      <c r="BQ18" s="145">
        <f t="shared" si="27"/>
        <v>2739013</v>
      </c>
      <c r="BR18" s="145">
        <f t="shared" si="28"/>
        <v>983892</v>
      </c>
      <c r="BS18" s="145">
        <f t="shared" si="29"/>
        <v>1351942</v>
      </c>
      <c r="BT18" s="145">
        <f t="shared" si="30"/>
        <v>403179</v>
      </c>
      <c r="BU18" s="145">
        <f t="shared" si="31"/>
        <v>0</v>
      </c>
      <c r="BV18" s="145">
        <f t="shared" si="32"/>
        <v>1043271</v>
      </c>
      <c r="BW18" s="145">
        <f t="shared" si="33"/>
        <v>65676</v>
      </c>
      <c r="BX18" s="145">
        <f t="shared" si="34"/>
        <v>976663</v>
      </c>
      <c r="BY18" s="145">
        <f t="shared" si="35"/>
        <v>932</v>
      </c>
      <c r="BZ18" s="145">
        <f t="shared" si="36"/>
        <v>47416</v>
      </c>
      <c r="CA18" s="145">
        <f t="shared" si="37"/>
        <v>794334</v>
      </c>
      <c r="CB18" s="145">
        <f t="shared" si="38"/>
        <v>396182</v>
      </c>
      <c r="CC18" s="145">
        <f t="shared" si="39"/>
        <v>210396</v>
      </c>
      <c r="CD18" s="145">
        <f t="shared" si="40"/>
        <v>6668</v>
      </c>
      <c r="CE18" s="145">
        <f t="shared" si="41"/>
        <v>181088</v>
      </c>
      <c r="CF18" s="145">
        <f t="shared" si="42"/>
        <v>141447</v>
      </c>
      <c r="CG18" s="145">
        <f t="shared" si="43"/>
        <v>0</v>
      </c>
      <c r="CH18" s="145">
        <f t="shared" si="44"/>
        <v>217154</v>
      </c>
      <c r="CI18" s="145">
        <f t="shared" si="45"/>
        <v>6350937</v>
      </c>
    </row>
    <row r="19" spans="1:87" ht="12" customHeight="1">
      <c r="A19" s="142" t="s">
        <v>105</v>
      </c>
      <c r="B19" s="139" t="s">
        <v>348</v>
      </c>
      <c r="C19" s="142" t="s">
        <v>349</v>
      </c>
      <c r="D19" s="145">
        <f t="shared" si="4"/>
        <v>0</v>
      </c>
      <c r="E19" s="145">
        <f t="shared" si="5"/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f t="shared" si="6"/>
        <v>3694794</v>
      </c>
      <c r="M19" s="145">
        <f t="shared" si="7"/>
        <v>514832</v>
      </c>
      <c r="N19" s="145">
        <v>98362</v>
      </c>
      <c r="O19" s="145">
        <v>416470</v>
      </c>
      <c r="P19" s="145">
        <v>0</v>
      </c>
      <c r="Q19" s="145">
        <v>0</v>
      </c>
      <c r="R19" s="145">
        <f t="shared" si="8"/>
        <v>1567543</v>
      </c>
      <c r="S19" s="145">
        <v>23725</v>
      </c>
      <c r="T19" s="145">
        <v>1543818</v>
      </c>
      <c r="U19" s="145">
        <v>0</v>
      </c>
      <c r="V19" s="145">
        <v>18070</v>
      </c>
      <c r="W19" s="145">
        <f t="shared" si="9"/>
        <v>1594349</v>
      </c>
      <c r="X19" s="145">
        <v>1003646</v>
      </c>
      <c r="Y19" s="145">
        <v>544209</v>
      </c>
      <c r="Z19" s="145">
        <v>46494</v>
      </c>
      <c r="AA19" s="145">
        <v>0</v>
      </c>
      <c r="AB19" s="145">
        <v>0</v>
      </c>
      <c r="AC19" s="145">
        <v>0</v>
      </c>
      <c r="AD19" s="145">
        <v>718</v>
      </c>
      <c r="AE19" s="145">
        <f t="shared" si="10"/>
        <v>3695512</v>
      </c>
      <c r="AF19" s="145">
        <f t="shared" si="11"/>
        <v>0</v>
      </c>
      <c r="AG19" s="145">
        <f t="shared" si="12"/>
        <v>0</v>
      </c>
      <c r="AH19" s="145">
        <v>0</v>
      </c>
      <c r="AI19" s="145">
        <v>0</v>
      </c>
      <c r="AJ19" s="145">
        <v>0</v>
      </c>
      <c r="AK19" s="145">
        <v>0</v>
      </c>
      <c r="AL19" s="145">
        <v>0</v>
      </c>
      <c r="AM19" s="145">
        <v>0</v>
      </c>
      <c r="AN19" s="145">
        <f t="shared" si="13"/>
        <v>310966</v>
      </c>
      <c r="AO19" s="145">
        <f t="shared" si="14"/>
        <v>235248</v>
      </c>
      <c r="AP19" s="145">
        <v>37405</v>
      </c>
      <c r="AQ19" s="145">
        <v>197843</v>
      </c>
      <c r="AR19" s="145">
        <v>0</v>
      </c>
      <c r="AS19" s="145">
        <v>0</v>
      </c>
      <c r="AT19" s="145">
        <f t="shared" si="15"/>
        <v>45697</v>
      </c>
      <c r="AU19" s="145">
        <v>10088</v>
      </c>
      <c r="AV19" s="145">
        <v>35609</v>
      </c>
      <c r="AW19" s="145">
        <v>0</v>
      </c>
      <c r="AX19" s="145">
        <v>5821</v>
      </c>
      <c r="AY19" s="145">
        <f t="shared" si="16"/>
        <v>24200</v>
      </c>
      <c r="AZ19" s="145">
        <v>7040</v>
      </c>
      <c r="BA19" s="145">
        <v>17160</v>
      </c>
      <c r="BB19" s="145">
        <v>0</v>
      </c>
      <c r="BC19" s="145">
        <v>0</v>
      </c>
      <c r="BD19" s="145">
        <v>0</v>
      </c>
      <c r="BE19" s="145">
        <v>0</v>
      </c>
      <c r="BF19" s="145">
        <v>559</v>
      </c>
      <c r="BG19" s="145">
        <f t="shared" si="17"/>
        <v>311525</v>
      </c>
      <c r="BH19" s="145">
        <f t="shared" si="18"/>
        <v>0</v>
      </c>
      <c r="BI19" s="145">
        <f t="shared" si="19"/>
        <v>0</v>
      </c>
      <c r="BJ19" s="145">
        <f t="shared" si="20"/>
        <v>0</v>
      </c>
      <c r="BK19" s="145">
        <f t="shared" si="21"/>
        <v>0</v>
      </c>
      <c r="BL19" s="145">
        <f t="shared" si="22"/>
        <v>0</v>
      </c>
      <c r="BM19" s="145">
        <f t="shared" si="23"/>
        <v>0</v>
      </c>
      <c r="BN19" s="145">
        <f t="shared" si="24"/>
        <v>0</v>
      </c>
      <c r="BO19" s="145">
        <f t="shared" si="25"/>
        <v>0</v>
      </c>
      <c r="BP19" s="145">
        <f t="shared" si="26"/>
        <v>4005760</v>
      </c>
      <c r="BQ19" s="145">
        <f t="shared" si="27"/>
        <v>750080</v>
      </c>
      <c r="BR19" s="145">
        <f t="shared" si="28"/>
        <v>135767</v>
      </c>
      <c r="BS19" s="145">
        <f t="shared" si="29"/>
        <v>614313</v>
      </c>
      <c r="BT19" s="145">
        <f t="shared" si="30"/>
        <v>0</v>
      </c>
      <c r="BU19" s="145">
        <f t="shared" si="31"/>
        <v>0</v>
      </c>
      <c r="BV19" s="145">
        <f t="shared" si="32"/>
        <v>1613240</v>
      </c>
      <c r="BW19" s="145">
        <f t="shared" si="33"/>
        <v>33813</v>
      </c>
      <c r="BX19" s="145">
        <f t="shared" si="34"/>
        <v>1579427</v>
      </c>
      <c r="BY19" s="145">
        <f t="shared" si="35"/>
        <v>0</v>
      </c>
      <c r="BZ19" s="145">
        <f t="shared" si="36"/>
        <v>23891</v>
      </c>
      <c r="CA19" s="145">
        <f t="shared" si="37"/>
        <v>1618549</v>
      </c>
      <c r="CB19" s="145">
        <f t="shared" si="38"/>
        <v>1010686</v>
      </c>
      <c r="CC19" s="145">
        <f t="shared" si="39"/>
        <v>561369</v>
      </c>
      <c r="CD19" s="145">
        <f t="shared" si="40"/>
        <v>46494</v>
      </c>
      <c r="CE19" s="145">
        <f t="shared" si="41"/>
        <v>0</v>
      </c>
      <c r="CF19" s="145">
        <f t="shared" si="42"/>
        <v>0</v>
      </c>
      <c r="CG19" s="145">
        <f t="shared" si="43"/>
        <v>0</v>
      </c>
      <c r="CH19" s="145">
        <f t="shared" si="44"/>
        <v>1277</v>
      </c>
      <c r="CI19" s="145">
        <f t="shared" si="45"/>
        <v>4007037</v>
      </c>
    </row>
    <row r="20" spans="1:87" ht="12" customHeight="1">
      <c r="A20" s="142" t="s">
        <v>105</v>
      </c>
      <c r="B20" s="139" t="s">
        <v>350</v>
      </c>
      <c r="C20" s="142" t="s">
        <v>351</v>
      </c>
      <c r="D20" s="145">
        <f t="shared" si="4"/>
        <v>0</v>
      </c>
      <c r="E20" s="145">
        <f t="shared" si="5"/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f t="shared" si="6"/>
        <v>4919744</v>
      </c>
      <c r="M20" s="145">
        <f t="shared" si="7"/>
        <v>1881580</v>
      </c>
      <c r="N20" s="145">
        <v>179322</v>
      </c>
      <c r="O20" s="145">
        <v>1448724</v>
      </c>
      <c r="P20" s="145">
        <v>221486</v>
      </c>
      <c r="Q20" s="145">
        <v>32048</v>
      </c>
      <c r="R20" s="145">
        <f t="shared" si="8"/>
        <v>1630962</v>
      </c>
      <c r="S20" s="145">
        <v>203227</v>
      </c>
      <c r="T20" s="145">
        <v>1389693</v>
      </c>
      <c r="U20" s="145">
        <v>38042</v>
      </c>
      <c r="V20" s="145">
        <v>47929</v>
      </c>
      <c r="W20" s="145">
        <f t="shared" si="9"/>
        <v>1359273</v>
      </c>
      <c r="X20" s="145">
        <v>140843</v>
      </c>
      <c r="Y20" s="145">
        <v>1210706</v>
      </c>
      <c r="Z20" s="145">
        <v>7724</v>
      </c>
      <c r="AA20" s="145">
        <v>0</v>
      </c>
      <c r="AB20" s="145">
        <v>0</v>
      </c>
      <c r="AC20" s="145">
        <v>0</v>
      </c>
      <c r="AD20" s="145">
        <v>0</v>
      </c>
      <c r="AE20" s="145">
        <f t="shared" si="10"/>
        <v>4919744</v>
      </c>
      <c r="AF20" s="145">
        <f t="shared" si="11"/>
        <v>0</v>
      </c>
      <c r="AG20" s="145">
        <f t="shared" si="12"/>
        <v>0</v>
      </c>
      <c r="AH20" s="145">
        <v>0</v>
      </c>
      <c r="AI20" s="145">
        <v>0</v>
      </c>
      <c r="AJ20" s="145">
        <v>0</v>
      </c>
      <c r="AK20" s="145">
        <v>0</v>
      </c>
      <c r="AL20" s="145">
        <v>0</v>
      </c>
      <c r="AM20" s="145">
        <v>0</v>
      </c>
      <c r="AN20" s="145">
        <f t="shared" si="13"/>
        <v>1011407</v>
      </c>
      <c r="AO20" s="145">
        <f t="shared" si="14"/>
        <v>0</v>
      </c>
      <c r="AP20" s="145">
        <v>0</v>
      </c>
      <c r="AQ20" s="145">
        <v>0</v>
      </c>
      <c r="AR20" s="145">
        <v>0</v>
      </c>
      <c r="AS20" s="145">
        <v>0</v>
      </c>
      <c r="AT20" s="145">
        <f t="shared" si="15"/>
        <v>354711</v>
      </c>
      <c r="AU20" s="145">
        <v>160000</v>
      </c>
      <c r="AV20" s="145">
        <v>194711</v>
      </c>
      <c r="AW20" s="145">
        <v>0</v>
      </c>
      <c r="AX20" s="145">
        <v>0</v>
      </c>
      <c r="AY20" s="145">
        <f t="shared" si="16"/>
        <v>656696</v>
      </c>
      <c r="AZ20" s="145">
        <v>589121</v>
      </c>
      <c r="BA20" s="145">
        <v>62110</v>
      </c>
      <c r="BB20" s="145">
        <v>5465</v>
      </c>
      <c r="BC20" s="145">
        <v>0</v>
      </c>
      <c r="BD20" s="145">
        <v>0</v>
      </c>
      <c r="BE20" s="145">
        <v>0</v>
      </c>
      <c r="BF20" s="145">
        <v>0</v>
      </c>
      <c r="BG20" s="145">
        <f t="shared" si="17"/>
        <v>1011407</v>
      </c>
      <c r="BH20" s="145">
        <f t="shared" si="18"/>
        <v>0</v>
      </c>
      <c r="BI20" s="145">
        <f t="shared" si="19"/>
        <v>0</v>
      </c>
      <c r="BJ20" s="145">
        <f t="shared" si="20"/>
        <v>0</v>
      </c>
      <c r="BK20" s="145">
        <f t="shared" si="21"/>
        <v>0</v>
      </c>
      <c r="BL20" s="145">
        <f t="shared" si="22"/>
        <v>0</v>
      </c>
      <c r="BM20" s="145">
        <f t="shared" si="23"/>
        <v>0</v>
      </c>
      <c r="BN20" s="145">
        <f t="shared" si="24"/>
        <v>0</v>
      </c>
      <c r="BO20" s="145">
        <f t="shared" si="25"/>
        <v>0</v>
      </c>
      <c r="BP20" s="145">
        <f t="shared" si="26"/>
        <v>5931151</v>
      </c>
      <c r="BQ20" s="145">
        <f t="shared" si="27"/>
        <v>1881580</v>
      </c>
      <c r="BR20" s="145">
        <f t="shared" si="28"/>
        <v>179322</v>
      </c>
      <c r="BS20" s="145">
        <f t="shared" si="29"/>
        <v>1448724</v>
      </c>
      <c r="BT20" s="145">
        <f t="shared" si="30"/>
        <v>221486</v>
      </c>
      <c r="BU20" s="145">
        <f t="shared" si="31"/>
        <v>32048</v>
      </c>
      <c r="BV20" s="145">
        <f t="shared" si="32"/>
        <v>1985673</v>
      </c>
      <c r="BW20" s="145">
        <f t="shared" si="33"/>
        <v>363227</v>
      </c>
      <c r="BX20" s="145">
        <f t="shared" si="34"/>
        <v>1584404</v>
      </c>
      <c r="BY20" s="145">
        <f t="shared" si="35"/>
        <v>38042</v>
      </c>
      <c r="BZ20" s="145">
        <f t="shared" si="36"/>
        <v>47929</v>
      </c>
      <c r="CA20" s="145">
        <f t="shared" si="37"/>
        <v>2015969</v>
      </c>
      <c r="CB20" s="145">
        <f t="shared" si="38"/>
        <v>729964</v>
      </c>
      <c r="CC20" s="145">
        <f t="shared" si="39"/>
        <v>1272816</v>
      </c>
      <c r="CD20" s="145">
        <f t="shared" si="40"/>
        <v>13189</v>
      </c>
      <c r="CE20" s="145">
        <f t="shared" si="41"/>
        <v>0</v>
      </c>
      <c r="CF20" s="145">
        <f t="shared" si="42"/>
        <v>0</v>
      </c>
      <c r="CG20" s="145">
        <f t="shared" si="43"/>
        <v>0</v>
      </c>
      <c r="CH20" s="145">
        <f t="shared" si="44"/>
        <v>0</v>
      </c>
      <c r="CI20" s="145">
        <f t="shared" si="45"/>
        <v>5931151</v>
      </c>
    </row>
    <row r="21" spans="1:87" ht="12" customHeight="1">
      <c r="A21" s="142" t="s">
        <v>105</v>
      </c>
      <c r="B21" s="139" t="s">
        <v>352</v>
      </c>
      <c r="C21" s="142" t="s">
        <v>353</v>
      </c>
      <c r="D21" s="145">
        <f t="shared" si="4"/>
        <v>0</v>
      </c>
      <c r="E21" s="145">
        <f t="shared" si="5"/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11004</v>
      </c>
      <c r="L21" s="145">
        <f t="shared" si="6"/>
        <v>962846</v>
      </c>
      <c r="M21" s="145">
        <f t="shared" si="7"/>
        <v>248322</v>
      </c>
      <c r="N21" s="145">
        <v>45149</v>
      </c>
      <c r="O21" s="145">
        <v>203173</v>
      </c>
      <c r="P21" s="145">
        <v>0</v>
      </c>
      <c r="Q21" s="145">
        <v>0</v>
      </c>
      <c r="R21" s="145">
        <f t="shared" si="8"/>
        <v>5562</v>
      </c>
      <c r="S21" s="145">
        <v>5562</v>
      </c>
      <c r="T21" s="145">
        <v>0</v>
      </c>
      <c r="U21" s="145">
        <v>0</v>
      </c>
      <c r="V21" s="145">
        <v>0</v>
      </c>
      <c r="W21" s="145">
        <f t="shared" si="9"/>
        <v>708962</v>
      </c>
      <c r="X21" s="145">
        <v>633416</v>
      </c>
      <c r="Y21" s="145">
        <v>56286</v>
      </c>
      <c r="Z21" s="145">
        <v>0</v>
      </c>
      <c r="AA21" s="145">
        <v>19260</v>
      </c>
      <c r="AB21" s="145">
        <v>766567</v>
      </c>
      <c r="AC21" s="145">
        <v>0</v>
      </c>
      <c r="AD21" s="145">
        <v>45942</v>
      </c>
      <c r="AE21" s="145">
        <f t="shared" si="10"/>
        <v>1008788</v>
      </c>
      <c r="AF21" s="145">
        <f t="shared" si="11"/>
        <v>0</v>
      </c>
      <c r="AG21" s="145">
        <f t="shared" si="12"/>
        <v>0</v>
      </c>
      <c r="AH21" s="145">
        <v>0</v>
      </c>
      <c r="AI21" s="145">
        <v>0</v>
      </c>
      <c r="AJ21" s="145">
        <v>0</v>
      </c>
      <c r="AK21" s="145">
        <v>0</v>
      </c>
      <c r="AL21" s="145">
        <v>0</v>
      </c>
      <c r="AM21" s="145">
        <v>0</v>
      </c>
      <c r="AN21" s="145">
        <f t="shared" si="13"/>
        <v>0</v>
      </c>
      <c r="AO21" s="145">
        <f t="shared" si="14"/>
        <v>0</v>
      </c>
      <c r="AP21" s="145">
        <v>0</v>
      </c>
      <c r="AQ21" s="145">
        <v>0</v>
      </c>
      <c r="AR21" s="145">
        <v>0</v>
      </c>
      <c r="AS21" s="145">
        <v>0</v>
      </c>
      <c r="AT21" s="145">
        <f t="shared" si="15"/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f t="shared" si="16"/>
        <v>0</v>
      </c>
      <c r="AZ21" s="145">
        <v>0</v>
      </c>
      <c r="BA21" s="145">
        <v>0</v>
      </c>
      <c r="BB21" s="145">
        <v>0</v>
      </c>
      <c r="BC21" s="145">
        <v>0</v>
      </c>
      <c r="BD21" s="145">
        <v>199699</v>
      </c>
      <c r="BE21" s="145">
        <v>0</v>
      </c>
      <c r="BF21" s="145">
        <v>0</v>
      </c>
      <c r="BG21" s="145">
        <f t="shared" si="17"/>
        <v>0</v>
      </c>
      <c r="BH21" s="145">
        <f t="shared" si="18"/>
        <v>0</v>
      </c>
      <c r="BI21" s="145">
        <f t="shared" si="19"/>
        <v>0</v>
      </c>
      <c r="BJ21" s="145">
        <f t="shared" si="20"/>
        <v>0</v>
      </c>
      <c r="BK21" s="145">
        <f t="shared" si="21"/>
        <v>0</v>
      </c>
      <c r="BL21" s="145">
        <f t="shared" si="22"/>
        <v>0</v>
      </c>
      <c r="BM21" s="145">
        <f t="shared" si="23"/>
        <v>0</v>
      </c>
      <c r="BN21" s="145">
        <f t="shared" si="24"/>
        <v>0</v>
      </c>
      <c r="BO21" s="145">
        <f t="shared" si="25"/>
        <v>11004</v>
      </c>
      <c r="BP21" s="145">
        <f t="shared" si="26"/>
        <v>962846</v>
      </c>
      <c r="BQ21" s="145">
        <f t="shared" si="27"/>
        <v>248322</v>
      </c>
      <c r="BR21" s="145">
        <f t="shared" si="28"/>
        <v>45149</v>
      </c>
      <c r="BS21" s="145">
        <f t="shared" si="29"/>
        <v>203173</v>
      </c>
      <c r="BT21" s="145">
        <f t="shared" si="30"/>
        <v>0</v>
      </c>
      <c r="BU21" s="145">
        <f t="shared" si="31"/>
        <v>0</v>
      </c>
      <c r="BV21" s="145">
        <f t="shared" si="32"/>
        <v>5562</v>
      </c>
      <c r="BW21" s="145">
        <f t="shared" si="33"/>
        <v>5562</v>
      </c>
      <c r="BX21" s="145">
        <f t="shared" si="34"/>
        <v>0</v>
      </c>
      <c r="BY21" s="145">
        <f t="shared" si="35"/>
        <v>0</v>
      </c>
      <c r="BZ21" s="145">
        <f t="shared" si="36"/>
        <v>0</v>
      </c>
      <c r="CA21" s="145">
        <f t="shared" si="37"/>
        <v>708962</v>
      </c>
      <c r="CB21" s="145">
        <f t="shared" si="38"/>
        <v>633416</v>
      </c>
      <c r="CC21" s="145">
        <f t="shared" si="39"/>
        <v>56286</v>
      </c>
      <c r="CD21" s="145">
        <f t="shared" si="40"/>
        <v>0</v>
      </c>
      <c r="CE21" s="145">
        <f t="shared" si="41"/>
        <v>19260</v>
      </c>
      <c r="CF21" s="145">
        <f t="shared" si="42"/>
        <v>966266</v>
      </c>
      <c r="CG21" s="145">
        <f t="shared" si="43"/>
        <v>0</v>
      </c>
      <c r="CH21" s="145">
        <f t="shared" si="44"/>
        <v>45942</v>
      </c>
      <c r="CI21" s="145">
        <f t="shared" si="45"/>
        <v>1008788</v>
      </c>
    </row>
    <row r="22" spans="1:87" ht="12" customHeight="1">
      <c r="A22" s="142" t="s">
        <v>105</v>
      </c>
      <c r="B22" s="139" t="s">
        <v>354</v>
      </c>
      <c r="C22" s="142" t="s">
        <v>355</v>
      </c>
      <c r="D22" s="145">
        <f t="shared" si="4"/>
        <v>0</v>
      </c>
      <c r="E22" s="145">
        <f t="shared" si="5"/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101442</v>
      </c>
      <c r="L22" s="145">
        <f t="shared" si="6"/>
        <v>995317</v>
      </c>
      <c r="M22" s="145">
        <f t="shared" si="7"/>
        <v>217843</v>
      </c>
      <c r="N22" s="145">
        <v>29398</v>
      </c>
      <c r="O22" s="145">
        <v>188445</v>
      </c>
      <c r="P22" s="145">
        <v>0</v>
      </c>
      <c r="Q22" s="145">
        <v>0</v>
      </c>
      <c r="R22" s="145">
        <f t="shared" si="8"/>
        <v>10434</v>
      </c>
      <c r="S22" s="145">
        <v>10434</v>
      </c>
      <c r="T22" s="145">
        <v>0</v>
      </c>
      <c r="U22" s="145">
        <v>0</v>
      </c>
      <c r="V22" s="145">
        <v>0</v>
      </c>
      <c r="W22" s="145">
        <f t="shared" si="9"/>
        <v>767040</v>
      </c>
      <c r="X22" s="145">
        <v>630783</v>
      </c>
      <c r="Y22" s="145">
        <v>136257</v>
      </c>
      <c r="Z22" s="145">
        <v>0</v>
      </c>
      <c r="AA22" s="145">
        <v>0</v>
      </c>
      <c r="AB22" s="145">
        <v>434723</v>
      </c>
      <c r="AC22" s="145">
        <v>0</v>
      </c>
      <c r="AD22" s="145">
        <v>355546</v>
      </c>
      <c r="AE22" s="145">
        <f t="shared" si="10"/>
        <v>1350863</v>
      </c>
      <c r="AF22" s="145">
        <f t="shared" si="11"/>
        <v>0</v>
      </c>
      <c r="AG22" s="145">
        <f t="shared" si="12"/>
        <v>0</v>
      </c>
      <c r="AH22" s="145">
        <v>0</v>
      </c>
      <c r="AI22" s="145">
        <v>0</v>
      </c>
      <c r="AJ22" s="145">
        <v>0</v>
      </c>
      <c r="AK22" s="145">
        <v>0</v>
      </c>
      <c r="AL22" s="145">
        <v>0</v>
      </c>
      <c r="AM22" s="145">
        <v>0</v>
      </c>
      <c r="AN22" s="145">
        <f t="shared" si="13"/>
        <v>123804</v>
      </c>
      <c r="AO22" s="145">
        <f t="shared" si="14"/>
        <v>7349</v>
      </c>
      <c r="AP22" s="145">
        <v>7349</v>
      </c>
      <c r="AQ22" s="145">
        <v>0</v>
      </c>
      <c r="AR22" s="145">
        <v>0</v>
      </c>
      <c r="AS22" s="145">
        <v>0</v>
      </c>
      <c r="AT22" s="145">
        <f t="shared" si="15"/>
        <v>1294</v>
      </c>
      <c r="AU22" s="145">
        <v>1294</v>
      </c>
      <c r="AV22" s="145">
        <v>0</v>
      </c>
      <c r="AW22" s="145">
        <v>0</v>
      </c>
      <c r="AX22" s="145">
        <v>0</v>
      </c>
      <c r="AY22" s="145">
        <f t="shared" si="16"/>
        <v>115161</v>
      </c>
      <c r="AZ22" s="145">
        <v>115161</v>
      </c>
      <c r="BA22" s="145">
        <v>0</v>
      </c>
      <c r="BB22" s="145">
        <v>0</v>
      </c>
      <c r="BC22" s="145">
        <v>0</v>
      </c>
      <c r="BD22" s="145">
        <v>107995</v>
      </c>
      <c r="BE22" s="145">
        <v>0</v>
      </c>
      <c r="BF22" s="145">
        <v>142959</v>
      </c>
      <c r="BG22" s="145">
        <f t="shared" si="17"/>
        <v>266763</v>
      </c>
      <c r="BH22" s="145">
        <f t="shared" si="18"/>
        <v>0</v>
      </c>
      <c r="BI22" s="145">
        <f t="shared" si="19"/>
        <v>0</v>
      </c>
      <c r="BJ22" s="145">
        <f t="shared" si="20"/>
        <v>0</v>
      </c>
      <c r="BK22" s="145">
        <f t="shared" si="21"/>
        <v>0</v>
      </c>
      <c r="BL22" s="145">
        <f t="shared" si="22"/>
        <v>0</v>
      </c>
      <c r="BM22" s="145">
        <f t="shared" si="23"/>
        <v>0</v>
      </c>
      <c r="BN22" s="145">
        <f t="shared" si="24"/>
        <v>0</v>
      </c>
      <c r="BO22" s="145">
        <f t="shared" si="25"/>
        <v>101442</v>
      </c>
      <c r="BP22" s="145">
        <f t="shared" si="26"/>
        <v>1119121</v>
      </c>
      <c r="BQ22" s="145">
        <f t="shared" si="27"/>
        <v>225192</v>
      </c>
      <c r="BR22" s="145">
        <f t="shared" si="28"/>
        <v>36747</v>
      </c>
      <c r="BS22" s="145">
        <f t="shared" si="29"/>
        <v>188445</v>
      </c>
      <c r="BT22" s="145">
        <f t="shared" si="30"/>
        <v>0</v>
      </c>
      <c r="BU22" s="145">
        <f t="shared" si="31"/>
        <v>0</v>
      </c>
      <c r="BV22" s="145">
        <f t="shared" si="32"/>
        <v>11728</v>
      </c>
      <c r="BW22" s="145">
        <f t="shared" si="33"/>
        <v>11728</v>
      </c>
      <c r="BX22" s="145">
        <f t="shared" si="34"/>
        <v>0</v>
      </c>
      <c r="BY22" s="145">
        <f t="shared" si="35"/>
        <v>0</v>
      </c>
      <c r="BZ22" s="145">
        <f t="shared" si="36"/>
        <v>0</v>
      </c>
      <c r="CA22" s="145">
        <f t="shared" si="37"/>
        <v>882201</v>
      </c>
      <c r="CB22" s="145">
        <f t="shared" si="38"/>
        <v>745944</v>
      </c>
      <c r="CC22" s="145">
        <f t="shared" si="39"/>
        <v>136257</v>
      </c>
      <c r="CD22" s="145">
        <f t="shared" si="40"/>
        <v>0</v>
      </c>
      <c r="CE22" s="145">
        <f t="shared" si="41"/>
        <v>0</v>
      </c>
      <c r="CF22" s="145">
        <f t="shared" si="42"/>
        <v>542718</v>
      </c>
      <c r="CG22" s="145">
        <f t="shared" si="43"/>
        <v>0</v>
      </c>
      <c r="CH22" s="145">
        <f t="shared" si="44"/>
        <v>498505</v>
      </c>
      <c r="CI22" s="145">
        <f t="shared" si="45"/>
        <v>1617626</v>
      </c>
    </row>
    <row r="23" spans="1:87" ht="12" customHeight="1">
      <c r="A23" s="142" t="s">
        <v>105</v>
      </c>
      <c r="B23" s="139" t="s">
        <v>356</v>
      </c>
      <c r="C23" s="142" t="s">
        <v>357</v>
      </c>
      <c r="D23" s="145">
        <f t="shared" si="4"/>
        <v>73731</v>
      </c>
      <c r="E23" s="145">
        <f t="shared" si="5"/>
        <v>73731</v>
      </c>
      <c r="F23" s="145">
        <v>0</v>
      </c>
      <c r="G23" s="145">
        <v>53151</v>
      </c>
      <c r="H23" s="145">
        <v>20580</v>
      </c>
      <c r="I23" s="145">
        <v>0</v>
      </c>
      <c r="J23" s="145">
        <v>0</v>
      </c>
      <c r="K23" s="145">
        <v>0</v>
      </c>
      <c r="L23" s="145">
        <f t="shared" si="6"/>
        <v>2764912</v>
      </c>
      <c r="M23" s="145">
        <f t="shared" si="7"/>
        <v>1631026</v>
      </c>
      <c r="N23" s="145">
        <v>352713</v>
      </c>
      <c r="O23" s="145">
        <v>1191184</v>
      </c>
      <c r="P23" s="145">
        <v>87129</v>
      </c>
      <c r="Q23" s="145">
        <v>0</v>
      </c>
      <c r="R23" s="145">
        <f t="shared" si="8"/>
        <v>522003</v>
      </c>
      <c r="S23" s="145">
        <v>54142</v>
      </c>
      <c r="T23" s="145">
        <v>467861</v>
      </c>
      <c r="U23" s="145">
        <v>0</v>
      </c>
      <c r="V23" s="145">
        <v>40569</v>
      </c>
      <c r="W23" s="145">
        <f t="shared" si="9"/>
        <v>571314</v>
      </c>
      <c r="X23" s="145">
        <v>126623</v>
      </c>
      <c r="Y23" s="145">
        <v>350421</v>
      </c>
      <c r="Z23" s="145">
        <v>94270</v>
      </c>
      <c r="AA23" s="145">
        <v>0</v>
      </c>
      <c r="AB23" s="145">
        <v>95260</v>
      </c>
      <c r="AC23" s="145">
        <v>0</v>
      </c>
      <c r="AD23" s="145">
        <v>73013</v>
      </c>
      <c r="AE23" s="145">
        <f t="shared" si="10"/>
        <v>2911656</v>
      </c>
      <c r="AF23" s="145">
        <f t="shared" si="11"/>
        <v>0</v>
      </c>
      <c r="AG23" s="145">
        <f t="shared" si="12"/>
        <v>0</v>
      </c>
      <c r="AH23" s="145">
        <v>0</v>
      </c>
      <c r="AI23" s="145">
        <v>0</v>
      </c>
      <c r="AJ23" s="145">
        <v>0</v>
      </c>
      <c r="AK23" s="145">
        <v>0</v>
      </c>
      <c r="AL23" s="145">
        <v>0</v>
      </c>
      <c r="AM23" s="145">
        <v>0</v>
      </c>
      <c r="AN23" s="145">
        <f t="shared" si="13"/>
        <v>203442</v>
      </c>
      <c r="AO23" s="145">
        <f t="shared" si="14"/>
        <v>68886</v>
      </c>
      <c r="AP23" s="145">
        <v>45168</v>
      </c>
      <c r="AQ23" s="145">
        <v>0</v>
      </c>
      <c r="AR23" s="145">
        <v>23718</v>
      </c>
      <c r="AS23" s="145">
        <v>0</v>
      </c>
      <c r="AT23" s="145">
        <f t="shared" si="15"/>
        <v>85260</v>
      </c>
      <c r="AU23" s="145">
        <v>359</v>
      </c>
      <c r="AV23" s="145">
        <v>84901</v>
      </c>
      <c r="AW23" s="145">
        <v>0</v>
      </c>
      <c r="AX23" s="145">
        <v>0</v>
      </c>
      <c r="AY23" s="145">
        <f t="shared" si="16"/>
        <v>49296</v>
      </c>
      <c r="AZ23" s="145">
        <v>41665</v>
      </c>
      <c r="BA23" s="145">
        <v>7631</v>
      </c>
      <c r="BB23" s="145">
        <v>0</v>
      </c>
      <c r="BC23" s="145">
        <v>0</v>
      </c>
      <c r="BD23" s="145">
        <v>0</v>
      </c>
      <c r="BE23" s="145">
        <v>0</v>
      </c>
      <c r="BF23" s="145">
        <v>513</v>
      </c>
      <c r="BG23" s="145">
        <f t="shared" si="17"/>
        <v>203955</v>
      </c>
      <c r="BH23" s="145">
        <f t="shared" si="18"/>
        <v>73731</v>
      </c>
      <c r="BI23" s="145">
        <f t="shared" si="19"/>
        <v>73731</v>
      </c>
      <c r="BJ23" s="145">
        <f t="shared" si="20"/>
        <v>0</v>
      </c>
      <c r="BK23" s="145">
        <f t="shared" si="21"/>
        <v>53151</v>
      </c>
      <c r="BL23" s="145">
        <f t="shared" si="22"/>
        <v>20580</v>
      </c>
      <c r="BM23" s="145">
        <f t="shared" si="23"/>
        <v>0</v>
      </c>
      <c r="BN23" s="145">
        <f t="shared" si="24"/>
        <v>0</v>
      </c>
      <c r="BO23" s="145">
        <f t="shared" si="25"/>
        <v>0</v>
      </c>
      <c r="BP23" s="145">
        <f t="shared" si="26"/>
        <v>2968354</v>
      </c>
      <c r="BQ23" s="145">
        <f t="shared" si="27"/>
        <v>1699912</v>
      </c>
      <c r="BR23" s="145">
        <f t="shared" si="28"/>
        <v>397881</v>
      </c>
      <c r="BS23" s="145">
        <f t="shared" si="29"/>
        <v>1191184</v>
      </c>
      <c r="BT23" s="145">
        <f t="shared" si="30"/>
        <v>110847</v>
      </c>
      <c r="BU23" s="145">
        <f t="shared" si="31"/>
        <v>0</v>
      </c>
      <c r="BV23" s="145">
        <f t="shared" si="32"/>
        <v>607263</v>
      </c>
      <c r="BW23" s="145">
        <f t="shared" si="33"/>
        <v>54501</v>
      </c>
      <c r="BX23" s="145">
        <f t="shared" si="34"/>
        <v>552762</v>
      </c>
      <c r="BY23" s="145">
        <f t="shared" si="35"/>
        <v>0</v>
      </c>
      <c r="BZ23" s="145">
        <f t="shared" si="36"/>
        <v>40569</v>
      </c>
      <c r="CA23" s="145">
        <f t="shared" si="37"/>
        <v>620610</v>
      </c>
      <c r="CB23" s="145">
        <f t="shared" si="38"/>
        <v>168288</v>
      </c>
      <c r="CC23" s="145">
        <f t="shared" si="39"/>
        <v>358052</v>
      </c>
      <c r="CD23" s="145">
        <f t="shared" si="40"/>
        <v>94270</v>
      </c>
      <c r="CE23" s="145">
        <f t="shared" si="41"/>
        <v>0</v>
      </c>
      <c r="CF23" s="145">
        <f t="shared" si="42"/>
        <v>95260</v>
      </c>
      <c r="CG23" s="145">
        <f t="shared" si="43"/>
        <v>0</v>
      </c>
      <c r="CH23" s="145">
        <f t="shared" si="44"/>
        <v>73526</v>
      </c>
      <c r="CI23" s="145">
        <f t="shared" si="45"/>
        <v>3115611</v>
      </c>
    </row>
    <row r="24" spans="1:87" ht="12" customHeight="1">
      <c r="A24" s="142" t="s">
        <v>105</v>
      </c>
      <c r="B24" s="139" t="s">
        <v>358</v>
      </c>
      <c r="C24" s="142" t="s">
        <v>359</v>
      </c>
      <c r="D24" s="145">
        <f t="shared" si="4"/>
        <v>0</v>
      </c>
      <c r="E24" s="145">
        <f t="shared" si="5"/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79570</v>
      </c>
      <c r="L24" s="145">
        <f t="shared" si="6"/>
        <v>869388</v>
      </c>
      <c r="M24" s="145">
        <f t="shared" si="7"/>
        <v>98246</v>
      </c>
      <c r="N24" s="145">
        <v>77043</v>
      </c>
      <c r="O24" s="145">
        <v>0</v>
      </c>
      <c r="P24" s="145">
        <v>21203</v>
      </c>
      <c r="Q24" s="145">
        <v>0</v>
      </c>
      <c r="R24" s="145">
        <f t="shared" si="8"/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f t="shared" si="9"/>
        <v>771142</v>
      </c>
      <c r="X24" s="145">
        <v>709883</v>
      </c>
      <c r="Y24" s="145">
        <v>57254</v>
      </c>
      <c r="Z24" s="145">
        <v>0</v>
      </c>
      <c r="AA24" s="145">
        <v>4005</v>
      </c>
      <c r="AB24" s="145">
        <v>340991</v>
      </c>
      <c r="AC24" s="145">
        <v>0</v>
      </c>
      <c r="AD24" s="145">
        <v>272932</v>
      </c>
      <c r="AE24" s="145">
        <f t="shared" si="10"/>
        <v>1142320</v>
      </c>
      <c r="AF24" s="145">
        <f t="shared" si="11"/>
        <v>0</v>
      </c>
      <c r="AG24" s="145">
        <f t="shared" si="12"/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v>0</v>
      </c>
      <c r="AN24" s="145">
        <f t="shared" si="13"/>
        <v>240204</v>
      </c>
      <c r="AO24" s="145">
        <f t="shared" si="14"/>
        <v>40146</v>
      </c>
      <c r="AP24" s="145">
        <v>40146</v>
      </c>
      <c r="AQ24" s="145">
        <v>0</v>
      </c>
      <c r="AR24" s="145">
        <v>0</v>
      </c>
      <c r="AS24" s="145">
        <v>0</v>
      </c>
      <c r="AT24" s="145">
        <f t="shared" si="15"/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f t="shared" si="16"/>
        <v>200058</v>
      </c>
      <c r="AZ24" s="145">
        <v>62092</v>
      </c>
      <c r="BA24" s="145">
        <v>0</v>
      </c>
      <c r="BB24" s="145">
        <v>0</v>
      </c>
      <c r="BC24" s="145">
        <v>137966</v>
      </c>
      <c r="BD24" s="145">
        <v>0</v>
      </c>
      <c r="BE24" s="145">
        <v>0</v>
      </c>
      <c r="BF24" s="145">
        <v>85547</v>
      </c>
      <c r="BG24" s="145">
        <f t="shared" si="17"/>
        <v>325751</v>
      </c>
      <c r="BH24" s="145">
        <f t="shared" si="18"/>
        <v>0</v>
      </c>
      <c r="BI24" s="145">
        <f t="shared" si="19"/>
        <v>0</v>
      </c>
      <c r="BJ24" s="145">
        <f t="shared" si="20"/>
        <v>0</v>
      </c>
      <c r="BK24" s="145">
        <f t="shared" si="21"/>
        <v>0</v>
      </c>
      <c r="BL24" s="145">
        <f t="shared" si="22"/>
        <v>0</v>
      </c>
      <c r="BM24" s="145">
        <f t="shared" si="23"/>
        <v>0</v>
      </c>
      <c r="BN24" s="145">
        <f t="shared" si="24"/>
        <v>0</v>
      </c>
      <c r="BO24" s="145">
        <f t="shared" si="25"/>
        <v>79570</v>
      </c>
      <c r="BP24" s="145">
        <f t="shared" si="26"/>
        <v>1109592</v>
      </c>
      <c r="BQ24" s="145">
        <f t="shared" si="27"/>
        <v>138392</v>
      </c>
      <c r="BR24" s="145">
        <f t="shared" si="28"/>
        <v>117189</v>
      </c>
      <c r="BS24" s="145">
        <f t="shared" si="29"/>
        <v>0</v>
      </c>
      <c r="BT24" s="145">
        <f t="shared" si="30"/>
        <v>21203</v>
      </c>
      <c r="BU24" s="145">
        <f t="shared" si="31"/>
        <v>0</v>
      </c>
      <c r="BV24" s="145">
        <f t="shared" si="32"/>
        <v>0</v>
      </c>
      <c r="BW24" s="145">
        <f t="shared" si="33"/>
        <v>0</v>
      </c>
      <c r="BX24" s="145">
        <f t="shared" si="34"/>
        <v>0</v>
      </c>
      <c r="BY24" s="145">
        <f t="shared" si="35"/>
        <v>0</v>
      </c>
      <c r="BZ24" s="145">
        <f t="shared" si="36"/>
        <v>0</v>
      </c>
      <c r="CA24" s="145">
        <f t="shared" si="37"/>
        <v>971200</v>
      </c>
      <c r="CB24" s="145">
        <f t="shared" si="38"/>
        <v>771975</v>
      </c>
      <c r="CC24" s="145">
        <f t="shared" si="39"/>
        <v>57254</v>
      </c>
      <c r="CD24" s="145">
        <f t="shared" si="40"/>
        <v>0</v>
      </c>
      <c r="CE24" s="145">
        <f t="shared" si="41"/>
        <v>141971</v>
      </c>
      <c r="CF24" s="145">
        <f t="shared" si="42"/>
        <v>340991</v>
      </c>
      <c r="CG24" s="145">
        <f t="shared" si="43"/>
        <v>0</v>
      </c>
      <c r="CH24" s="145">
        <f t="shared" si="44"/>
        <v>358479</v>
      </c>
      <c r="CI24" s="145">
        <f t="shared" si="45"/>
        <v>1468071</v>
      </c>
    </row>
    <row r="25" spans="1:87" ht="12" customHeight="1">
      <c r="A25" s="142" t="s">
        <v>105</v>
      </c>
      <c r="B25" s="139" t="s">
        <v>360</v>
      </c>
      <c r="C25" s="142" t="s">
        <v>361</v>
      </c>
      <c r="D25" s="145">
        <f t="shared" si="4"/>
        <v>0</v>
      </c>
      <c r="E25" s="145">
        <f t="shared" si="5"/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f t="shared" si="6"/>
        <v>1856295</v>
      </c>
      <c r="M25" s="145">
        <f t="shared" si="7"/>
        <v>571180</v>
      </c>
      <c r="N25" s="145">
        <v>124452</v>
      </c>
      <c r="O25" s="145">
        <v>446728</v>
      </c>
      <c r="P25" s="145">
        <v>0</v>
      </c>
      <c r="Q25" s="145">
        <v>0</v>
      </c>
      <c r="R25" s="145">
        <f t="shared" si="8"/>
        <v>51056</v>
      </c>
      <c r="S25" s="145">
        <v>43802</v>
      </c>
      <c r="T25" s="145">
        <v>7254</v>
      </c>
      <c r="U25" s="145">
        <v>0</v>
      </c>
      <c r="V25" s="145">
        <v>12475</v>
      </c>
      <c r="W25" s="145">
        <f t="shared" si="9"/>
        <v>1221584</v>
      </c>
      <c r="X25" s="145">
        <v>238134</v>
      </c>
      <c r="Y25" s="145">
        <v>902074</v>
      </c>
      <c r="Z25" s="145">
        <v>81376</v>
      </c>
      <c r="AA25" s="145">
        <v>0</v>
      </c>
      <c r="AB25" s="145">
        <v>0</v>
      </c>
      <c r="AC25" s="145">
        <v>0</v>
      </c>
      <c r="AD25" s="145">
        <v>26684</v>
      </c>
      <c r="AE25" s="145">
        <f t="shared" si="10"/>
        <v>1882979</v>
      </c>
      <c r="AF25" s="145">
        <f t="shared" si="11"/>
        <v>0</v>
      </c>
      <c r="AG25" s="145">
        <f t="shared" si="12"/>
        <v>0</v>
      </c>
      <c r="AH25" s="145">
        <v>0</v>
      </c>
      <c r="AI25" s="145">
        <v>0</v>
      </c>
      <c r="AJ25" s="145">
        <v>0</v>
      </c>
      <c r="AK25" s="145">
        <v>0</v>
      </c>
      <c r="AL25" s="145">
        <v>0</v>
      </c>
      <c r="AM25" s="145">
        <v>0</v>
      </c>
      <c r="AN25" s="145">
        <f t="shared" si="13"/>
        <v>317847</v>
      </c>
      <c r="AO25" s="145">
        <f t="shared" si="14"/>
        <v>29597</v>
      </c>
      <c r="AP25" s="145">
        <v>29597</v>
      </c>
      <c r="AQ25" s="145">
        <v>0</v>
      </c>
      <c r="AR25" s="145">
        <v>0</v>
      </c>
      <c r="AS25" s="145">
        <v>0</v>
      </c>
      <c r="AT25" s="145">
        <f t="shared" si="15"/>
        <v>47243</v>
      </c>
      <c r="AU25" s="145">
        <v>27334</v>
      </c>
      <c r="AV25" s="145">
        <v>19909</v>
      </c>
      <c r="AW25" s="145">
        <v>0</v>
      </c>
      <c r="AX25" s="145">
        <v>0</v>
      </c>
      <c r="AY25" s="145">
        <f t="shared" si="16"/>
        <v>241007</v>
      </c>
      <c r="AZ25" s="145">
        <v>12225</v>
      </c>
      <c r="BA25" s="145">
        <v>59090</v>
      </c>
      <c r="BB25" s="145">
        <v>169692</v>
      </c>
      <c r="BC25" s="145">
        <v>0</v>
      </c>
      <c r="BD25" s="145">
        <v>0</v>
      </c>
      <c r="BE25" s="145">
        <v>0</v>
      </c>
      <c r="BF25" s="145">
        <v>0</v>
      </c>
      <c r="BG25" s="145">
        <f t="shared" si="17"/>
        <v>317847</v>
      </c>
      <c r="BH25" s="145">
        <f t="shared" si="18"/>
        <v>0</v>
      </c>
      <c r="BI25" s="145">
        <f t="shared" si="19"/>
        <v>0</v>
      </c>
      <c r="BJ25" s="145">
        <f t="shared" si="20"/>
        <v>0</v>
      </c>
      <c r="BK25" s="145">
        <f t="shared" si="21"/>
        <v>0</v>
      </c>
      <c r="BL25" s="145">
        <f t="shared" si="22"/>
        <v>0</v>
      </c>
      <c r="BM25" s="145">
        <f t="shared" si="23"/>
        <v>0</v>
      </c>
      <c r="BN25" s="145">
        <f t="shared" si="24"/>
        <v>0</v>
      </c>
      <c r="BO25" s="145">
        <f t="shared" si="25"/>
        <v>0</v>
      </c>
      <c r="BP25" s="145">
        <f t="shared" si="26"/>
        <v>2174142</v>
      </c>
      <c r="BQ25" s="145">
        <f t="shared" si="27"/>
        <v>600777</v>
      </c>
      <c r="BR25" s="145">
        <f t="shared" si="28"/>
        <v>154049</v>
      </c>
      <c r="BS25" s="145">
        <f t="shared" si="29"/>
        <v>446728</v>
      </c>
      <c r="BT25" s="145">
        <f t="shared" si="30"/>
        <v>0</v>
      </c>
      <c r="BU25" s="145">
        <f t="shared" si="31"/>
        <v>0</v>
      </c>
      <c r="BV25" s="145">
        <f t="shared" si="32"/>
        <v>98299</v>
      </c>
      <c r="BW25" s="145">
        <f t="shared" si="33"/>
        <v>71136</v>
      </c>
      <c r="BX25" s="145">
        <f t="shared" si="34"/>
        <v>27163</v>
      </c>
      <c r="BY25" s="145">
        <f t="shared" si="35"/>
        <v>0</v>
      </c>
      <c r="BZ25" s="145">
        <f t="shared" si="36"/>
        <v>12475</v>
      </c>
      <c r="CA25" s="145">
        <f t="shared" si="37"/>
        <v>1462591</v>
      </c>
      <c r="CB25" s="145">
        <f t="shared" si="38"/>
        <v>250359</v>
      </c>
      <c r="CC25" s="145">
        <f t="shared" si="39"/>
        <v>961164</v>
      </c>
      <c r="CD25" s="145">
        <f t="shared" si="40"/>
        <v>251068</v>
      </c>
      <c r="CE25" s="145">
        <f t="shared" si="41"/>
        <v>0</v>
      </c>
      <c r="CF25" s="145">
        <f t="shared" si="42"/>
        <v>0</v>
      </c>
      <c r="CG25" s="145">
        <f t="shared" si="43"/>
        <v>0</v>
      </c>
      <c r="CH25" s="145">
        <f t="shared" si="44"/>
        <v>26684</v>
      </c>
      <c r="CI25" s="145">
        <f t="shared" si="45"/>
        <v>2200826</v>
      </c>
    </row>
    <row r="26" spans="1:87" ht="12" customHeight="1">
      <c r="A26" s="142" t="s">
        <v>105</v>
      </c>
      <c r="B26" s="139" t="s">
        <v>362</v>
      </c>
      <c r="C26" s="142" t="s">
        <v>363</v>
      </c>
      <c r="D26" s="145">
        <f t="shared" si="4"/>
        <v>580303</v>
      </c>
      <c r="E26" s="145">
        <f t="shared" si="5"/>
        <v>580303</v>
      </c>
      <c r="F26" s="145">
        <v>0</v>
      </c>
      <c r="G26" s="145">
        <v>0</v>
      </c>
      <c r="H26" s="145">
        <v>0</v>
      </c>
      <c r="I26" s="145">
        <v>580303</v>
      </c>
      <c r="J26" s="145">
        <v>0</v>
      </c>
      <c r="K26" s="145">
        <v>109233</v>
      </c>
      <c r="L26" s="145">
        <f t="shared" si="6"/>
        <v>1193257</v>
      </c>
      <c r="M26" s="145">
        <f t="shared" si="7"/>
        <v>71984</v>
      </c>
      <c r="N26" s="145">
        <v>71984</v>
      </c>
      <c r="O26" s="145">
        <v>0</v>
      </c>
      <c r="P26" s="145">
        <v>0</v>
      </c>
      <c r="Q26" s="145">
        <v>0</v>
      </c>
      <c r="R26" s="145">
        <f t="shared" si="8"/>
        <v>0</v>
      </c>
      <c r="S26" s="145">
        <v>0</v>
      </c>
      <c r="T26" s="145">
        <v>0</v>
      </c>
      <c r="U26" s="145">
        <v>0</v>
      </c>
      <c r="V26" s="145">
        <v>0</v>
      </c>
      <c r="W26" s="145">
        <f t="shared" si="9"/>
        <v>1121273</v>
      </c>
      <c r="X26" s="145">
        <v>1099186</v>
      </c>
      <c r="Y26" s="145">
        <v>0</v>
      </c>
      <c r="Z26" s="145">
        <v>0</v>
      </c>
      <c r="AA26" s="145">
        <v>22087</v>
      </c>
      <c r="AB26" s="145">
        <v>494952</v>
      </c>
      <c r="AC26" s="145">
        <v>0</v>
      </c>
      <c r="AD26" s="145">
        <v>0</v>
      </c>
      <c r="AE26" s="145">
        <f t="shared" si="10"/>
        <v>1773560</v>
      </c>
      <c r="AF26" s="145">
        <f t="shared" si="11"/>
        <v>0</v>
      </c>
      <c r="AG26" s="145">
        <f t="shared" si="12"/>
        <v>0</v>
      </c>
      <c r="AH26" s="145">
        <v>0</v>
      </c>
      <c r="AI26" s="145">
        <v>0</v>
      </c>
      <c r="AJ26" s="145">
        <v>0</v>
      </c>
      <c r="AK26" s="145">
        <v>0</v>
      </c>
      <c r="AL26" s="145">
        <v>0</v>
      </c>
      <c r="AM26" s="145">
        <v>8444</v>
      </c>
      <c r="AN26" s="145">
        <f t="shared" si="13"/>
        <v>62202</v>
      </c>
      <c r="AO26" s="145">
        <f t="shared" si="14"/>
        <v>10081</v>
      </c>
      <c r="AP26" s="145">
        <v>10081</v>
      </c>
      <c r="AQ26" s="145">
        <v>0</v>
      </c>
      <c r="AR26" s="145">
        <v>0</v>
      </c>
      <c r="AS26" s="145">
        <v>0</v>
      </c>
      <c r="AT26" s="145">
        <f t="shared" si="15"/>
        <v>52121</v>
      </c>
      <c r="AU26" s="145">
        <v>0</v>
      </c>
      <c r="AV26" s="145">
        <v>52121</v>
      </c>
      <c r="AW26" s="145">
        <v>0</v>
      </c>
      <c r="AX26" s="145">
        <v>0</v>
      </c>
      <c r="AY26" s="145">
        <f t="shared" si="16"/>
        <v>0</v>
      </c>
      <c r="AZ26" s="145">
        <v>0</v>
      </c>
      <c r="BA26" s="145">
        <v>0</v>
      </c>
      <c r="BB26" s="145">
        <v>0</v>
      </c>
      <c r="BC26" s="145">
        <v>0</v>
      </c>
      <c r="BD26" s="145">
        <v>180296</v>
      </c>
      <c r="BE26" s="145">
        <v>0</v>
      </c>
      <c r="BF26" s="145">
        <v>20968</v>
      </c>
      <c r="BG26" s="145">
        <f t="shared" si="17"/>
        <v>83170</v>
      </c>
      <c r="BH26" s="145">
        <f t="shared" si="18"/>
        <v>580303</v>
      </c>
      <c r="BI26" s="145">
        <f t="shared" si="19"/>
        <v>580303</v>
      </c>
      <c r="BJ26" s="145">
        <f t="shared" si="20"/>
        <v>0</v>
      </c>
      <c r="BK26" s="145">
        <f t="shared" si="21"/>
        <v>0</v>
      </c>
      <c r="BL26" s="145">
        <f t="shared" si="22"/>
        <v>0</v>
      </c>
      <c r="BM26" s="145">
        <f t="shared" si="23"/>
        <v>580303</v>
      </c>
      <c r="BN26" s="145">
        <f t="shared" si="24"/>
        <v>0</v>
      </c>
      <c r="BO26" s="145">
        <f t="shared" si="25"/>
        <v>117677</v>
      </c>
      <c r="BP26" s="145">
        <f t="shared" si="26"/>
        <v>1255459</v>
      </c>
      <c r="BQ26" s="145">
        <f t="shared" si="27"/>
        <v>82065</v>
      </c>
      <c r="BR26" s="145">
        <f t="shared" si="28"/>
        <v>82065</v>
      </c>
      <c r="BS26" s="145">
        <f t="shared" si="29"/>
        <v>0</v>
      </c>
      <c r="BT26" s="145">
        <f t="shared" si="30"/>
        <v>0</v>
      </c>
      <c r="BU26" s="145">
        <f t="shared" si="31"/>
        <v>0</v>
      </c>
      <c r="BV26" s="145">
        <f t="shared" si="32"/>
        <v>52121</v>
      </c>
      <c r="BW26" s="145">
        <f t="shared" si="33"/>
        <v>0</v>
      </c>
      <c r="BX26" s="145">
        <f t="shared" si="34"/>
        <v>52121</v>
      </c>
      <c r="BY26" s="145">
        <f t="shared" si="35"/>
        <v>0</v>
      </c>
      <c r="BZ26" s="145">
        <f t="shared" si="36"/>
        <v>0</v>
      </c>
      <c r="CA26" s="145">
        <f t="shared" si="37"/>
        <v>1121273</v>
      </c>
      <c r="CB26" s="145">
        <f t="shared" si="38"/>
        <v>1099186</v>
      </c>
      <c r="CC26" s="145">
        <f t="shared" si="39"/>
        <v>0</v>
      </c>
      <c r="CD26" s="145">
        <f t="shared" si="40"/>
        <v>0</v>
      </c>
      <c r="CE26" s="145">
        <f t="shared" si="41"/>
        <v>22087</v>
      </c>
      <c r="CF26" s="145">
        <f t="shared" si="42"/>
        <v>675248</v>
      </c>
      <c r="CG26" s="145">
        <f t="shared" si="43"/>
        <v>0</v>
      </c>
      <c r="CH26" s="145">
        <f t="shared" si="44"/>
        <v>20968</v>
      </c>
      <c r="CI26" s="145">
        <f t="shared" si="45"/>
        <v>1856730</v>
      </c>
    </row>
    <row r="27" spans="1:87" ht="12" customHeight="1">
      <c r="A27" s="142" t="s">
        <v>105</v>
      </c>
      <c r="B27" s="139" t="s">
        <v>364</v>
      </c>
      <c r="C27" s="142" t="s">
        <v>365</v>
      </c>
      <c r="D27" s="145">
        <f t="shared" si="4"/>
        <v>0</v>
      </c>
      <c r="E27" s="145">
        <f t="shared" si="5"/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967</v>
      </c>
      <c r="L27" s="145">
        <f t="shared" si="6"/>
        <v>1033836</v>
      </c>
      <c r="M27" s="145">
        <f t="shared" si="7"/>
        <v>58024</v>
      </c>
      <c r="N27" s="145">
        <v>58024</v>
      </c>
      <c r="O27" s="145">
        <v>0</v>
      </c>
      <c r="P27" s="145">
        <v>0</v>
      </c>
      <c r="Q27" s="145">
        <v>0</v>
      </c>
      <c r="R27" s="145">
        <f t="shared" si="8"/>
        <v>0</v>
      </c>
      <c r="S27" s="145">
        <v>0</v>
      </c>
      <c r="T27" s="145">
        <v>0</v>
      </c>
      <c r="U27" s="145">
        <v>0</v>
      </c>
      <c r="V27" s="145">
        <v>0</v>
      </c>
      <c r="W27" s="145">
        <f t="shared" si="9"/>
        <v>975812</v>
      </c>
      <c r="X27" s="145">
        <v>953925</v>
      </c>
      <c r="Y27" s="145">
        <v>21887</v>
      </c>
      <c r="Z27" s="145">
        <v>0</v>
      </c>
      <c r="AA27" s="145">
        <v>0</v>
      </c>
      <c r="AB27" s="145">
        <v>654204</v>
      </c>
      <c r="AC27" s="145">
        <v>0</v>
      </c>
      <c r="AD27" s="145">
        <v>0</v>
      </c>
      <c r="AE27" s="145">
        <f t="shared" si="10"/>
        <v>1033836</v>
      </c>
      <c r="AF27" s="145">
        <f t="shared" si="11"/>
        <v>0</v>
      </c>
      <c r="AG27" s="145">
        <f t="shared" si="12"/>
        <v>0</v>
      </c>
      <c r="AH27" s="145">
        <v>0</v>
      </c>
      <c r="AI27" s="145">
        <v>0</v>
      </c>
      <c r="AJ27" s="145">
        <v>0</v>
      </c>
      <c r="AK27" s="145">
        <v>0</v>
      </c>
      <c r="AL27" s="145">
        <v>0</v>
      </c>
      <c r="AM27" s="145">
        <v>0</v>
      </c>
      <c r="AN27" s="145">
        <f t="shared" si="13"/>
        <v>15775</v>
      </c>
      <c r="AO27" s="145">
        <f t="shared" si="14"/>
        <v>15775</v>
      </c>
      <c r="AP27" s="145">
        <v>15775</v>
      </c>
      <c r="AQ27" s="145">
        <v>0</v>
      </c>
      <c r="AR27" s="145">
        <v>0</v>
      </c>
      <c r="AS27" s="145">
        <v>0</v>
      </c>
      <c r="AT27" s="145">
        <f t="shared" si="15"/>
        <v>0</v>
      </c>
      <c r="AU27" s="145">
        <v>0</v>
      </c>
      <c r="AV27" s="145">
        <v>0</v>
      </c>
      <c r="AW27" s="145">
        <v>0</v>
      </c>
      <c r="AX27" s="145">
        <v>0</v>
      </c>
      <c r="AY27" s="145">
        <f t="shared" si="16"/>
        <v>0</v>
      </c>
      <c r="AZ27" s="145">
        <v>0</v>
      </c>
      <c r="BA27" s="145">
        <v>0</v>
      </c>
      <c r="BB27" s="145">
        <v>0</v>
      </c>
      <c r="BC27" s="145">
        <v>0</v>
      </c>
      <c r="BD27" s="145">
        <v>149468</v>
      </c>
      <c r="BE27" s="145">
        <v>0</v>
      </c>
      <c r="BF27" s="145">
        <v>57709</v>
      </c>
      <c r="BG27" s="145">
        <f t="shared" si="17"/>
        <v>73484</v>
      </c>
      <c r="BH27" s="145">
        <f t="shared" si="18"/>
        <v>0</v>
      </c>
      <c r="BI27" s="145">
        <f t="shared" si="19"/>
        <v>0</v>
      </c>
      <c r="BJ27" s="145">
        <f t="shared" si="20"/>
        <v>0</v>
      </c>
      <c r="BK27" s="145">
        <f t="shared" si="21"/>
        <v>0</v>
      </c>
      <c r="BL27" s="145">
        <f t="shared" si="22"/>
        <v>0</v>
      </c>
      <c r="BM27" s="145">
        <f t="shared" si="23"/>
        <v>0</v>
      </c>
      <c r="BN27" s="145">
        <f t="shared" si="24"/>
        <v>0</v>
      </c>
      <c r="BO27" s="145">
        <f t="shared" si="25"/>
        <v>967</v>
      </c>
      <c r="BP27" s="145">
        <f t="shared" si="26"/>
        <v>1049611</v>
      </c>
      <c r="BQ27" s="145">
        <f t="shared" si="27"/>
        <v>73799</v>
      </c>
      <c r="BR27" s="145">
        <f t="shared" si="28"/>
        <v>73799</v>
      </c>
      <c r="BS27" s="145">
        <f t="shared" si="29"/>
        <v>0</v>
      </c>
      <c r="BT27" s="145">
        <f t="shared" si="30"/>
        <v>0</v>
      </c>
      <c r="BU27" s="145">
        <f t="shared" si="31"/>
        <v>0</v>
      </c>
      <c r="BV27" s="145">
        <f t="shared" si="32"/>
        <v>0</v>
      </c>
      <c r="BW27" s="145">
        <f t="shared" si="33"/>
        <v>0</v>
      </c>
      <c r="BX27" s="145">
        <f t="shared" si="34"/>
        <v>0</v>
      </c>
      <c r="BY27" s="145">
        <f t="shared" si="35"/>
        <v>0</v>
      </c>
      <c r="BZ27" s="145">
        <f t="shared" si="36"/>
        <v>0</v>
      </c>
      <c r="CA27" s="145">
        <f t="shared" si="37"/>
        <v>975812</v>
      </c>
      <c r="CB27" s="145">
        <f t="shared" si="38"/>
        <v>953925</v>
      </c>
      <c r="CC27" s="145">
        <f t="shared" si="39"/>
        <v>21887</v>
      </c>
      <c r="CD27" s="145">
        <f t="shared" si="40"/>
        <v>0</v>
      </c>
      <c r="CE27" s="145">
        <f t="shared" si="41"/>
        <v>0</v>
      </c>
      <c r="CF27" s="145">
        <f t="shared" si="42"/>
        <v>803672</v>
      </c>
      <c r="CG27" s="145">
        <f t="shared" si="43"/>
        <v>0</v>
      </c>
      <c r="CH27" s="145">
        <f t="shared" si="44"/>
        <v>57709</v>
      </c>
      <c r="CI27" s="145">
        <f t="shared" si="45"/>
        <v>1107320</v>
      </c>
    </row>
    <row r="28" spans="1:87" ht="12" customHeight="1">
      <c r="A28" s="142" t="s">
        <v>105</v>
      </c>
      <c r="B28" s="139" t="s">
        <v>366</v>
      </c>
      <c r="C28" s="142" t="s">
        <v>367</v>
      </c>
      <c r="D28" s="145">
        <f t="shared" si="4"/>
        <v>1281</v>
      </c>
      <c r="E28" s="145">
        <f t="shared" si="5"/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1281</v>
      </c>
      <c r="K28" s="145">
        <v>0</v>
      </c>
      <c r="L28" s="145">
        <f t="shared" si="6"/>
        <v>1903709</v>
      </c>
      <c r="M28" s="145">
        <f t="shared" si="7"/>
        <v>832651</v>
      </c>
      <c r="N28" s="145">
        <v>149877</v>
      </c>
      <c r="O28" s="145">
        <v>524570</v>
      </c>
      <c r="P28" s="145">
        <v>158204</v>
      </c>
      <c r="Q28" s="145">
        <v>0</v>
      </c>
      <c r="R28" s="145">
        <f t="shared" si="8"/>
        <v>755038</v>
      </c>
      <c r="S28" s="145">
        <v>52213</v>
      </c>
      <c r="T28" s="145">
        <v>700802</v>
      </c>
      <c r="U28" s="145">
        <v>2023</v>
      </c>
      <c r="V28" s="145">
        <v>7883</v>
      </c>
      <c r="W28" s="145">
        <f t="shared" si="9"/>
        <v>308137</v>
      </c>
      <c r="X28" s="145">
        <v>131222</v>
      </c>
      <c r="Y28" s="145">
        <v>145027</v>
      </c>
      <c r="Z28" s="145">
        <v>24966</v>
      </c>
      <c r="AA28" s="145">
        <v>6922</v>
      </c>
      <c r="AB28" s="145">
        <v>0</v>
      </c>
      <c r="AC28" s="145">
        <v>0</v>
      </c>
      <c r="AD28" s="145">
        <v>153899</v>
      </c>
      <c r="AE28" s="145">
        <f t="shared" si="10"/>
        <v>2058889</v>
      </c>
      <c r="AF28" s="145">
        <f t="shared" si="11"/>
        <v>0</v>
      </c>
      <c r="AG28" s="145">
        <f t="shared" si="12"/>
        <v>0</v>
      </c>
      <c r="AH28" s="145">
        <v>0</v>
      </c>
      <c r="AI28" s="145">
        <v>0</v>
      </c>
      <c r="AJ28" s="145">
        <v>0</v>
      </c>
      <c r="AK28" s="145">
        <v>0</v>
      </c>
      <c r="AL28" s="145">
        <v>0</v>
      </c>
      <c r="AM28" s="145">
        <v>0</v>
      </c>
      <c r="AN28" s="145">
        <f t="shared" si="13"/>
        <v>36013</v>
      </c>
      <c r="AO28" s="145">
        <f t="shared" si="14"/>
        <v>24980</v>
      </c>
      <c r="AP28" s="145">
        <v>0</v>
      </c>
      <c r="AQ28" s="145">
        <v>24980</v>
      </c>
      <c r="AR28" s="145">
        <v>0</v>
      </c>
      <c r="AS28" s="145">
        <v>0</v>
      </c>
      <c r="AT28" s="145">
        <f t="shared" si="15"/>
        <v>11033</v>
      </c>
      <c r="AU28" s="145">
        <v>10540</v>
      </c>
      <c r="AV28" s="145">
        <v>493</v>
      </c>
      <c r="AW28" s="145">
        <v>0</v>
      </c>
      <c r="AX28" s="145">
        <v>0</v>
      </c>
      <c r="AY28" s="145">
        <f t="shared" si="16"/>
        <v>0</v>
      </c>
      <c r="AZ28" s="145">
        <v>0</v>
      </c>
      <c r="BA28" s="145">
        <v>0</v>
      </c>
      <c r="BB28" s="145">
        <v>0</v>
      </c>
      <c r="BC28" s="145">
        <v>0</v>
      </c>
      <c r="BD28" s="145">
        <v>0</v>
      </c>
      <c r="BE28" s="145">
        <v>0</v>
      </c>
      <c r="BF28" s="145">
        <v>0</v>
      </c>
      <c r="BG28" s="145">
        <f t="shared" si="17"/>
        <v>36013</v>
      </c>
      <c r="BH28" s="145">
        <f t="shared" si="18"/>
        <v>1281</v>
      </c>
      <c r="BI28" s="145">
        <f t="shared" si="19"/>
        <v>0</v>
      </c>
      <c r="BJ28" s="145">
        <f t="shared" si="20"/>
        <v>0</v>
      </c>
      <c r="BK28" s="145">
        <f t="shared" si="21"/>
        <v>0</v>
      </c>
      <c r="BL28" s="145">
        <f t="shared" si="22"/>
        <v>0</v>
      </c>
      <c r="BM28" s="145">
        <f t="shared" si="23"/>
        <v>0</v>
      </c>
      <c r="BN28" s="145">
        <f t="shared" si="24"/>
        <v>1281</v>
      </c>
      <c r="BO28" s="145">
        <f t="shared" si="25"/>
        <v>0</v>
      </c>
      <c r="BP28" s="145">
        <f t="shared" si="26"/>
        <v>1939722</v>
      </c>
      <c r="BQ28" s="145">
        <f t="shared" si="27"/>
        <v>857631</v>
      </c>
      <c r="BR28" s="145">
        <f t="shared" si="28"/>
        <v>149877</v>
      </c>
      <c r="BS28" s="145">
        <f t="shared" si="29"/>
        <v>549550</v>
      </c>
      <c r="BT28" s="145">
        <f t="shared" si="30"/>
        <v>158204</v>
      </c>
      <c r="BU28" s="145">
        <f t="shared" si="31"/>
        <v>0</v>
      </c>
      <c r="BV28" s="145">
        <f t="shared" si="32"/>
        <v>766071</v>
      </c>
      <c r="BW28" s="145">
        <f t="shared" si="33"/>
        <v>62753</v>
      </c>
      <c r="BX28" s="145">
        <f t="shared" si="34"/>
        <v>701295</v>
      </c>
      <c r="BY28" s="145">
        <f t="shared" si="35"/>
        <v>2023</v>
      </c>
      <c r="BZ28" s="145">
        <f t="shared" si="36"/>
        <v>7883</v>
      </c>
      <c r="CA28" s="145">
        <f t="shared" si="37"/>
        <v>308137</v>
      </c>
      <c r="CB28" s="145">
        <f t="shared" si="38"/>
        <v>131222</v>
      </c>
      <c r="CC28" s="145">
        <f t="shared" si="39"/>
        <v>145027</v>
      </c>
      <c r="CD28" s="145">
        <f t="shared" si="40"/>
        <v>24966</v>
      </c>
      <c r="CE28" s="145">
        <f t="shared" si="41"/>
        <v>6922</v>
      </c>
      <c r="CF28" s="145">
        <f t="shared" si="42"/>
        <v>0</v>
      </c>
      <c r="CG28" s="145">
        <f t="shared" si="43"/>
        <v>0</v>
      </c>
      <c r="CH28" s="145">
        <f t="shared" si="44"/>
        <v>153899</v>
      </c>
      <c r="CI28" s="145">
        <f t="shared" si="45"/>
        <v>2094902</v>
      </c>
    </row>
    <row r="29" spans="1:87" ht="12" customHeight="1">
      <c r="A29" s="142" t="s">
        <v>105</v>
      </c>
      <c r="B29" s="139" t="s">
        <v>368</v>
      </c>
      <c r="C29" s="142" t="s">
        <v>369</v>
      </c>
      <c r="D29" s="145">
        <f t="shared" si="4"/>
        <v>0</v>
      </c>
      <c r="E29" s="145">
        <f t="shared" si="5"/>
        <v>0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14963</v>
      </c>
      <c r="L29" s="145">
        <f t="shared" si="6"/>
        <v>425891</v>
      </c>
      <c r="M29" s="145">
        <f t="shared" si="7"/>
        <v>58834</v>
      </c>
      <c r="N29" s="145">
        <v>58834</v>
      </c>
      <c r="O29" s="145">
        <v>0</v>
      </c>
      <c r="P29" s="145">
        <v>0</v>
      </c>
      <c r="Q29" s="145">
        <v>0</v>
      </c>
      <c r="R29" s="145">
        <f t="shared" si="8"/>
        <v>1072</v>
      </c>
      <c r="S29" s="145">
        <v>1072</v>
      </c>
      <c r="T29" s="145">
        <v>0</v>
      </c>
      <c r="U29" s="145">
        <v>0</v>
      </c>
      <c r="V29" s="145">
        <v>0</v>
      </c>
      <c r="W29" s="145">
        <f t="shared" si="9"/>
        <v>365985</v>
      </c>
      <c r="X29" s="145">
        <v>365985</v>
      </c>
      <c r="Y29" s="145">
        <v>0</v>
      </c>
      <c r="Z29" s="145">
        <v>0</v>
      </c>
      <c r="AA29" s="145">
        <v>0</v>
      </c>
      <c r="AB29" s="145">
        <v>458300</v>
      </c>
      <c r="AC29" s="145">
        <v>0</v>
      </c>
      <c r="AD29" s="145">
        <v>1455</v>
      </c>
      <c r="AE29" s="145">
        <f t="shared" si="10"/>
        <v>427346</v>
      </c>
      <c r="AF29" s="145">
        <f t="shared" si="11"/>
        <v>0</v>
      </c>
      <c r="AG29" s="145">
        <f t="shared" si="12"/>
        <v>0</v>
      </c>
      <c r="AH29" s="145">
        <v>0</v>
      </c>
      <c r="AI29" s="145">
        <v>0</v>
      </c>
      <c r="AJ29" s="145">
        <v>0</v>
      </c>
      <c r="AK29" s="145">
        <v>0</v>
      </c>
      <c r="AL29" s="145">
        <v>0</v>
      </c>
      <c r="AM29" s="145">
        <v>0</v>
      </c>
      <c r="AN29" s="145">
        <f t="shared" si="13"/>
        <v>64332</v>
      </c>
      <c r="AO29" s="145">
        <f t="shared" si="14"/>
        <v>10208</v>
      </c>
      <c r="AP29" s="145">
        <v>10208</v>
      </c>
      <c r="AQ29" s="145">
        <v>0</v>
      </c>
      <c r="AR29" s="145">
        <v>0</v>
      </c>
      <c r="AS29" s="145">
        <v>0</v>
      </c>
      <c r="AT29" s="145">
        <f t="shared" si="15"/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f t="shared" si="16"/>
        <v>54124</v>
      </c>
      <c r="AZ29" s="145">
        <v>54124</v>
      </c>
      <c r="BA29" s="145">
        <v>0</v>
      </c>
      <c r="BB29" s="145">
        <v>0</v>
      </c>
      <c r="BC29" s="145">
        <v>0</v>
      </c>
      <c r="BD29" s="145">
        <v>93169</v>
      </c>
      <c r="BE29" s="145">
        <v>0</v>
      </c>
      <c r="BF29" s="145">
        <v>88</v>
      </c>
      <c r="BG29" s="145">
        <f t="shared" si="17"/>
        <v>64420</v>
      </c>
      <c r="BH29" s="145">
        <f t="shared" si="18"/>
        <v>0</v>
      </c>
      <c r="BI29" s="145">
        <f t="shared" si="19"/>
        <v>0</v>
      </c>
      <c r="BJ29" s="145">
        <f t="shared" si="20"/>
        <v>0</v>
      </c>
      <c r="BK29" s="145">
        <f t="shared" si="21"/>
        <v>0</v>
      </c>
      <c r="BL29" s="145">
        <f t="shared" si="22"/>
        <v>0</v>
      </c>
      <c r="BM29" s="145">
        <f t="shared" si="23"/>
        <v>0</v>
      </c>
      <c r="BN29" s="145">
        <f t="shared" si="24"/>
        <v>0</v>
      </c>
      <c r="BO29" s="145">
        <f t="shared" si="25"/>
        <v>14963</v>
      </c>
      <c r="BP29" s="145">
        <f t="shared" si="26"/>
        <v>490223</v>
      </c>
      <c r="BQ29" s="145">
        <f t="shared" si="27"/>
        <v>69042</v>
      </c>
      <c r="BR29" s="145">
        <f t="shared" si="28"/>
        <v>69042</v>
      </c>
      <c r="BS29" s="145">
        <f t="shared" si="29"/>
        <v>0</v>
      </c>
      <c r="BT29" s="145">
        <f t="shared" si="30"/>
        <v>0</v>
      </c>
      <c r="BU29" s="145">
        <f t="shared" si="31"/>
        <v>0</v>
      </c>
      <c r="BV29" s="145">
        <f t="shared" si="32"/>
        <v>1072</v>
      </c>
      <c r="BW29" s="145">
        <f t="shared" si="33"/>
        <v>1072</v>
      </c>
      <c r="BX29" s="145">
        <f t="shared" si="34"/>
        <v>0</v>
      </c>
      <c r="BY29" s="145">
        <f t="shared" si="35"/>
        <v>0</v>
      </c>
      <c r="BZ29" s="145">
        <f t="shared" si="36"/>
        <v>0</v>
      </c>
      <c r="CA29" s="145">
        <f t="shared" si="37"/>
        <v>420109</v>
      </c>
      <c r="CB29" s="145">
        <f t="shared" si="38"/>
        <v>420109</v>
      </c>
      <c r="CC29" s="145">
        <f t="shared" si="39"/>
        <v>0</v>
      </c>
      <c r="CD29" s="145">
        <f t="shared" si="40"/>
        <v>0</v>
      </c>
      <c r="CE29" s="145">
        <f t="shared" si="41"/>
        <v>0</v>
      </c>
      <c r="CF29" s="145">
        <f t="shared" si="42"/>
        <v>551469</v>
      </c>
      <c r="CG29" s="145">
        <f t="shared" si="43"/>
        <v>0</v>
      </c>
      <c r="CH29" s="145">
        <f t="shared" si="44"/>
        <v>1543</v>
      </c>
      <c r="CI29" s="145">
        <f t="shared" si="45"/>
        <v>491766</v>
      </c>
    </row>
    <row r="30" spans="1:87" ht="12" customHeight="1">
      <c r="A30" s="142" t="s">
        <v>105</v>
      </c>
      <c r="B30" s="139" t="s">
        <v>370</v>
      </c>
      <c r="C30" s="142" t="s">
        <v>371</v>
      </c>
      <c r="D30" s="145">
        <f t="shared" si="4"/>
        <v>0</v>
      </c>
      <c r="E30" s="145">
        <f t="shared" si="5"/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20768</v>
      </c>
      <c r="L30" s="145">
        <f t="shared" si="6"/>
        <v>717283</v>
      </c>
      <c r="M30" s="145">
        <f t="shared" si="7"/>
        <v>75019</v>
      </c>
      <c r="N30" s="145">
        <v>75019</v>
      </c>
      <c r="O30" s="145">
        <v>0</v>
      </c>
      <c r="P30" s="145">
        <v>0</v>
      </c>
      <c r="Q30" s="145">
        <v>0</v>
      </c>
      <c r="R30" s="145">
        <f t="shared" si="8"/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f t="shared" si="9"/>
        <v>642264</v>
      </c>
      <c r="X30" s="145">
        <v>642264</v>
      </c>
      <c r="Y30" s="145">
        <v>0</v>
      </c>
      <c r="Z30" s="145">
        <v>0</v>
      </c>
      <c r="AA30" s="145">
        <v>0</v>
      </c>
      <c r="AB30" s="145">
        <v>636104</v>
      </c>
      <c r="AC30" s="145">
        <v>0</v>
      </c>
      <c r="AD30" s="145">
        <v>287324</v>
      </c>
      <c r="AE30" s="145">
        <f t="shared" si="10"/>
        <v>1004607</v>
      </c>
      <c r="AF30" s="145">
        <f t="shared" si="11"/>
        <v>0</v>
      </c>
      <c r="AG30" s="145">
        <f t="shared" si="12"/>
        <v>0</v>
      </c>
      <c r="AH30" s="145">
        <v>0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f t="shared" si="13"/>
        <v>72493</v>
      </c>
      <c r="AO30" s="145">
        <f t="shared" si="14"/>
        <v>25006</v>
      </c>
      <c r="AP30" s="145">
        <v>25006</v>
      </c>
      <c r="AQ30" s="145">
        <v>0</v>
      </c>
      <c r="AR30" s="145">
        <v>0</v>
      </c>
      <c r="AS30" s="145">
        <v>0</v>
      </c>
      <c r="AT30" s="145">
        <f t="shared" si="15"/>
        <v>0</v>
      </c>
      <c r="AU30" s="145">
        <v>0</v>
      </c>
      <c r="AV30" s="145">
        <v>0</v>
      </c>
      <c r="AW30" s="145">
        <v>0</v>
      </c>
      <c r="AX30" s="145">
        <v>0</v>
      </c>
      <c r="AY30" s="145">
        <f t="shared" si="16"/>
        <v>47487</v>
      </c>
      <c r="AZ30" s="145">
        <v>47487</v>
      </c>
      <c r="BA30" s="145">
        <v>0</v>
      </c>
      <c r="BB30" s="145">
        <v>0</v>
      </c>
      <c r="BC30" s="145">
        <v>0</v>
      </c>
      <c r="BD30" s="145">
        <v>122474</v>
      </c>
      <c r="BE30" s="145">
        <v>0</v>
      </c>
      <c r="BF30" s="145">
        <v>27545</v>
      </c>
      <c r="BG30" s="145">
        <f t="shared" si="17"/>
        <v>100038</v>
      </c>
      <c r="BH30" s="145">
        <f t="shared" si="18"/>
        <v>0</v>
      </c>
      <c r="BI30" s="145">
        <f t="shared" si="19"/>
        <v>0</v>
      </c>
      <c r="BJ30" s="145">
        <f t="shared" si="20"/>
        <v>0</v>
      </c>
      <c r="BK30" s="145">
        <f t="shared" si="21"/>
        <v>0</v>
      </c>
      <c r="BL30" s="145">
        <f t="shared" si="22"/>
        <v>0</v>
      </c>
      <c r="BM30" s="145">
        <f t="shared" si="23"/>
        <v>0</v>
      </c>
      <c r="BN30" s="145">
        <f t="shared" si="24"/>
        <v>0</v>
      </c>
      <c r="BO30" s="145">
        <f t="shared" si="25"/>
        <v>20768</v>
      </c>
      <c r="BP30" s="145">
        <f t="shared" si="26"/>
        <v>789776</v>
      </c>
      <c r="BQ30" s="145">
        <f t="shared" si="27"/>
        <v>100025</v>
      </c>
      <c r="BR30" s="145">
        <f t="shared" si="28"/>
        <v>100025</v>
      </c>
      <c r="BS30" s="145">
        <f t="shared" si="29"/>
        <v>0</v>
      </c>
      <c r="BT30" s="145">
        <f t="shared" si="30"/>
        <v>0</v>
      </c>
      <c r="BU30" s="145">
        <f t="shared" si="31"/>
        <v>0</v>
      </c>
      <c r="BV30" s="145">
        <f t="shared" si="32"/>
        <v>0</v>
      </c>
      <c r="BW30" s="145">
        <f t="shared" si="33"/>
        <v>0</v>
      </c>
      <c r="BX30" s="145">
        <f t="shared" si="34"/>
        <v>0</v>
      </c>
      <c r="BY30" s="145">
        <f t="shared" si="35"/>
        <v>0</v>
      </c>
      <c r="BZ30" s="145">
        <f t="shared" si="36"/>
        <v>0</v>
      </c>
      <c r="CA30" s="145">
        <f t="shared" si="37"/>
        <v>689751</v>
      </c>
      <c r="CB30" s="145">
        <f t="shared" si="38"/>
        <v>689751</v>
      </c>
      <c r="CC30" s="145">
        <f t="shared" si="39"/>
        <v>0</v>
      </c>
      <c r="CD30" s="145">
        <f t="shared" si="40"/>
        <v>0</v>
      </c>
      <c r="CE30" s="145">
        <f t="shared" si="41"/>
        <v>0</v>
      </c>
      <c r="CF30" s="145">
        <f t="shared" si="42"/>
        <v>758578</v>
      </c>
      <c r="CG30" s="145">
        <f t="shared" si="43"/>
        <v>0</v>
      </c>
      <c r="CH30" s="145">
        <f t="shared" si="44"/>
        <v>314869</v>
      </c>
      <c r="CI30" s="145">
        <f t="shared" si="45"/>
        <v>1104645</v>
      </c>
    </row>
    <row r="31" spans="1:87" ht="12" customHeight="1">
      <c r="A31" s="142" t="s">
        <v>105</v>
      </c>
      <c r="B31" s="139" t="s">
        <v>372</v>
      </c>
      <c r="C31" s="142" t="s">
        <v>373</v>
      </c>
      <c r="D31" s="145">
        <f t="shared" si="4"/>
        <v>0</v>
      </c>
      <c r="E31" s="145">
        <f t="shared" si="5"/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f t="shared" si="6"/>
        <v>2006212</v>
      </c>
      <c r="M31" s="145">
        <f t="shared" si="7"/>
        <v>1053135</v>
      </c>
      <c r="N31" s="145">
        <v>185763</v>
      </c>
      <c r="O31" s="145">
        <v>616404</v>
      </c>
      <c r="P31" s="145">
        <v>250968</v>
      </c>
      <c r="Q31" s="145">
        <v>0</v>
      </c>
      <c r="R31" s="145">
        <f t="shared" si="8"/>
        <v>349903</v>
      </c>
      <c r="S31" s="145">
        <v>16756</v>
      </c>
      <c r="T31" s="145">
        <v>333147</v>
      </c>
      <c r="U31" s="145">
        <v>0</v>
      </c>
      <c r="V31" s="145">
        <v>0</v>
      </c>
      <c r="W31" s="145">
        <f t="shared" si="9"/>
        <v>603174</v>
      </c>
      <c r="X31" s="145">
        <v>45679</v>
      </c>
      <c r="Y31" s="145">
        <v>485460</v>
      </c>
      <c r="Z31" s="145">
        <v>72035</v>
      </c>
      <c r="AA31" s="145">
        <v>0</v>
      </c>
      <c r="AB31" s="145">
        <v>0</v>
      </c>
      <c r="AC31" s="145">
        <v>0</v>
      </c>
      <c r="AD31" s="145">
        <v>0</v>
      </c>
      <c r="AE31" s="145">
        <f t="shared" si="10"/>
        <v>2006212</v>
      </c>
      <c r="AF31" s="145">
        <f t="shared" si="11"/>
        <v>0</v>
      </c>
      <c r="AG31" s="145">
        <f t="shared" si="12"/>
        <v>0</v>
      </c>
      <c r="AH31" s="145">
        <v>0</v>
      </c>
      <c r="AI31" s="145">
        <v>0</v>
      </c>
      <c r="AJ31" s="145">
        <v>0</v>
      </c>
      <c r="AK31" s="145">
        <v>0</v>
      </c>
      <c r="AL31" s="145">
        <v>0</v>
      </c>
      <c r="AM31" s="145">
        <v>0</v>
      </c>
      <c r="AN31" s="145">
        <f t="shared" si="13"/>
        <v>248592</v>
      </c>
      <c r="AO31" s="145">
        <f t="shared" si="14"/>
        <v>87539</v>
      </c>
      <c r="AP31" s="145">
        <v>39547</v>
      </c>
      <c r="AQ31" s="145">
        <v>23650</v>
      </c>
      <c r="AR31" s="145">
        <v>24342</v>
      </c>
      <c r="AS31" s="145">
        <v>0</v>
      </c>
      <c r="AT31" s="145">
        <f t="shared" si="15"/>
        <v>83511</v>
      </c>
      <c r="AU31" s="145">
        <v>661</v>
      </c>
      <c r="AV31" s="145">
        <v>82850</v>
      </c>
      <c r="AW31" s="145">
        <v>0</v>
      </c>
      <c r="AX31" s="145">
        <v>0</v>
      </c>
      <c r="AY31" s="145">
        <f t="shared" si="16"/>
        <v>77542</v>
      </c>
      <c r="AZ31" s="145">
        <v>48983</v>
      </c>
      <c r="BA31" s="145">
        <v>28559</v>
      </c>
      <c r="BB31" s="145">
        <v>0</v>
      </c>
      <c r="BC31" s="145">
        <v>0</v>
      </c>
      <c r="BD31" s="145">
        <v>0</v>
      </c>
      <c r="BE31" s="145">
        <v>0</v>
      </c>
      <c r="BF31" s="145">
        <v>0</v>
      </c>
      <c r="BG31" s="145">
        <f t="shared" si="17"/>
        <v>248592</v>
      </c>
      <c r="BH31" s="145">
        <f t="shared" si="18"/>
        <v>0</v>
      </c>
      <c r="BI31" s="145">
        <f t="shared" si="19"/>
        <v>0</v>
      </c>
      <c r="BJ31" s="145">
        <f t="shared" si="20"/>
        <v>0</v>
      </c>
      <c r="BK31" s="145">
        <f t="shared" si="21"/>
        <v>0</v>
      </c>
      <c r="BL31" s="145">
        <f t="shared" si="22"/>
        <v>0</v>
      </c>
      <c r="BM31" s="145">
        <f t="shared" si="23"/>
        <v>0</v>
      </c>
      <c r="BN31" s="145">
        <f t="shared" si="24"/>
        <v>0</v>
      </c>
      <c r="BO31" s="145">
        <f t="shared" si="25"/>
        <v>0</v>
      </c>
      <c r="BP31" s="145">
        <f t="shared" si="26"/>
        <v>2254804</v>
      </c>
      <c r="BQ31" s="145">
        <f t="shared" si="27"/>
        <v>1140674</v>
      </c>
      <c r="BR31" s="145">
        <f t="shared" si="28"/>
        <v>225310</v>
      </c>
      <c r="BS31" s="145">
        <f t="shared" si="29"/>
        <v>640054</v>
      </c>
      <c r="BT31" s="145">
        <f t="shared" si="30"/>
        <v>275310</v>
      </c>
      <c r="BU31" s="145">
        <f t="shared" si="31"/>
        <v>0</v>
      </c>
      <c r="BV31" s="145">
        <f t="shared" si="32"/>
        <v>433414</v>
      </c>
      <c r="BW31" s="145">
        <f t="shared" si="33"/>
        <v>17417</v>
      </c>
      <c r="BX31" s="145">
        <f t="shared" si="34"/>
        <v>415997</v>
      </c>
      <c r="BY31" s="145">
        <f t="shared" si="35"/>
        <v>0</v>
      </c>
      <c r="BZ31" s="145">
        <f t="shared" si="36"/>
        <v>0</v>
      </c>
      <c r="CA31" s="145">
        <f t="shared" si="37"/>
        <v>680716</v>
      </c>
      <c r="CB31" s="145">
        <f t="shared" si="38"/>
        <v>94662</v>
      </c>
      <c r="CC31" s="145">
        <f t="shared" si="39"/>
        <v>514019</v>
      </c>
      <c r="CD31" s="145">
        <f t="shared" si="40"/>
        <v>72035</v>
      </c>
      <c r="CE31" s="145">
        <f t="shared" si="41"/>
        <v>0</v>
      </c>
      <c r="CF31" s="145">
        <f t="shared" si="42"/>
        <v>0</v>
      </c>
      <c r="CG31" s="145">
        <f t="shared" si="43"/>
        <v>0</v>
      </c>
      <c r="CH31" s="145">
        <f t="shared" si="44"/>
        <v>0</v>
      </c>
      <c r="CI31" s="145">
        <f t="shared" si="45"/>
        <v>2254804</v>
      </c>
    </row>
    <row r="32" spans="1:87" ht="12" customHeight="1">
      <c r="A32" s="142" t="s">
        <v>105</v>
      </c>
      <c r="B32" s="139" t="s">
        <v>374</v>
      </c>
      <c r="C32" s="142" t="s">
        <v>375</v>
      </c>
      <c r="D32" s="145">
        <f t="shared" si="4"/>
        <v>0</v>
      </c>
      <c r="E32" s="145">
        <f t="shared" si="5"/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f t="shared" si="6"/>
        <v>1310935</v>
      </c>
      <c r="M32" s="145">
        <f t="shared" si="7"/>
        <v>659224</v>
      </c>
      <c r="N32" s="145">
        <v>100452</v>
      </c>
      <c r="O32" s="145">
        <v>317112</v>
      </c>
      <c r="P32" s="145">
        <v>241660</v>
      </c>
      <c r="Q32" s="145">
        <v>0</v>
      </c>
      <c r="R32" s="145">
        <f t="shared" si="8"/>
        <v>330630</v>
      </c>
      <c r="S32" s="145">
        <v>48904</v>
      </c>
      <c r="T32" s="145">
        <v>281726</v>
      </c>
      <c r="U32" s="145">
        <v>0</v>
      </c>
      <c r="V32" s="145">
        <v>1170</v>
      </c>
      <c r="W32" s="145">
        <f t="shared" si="9"/>
        <v>319911</v>
      </c>
      <c r="X32" s="145">
        <v>123592</v>
      </c>
      <c r="Y32" s="145">
        <v>142926</v>
      </c>
      <c r="Z32" s="145">
        <v>53393</v>
      </c>
      <c r="AA32" s="145">
        <v>0</v>
      </c>
      <c r="AB32" s="145">
        <v>0</v>
      </c>
      <c r="AC32" s="145">
        <v>0</v>
      </c>
      <c r="AD32" s="145">
        <v>0</v>
      </c>
      <c r="AE32" s="145">
        <f t="shared" si="10"/>
        <v>1310935</v>
      </c>
      <c r="AF32" s="145">
        <f t="shared" si="11"/>
        <v>0</v>
      </c>
      <c r="AG32" s="145">
        <f t="shared" si="12"/>
        <v>0</v>
      </c>
      <c r="AH32" s="145">
        <v>0</v>
      </c>
      <c r="AI32" s="145">
        <v>0</v>
      </c>
      <c r="AJ32" s="145">
        <v>0</v>
      </c>
      <c r="AK32" s="145">
        <v>0</v>
      </c>
      <c r="AL32" s="145">
        <v>0</v>
      </c>
      <c r="AM32" s="145">
        <v>0</v>
      </c>
      <c r="AN32" s="145">
        <f t="shared" si="13"/>
        <v>134840</v>
      </c>
      <c r="AO32" s="145">
        <f t="shared" si="14"/>
        <v>88992</v>
      </c>
      <c r="AP32" s="145">
        <v>82530</v>
      </c>
      <c r="AQ32" s="145">
        <v>0</v>
      </c>
      <c r="AR32" s="145">
        <v>6462</v>
      </c>
      <c r="AS32" s="145">
        <v>0</v>
      </c>
      <c r="AT32" s="145">
        <f t="shared" si="15"/>
        <v>4079</v>
      </c>
      <c r="AU32" s="145">
        <v>0</v>
      </c>
      <c r="AV32" s="145">
        <v>4079</v>
      </c>
      <c r="AW32" s="145">
        <v>0</v>
      </c>
      <c r="AX32" s="145">
        <v>0</v>
      </c>
      <c r="AY32" s="145">
        <f t="shared" si="16"/>
        <v>41769</v>
      </c>
      <c r="AZ32" s="145">
        <v>41769</v>
      </c>
      <c r="BA32" s="145">
        <v>0</v>
      </c>
      <c r="BB32" s="145">
        <v>0</v>
      </c>
      <c r="BC32" s="145">
        <v>0</v>
      </c>
      <c r="BD32" s="145">
        <v>0</v>
      </c>
      <c r="BE32" s="145">
        <v>0</v>
      </c>
      <c r="BF32" s="145">
        <v>57976</v>
      </c>
      <c r="BG32" s="145">
        <f t="shared" si="17"/>
        <v>192816</v>
      </c>
      <c r="BH32" s="145">
        <f t="shared" si="18"/>
        <v>0</v>
      </c>
      <c r="BI32" s="145">
        <f t="shared" si="19"/>
        <v>0</v>
      </c>
      <c r="BJ32" s="145">
        <f t="shared" si="20"/>
        <v>0</v>
      </c>
      <c r="BK32" s="145">
        <f t="shared" si="21"/>
        <v>0</v>
      </c>
      <c r="BL32" s="145">
        <f t="shared" si="22"/>
        <v>0</v>
      </c>
      <c r="BM32" s="145">
        <f t="shared" si="23"/>
        <v>0</v>
      </c>
      <c r="BN32" s="145">
        <f t="shared" si="24"/>
        <v>0</v>
      </c>
      <c r="BO32" s="145">
        <f t="shared" si="25"/>
        <v>0</v>
      </c>
      <c r="BP32" s="145">
        <f t="shared" si="26"/>
        <v>1445775</v>
      </c>
      <c r="BQ32" s="145">
        <f t="shared" si="27"/>
        <v>748216</v>
      </c>
      <c r="BR32" s="145">
        <f t="shared" si="28"/>
        <v>182982</v>
      </c>
      <c r="BS32" s="145">
        <f t="shared" si="29"/>
        <v>317112</v>
      </c>
      <c r="BT32" s="145">
        <f t="shared" si="30"/>
        <v>248122</v>
      </c>
      <c r="BU32" s="145">
        <f t="shared" si="31"/>
        <v>0</v>
      </c>
      <c r="BV32" s="145">
        <f t="shared" si="32"/>
        <v>334709</v>
      </c>
      <c r="BW32" s="145">
        <f t="shared" si="33"/>
        <v>48904</v>
      </c>
      <c r="BX32" s="145">
        <f t="shared" si="34"/>
        <v>285805</v>
      </c>
      <c r="BY32" s="145">
        <f t="shared" si="35"/>
        <v>0</v>
      </c>
      <c r="BZ32" s="145">
        <f t="shared" si="36"/>
        <v>1170</v>
      </c>
      <c r="CA32" s="145">
        <f t="shared" si="37"/>
        <v>361680</v>
      </c>
      <c r="CB32" s="145">
        <f t="shared" si="38"/>
        <v>165361</v>
      </c>
      <c r="CC32" s="145">
        <f t="shared" si="39"/>
        <v>142926</v>
      </c>
      <c r="CD32" s="145">
        <f t="shared" si="40"/>
        <v>53393</v>
      </c>
      <c r="CE32" s="145">
        <f t="shared" si="41"/>
        <v>0</v>
      </c>
      <c r="CF32" s="145">
        <f t="shared" si="42"/>
        <v>0</v>
      </c>
      <c r="CG32" s="145">
        <f t="shared" si="43"/>
        <v>0</v>
      </c>
      <c r="CH32" s="145">
        <f t="shared" si="44"/>
        <v>57976</v>
      </c>
      <c r="CI32" s="145">
        <f t="shared" si="45"/>
        <v>1503751</v>
      </c>
    </row>
    <row r="33" spans="1:87" ht="12" customHeight="1">
      <c r="A33" s="142" t="s">
        <v>105</v>
      </c>
      <c r="B33" s="139" t="s">
        <v>376</v>
      </c>
      <c r="C33" s="142" t="s">
        <v>377</v>
      </c>
      <c r="D33" s="145">
        <f t="shared" si="4"/>
        <v>0</v>
      </c>
      <c r="E33" s="145">
        <f t="shared" si="5"/>
        <v>0</v>
      </c>
      <c r="F33" s="145">
        <v>0</v>
      </c>
      <c r="G33" s="145">
        <v>0</v>
      </c>
      <c r="H33" s="145">
        <v>0</v>
      </c>
      <c r="I33" s="145">
        <v>0</v>
      </c>
      <c r="J33" s="145">
        <v>0</v>
      </c>
      <c r="K33" s="145">
        <v>560</v>
      </c>
      <c r="L33" s="145">
        <f t="shared" si="6"/>
        <v>337098</v>
      </c>
      <c r="M33" s="145">
        <f t="shared" si="7"/>
        <v>18137</v>
      </c>
      <c r="N33" s="145">
        <v>18137</v>
      </c>
      <c r="O33" s="145">
        <v>0</v>
      </c>
      <c r="P33" s="145">
        <v>0</v>
      </c>
      <c r="Q33" s="145">
        <v>0</v>
      </c>
      <c r="R33" s="145">
        <f t="shared" si="8"/>
        <v>0</v>
      </c>
      <c r="S33" s="145">
        <v>0</v>
      </c>
      <c r="T33" s="145">
        <v>0</v>
      </c>
      <c r="U33" s="145">
        <v>0</v>
      </c>
      <c r="V33" s="145">
        <v>0</v>
      </c>
      <c r="W33" s="145">
        <f t="shared" si="9"/>
        <v>318961</v>
      </c>
      <c r="X33" s="145">
        <v>312792</v>
      </c>
      <c r="Y33" s="145">
        <v>0</v>
      </c>
      <c r="Z33" s="145">
        <v>0</v>
      </c>
      <c r="AA33" s="145">
        <v>6169</v>
      </c>
      <c r="AB33" s="145">
        <v>399243</v>
      </c>
      <c r="AC33" s="145">
        <v>0</v>
      </c>
      <c r="AD33" s="145">
        <v>0</v>
      </c>
      <c r="AE33" s="145">
        <f t="shared" si="10"/>
        <v>337098</v>
      </c>
      <c r="AF33" s="145">
        <f t="shared" si="11"/>
        <v>0</v>
      </c>
      <c r="AG33" s="145">
        <f t="shared" si="12"/>
        <v>0</v>
      </c>
      <c r="AH33" s="145">
        <v>0</v>
      </c>
      <c r="AI33" s="145">
        <v>0</v>
      </c>
      <c r="AJ33" s="145">
        <v>0</v>
      </c>
      <c r="AK33" s="145">
        <v>0</v>
      </c>
      <c r="AL33" s="145">
        <v>0</v>
      </c>
      <c r="AM33" s="145">
        <v>0</v>
      </c>
      <c r="AN33" s="145">
        <f t="shared" si="13"/>
        <v>52209</v>
      </c>
      <c r="AO33" s="145">
        <f t="shared" si="14"/>
        <v>7773</v>
      </c>
      <c r="AP33" s="145">
        <v>7773</v>
      </c>
      <c r="AQ33" s="145">
        <v>0</v>
      </c>
      <c r="AR33" s="145">
        <v>0</v>
      </c>
      <c r="AS33" s="145">
        <v>0</v>
      </c>
      <c r="AT33" s="145">
        <f t="shared" si="15"/>
        <v>0</v>
      </c>
      <c r="AU33" s="145">
        <v>0</v>
      </c>
      <c r="AV33" s="145">
        <v>0</v>
      </c>
      <c r="AW33" s="145">
        <v>0</v>
      </c>
      <c r="AX33" s="145">
        <v>0</v>
      </c>
      <c r="AY33" s="145">
        <f t="shared" si="16"/>
        <v>44436</v>
      </c>
      <c r="AZ33" s="145">
        <v>40836</v>
      </c>
      <c r="BA33" s="145">
        <v>0</v>
      </c>
      <c r="BB33" s="145">
        <v>0</v>
      </c>
      <c r="BC33" s="145">
        <v>3600</v>
      </c>
      <c r="BD33" s="145">
        <v>86484</v>
      </c>
      <c r="BE33" s="145">
        <v>0</v>
      </c>
      <c r="BF33" s="145">
        <v>0</v>
      </c>
      <c r="BG33" s="145">
        <f t="shared" si="17"/>
        <v>52209</v>
      </c>
      <c r="BH33" s="145">
        <f t="shared" si="18"/>
        <v>0</v>
      </c>
      <c r="BI33" s="145">
        <f t="shared" si="19"/>
        <v>0</v>
      </c>
      <c r="BJ33" s="145">
        <f t="shared" si="20"/>
        <v>0</v>
      </c>
      <c r="BK33" s="145">
        <f t="shared" si="21"/>
        <v>0</v>
      </c>
      <c r="BL33" s="145">
        <f t="shared" si="22"/>
        <v>0</v>
      </c>
      <c r="BM33" s="145">
        <f t="shared" si="23"/>
        <v>0</v>
      </c>
      <c r="BN33" s="145">
        <f t="shared" si="24"/>
        <v>0</v>
      </c>
      <c r="BO33" s="145">
        <f t="shared" si="25"/>
        <v>560</v>
      </c>
      <c r="BP33" s="145">
        <f t="shared" si="26"/>
        <v>389307</v>
      </c>
      <c r="BQ33" s="145">
        <f t="shared" si="27"/>
        <v>25910</v>
      </c>
      <c r="BR33" s="145">
        <f t="shared" si="28"/>
        <v>25910</v>
      </c>
      <c r="BS33" s="145">
        <f t="shared" si="29"/>
        <v>0</v>
      </c>
      <c r="BT33" s="145">
        <f t="shared" si="30"/>
        <v>0</v>
      </c>
      <c r="BU33" s="145">
        <f t="shared" si="31"/>
        <v>0</v>
      </c>
      <c r="BV33" s="145">
        <f t="shared" si="32"/>
        <v>0</v>
      </c>
      <c r="BW33" s="145">
        <f t="shared" si="33"/>
        <v>0</v>
      </c>
      <c r="BX33" s="145">
        <f t="shared" si="34"/>
        <v>0</v>
      </c>
      <c r="BY33" s="145">
        <f t="shared" si="35"/>
        <v>0</v>
      </c>
      <c r="BZ33" s="145">
        <f t="shared" si="36"/>
        <v>0</v>
      </c>
      <c r="CA33" s="145">
        <f t="shared" si="37"/>
        <v>363397</v>
      </c>
      <c r="CB33" s="145">
        <f t="shared" si="38"/>
        <v>353628</v>
      </c>
      <c r="CC33" s="145">
        <f t="shared" si="39"/>
        <v>0</v>
      </c>
      <c r="CD33" s="145">
        <f t="shared" si="40"/>
        <v>0</v>
      </c>
      <c r="CE33" s="145">
        <f t="shared" si="41"/>
        <v>9769</v>
      </c>
      <c r="CF33" s="145">
        <f t="shared" si="42"/>
        <v>485727</v>
      </c>
      <c r="CG33" s="145">
        <f t="shared" si="43"/>
        <v>0</v>
      </c>
      <c r="CH33" s="145">
        <f t="shared" si="44"/>
        <v>0</v>
      </c>
      <c r="CI33" s="145">
        <f t="shared" si="45"/>
        <v>389307</v>
      </c>
    </row>
    <row r="34" spans="1:87" ht="12" customHeight="1">
      <c r="A34" s="142" t="s">
        <v>105</v>
      </c>
      <c r="B34" s="139" t="s">
        <v>378</v>
      </c>
      <c r="C34" s="142" t="s">
        <v>379</v>
      </c>
      <c r="D34" s="145">
        <f t="shared" si="4"/>
        <v>0</v>
      </c>
      <c r="E34" s="145">
        <f t="shared" si="5"/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14946</v>
      </c>
      <c r="L34" s="145">
        <f t="shared" si="6"/>
        <v>468124</v>
      </c>
      <c r="M34" s="145">
        <f t="shared" si="7"/>
        <v>251463</v>
      </c>
      <c r="N34" s="145">
        <v>19054</v>
      </c>
      <c r="O34" s="145">
        <v>232409</v>
      </c>
      <c r="P34" s="145">
        <v>0</v>
      </c>
      <c r="Q34" s="145">
        <v>0</v>
      </c>
      <c r="R34" s="145">
        <f t="shared" si="8"/>
        <v>116958</v>
      </c>
      <c r="S34" s="145">
        <v>100815</v>
      </c>
      <c r="T34" s="145">
        <v>16143</v>
      </c>
      <c r="U34" s="145">
        <v>0</v>
      </c>
      <c r="V34" s="145">
        <v>0</v>
      </c>
      <c r="W34" s="145">
        <f t="shared" si="9"/>
        <v>99703</v>
      </c>
      <c r="X34" s="145">
        <v>99703</v>
      </c>
      <c r="Y34" s="145">
        <v>0</v>
      </c>
      <c r="Z34" s="145">
        <v>0</v>
      </c>
      <c r="AA34" s="145">
        <v>0</v>
      </c>
      <c r="AB34" s="145">
        <v>457799</v>
      </c>
      <c r="AC34" s="145">
        <v>0</v>
      </c>
      <c r="AD34" s="145">
        <v>0</v>
      </c>
      <c r="AE34" s="145">
        <f t="shared" si="10"/>
        <v>468124</v>
      </c>
      <c r="AF34" s="145">
        <f t="shared" si="11"/>
        <v>0</v>
      </c>
      <c r="AG34" s="145">
        <f t="shared" si="12"/>
        <v>0</v>
      </c>
      <c r="AH34" s="145">
        <v>0</v>
      </c>
      <c r="AI34" s="145">
        <v>0</v>
      </c>
      <c r="AJ34" s="145">
        <v>0</v>
      </c>
      <c r="AK34" s="145">
        <v>0</v>
      </c>
      <c r="AL34" s="145">
        <v>0</v>
      </c>
      <c r="AM34" s="145">
        <v>0</v>
      </c>
      <c r="AN34" s="145">
        <f t="shared" si="13"/>
        <v>32005</v>
      </c>
      <c r="AO34" s="145">
        <f t="shared" si="14"/>
        <v>9527</v>
      </c>
      <c r="AP34" s="145">
        <v>9527</v>
      </c>
      <c r="AQ34" s="145">
        <v>0</v>
      </c>
      <c r="AR34" s="145">
        <v>0</v>
      </c>
      <c r="AS34" s="145">
        <v>0</v>
      </c>
      <c r="AT34" s="145">
        <f t="shared" si="15"/>
        <v>0</v>
      </c>
      <c r="AU34" s="145">
        <v>0</v>
      </c>
      <c r="AV34" s="145">
        <v>0</v>
      </c>
      <c r="AW34" s="145">
        <v>0</v>
      </c>
      <c r="AX34" s="145">
        <v>0</v>
      </c>
      <c r="AY34" s="145">
        <f t="shared" si="16"/>
        <v>22478</v>
      </c>
      <c r="AZ34" s="145">
        <v>0</v>
      </c>
      <c r="BA34" s="145">
        <v>0</v>
      </c>
      <c r="BB34" s="145">
        <v>0</v>
      </c>
      <c r="BC34" s="145">
        <v>22478</v>
      </c>
      <c r="BD34" s="145">
        <v>74048</v>
      </c>
      <c r="BE34" s="145">
        <v>0</v>
      </c>
      <c r="BF34" s="145">
        <v>0</v>
      </c>
      <c r="BG34" s="145">
        <f t="shared" si="17"/>
        <v>32005</v>
      </c>
      <c r="BH34" s="145">
        <f t="shared" si="18"/>
        <v>0</v>
      </c>
      <c r="BI34" s="145">
        <f t="shared" si="19"/>
        <v>0</v>
      </c>
      <c r="BJ34" s="145">
        <f t="shared" si="20"/>
        <v>0</v>
      </c>
      <c r="BK34" s="145">
        <f t="shared" si="21"/>
        <v>0</v>
      </c>
      <c r="BL34" s="145">
        <f t="shared" si="22"/>
        <v>0</v>
      </c>
      <c r="BM34" s="145">
        <f t="shared" si="23"/>
        <v>0</v>
      </c>
      <c r="BN34" s="145">
        <f t="shared" si="24"/>
        <v>0</v>
      </c>
      <c r="BO34" s="145">
        <f t="shared" si="25"/>
        <v>14946</v>
      </c>
      <c r="BP34" s="145">
        <f t="shared" si="26"/>
        <v>500129</v>
      </c>
      <c r="BQ34" s="145">
        <f t="shared" si="27"/>
        <v>260990</v>
      </c>
      <c r="BR34" s="145">
        <f t="shared" si="28"/>
        <v>28581</v>
      </c>
      <c r="BS34" s="145">
        <f t="shared" si="29"/>
        <v>232409</v>
      </c>
      <c r="BT34" s="145">
        <f t="shared" si="30"/>
        <v>0</v>
      </c>
      <c r="BU34" s="145">
        <f t="shared" si="31"/>
        <v>0</v>
      </c>
      <c r="BV34" s="145">
        <f t="shared" si="32"/>
        <v>116958</v>
      </c>
      <c r="BW34" s="145">
        <f t="shared" si="33"/>
        <v>100815</v>
      </c>
      <c r="BX34" s="145">
        <f t="shared" si="34"/>
        <v>16143</v>
      </c>
      <c r="BY34" s="145">
        <f t="shared" si="35"/>
        <v>0</v>
      </c>
      <c r="BZ34" s="145">
        <f t="shared" si="36"/>
        <v>0</v>
      </c>
      <c r="CA34" s="145">
        <f t="shared" si="37"/>
        <v>122181</v>
      </c>
      <c r="CB34" s="145">
        <f t="shared" si="38"/>
        <v>99703</v>
      </c>
      <c r="CC34" s="145">
        <f t="shared" si="39"/>
        <v>0</v>
      </c>
      <c r="CD34" s="145">
        <f t="shared" si="40"/>
        <v>0</v>
      </c>
      <c r="CE34" s="145">
        <f t="shared" si="41"/>
        <v>22478</v>
      </c>
      <c r="CF34" s="145">
        <f t="shared" si="42"/>
        <v>531847</v>
      </c>
      <c r="CG34" s="145">
        <f t="shared" si="43"/>
        <v>0</v>
      </c>
      <c r="CH34" s="145">
        <f t="shared" si="44"/>
        <v>0</v>
      </c>
      <c r="CI34" s="145">
        <f t="shared" si="45"/>
        <v>500129</v>
      </c>
    </row>
    <row r="35" spans="1:87" ht="12" customHeight="1">
      <c r="A35" s="142" t="s">
        <v>105</v>
      </c>
      <c r="B35" s="139" t="s">
        <v>380</v>
      </c>
      <c r="C35" s="142" t="s">
        <v>381</v>
      </c>
      <c r="D35" s="145">
        <f t="shared" si="4"/>
        <v>0</v>
      </c>
      <c r="E35" s="145">
        <f t="shared" si="5"/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370278</v>
      </c>
      <c r="L35" s="145">
        <f t="shared" si="6"/>
        <v>3536644</v>
      </c>
      <c r="M35" s="145">
        <f t="shared" si="7"/>
        <v>2108984</v>
      </c>
      <c r="N35" s="145">
        <v>332392</v>
      </c>
      <c r="O35" s="145">
        <v>1776592</v>
      </c>
      <c r="P35" s="145">
        <v>0</v>
      </c>
      <c r="Q35" s="145">
        <v>0</v>
      </c>
      <c r="R35" s="145">
        <f t="shared" si="8"/>
        <v>844998</v>
      </c>
      <c r="S35" s="145">
        <v>841964</v>
      </c>
      <c r="T35" s="145">
        <v>3034</v>
      </c>
      <c r="U35" s="145">
        <v>0</v>
      </c>
      <c r="V35" s="145">
        <v>1876</v>
      </c>
      <c r="W35" s="145">
        <f t="shared" si="9"/>
        <v>580786</v>
      </c>
      <c r="X35" s="145">
        <v>580786</v>
      </c>
      <c r="Y35" s="145">
        <v>0</v>
      </c>
      <c r="Z35" s="145">
        <v>0</v>
      </c>
      <c r="AA35" s="145">
        <v>0</v>
      </c>
      <c r="AB35" s="145">
        <v>2128905</v>
      </c>
      <c r="AC35" s="145">
        <v>0</v>
      </c>
      <c r="AD35" s="145">
        <v>0</v>
      </c>
      <c r="AE35" s="145">
        <f t="shared" si="10"/>
        <v>3536644</v>
      </c>
      <c r="AF35" s="145">
        <f t="shared" si="11"/>
        <v>17458</v>
      </c>
      <c r="AG35" s="145">
        <f t="shared" si="12"/>
        <v>17458</v>
      </c>
      <c r="AH35" s="145">
        <v>0</v>
      </c>
      <c r="AI35" s="145">
        <v>17458</v>
      </c>
      <c r="AJ35" s="145">
        <v>0</v>
      </c>
      <c r="AK35" s="145">
        <v>0</v>
      </c>
      <c r="AL35" s="145">
        <v>0</v>
      </c>
      <c r="AM35" s="145">
        <v>17457</v>
      </c>
      <c r="AN35" s="145">
        <f t="shared" si="13"/>
        <v>0</v>
      </c>
      <c r="AO35" s="145">
        <f t="shared" si="14"/>
        <v>0</v>
      </c>
      <c r="AP35" s="145">
        <v>0</v>
      </c>
      <c r="AQ35" s="145">
        <v>0</v>
      </c>
      <c r="AR35" s="145">
        <v>0</v>
      </c>
      <c r="AS35" s="145">
        <v>0</v>
      </c>
      <c r="AT35" s="145">
        <f t="shared" si="15"/>
        <v>0</v>
      </c>
      <c r="AU35" s="145">
        <v>0</v>
      </c>
      <c r="AV35" s="145">
        <v>0</v>
      </c>
      <c r="AW35" s="145">
        <v>0</v>
      </c>
      <c r="AX35" s="145">
        <v>0</v>
      </c>
      <c r="AY35" s="145">
        <f t="shared" si="16"/>
        <v>0</v>
      </c>
      <c r="AZ35" s="145">
        <v>0</v>
      </c>
      <c r="BA35" s="145">
        <v>0</v>
      </c>
      <c r="BB35" s="145">
        <v>0</v>
      </c>
      <c r="BC35" s="145">
        <v>0</v>
      </c>
      <c r="BD35" s="145">
        <v>460399</v>
      </c>
      <c r="BE35" s="145">
        <v>0</v>
      </c>
      <c r="BF35" s="145">
        <v>0</v>
      </c>
      <c r="BG35" s="145">
        <f t="shared" si="17"/>
        <v>17458</v>
      </c>
      <c r="BH35" s="145">
        <f t="shared" si="18"/>
        <v>17458</v>
      </c>
      <c r="BI35" s="145">
        <f t="shared" si="19"/>
        <v>17458</v>
      </c>
      <c r="BJ35" s="145">
        <f t="shared" si="20"/>
        <v>0</v>
      </c>
      <c r="BK35" s="145">
        <f t="shared" si="21"/>
        <v>17458</v>
      </c>
      <c r="BL35" s="145">
        <f t="shared" si="22"/>
        <v>0</v>
      </c>
      <c r="BM35" s="145">
        <f t="shared" si="23"/>
        <v>0</v>
      </c>
      <c r="BN35" s="145">
        <f t="shared" si="24"/>
        <v>0</v>
      </c>
      <c r="BO35" s="145">
        <f t="shared" si="25"/>
        <v>387735</v>
      </c>
      <c r="BP35" s="145">
        <f t="shared" si="26"/>
        <v>3536644</v>
      </c>
      <c r="BQ35" s="145">
        <f t="shared" si="27"/>
        <v>2108984</v>
      </c>
      <c r="BR35" s="145">
        <f t="shared" si="28"/>
        <v>332392</v>
      </c>
      <c r="BS35" s="145">
        <f t="shared" si="29"/>
        <v>1776592</v>
      </c>
      <c r="BT35" s="145">
        <f t="shared" si="30"/>
        <v>0</v>
      </c>
      <c r="BU35" s="145">
        <f t="shared" si="31"/>
        <v>0</v>
      </c>
      <c r="BV35" s="145">
        <f t="shared" si="32"/>
        <v>844998</v>
      </c>
      <c r="BW35" s="145">
        <f t="shared" si="33"/>
        <v>841964</v>
      </c>
      <c r="BX35" s="145">
        <f t="shared" si="34"/>
        <v>3034</v>
      </c>
      <c r="BY35" s="145">
        <f t="shared" si="35"/>
        <v>0</v>
      </c>
      <c r="BZ35" s="145">
        <f t="shared" si="36"/>
        <v>1876</v>
      </c>
      <c r="CA35" s="145">
        <f t="shared" si="37"/>
        <v>580786</v>
      </c>
      <c r="CB35" s="145">
        <f t="shared" si="38"/>
        <v>580786</v>
      </c>
      <c r="CC35" s="145">
        <f t="shared" si="39"/>
        <v>0</v>
      </c>
      <c r="CD35" s="145">
        <f t="shared" si="40"/>
        <v>0</v>
      </c>
      <c r="CE35" s="145">
        <f t="shared" si="41"/>
        <v>0</v>
      </c>
      <c r="CF35" s="145">
        <f t="shared" si="42"/>
        <v>2589304</v>
      </c>
      <c r="CG35" s="145">
        <f t="shared" si="43"/>
        <v>0</v>
      </c>
      <c r="CH35" s="145">
        <f t="shared" si="44"/>
        <v>0</v>
      </c>
      <c r="CI35" s="145">
        <f t="shared" si="45"/>
        <v>3554102</v>
      </c>
    </row>
    <row r="36" spans="1:87" ht="12" customHeight="1">
      <c r="A36" s="142" t="s">
        <v>105</v>
      </c>
      <c r="B36" s="139" t="s">
        <v>382</v>
      </c>
      <c r="C36" s="142" t="s">
        <v>383</v>
      </c>
      <c r="D36" s="145">
        <f t="shared" si="4"/>
        <v>0</v>
      </c>
      <c r="E36" s="145">
        <f t="shared" si="5"/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f t="shared" si="6"/>
        <v>478603</v>
      </c>
      <c r="M36" s="145">
        <f t="shared" si="7"/>
        <v>343119</v>
      </c>
      <c r="N36" s="145">
        <v>15959</v>
      </c>
      <c r="O36" s="145">
        <v>327160</v>
      </c>
      <c r="P36" s="145">
        <v>0</v>
      </c>
      <c r="Q36" s="145">
        <v>0</v>
      </c>
      <c r="R36" s="145">
        <f t="shared" si="8"/>
        <v>21551</v>
      </c>
      <c r="S36" s="145">
        <v>21551</v>
      </c>
      <c r="T36" s="145">
        <v>0</v>
      </c>
      <c r="U36" s="145">
        <v>0</v>
      </c>
      <c r="V36" s="145">
        <v>14238</v>
      </c>
      <c r="W36" s="145">
        <f t="shared" si="9"/>
        <v>99695</v>
      </c>
      <c r="X36" s="145">
        <v>51685</v>
      </c>
      <c r="Y36" s="145">
        <v>0</v>
      </c>
      <c r="Z36" s="145">
        <v>0</v>
      </c>
      <c r="AA36" s="145">
        <v>48010</v>
      </c>
      <c r="AB36" s="145">
        <v>386635</v>
      </c>
      <c r="AC36" s="145">
        <v>0</v>
      </c>
      <c r="AD36" s="145">
        <v>0</v>
      </c>
      <c r="AE36" s="145">
        <f t="shared" si="10"/>
        <v>478603</v>
      </c>
      <c r="AF36" s="145">
        <f t="shared" si="11"/>
        <v>0</v>
      </c>
      <c r="AG36" s="145">
        <f t="shared" si="12"/>
        <v>0</v>
      </c>
      <c r="AH36" s="145">
        <v>0</v>
      </c>
      <c r="AI36" s="145">
        <v>0</v>
      </c>
      <c r="AJ36" s="145">
        <v>0</v>
      </c>
      <c r="AK36" s="145">
        <v>0</v>
      </c>
      <c r="AL36" s="145">
        <v>0</v>
      </c>
      <c r="AM36" s="145">
        <v>0</v>
      </c>
      <c r="AN36" s="145">
        <f t="shared" si="13"/>
        <v>221364</v>
      </c>
      <c r="AO36" s="145">
        <f t="shared" si="14"/>
        <v>69152</v>
      </c>
      <c r="AP36" s="145">
        <v>15689</v>
      </c>
      <c r="AQ36" s="145">
        <v>0</v>
      </c>
      <c r="AR36" s="145">
        <v>53463</v>
      </c>
      <c r="AS36" s="145">
        <v>0</v>
      </c>
      <c r="AT36" s="145">
        <f t="shared" si="15"/>
        <v>0</v>
      </c>
      <c r="AU36" s="145">
        <v>0</v>
      </c>
      <c r="AV36" s="145">
        <v>0</v>
      </c>
      <c r="AW36" s="145">
        <v>0</v>
      </c>
      <c r="AX36" s="145">
        <v>0</v>
      </c>
      <c r="AY36" s="145">
        <f t="shared" si="16"/>
        <v>152212</v>
      </c>
      <c r="AZ36" s="145">
        <v>59692</v>
      </c>
      <c r="BA36" s="145">
        <v>61935</v>
      </c>
      <c r="BB36" s="145">
        <v>20331</v>
      </c>
      <c r="BC36" s="145">
        <v>10254</v>
      </c>
      <c r="BD36" s="145">
        <v>0</v>
      </c>
      <c r="BE36" s="145">
        <v>0</v>
      </c>
      <c r="BF36" s="145">
        <v>0</v>
      </c>
      <c r="BG36" s="145">
        <f t="shared" si="17"/>
        <v>221364</v>
      </c>
      <c r="BH36" s="145">
        <f t="shared" si="18"/>
        <v>0</v>
      </c>
      <c r="BI36" s="145">
        <f t="shared" si="19"/>
        <v>0</v>
      </c>
      <c r="BJ36" s="145">
        <f t="shared" si="20"/>
        <v>0</v>
      </c>
      <c r="BK36" s="145">
        <f t="shared" si="21"/>
        <v>0</v>
      </c>
      <c r="BL36" s="145">
        <f t="shared" si="22"/>
        <v>0</v>
      </c>
      <c r="BM36" s="145">
        <f t="shared" si="23"/>
        <v>0</v>
      </c>
      <c r="BN36" s="145">
        <f t="shared" si="24"/>
        <v>0</v>
      </c>
      <c r="BO36" s="145">
        <f t="shared" si="25"/>
        <v>0</v>
      </c>
      <c r="BP36" s="145">
        <f t="shared" si="26"/>
        <v>699967</v>
      </c>
      <c r="BQ36" s="145">
        <f t="shared" si="27"/>
        <v>412271</v>
      </c>
      <c r="BR36" s="145">
        <f t="shared" si="28"/>
        <v>31648</v>
      </c>
      <c r="BS36" s="145">
        <f t="shared" si="29"/>
        <v>327160</v>
      </c>
      <c r="BT36" s="145">
        <f t="shared" si="30"/>
        <v>53463</v>
      </c>
      <c r="BU36" s="145">
        <f t="shared" si="31"/>
        <v>0</v>
      </c>
      <c r="BV36" s="145">
        <f t="shared" si="32"/>
        <v>21551</v>
      </c>
      <c r="BW36" s="145">
        <f t="shared" si="33"/>
        <v>21551</v>
      </c>
      <c r="BX36" s="145">
        <f t="shared" si="34"/>
        <v>0</v>
      </c>
      <c r="BY36" s="145">
        <f t="shared" si="35"/>
        <v>0</v>
      </c>
      <c r="BZ36" s="145">
        <f t="shared" si="36"/>
        <v>14238</v>
      </c>
      <c r="CA36" s="145">
        <f t="shared" si="37"/>
        <v>251907</v>
      </c>
      <c r="CB36" s="145">
        <f t="shared" si="38"/>
        <v>111377</v>
      </c>
      <c r="CC36" s="145">
        <f t="shared" si="39"/>
        <v>61935</v>
      </c>
      <c r="CD36" s="145">
        <f t="shared" si="40"/>
        <v>20331</v>
      </c>
      <c r="CE36" s="145">
        <f t="shared" si="41"/>
        <v>58264</v>
      </c>
      <c r="CF36" s="145">
        <f t="shared" si="42"/>
        <v>386635</v>
      </c>
      <c r="CG36" s="145">
        <f t="shared" si="43"/>
        <v>0</v>
      </c>
      <c r="CH36" s="145">
        <f t="shared" si="44"/>
        <v>0</v>
      </c>
      <c r="CI36" s="145">
        <f t="shared" si="45"/>
        <v>699967</v>
      </c>
    </row>
    <row r="37" spans="1:87" ht="12" customHeight="1">
      <c r="A37" s="142" t="s">
        <v>105</v>
      </c>
      <c r="B37" s="139" t="s">
        <v>384</v>
      </c>
      <c r="C37" s="142" t="s">
        <v>385</v>
      </c>
      <c r="D37" s="145">
        <f t="shared" si="4"/>
        <v>0</v>
      </c>
      <c r="E37" s="145">
        <f t="shared" si="5"/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1311</v>
      </c>
      <c r="L37" s="145">
        <f t="shared" si="6"/>
        <v>594510</v>
      </c>
      <c r="M37" s="145">
        <f t="shared" si="7"/>
        <v>13158</v>
      </c>
      <c r="N37" s="145">
        <v>13158</v>
      </c>
      <c r="O37" s="145">
        <v>0</v>
      </c>
      <c r="P37" s="145">
        <v>0</v>
      </c>
      <c r="Q37" s="145">
        <v>0</v>
      </c>
      <c r="R37" s="145">
        <f t="shared" si="8"/>
        <v>1556</v>
      </c>
      <c r="S37" s="145">
        <v>1556</v>
      </c>
      <c r="T37" s="145">
        <v>0</v>
      </c>
      <c r="U37" s="145">
        <v>0</v>
      </c>
      <c r="V37" s="145">
        <v>0</v>
      </c>
      <c r="W37" s="145">
        <f t="shared" si="9"/>
        <v>579796</v>
      </c>
      <c r="X37" s="145">
        <v>447576</v>
      </c>
      <c r="Y37" s="145">
        <v>132220</v>
      </c>
      <c r="Z37" s="145">
        <v>0</v>
      </c>
      <c r="AA37" s="145">
        <v>0</v>
      </c>
      <c r="AB37" s="145">
        <v>350847</v>
      </c>
      <c r="AC37" s="145">
        <v>0</v>
      </c>
      <c r="AD37" s="145">
        <v>79253</v>
      </c>
      <c r="AE37" s="145">
        <f t="shared" si="10"/>
        <v>673763</v>
      </c>
      <c r="AF37" s="145">
        <f t="shared" si="11"/>
        <v>0</v>
      </c>
      <c r="AG37" s="145">
        <f t="shared" si="12"/>
        <v>0</v>
      </c>
      <c r="AH37" s="145">
        <v>0</v>
      </c>
      <c r="AI37" s="145">
        <v>0</v>
      </c>
      <c r="AJ37" s="145">
        <v>0</v>
      </c>
      <c r="AK37" s="145">
        <v>0</v>
      </c>
      <c r="AL37" s="145">
        <v>0</v>
      </c>
      <c r="AM37" s="145">
        <v>0</v>
      </c>
      <c r="AN37" s="145">
        <f t="shared" si="13"/>
        <v>59518</v>
      </c>
      <c r="AO37" s="145">
        <f t="shared" si="14"/>
        <v>0</v>
      </c>
      <c r="AP37" s="145">
        <v>0</v>
      </c>
      <c r="AQ37" s="145">
        <v>0</v>
      </c>
      <c r="AR37" s="145">
        <v>0</v>
      </c>
      <c r="AS37" s="145">
        <v>0</v>
      </c>
      <c r="AT37" s="145">
        <f t="shared" si="15"/>
        <v>20772</v>
      </c>
      <c r="AU37" s="145">
        <v>0</v>
      </c>
      <c r="AV37" s="145">
        <v>0</v>
      </c>
      <c r="AW37" s="145">
        <v>20772</v>
      </c>
      <c r="AX37" s="145">
        <v>0</v>
      </c>
      <c r="AY37" s="145">
        <f t="shared" si="16"/>
        <v>38746</v>
      </c>
      <c r="AZ37" s="145">
        <v>27017</v>
      </c>
      <c r="BA37" s="145">
        <v>0</v>
      </c>
      <c r="BB37" s="145">
        <v>0</v>
      </c>
      <c r="BC37" s="145">
        <v>11729</v>
      </c>
      <c r="BD37" s="145">
        <v>0</v>
      </c>
      <c r="BE37" s="145">
        <v>0</v>
      </c>
      <c r="BF37" s="145">
        <v>4989</v>
      </c>
      <c r="BG37" s="145">
        <f t="shared" si="17"/>
        <v>64507</v>
      </c>
      <c r="BH37" s="145">
        <f t="shared" si="18"/>
        <v>0</v>
      </c>
      <c r="BI37" s="145">
        <f t="shared" si="19"/>
        <v>0</v>
      </c>
      <c r="BJ37" s="145">
        <f t="shared" si="20"/>
        <v>0</v>
      </c>
      <c r="BK37" s="145">
        <f t="shared" si="21"/>
        <v>0</v>
      </c>
      <c r="BL37" s="145">
        <f t="shared" si="22"/>
        <v>0</v>
      </c>
      <c r="BM37" s="145">
        <f t="shared" si="23"/>
        <v>0</v>
      </c>
      <c r="BN37" s="145">
        <f t="shared" si="24"/>
        <v>0</v>
      </c>
      <c r="BO37" s="145">
        <f t="shared" si="25"/>
        <v>1311</v>
      </c>
      <c r="BP37" s="145">
        <f t="shared" si="26"/>
        <v>654028</v>
      </c>
      <c r="BQ37" s="145">
        <f t="shared" si="27"/>
        <v>13158</v>
      </c>
      <c r="BR37" s="145">
        <f t="shared" si="28"/>
        <v>13158</v>
      </c>
      <c r="BS37" s="145">
        <f t="shared" si="29"/>
        <v>0</v>
      </c>
      <c r="BT37" s="145">
        <f t="shared" si="30"/>
        <v>0</v>
      </c>
      <c r="BU37" s="145">
        <f t="shared" si="31"/>
        <v>0</v>
      </c>
      <c r="BV37" s="145">
        <f t="shared" si="32"/>
        <v>22328</v>
      </c>
      <c r="BW37" s="145">
        <f t="shared" si="33"/>
        <v>1556</v>
      </c>
      <c r="BX37" s="145">
        <f t="shared" si="34"/>
        <v>0</v>
      </c>
      <c r="BY37" s="145">
        <f t="shared" si="35"/>
        <v>20772</v>
      </c>
      <c r="BZ37" s="145">
        <f t="shared" si="36"/>
        <v>0</v>
      </c>
      <c r="CA37" s="145">
        <f t="shared" si="37"/>
        <v>618542</v>
      </c>
      <c r="CB37" s="145">
        <f t="shared" si="38"/>
        <v>474593</v>
      </c>
      <c r="CC37" s="145">
        <f t="shared" si="39"/>
        <v>132220</v>
      </c>
      <c r="CD37" s="145">
        <f t="shared" si="40"/>
        <v>0</v>
      </c>
      <c r="CE37" s="145">
        <f t="shared" si="41"/>
        <v>11729</v>
      </c>
      <c r="CF37" s="145">
        <f t="shared" si="42"/>
        <v>350847</v>
      </c>
      <c r="CG37" s="145">
        <f t="shared" si="43"/>
        <v>0</v>
      </c>
      <c r="CH37" s="145">
        <f t="shared" si="44"/>
        <v>84242</v>
      </c>
      <c r="CI37" s="145">
        <f t="shared" si="45"/>
        <v>738270</v>
      </c>
    </row>
    <row r="38" spans="1:87" ht="12" customHeight="1">
      <c r="A38" s="142" t="s">
        <v>105</v>
      </c>
      <c r="B38" s="139" t="s">
        <v>386</v>
      </c>
      <c r="C38" s="142" t="s">
        <v>387</v>
      </c>
      <c r="D38" s="145">
        <f t="shared" si="4"/>
        <v>0</v>
      </c>
      <c r="E38" s="145">
        <f t="shared" si="5"/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1689</v>
      </c>
      <c r="L38" s="145">
        <f t="shared" si="6"/>
        <v>631029</v>
      </c>
      <c r="M38" s="145">
        <f t="shared" si="7"/>
        <v>411029</v>
      </c>
      <c r="N38" s="145">
        <v>92274</v>
      </c>
      <c r="O38" s="145">
        <v>312470</v>
      </c>
      <c r="P38" s="145">
        <v>6285</v>
      </c>
      <c r="Q38" s="145">
        <v>0</v>
      </c>
      <c r="R38" s="145">
        <f t="shared" si="8"/>
        <v>36077</v>
      </c>
      <c r="S38" s="145">
        <v>29890</v>
      </c>
      <c r="T38" s="145">
        <v>5851</v>
      </c>
      <c r="U38" s="145">
        <v>336</v>
      </c>
      <c r="V38" s="145">
        <v>7606</v>
      </c>
      <c r="W38" s="145">
        <f t="shared" si="9"/>
        <v>176317</v>
      </c>
      <c r="X38" s="145">
        <v>33147</v>
      </c>
      <c r="Y38" s="145">
        <v>133327</v>
      </c>
      <c r="Z38" s="145">
        <v>2503</v>
      </c>
      <c r="AA38" s="145">
        <v>7340</v>
      </c>
      <c r="AB38" s="145">
        <v>402858</v>
      </c>
      <c r="AC38" s="145">
        <v>0</v>
      </c>
      <c r="AD38" s="145">
        <v>2279</v>
      </c>
      <c r="AE38" s="145">
        <f t="shared" si="10"/>
        <v>633308</v>
      </c>
      <c r="AF38" s="145">
        <f t="shared" si="11"/>
        <v>6662</v>
      </c>
      <c r="AG38" s="145">
        <f t="shared" si="12"/>
        <v>6662</v>
      </c>
      <c r="AH38" s="145">
        <v>0</v>
      </c>
      <c r="AI38" s="145">
        <v>6662</v>
      </c>
      <c r="AJ38" s="145">
        <v>0</v>
      </c>
      <c r="AK38" s="145">
        <v>0</v>
      </c>
      <c r="AL38" s="145">
        <v>0</v>
      </c>
      <c r="AM38" s="145">
        <v>0</v>
      </c>
      <c r="AN38" s="145">
        <f t="shared" si="13"/>
        <v>125470</v>
      </c>
      <c r="AO38" s="145">
        <f t="shared" si="14"/>
        <v>36174</v>
      </c>
      <c r="AP38" s="145">
        <v>36174</v>
      </c>
      <c r="AQ38" s="145">
        <v>0</v>
      </c>
      <c r="AR38" s="145">
        <v>0</v>
      </c>
      <c r="AS38" s="145">
        <v>0</v>
      </c>
      <c r="AT38" s="145">
        <f t="shared" si="15"/>
        <v>41088</v>
      </c>
      <c r="AU38" s="145">
        <v>0</v>
      </c>
      <c r="AV38" s="145">
        <v>41088</v>
      </c>
      <c r="AW38" s="145">
        <v>0</v>
      </c>
      <c r="AX38" s="145">
        <v>0</v>
      </c>
      <c r="AY38" s="145">
        <f t="shared" si="16"/>
        <v>48208</v>
      </c>
      <c r="AZ38" s="145">
        <v>31695</v>
      </c>
      <c r="BA38" s="145">
        <v>0</v>
      </c>
      <c r="BB38" s="145">
        <v>0</v>
      </c>
      <c r="BC38" s="145">
        <v>16513</v>
      </c>
      <c r="BD38" s="145">
        <v>0</v>
      </c>
      <c r="BE38" s="145">
        <v>0</v>
      </c>
      <c r="BF38" s="145">
        <v>0</v>
      </c>
      <c r="BG38" s="145">
        <f t="shared" si="17"/>
        <v>132132</v>
      </c>
      <c r="BH38" s="145">
        <f t="shared" si="18"/>
        <v>6662</v>
      </c>
      <c r="BI38" s="145">
        <f t="shared" si="19"/>
        <v>6662</v>
      </c>
      <c r="BJ38" s="145">
        <f t="shared" si="20"/>
        <v>0</v>
      </c>
      <c r="BK38" s="145">
        <f t="shared" si="21"/>
        <v>6662</v>
      </c>
      <c r="BL38" s="145">
        <f t="shared" si="22"/>
        <v>0</v>
      </c>
      <c r="BM38" s="145">
        <f t="shared" si="23"/>
        <v>0</v>
      </c>
      <c r="BN38" s="145">
        <f t="shared" si="24"/>
        <v>0</v>
      </c>
      <c r="BO38" s="145">
        <f t="shared" si="25"/>
        <v>1689</v>
      </c>
      <c r="BP38" s="145">
        <f t="shared" si="26"/>
        <v>756499</v>
      </c>
      <c r="BQ38" s="145">
        <f t="shared" si="27"/>
        <v>447203</v>
      </c>
      <c r="BR38" s="145">
        <f t="shared" si="28"/>
        <v>128448</v>
      </c>
      <c r="BS38" s="145">
        <f t="shared" si="29"/>
        <v>312470</v>
      </c>
      <c r="BT38" s="145">
        <f t="shared" si="30"/>
        <v>6285</v>
      </c>
      <c r="BU38" s="145">
        <f t="shared" si="31"/>
        <v>0</v>
      </c>
      <c r="BV38" s="145">
        <f t="shared" si="32"/>
        <v>77165</v>
      </c>
      <c r="BW38" s="145">
        <f t="shared" si="33"/>
        <v>29890</v>
      </c>
      <c r="BX38" s="145">
        <f t="shared" si="34"/>
        <v>46939</v>
      </c>
      <c r="BY38" s="145">
        <f t="shared" si="35"/>
        <v>336</v>
      </c>
      <c r="BZ38" s="145">
        <f t="shared" si="36"/>
        <v>7606</v>
      </c>
      <c r="CA38" s="145">
        <f t="shared" si="37"/>
        <v>224525</v>
      </c>
      <c r="CB38" s="145">
        <f t="shared" si="38"/>
        <v>64842</v>
      </c>
      <c r="CC38" s="145">
        <f t="shared" si="39"/>
        <v>133327</v>
      </c>
      <c r="CD38" s="145">
        <f t="shared" si="40"/>
        <v>2503</v>
      </c>
      <c r="CE38" s="145">
        <f t="shared" si="41"/>
        <v>23853</v>
      </c>
      <c r="CF38" s="145">
        <f t="shared" si="42"/>
        <v>402858</v>
      </c>
      <c r="CG38" s="145">
        <f t="shared" si="43"/>
        <v>0</v>
      </c>
      <c r="CH38" s="145">
        <f t="shared" si="44"/>
        <v>2279</v>
      </c>
      <c r="CI38" s="145">
        <f t="shared" si="45"/>
        <v>765440</v>
      </c>
    </row>
    <row r="39" spans="1:87" ht="12" customHeight="1">
      <c r="A39" s="142" t="s">
        <v>105</v>
      </c>
      <c r="B39" s="139" t="s">
        <v>388</v>
      </c>
      <c r="C39" s="142" t="s">
        <v>389</v>
      </c>
      <c r="D39" s="145">
        <f t="shared" si="4"/>
        <v>0</v>
      </c>
      <c r="E39" s="145">
        <f t="shared" si="5"/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51635</v>
      </c>
      <c r="L39" s="145">
        <f t="shared" si="6"/>
        <v>415948</v>
      </c>
      <c r="M39" s="145">
        <f t="shared" si="7"/>
        <v>80370</v>
      </c>
      <c r="N39" s="145">
        <v>76424</v>
      </c>
      <c r="O39" s="145">
        <v>3946</v>
      </c>
      <c r="P39" s="145">
        <v>0</v>
      </c>
      <c r="Q39" s="145">
        <v>0</v>
      </c>
      <c r="R39" s="145">
        <f t="shared" si="8"/>
        <v>0</v>
      </c>
      <c r="S39" s="145">
        <v>0</v>
      </c>
      <c r="T39" s="145">
        <v>0</v>
      </c>
      <c r="U39" s="145">
        <v>0</v>
      </c>
      <c r="V39" s="145">
        <v>0</v>
      </c>
      <c r="W39" s="145">
        <f t="shared" si="9"/>
        <v>335578</v>
      </c>
      <c r="X39" s="145">
        <v>304302</v>
      </c>
      <c r="Y39" s="145">
        <v>31276</v>
      </c>
      <c r="Z39" s="145">
        <v>0</v>
      </c>
      <c r="AA39" s="145">
        <v>0</v>
      </c>
      <c r="AB39" s="145">
        <v>221277</v>
      </c>
      <c r="AC39" s="145">
        <v>0</v>
      </c>
      <c r="AD39" s="145">
        <v>0</v>
      </c>
      <c r="AE39" s="145">
        <f t="shared" si="10"/>
        <v>415948</v>
      </c>
      <c r="AF39" s="145">
        <f t="shared" si="11"/>
        <v>0</v>
      </c>
      <c r="AG39" s="145">
        <f t="shared" si="12"/>
        <v>0</v>
      </c>
      <c r="AH39" s="145">
        <v>0</v>
      </c>
      <c r="AI39" s="145">
        <v>0</v>
      </c>
      <c r="AJ39" s="145">
        <v>0</v>
      </c>
      <c r="AK39" s="145">
        <v>0</v>
      </c>
      <c r="AL39" s="145">
        <v>0</v>
      </c>
      <c r="AM39" s="145">
        <v>0</v>
      </c>
      <c r="AN39" s="145">
        <f t="shared" si="13"/>
        <v>25661</v>
      </c>
      <c r="AO39" s="145">
        <f t="shared" si="14"/>
        <v>15099</v>
      </c>
      <c r="AP39" s="145">
        <v>15099</v>
      </c>
      <c r="AQ39" s="145">
        <v>0</v>
      </c>
      <c r="AR39" s="145">
        <v>0</v>
      </c>
      <c r="AS39" s="145">
        <v>0</v>
      </c>
      <c r="AT39" s="145">
        <f t="shared" si="15"/>
        <v>0</v>
      </c>
      <c r="AU39" s="145">
        <v>0</v>
      </c>
      <c r="AV39" s="145">
        <v>0</v>
      </c>
      <c r="AW39" s="145">
        <v>0</v>
      </c>
      <c r="AX39" s="145">
        <v>0</v>
      </c>
      <c r="AY39" s="145">
        <f t="shared" si="16"/>
        <v>10562</v>
      </c>
      <c r="AZ39" s="145">
        <v>10562</v>
      </c>
      <c r="BA39" s="145">
        <v>0</v>
      </c>
      <c r="BB39" s="145">
        <v>0</v>
      </c>
      <c r="BC39" s="145">
        <v>0</v>
      </c>
      <c r="BD39" s="145">
        <v>74154</v>
      </c>
      <c r="BE39" s="145">
        <v>0</v>
      </c>
      <c r="BF39" s="145">
        <v>0</v>
      </c>
      <c r="BG39" s="145">
        <f t="shared" si="17"/>
        <v>25661</v>
      </c>
      <c r="BH39" s="145">
        <f t="shared" si="18"/>
        <v>0</v>
      </c>
      <c r="BI39" s="145">
        <f t="shared" si="19"/>
        <v>0</v>
      </c>
      <c r="BJ39" s="145">
        <f t="shared" si="20"/>
        <v>0</v>
      </c>
      <c r="BK39" s="145">
        <f t="shared" si="21"/>
        <v>0</v>
      </c>
      <c r="BL39" s="145">
        <f t="shared" si="22"/>
        <v>0</v>
      </c>
      <c r="BM39" s="145">
        <f t="shared" si="23"/>
        <v>0</v>
      </c>
      <c r="BN39" s="145">
        <f t="shared" si="24"/>
        <v>0</v>
      </c>
      <c r="BO39" s="145">
        <f t="shared" si="25"/>
        <v>51635</v>
      </c>
      <c r="BP39" s="145">
        <f t="shared" si="26"/>
        <v>441609</v>
      </c>
      <c r="BQ39" s="145">
        <f t="shared" si="27"/>
        <v>95469</v>
      </c>
      <c r="BR39" s="145">
        <f t="shared" si="28"/>
        <v>91523</v>
      </c>
      <c r="BS39" s="145">
        <f t="shared" si="29"/>
        <v>3946</v>
      </c>
      <c r="BT39" s="145">
        <f t="shared" si="30"/>
        <v>0</v>
      </c>
      <c r="BU39" s="145">
        <f t="shared" si="31"/>
        <v>0</v>
      </c>
      <c r="BV39" s="145">
        <f t="shared" si="32"/>
        <v>0</v>
      </c>
      <c r="BW39" s="145">
        <f t="shared" si="33"/>
        <v>0</v>
      </c>
      <c r="BX39" s="145">
        <f t="shared" si="34"/>
        <v>0</v>
      </c>
      <c r="BY39" s="145">
        <f t="shared" si="35"/>
        <v>0</v>
      </c>
      <c r="BZ39" s="145">
        <f t="shared" si="36"/>
        <v>0</v>
      </c>
      <c r="CA39" s="145">
        <f t="shared" si="37"/>
        <v>346140</v>
      </c>
      <c r="CB39" s="145">
        <f t="shared" si="38"/>
        <v>314864</v>
      </c>
      <c r="CC39" s="145">
        <f t="shared" si="39"/>
        <v>31276</v>
      </c>
      <c r="CD39" s="145">
        <f t="shared" si="40"/>
        <v>0</v>
      </c>
      <c r="CE39" s="145">
        <f t="shared" si="41"/>
        <v>0</v>
      </c>
      <c r="CF39" s="145">
        <f t="shared" si="42"/>
        <v>295431</v>
      </c>
      <c r="CG39" s="145">
        <f t="shared" si="43"/>
        <v>0</v>
      </c>
      <c r="CH39" s="145">
        <f t="shared" si="44"/>
        <v>0</v>
      </c>
      <c r="CI39" s="145">
        <f t="shared" si="45"/>
        <v>441609</v>
      </c>
    </row>
    <row r="40" spans="1:87" ht="12" customHeight="1">
      <c r="A40" s="142" t="s">
        <v>105</v>
      </c>
      <c r="B40" s="139" t="s">
        <v>390</v>
      </c>
      <c r="C40" s="142" t="s">
        <v>391</v>
      </c>
      <c r="D40" s="145">
        <f t="shared" si="4"/>
        <v>0</v>
      </c>
      <c r="E40" s="145">
        <f t="shared" si="5"/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f t="shared" si="6"/>
        <v>362735</v>
      </c>
      <c r="M40" s="145">
        <f t="shared" si="7"/>
        <v>259751</v>
      </c>
      <c r="N40" s="145">
        <v>17052</v>
      </c>
      <c r="O40" s="145">
        <v>242699</v>
      </c>
      <c r="P40" s="145">
        <v>0</v>
      </c>
      <c r="Q40" s="145">
        <v>0</v>
      </c>
      <c r="R40" s="145">
        <f t="shared" si="8"/>
        <v>47429</v>
      </c>
      <c r="S40" s="145">
        <v>47429</v>
      </c>
      <c r="T40" s="145">
        <v>0</v>
      </c>
      <c r="U40" s="145">
        <v>0</v>
      </c>
      <c r="V40" s="145">
        <v>11289</v>
      </c>
      <c r="W40" s="145">
        <f t="shared" si="9"/>
        <v>44266</v>
      </c>
      <c r="X40" s="145">
        <v>44266</v>
      </c>
      <c r="Y40" s="145">
        <v>0</v>
      </c>
      <c r="Z40" s="145">
        <v>0</v>
      </c>
      <c r="AA40" s="145">
        <v>0</v>
      </c>
      <c r="AB40" s="145">
        <v>318004</v>
      </c>
      <c r="AC40" s="145">
        <v>0</v>
      </c>
      <c r="AD40" s="145">
        <v>11884</v>
      </c>
      <c r="AE40" s="145">
        <f t="shared" si="10"/>
        <v>374619</v>
      </c>
      <c r="AF40" s="145">
        <f t="shared" si="11"/>
        <v>0</v>
      </c>
      <c r="AG40" s="145">
        <f t="shared" si="12"/>
        <v>0</v>
      </c>
      <c r="AH40" s="145">
        <v>0</v>
      </c>
      <c r="AI40" s="145">
        <v>0</v>
      </c>
      <c r="AJ40" s="145">
        <v>0</v>
      </c>
      <c r="AK40" s="145">
        <v>0</v>
      </c>
      <c r="AL40" s="145">
        <v>0</v>
      </c>
      <c r="AM40" s="145">
        <v>0</v>
      </c>
      <c r="AN40" s="145">
        <f t="shared" si="13"/>
        <v>154148</v>
      </c>
      <c r="AO40" s="145">
        <f t="shared" si="14"/>
        <v>19956</v>
      </c>
      <c r="AP40" s="145">
        <v>19956</v>
      </c>
      <c r="AQ40" s="145">
        <v>0</v>
      </c>
      <c r="AR40" s="145">
        <v>0</v>
      </c>
      <c r="AS40" s="145">
        <v>0</v>
      </c>
      <c r="AT40" s="145">
        <f t="shared" si="15"/>
        <v>18733</v>
      </c>
      <c r="AU40" s="145">
        <v>0</v>
      </c>
      <c r="AV40" s="145">
        <v>17848</v>
      </c>
      <c r="AW40" s="145">
        <v>885</v>
      </c>
      <c r="AX40" s="145">
        <v>0</v>
      </c>
      <c r="AY40" s="145">
        <f t="shared" si="16"/>
        <v>104856</v>
      </c>
      <c r="AZ40" s="145">
        <v>0</v>
      </c>
      <c r="BA40" s="145">
        <v>69983</v>
      </c>
      <c r="BB40" s="145">
        <v>31368</v>
      </c>
      <c r="BC40" s="145">
        <v>3505</v>
      </c>
      <c r="BD40" s="145">
        <v>0</v>
      </c>
      <c r="BE40" s="145">
        <v>10603</v>
      </c>
      <c r="BF40" s="145">
        <v>22700</v>
      </c>
      <c r="BG40" s="145">
        <f t="shared" si="17"/>
        <v>176848</v>
      </c>
      <c r="BH40" s="145">
        <f t="shared" si="18"/>
        <v>0</v>
      </c>
      <c r="BI40" s="145">
        <f t="shared" si="19"/>
        <v>0</v>
      </c>
      <c r="BJ40" s="145">
        <f t="shared" si="20"/>
        <v>0</v>
      </c>
      <c r="BK40" s="145">
        <f t="shared" si="21"/>
        <v>0</v>
      </c>
      <c r="BL40" s="145">
        <f t="shared" si="22"/>
        <v>0</v>
      </c>
      <c r="BM40" s="145">
        <f t="shared" si="23"/>
        <v>0</v>
      </c>
      <c r="BN40" s="145">
        <f t="shared" si="24"/>
        <v>0</v>
      </c>
      <c r="BO40" s="145">
        <f t="shared" si="25"/>
        <v>0</v>
      </c>
      <c r="BP40" s="145">
        <f t="shared" si="26"/>
        <v>516883</v>
      </c>
      <c r="BQ40" s="145">
        <f t="shared" si="27"/>
        <v>279707</v>
      </c>
      <c r="BR40" s="145">
        <f t="shared" si="28"/>
        <v>37008</v>
      </c>
      <c r="BS40" s="145">
        <f t="shared" si="29"/>
        <v>242699</v>
      </c>
      <c r="BT40" s="145">
        <f t="shared" si="30"/>
        <v>0</v>
      </c>
      <c r="BU40" s="145">
        <f t="shared" si="31"/>
        <v>0</v>
      </c>
      <c r="BV40" s="145">
        <f t="shared" si="32"/>
        <v>66162</v>
      </c>
      <c r="BW40" s="145">
        <f t="shared" si="33"/>
        <v>47429</v>
      </c>
      <c r="BX40" s="145">
        <f t="shared" si="34"/>
        <v>17848</v>
      </c>
      <c r="BY40" s="145">
        <f t="shared" si="35"/>
        <v>885</v>
      </c>
      <c r="BZ40" s="145">
        <f t="shared" si="36"/>
        <v>11289</v>
      </c>
      <c r="CA40" s="145">
        <f t="shared" si="37"/>
        <v>149122</v>
      </c>
      <c r="CB40" s="145">
        <f t="shared" si="38"/>
        <v>44266</v>
      </c>
      <c r="CC40" s="145">
        <f t="shared" si="39"/>
        <v>69983</v>
      </c>
      <c r="CD40" s="145">
        <f t="shared" si="40"/>
        <v>31368</v>
      </c>
      <c r="CE40" s="145">
        <f t="shared" si="41"/>
        <v>3505</v>
      </c>
      <c r="CF40" s="145">
        <f t="shared" si="42"/>
        <v>318004</v>
      </c>
      <c r="CG40" s="145">
        <f t="shared" si="43"/>
        <v>10603</v>
      </c>
      <c r="CH40" s="145">
        <f t="shared" si="44"/>
        <v>34584</v>
      </c>
      <c r="CI40" s="145">
        <f t="shared" si="45"/>
        <v>551467</v>
      </c>
    </row>
    <row r="41" spans="1:87" ht="12" customHeight="1">
      <c r="A41" s="142" t="s">
        <v>105</v>
      </c>
      <c r="B41" s="139" t="s">
        <v>392</v>
      </c>
      <c r="C41" s="142" t="s">
        <v>393</v>
      </c>
      <c r="D41" s="145">
        <f t="shared" si="4"/>
        <v>0</v>
      </c>
      <c r="E41" s="145">
        <f t="shared" si="5"/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f t="shared" si="6"/>
        <v>428073</v>
      </c>
      <c r="M41" s="145">
        <f t="shared" si="7"/>
        <v>68010</v>
      </c>
      <c r="N41" s="145">
        <v>68010</v>
      </c>
      <c r="O41" s="145">
        <v>0</v>
      </c>
      <c r="P41" s="145">
        <v>0</v>
      </c>
      <c r="Q41" s="145">
        <v>0</v>
      </c>
      <c r="R41" s="145">
        <f t="shared" si="8"/>
        <v>145673</v>
      </c>
      <c r="S41" s="145">
        <v>202</v>
      </c>
      <c r="T41" s="145">
        <v>143505</v>
      </c>
      <c r="U41" s="145">
        <v>1966</v>
      </c>
      <c r="V41" s="145">
        <v>750</v>
      </c>
      <c r="W41" s="145">
        <f t="shared" si="9"/>
        <v>213640</v>
      </c>
      <c r="X41" s="145">
        <v>90340</v>
      </c>
      <c r="Y41" s="145">
        <v>100454</v>
      </c>
      <c r="Z41" s="145">
        <v>17941</v>
      </c>
      <c r="AA41" s="145">
        <v>4905</v>
      </c>
      <c r="AB41" s="145">
        <v>0</v>
      </c>
      <c r="AC41" s="145">
        <v>0</v>
      </c>
      <c r="AD41" s="145">
        <v>0</v>
      </c>
      <c r="AE41" s="145">
        <f t="shared" si="10"/>
        <v>428073</v>
      </c>
      <c r="AF41" s="145">
        <f t="shared" si="11"/>
        <v>0</v>
      </c>
      <c r="AG41" s="145">
        <f t="shared" si="12"/>
        <v>0</v>
      </c>
      <c r="AH41" s="145">
        <v>0</v>
      </c>
      <c r="AI41" s="145">
        <v>0</v>
      </c>
      <c r="AJ41" s="145">
        <v>0</v>
      </c>
      <c r="AK41" s="145">
        <v>0</v>
      </c>
      <c r="AL41" s="145">
        <v>0</v>
      </c>
      <c r="AM41" s="145">
        <v>0</v>
      </c>
      <c r="AN41" s="145">
        <f t="shared" si="13"/>
        <v>109558</v>
      </c>
      <c r="AO41" s="145">
        <f t="shared" si="14"/>
        <v>11470</v>
      </c>
      <c r="AP41" s="145">
        <v>11470</v>
      </c>
      <c r="AQ41" s="145">
        <v>0</v>
      </c>
      <c r="AR41" s="145">
        <v>0</v>
      </c>
      <c r="AS41" s="145">
        <v>0</v>
      </c>
      <c r="AT41" s="145">
        <f t="shared" si="15"/>
        <v>61980</v>
      </c>
      <c r="AU41" s="145">
        <v>0</v>
      </c>
      <c r="AV41" s="145">
        <v>61980</v>
      </c>
      <c r="AW41" s="145">
        <v>0</v>
      </c>
      <c r="AX41" s="145">
        <v>0</v>
      </c>
      <c r="AY41" s="145">
        <f t="shared" si="16"/>
        <v>36108</v>
      </c>
      <c r="AZ41" s="145">
        <v>15282</v>
      </c>
      <c r="BA41" s="145">
        <v>15406</v>
      </c>
      <c r="BB41" s="145">
        <v>1121</v>
      </c>
      <c r="BC41" s="145">
        <v>4299</v>
      </c>
      <c r="BD41" s="145">
        <v>0</v>
      </c>
      <c r="BE41" s="145">
        <v>0</v>
      </c>
      <c r="BF41" s="145">
        <v>0</v>
      </c>
      <c r="BG41" s="145">
        <f t="shared" si="17"/>
        <v>109558</v>
      </c>
      <c r="BH41" s="145">
        <f t="shared" si="18"/>
        <v>0</v>
      </c>
      <c r="BI41" s="145">
        <f t="shared" si="19"/>
        <v>0</v>
      </c>
      <c r="BJ41" s="145">
        <f t="shared" si="20"/>
        <v>0</v>
      </c>
      <c r="BK41" s="145">
        <f t="shared" si="21"/>
        <v>0</v>
      </c>
      <c r="BL41" s="145">
        <f t="shared" si="22"/>
        <v>0</v>
      </c>
      <c r="BM41" s="145">
        <f t="shared" si="23"/>
        <v>0</v>
      </c>
      <c r="BN41" s="145">
        <f t="shared" si="24"/>
        <v>0</v>
      </c>
      <c r="BO41" s="145">
        <f t="shared" si="25"/>
        <v>0</v>
      </c>
      <c r="BP41" s="145">
        <f t="shared" si="26"/>
        <v>537631</v>
      </c>
      <c r="BQ41" s="145">
        <f t="shared" si="27"/>
        <v>79480</v>
      </c>
      <c r="BR41" s="145">
        <f t="shared" si="28"/>
        <v>79480</v>
      </c>
      <c r="BS41" s="145">
        <f t="shared" si="29"/>
        <v>0</v>
      </c>
      <c r="BT41" s="145">
        <f t="shared" si="30"/>
        <v>0</v>
      </c>
      <c r="BU41" s="145">
        <f t="shared" si="31"/>
        <v>0</v>
      </c>
      <c r="BV41" s="145">
        <f t="shared" si="32"/>
        <v>207653</v>
      </c>
      <c r="BW41" s="145">
        <f t="shared" si="33"/>
        <v>202</v>
      </c>
      <c r="BX41" s="145">
        <f t="shared" si="34"/>
        <v>205485</v>
      </c>
      <c r="BY41" s="145">
        <f t="shared" si="35"/>
        <v>1966</v>
      </c>
      <c r="BZ41" s="145">
        <f t="shared" si="36"/>
        <v>750</v>
      </c>
      <c r="CA41" s="145">
        <f t="shared" si="37"/>
        <v>249748</v>
      </c>
      <c r="CB41" s="145">
        <f t="shared" si="38"/>
        <v>105622</v>
      </c>
      <c r="CC41" s="145">
        <f t="shared" si="39"/>
        <v>115860</v>
      </c>
      <c r="CD41" s="145">
        <f t="shared" si="40"/>
        <v>19062</v>
      </c>
      <c r="CE41" s="145">
        <f t="shared" si="41"/>
        <v>9204</v>
      </c>
      <c r="CF41" s="145">
        <f t="shared" si="42"/>
        <v>0</v>
      </c>
      <c r="CG41" s="145">
        <f t="shared" si="43"/>
        <v>0</v>
      </c>
      <c r="CH41" s="145">
        <f t="shared" si="44"/>
        <v>0</v>
      </c>
      <c r="CI41" s="145">
        <f t="shared" si="45"/>
        <v>537631</v>
      </c>
    </row>
    <row r="42" spans="1:87" ht="12" customHeight="1">
      <c r="A42" s="142" t="s">
        <v>105</v>
      </c>
      <c r="B42" s="139" t="s">
        <v>394</v>
      </c>
      <c r="C42" s="142" t="s">
        <v>395</v>
      </c>
      <c r="D42" s="145">
        <f t="shared" si="4"/>
        <v>0</v>
      </c>
      <c r="E42" s="145">
        <f t="shared" si="5"/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100878</v>
      </c>
      <c r="L42" s="145">
        <f t="shared" si="6"/>
        <v>293670</v>
      </c>
      <c r="M42" s="145">
        <f t="shared" si="7"/>
        <v>122109</v>
      </c>
      <c r="N42" s="145">
        <v>15549</v>
      </c>
      <c r="O42" s="145">
        <v>106560</v>
      </c>
      <c r="P42" s="145">
        <v>0</v>
      </c>
      <c r="Q42" s="145">
        <v>0</v>
      </c>
      <c r="R42" s="145">
        <f t="shared" si="8"/>
        <v>15041</v>
      </c>
      <c r="S42" s="145">
        <v>12779</v>
      </c>
      <c r="T42" s="145">
        <v>0</v>
      </c>
      <c r="U42" s="145">
        <v>2262</v>
      </c>
      <c r="V42" s="145">
        <v>8342</v>
      </c>
      <c r="W42" s="145">
        <f t="shared" si="9"/>
        <v>148178</v>
      </c>
      <c r="X42" s="145">
        <v>148178</v>
      </c>
      <c r="Y42" s="145">
        <v>0</v>
      </c>
      <c r="Z42" s="145">
        <v>0</v>
      </c>
      <c r="AA42" s="145">
        <v>0</v>
      </c>
      <c r="AB42" s="145">
        <v>201381</v>
      </c>
      <c r="AC42" s="145">
        <v>0</v>
      </c>
      <c r="AD42" s="145">
        <v>4798</v>
      </c>
      <c r="AE42" s="145">
        <f t="shared" si="10"/>
        <v>298468</v>
      </c>
      <c r="AF42" s="145">
        <f t="shared" si="11"/>
        <v>27100</v>
      </c>
      <c r="AG42" s="145">
        <f t="shared" si="12"/>
        <v>27100</v>
      </c>
      <c r="AH42" s="145">
        <v>0</v>
      </c>
      <c r="AI42" s="145">
        <v>27100</v>
      </c>
      <c r="AJ42" s="145">
        <v>0</v>
      </c>
      <c r="AK42" s="145">
        <v>0</v>
      </c>
      <c r="AL42" s="145">
        <v>0</v>
      </c>
      <c r="AM42" s="145">
        <v>0</v>
      </c>
      <c r="AN42" s="145">
        <f t="shared" si="13"/>
        <v>72455</v>
      </c>
      <c r="AO42" s="145">
        <f t="shared" si="14"/>
        <v>22882</v>
      </c>
      <c r="AP42" s="145">
        <v>11681</v>
      </c>
      <c r="AQ42" s="145">
        <v>11201</v>
      </c>
      <c r="AR42" s="145">
        <v>0</v>
      </c>
      <c r="AS42" s="145">
        <v>0</v>
      </c>
      <c r="AT42" s="145">
        <f t="shared" si="15"/>
        <v>19315</v>
      </c>
      <c r="AU42" s="145">
        <v>1071</v>
      </c>
      <c r="AV42" s="145">
        <v>18244</v>
      </c>
      <c r="AW42" s="145">
        <v>0</v>
      </c>
      <c r="AX42" s="145">
        <v>1115</v>
      </c>
      <c r="AY42" s="145">
        <f t="shared" si="16"/>
        <v>29143</v>
      </c>
      <c r="AZ42" s="145">
        <v>0</v>
      </c>
      <c r="BA42" s="145">
        <v>29143</v>
      </c>
      <c r="BB42" s="145">
        <v>0</v>
      </c>
      <c r="BC42" s="145">
        <v>0</v>
      </c>
      <c r="BD42" s="145">
        <v>0</v>
      </c>
      <c r="BE42" s="145">
        <v>0</v>
      </c>
      <c r="BF42" s="145">
        <v>0</v>
      </c>
      <c r="BG42" s="145">
        <f t="shared" si="17"/>
        <v>99555</v>
      </c>
      <c r="BH42" s="145">
        <f t="shared" si="18"/>
        <v>27100</v>
      </c>
      <c r="BI42" s="145">
        <f t="shared" si="19"/>
        <v>27100</v>
      </c>
      <c r="BJ42" s="145">
        <f t="shared" si="20"/>
        <v>0</v>
      </c>
      <c r="BK42" s="145">
        <f t="shared" si="21"/>
        <v>27100</v>
      </c>
      <c r="BL42" s="145">
        <f t="shared" si="22"/>
        <v>0</v>
      </c>
      <c r="BM42" s="145">
        <f t="shared" si="23"/>
        <v>0</v>
      </c>
      <c r="BN42" s="145">
        <f t="shared" si="24"/>
        <v>0</v>
      </c>
      <c r="BO42" s="145">
        <f t="shared" si="25"/>
        <v>100878</v>
      </c>
      <c r="BP42" s="145">
        <f t="shared" si="26"/>
        <v>366125</v>
      </c>
      <c r="BQ42" s="145">
        <f t="shared" si="27"/>
        <v>144991</v>
      </c>
      <c r="BR42" s="145">
        <f t="shared" si="28"/>
        <v>27230</v>
      </c>
      <c r="BS42" s="145">
        <f t="shared" si="29"/>
        <v>117761</v>
      </c>
      <c r="BT42" s="145">
        <f t="shared" si="30"/>
        <v>0</v>
      </c>
      <c r="BU42" s="145">
        <f t="shared" si="31"/>
        <v>0</v>
      </c>
      <c r="BV42" s="145">
        <f t="shared" si="32"/>
        <v>34356</v>
      </c>
      <c r="BW42" s="145">
        <f t="shared" si="33"/>
        <v>13850</v>
      </c>
      <c r="BX42" s="145">
        <f t="shared" si="34"/>
        <v>18244</v>
      </c>
      <c r="BY42" s="145">
        <f t="shared" si="35"/>
        <v>2262</v>
      </c>
      <c r="BZ42" s="145">
        <f t="shared" si="36"/>
        <v>9457</v>
      </c>
      <c r="CA42" s="145">
        <f t="shared" si="37"/>
        <v>177321</v>
      </c>
      <c r="CB42" s="145">
        <f t="shared" si="38"/>
        <v>148178</v>
      </c>
      <c r="CC42" s="145">
        <f t="shared" si="39"/>
        <v>29143</v>
      </c>
      <c r="CD42" s="145">
        <f t="shared" si="40"/>
        <v>0</v>
      </c>
      <c r="CE42" s="145">
        <f t="shared" si="41"/>
        <v>0</v>
      </c>
      <c r="CF42" s="145">
        <f t="shared" si="42"/>
        <v>201381</v>
      </c>
      <c r="CG42" s="145">
        <f t="shared" si="43"/>
        <v>0</v>
      </c>
      <c r="CH42" s="145">
        <f t="shared" si="44"/>
        <v>4798</v>
      </c>
      <c r="CI42" s="145">
        <f t="shared" si="45"/>
        <v>398023</v>
      </c>
    </row>
    <row r="43" spans="1:87" ht="12" customHeight="1">
      <c r="A43" s="142" t="s">
        <v>105</v>
      </c>
      <c r="B43" s="139" t="s">
        <v>396</v>
      </c>
      <c r="C43" s="142" t="s">
        <v>397</v>
      </c>
      <c r="D43" s="145">
        <f t="shared" si="4"/>
        <v>0</v>
      </c>
      <c r="E43" s="145">
        <f t="shared" si="5"/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51964</v>
      </c>
      <c r="L43" s="145">
        <f t="shared" si="6"/>
        <v>130958</v>
      </c>
      <c r="M43" s="145">
        <f t="shared" si="7"/>
        <v>41211</v>
      </c>
      <c r="N43" s="145">
        <v>31264</v>
      </c>
      <c r="O43" s="145">
        <v>9947</v>
      </c>
      <c r="P43" s="145">
        <v>0</v>
      </c>
      <c r="Q43" s="145">
        <v>0</v>
      </c>
      <c r="R43" s="145">
        <f t="shared" si="8"/>
        <v>3734</v>
      </c>
      <c r="S43" s="145">
        <v>3734</v>
      </c>
      <c r="T43" s="145">
        <v>0</v>
      </c>
      <c r="U43" s="145">
        <v>0</v>
      </c>
      <c r="V43" s="145">
        <v>0</v>
      </c>
      <c r="W43" s="145">
        <f t="shared" si="9"/>
        <v>86013</v>
      </c>
      <c r="X43" s="145">
        <v>86013</v>
      </c>
      <c r="Y43" s="145">
        <v>0</v>
      </c>
      <c r="Z43" s="145">
        <v>0</v>
      </c>
      <c r="AA43" s="145">
        <v>0</v>
      </c>
      <c r="AB43" s="145">
        <v>120525</v>
      </c>
      <c r="AC43" s="145">
        <v>0</v>
      </c>
      <c r="AD43" s="145">
        <v>7517</v>
      </c>
      <c r="AE43" s="145">
        <f t="shared" si="10"/>
        <v>138475</v>
      </c>
      <c r="AF43" s="145">
        <f t="shared" si="11"/>
        <v>1470</v>
      </c>
      <c r="AG43" s="145">
        <f t="shared" si="12"/>
        <v>0</v>
      </c>
      <c r="AH43" s="145">
        <v>0</v>
      </c>
      <c r="AI43" s="145">
        <v>0</v>
      </c>
      <c r="AJ43" s="145">
        <v>0</v>
      </c>
      <c r="AK43" s="145">
        <v>0</v>
      </c>
      <c r="AL43" s="145">
        <v>1470</v>
      </c>
      <c r="AM43" s="145">
        <v>0</v>
      </c>
      <c r="AN43" s="145">
        <f t="shared" si="13"/>
        <v>126169</v>
      </c>
      <c r="AO43" s="145">
        <f t="shared" si="14"/>
        <v>14249</v>
      </c>
      <c r="AP43" s="145">
        <v>14249</v>
      </c>
      <c r="AQ43" s="145">
        <v>0</v>
      </c>
      <c r="AR43" s="145">
        <v>0</v>
      </c>
      <c r="AS43" s="145">
        <v>0</v>
      </c>
      <c r="AT43" s="145">
        <f t="shared" si="15"/>
        <v>42414</v>
      </c>
      <c r="AU43" s="145">
        <v>42</v>
      </c>
      <c r="AV43" s="145">
        <v>42372</v>
      </c>
      <c r="AW43" s="145">
        <v>0</v>
      </c>
      <c r="AX43" s="145">
        <v>0</v>
      </c>
      <c r="AY43" s="145">
        <f t="shared" si="16"/>
        <v>69506</v>
      </c>
      <c r="AZ43" s="145">
        <v>33480</v>
      </c>
      <c r="BA43" s="145">
        <v>34474</v>
      </c>
      <c r="BB43" s="145">
        <v>1552</v>
      </c>
      <c r="BC43" s="145">
        <v>0</v>
      </c>
      <c r="BD43" s="145">
        <v>0</v>
      </c>
      <c r="BE43" s="145">
        <v>0</v>
      </c>
      <c r="BF43" s="145">
        <v>0</v>
      </c>
      <c r="BG43" s="145">
        <f t="shared" si="17"/>
        <v>127639</v>
      </c>
      <c r="BH43" s="145">
        <f t="shared" si="18"/>
        <v>1470</v>
      </c>
      <c r="BI43" s="145">
        <f t="shared" si="19"/>
        <v>0</v>
      </c>
      <c r="BJ43" s="145">
        <f t="shared" si="20"/>
        <v>0</v>
      </c>
      <c r="BK43" s="145">
        <f t="shared" si="21"/>
        <v>0</v>
      </c>
      <c r="BL43" s="145">
        <f t="shared" si="22"/>
        <v>0</v>
      </c>
      <c r="BM43" s="145">
        <f t="shared" si="23"/>
        <v>0</v>
      </c>
      <c r="BN43" s="145">
        <f t="shared" si="24"/>
        <v>1470</v>
      </c>
      <c r="BO43" s="145">
        <f t="shared" si="25"/>
        <v>51964</v>
      </c>
      <c r="BP43" s="145">
        <f t="shared" si="26"/>
        <v>257127</v>
      </c>
      <c r="BQ43" s="145">
        <f t="shared" si="27"/>
        <v>55460</v>
      </c>
      <c r="BR43" s="145">
        <f t="shared" si="28"/>
        <v>45513</v>
      </c>
      <c r="BS43" s="145">
        <f t="shared" si="29"/>
        <v>9947</v>
      </c>
      <c r="BT43" s="145">
        <f t="shared" si="30"/>
        <v>0</v>
      </c>
      <c r="BU43" s="145">
        <f t="shared" si="31"/>
        <v>0</v>
      </c>
      <c r="BV43" s="145">
        <f t="shared" si="32"/>
        <v>46148</v>
      </c>
      <c r="BW43" s="145">
        <f t="shared" si="33"/>
        <v>3776</v>
      </c>
      <c r="BX43" s="145">
        <f t="shared" si="34"/>
        <v>42372</v>
      </c>
      <c r="BY43" s="145">
        <f t="shared" si="35"/>
        <v>0</v>
      </c>
      <c r="BZ43" s="145">
        <f t="shared" si="36"/>
        <v>0</v>
      </c>
      <c r="CA43" s="145">
        <f t="shared" si="37"/>
        <v>155519</v>
      </c>
      <c r="CB43" s="145">
        <f t="shared" si="38"/>
        <v>119493</v>
      </c>
      <c r="CC43" s="145">
        <f t="shared" si="39"/>
        <v>34474</v>
      </c>
      <c r="CD43" s="145">
        <f t="shared" si="40"/>
        <v>1552</v>
      </c>
      <c r="CE43" s="145">
        <f t="shared" si="41"/>
        <v>0</v>
      </c>
      <c r="CF43" s="145">
        <f t="shared" si="42"/>
        <v>120525</v>
      </c>
      <c r="CG43" s="145">
        <f t="shared" si="43"/>
        <v>0</v>
      </c>
      <c r="CH43" s="145">
        <f t="shared" si="44"/>
        <v>7517</v>
      </c>
      <c r="CI43" s="145">
        <f t="shared" si="45"/>
        <v>266114</v>
      </c>
    </row>
    <row r="44" spans="1:87" ht="12" customHeight="1">
      <c r="A44" s="142" t="s">
        <v>105</v>
      </c>
      <c r="B44" s="139" t="s">
        <v>398</v>
      </c>
      <c r="C44" s="142" t="s">
        <v>399</v>
      </c>
      <c r="D44" s="145">
        <f t="shared" si="4"/>
        <v>0</v>
      </c>
      <c r="E44" s="145">
        <f t="shared" si="5"/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f t="shared" si="6"/>
        <v>522928</v>
      </c>
      <c r="M44" s="145">
        <f t="shared" si="7"/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f t="shared" si="8"/>
        <v>0</v>
      </c>
      <c r="S44" s="145">
        <v>0</v>
      </c>
      <c r="T44" s="145">
        <v>0</v>
      </c>
      <c r="U44" s="145">
        <v>0</v>
      </c>
      <c r="V44" s="145">
        <v>0</v>
      </c>
      <c r="W44" s="145">
        <f t="shared" si="9"/>
        <v>522928</v>
      </c>
      <c r="X44" s="145">
        <v>94059</v>
      </c>
      <c r="Y44" s="145">
        <v>343161</v>
      </c>
      <c r="Z44" s="145">
        <v>62768</v>
      </c>
      <c r="AA44" s="145">
        <v>22940</v>
      </c>
      <c r="AB44" s="145">
        <v>0</v>
      </c>
      <c r="AC44" s="145">
        <v>0</v>
      </c>
      <c r="AD44" s="145">
        <v>2854</v>
      </c>
      <c r="AE44" s="145">
        <f t="shared" si="10"/>
        <v>525782</v>
      </c>
      <c r="AF44" s="145">
        <f t="shared" si="11"/>
        <v>0</v>
      </c>
      <c r="AG44" s="145">
        <f t="shared" si="12"/>
        <v>0</v>
      </c>
      <c r="AH44" s="145">
        <v>0</v>
      </c>
      <c r="AI44" s="145">
        <v>0</v>
      </c>
      <c r="AJ44" s="145">
        <v>0</v>
      </c>
      <c r="AK44" s="145">
        <v>0</v>
      </c>
      <c r="AL44" s="145">
        <v>0</v>
      </c>
      <c r="AM44" s="145">
        <v>0</v>
      </c>
      <c r="AN44" s="145">
        <f t="shared" si="13"/>
        <v>64389</v>
      </c>
      <c r="AO44" s="145">
        <f t="shared" si="14"/>
        <v>0</v>
      </c>
      <c r="AP44" s="145">
        <v>0</v>
      </c>
      <c r="AQ44" s="145">
        <v>0</v>
      </c>
      <c r="AR44" s="145">
        <v>0</v>
      </c>
      <c r="AS44" s="145">
        <v>0</v>
      </c>
      <c r="AT44" s="145">
        <f t="shared" si="15"/>
        <v>0</v>
      </c>
      <c r="AU44" s="145">
        <v>0</v>
      </c>
      <c r="AV44" s="145">
        <v>0</v>
      </c>
      <c r="AW44" s="145">
        <v>0</v>
      </c>
      <c r="AX44" s="145">
        <v>0</v>
      </c>
      <c r="AY44" s="145">
        <f t="shared" si="16"/>
        <v>64389</v>
      </c>
      <c r="AZ44" s="145">
        <v>0</v>
      </c>
      <c r="BA44" s="145">
        <v>45982</v>
      </c>
      <c r="BB44" s="145">
        <v>0</v>
      </c>
      <c r="BC44" s="145">
        <v>18407</v>
      </c>
      <c r="BD44" s="145">
        <v>0</v>
      </c>
      <c r="BE44" s="145">
        <v>0</v>
      </c>
      <c r="BF44" s="145">
        <v>0</v>
      </c>
      <c r="BG44" s="145">
        <f t="shared" si="17"/>
        <v>64389</v>
      </c>
      <c r="BH44" s="145">
        <f t="shared" si="18"/>
        <v>0</v>
      </c>
      <c r="BI44" s="145">
        <f t="shared" si="19"/>
        <v>0</v>
      </c>
      <c r="BJ44" s="145">
        <f t="shared" si="20"/>
        <v>0</v>
      </c>
      <c r="BK44" s="145">
        <f t="shared" si="21"/>
        <v>0</v>
      </c>
      <c r="BL44" s="145">
        <f t="shared" si="22"/>
        <v>0</v>
      </c>
      <c r="BM44" s="145">
        <f t="shared" si="23"/>
        <v>0</v>
      </c>
      <c r="BN44" s="145">
        <f t="shared" si="24"/>
        <v>0</v>
      </c>
      <c r="BO44" s="145">
        <f t="shared" si="25"/>
        <v>0</v>
      </c>
      <c r="BP44" s="145">
        <f t="shared" si="26"/>
        <v>587317</v>
      </c>
      <c r="BQ44" s="145">
        <f t="shared" si="27"/>
        <v>0</v>
      </c>
      <c r="BR44" s="145">
        <f t="shared" si="28"/>
        <v>0</v>
      </c>
      <c r="BS44" s="145">
        <f t="shared" si="29"/>
        <v>0</v>
      </c>
      <c r="BT44" s="145">
        <f t="shared" si="30"/>
        <v>0</v>
      </c>
      <c r="BU44" s="145">
        <f t="shared" si="31"/>
        <v>0</v>
      </c>
      <c r="BV44" s="145">
        <f t="shared" si="32"/>
        <v>0</v>
      </c>
      <c r="BW44" s="145">
        <f t="shared" si="33"/>
        <v>0</v>
      </c>
      <c r="BX44" s="145">
        <f t="shared" si="34"/>
        <v>0</v>
      </c>
      <c r="BY44" s="145">
        <f t="shared" si="35"/>
        <v>0</v>
      </c>
      <c r="BZ44" s="145">
        <f t="shared" si="36"/>
        <v>0</v>
      </c>
      <c r="CA44" s="145">
        <f t="shared" si="37"/>
        <v>587317</v>
      </c>
      <c r="CB44" s="145">
        <f t="shared" si="38"/>
        <v>94059</v>
      </c>
      <c r="CC44" s="145">
        <f t="shared" si="39"/>
        <v>389143</v>
      </c>
      <c r="CD44" s="145">
        <f t="shared" si="40"/>
        <v>62768</v>
      </c>
      <c r="CE44" s="145">
        <f t="shared" si="41"/>
        <v>41347</v>
      </c>
      <c r="CF44" s="145">
        <f t="shared" si="42"/>
        <v>0</v>
      </c>
      <c r="CG44" s="145">
        <f t="shared" si="43"/>
        <v>0</v>
      </c>
      <c r="CH44" s="145">
        <f t="shared" si="44"/>
        <v>2854</v>
      </c>
      <c r="CI44" s="145">
        <f t="shared" si="45"/>
        <v>590171</v>
      </c>
    </row>
    <row r="45" spans="1:87" ht="12" customHeight="1">
      <c r="A45" s="142" t="s">
        <v>105</v>
      </c>
      <c r="B45" s="139" t="s">
        <v>400</v>
      </c>
      <c r="C45" s="142" t="s">
        <v>401</v>
      </c>
      <c r="D45" s="145">
        <f t="shared" si="4"/>
        <v>11097</v>
      </c>
      <c r="E45" s="145">
        <f t="shared" si="5"/>
        <v>11097</v>
      </c>
      <c r="F45" s="145">
        <v>0</v>
      </c>
      <c r="G45" s="145">
        <v>11097</v>
      </c>
      <c r="H45" s="145">
        <v>0</v>
      </c>
      <c r="I45" s="145">
        <v>0</v>
      </c>
      <c r="J45" s="145">
        <v>0</v>
      </c>
      <c r="K45" s="145">
        <v>0</v>
      </c>
      <c r="L45" s="145">
        <f t="shared" si="6"/>
        <v>614881</v>
      </c>
      <c r="M45" s="145">
        <f t="shared" si="7"/>
        <v>159259</v>
      </c>
      <c r="N45" s="145">
        <v>135381</v>
      </c>
      <c r="O45" s="145">
        <v>4825</v>
      </c>
      <c r="P45" s="145">
        <v>19053</v>
      </c>
      <c r="Q45" s="145">
        <v>0</v>
      </c>
      <c r="R45" s="145">
        <f t="shared" si="8"/>
        <v>218804</v>
      </c>
      <c r="S45" s="145">
        <v>19726</v>
      </c>
      <c r="T45" s="145">
        <v>195535</v>
      </c>
      <c r="U45" s="145">
        <v>3543</v>
      </c>
      <c r="V45" s="145">
        <v>0</v>
      </c>
      <c r="W45" s="145">
        <f t="shared" si="9"/>
        <v>236818</v>
      </c>
      <c r="X45" s="145">
        <v>172007</v>
      </c>
      <c r="Y45" s="145">
        <v>56209</v>
      </c>
      <c r="Z45" s="145">
        <v>8462</v>
      </c>
      <c r="AA45" s="145">
        <v>140</v>
      </c>
      <c r="AB45" s="145">
        <v>0</v>
      </c>
      <c r="AC45" s="145">
        <v>0</v>
      </c>
      <c r="AD45" s="145">
        <v>5563</v>
      </c>
      <c r="AE45" s="145">
        <f t="shared" si="10"/>
        <v>631541</v>
      </c>
      <c r="AF45" s="145">
        <f t="shared" si="11"/>
        <v>0</v>
      </c>
      <c r="AG45" s="145">
        <f t="shared" si="12"/>
        <v>0</v>
      </c>
      <c r="AH45" s="145">
        <v>0</v>
      </c>
      <c r="AI45" s="145">
        <v>0</v>
      </c>
      <c r="AJ45" s="145">
        <v>0</v>
      </c>
      <c r="AK45" s="145">
        <v>0</v>
      </c>
      <c r="AL45" s="145">
        <v>0</v>
      </c>
      <c r="AM45" s="145">
        <v>0</v>
      </c>
      <c r="AN45" s="145">
        <f t="shared" si="13"/>
        <v>187784</v>
      </c>
      <c r="AO45" s="145">
        <f t="shared" si="14"/>
        <v>28218</v>
      </c>
      <c r="AP45" s="145">
        <v>28218</v>
      </c>
      <c r="AQ45" s="145">
        <v>0</v>
      </c>
      <c r="AR45" s="145">
        <v>0</v>
      </c>
      <c r="AS45" s="145">
        <v>0</v>
      </c>
      <c r="AT45" s="145">
        <f t="shared" si="15"/>
        <v>93021</v>
      </c>
      <c r="AU45" s="145">
        <v>0</v>
      </c>
      <c r="AV45" s="145">
        <v>93021</v>
      </c>
      <c r="AW45" s="145">
        <v>0</v>
      </c>
      <c r="AX45" s="145">
        <v>0</v>
      </c>
      <c r="AY45" s="145">
        <f t="shared" si="16"/>
        <v>66545</v>
      </c>
      <c r="AZ45" s="145">
        <v>29879</v>
      </c>
      <c r="BA45" s="145">
        <v>34500</v>
      </c>
      <c r="BB45" s="145">
        <v>2166</v>
      </c>
      <c r="BC45" s="145">
        <v>0</v>
      </c>
      <c r="BD45" s="145">
        <v>0</v>
      </c>
      <c r="BE45" s="145">
        <v>0</v>
      </c>
      <c r="BF45" s="145">
        <v>2385</v>
      </c>
      <c r="BG45" s="145">
        <f t="shared" si="17"/>
        <v>190169</v>
      </c>
      <c r="BH45" s="145">
        <f t="shared" si="18"/>
        <v>11097</v>
      </c>
      <c r="BI45" s="145">
        <f t="shared" si="19"/>
        <v>11097</v>
      </c>
      <c r="BJ45" s="145">
        <f t="shared" si="20"/>
        <v>0</v>
      </c>
      <c r="BK45" s="145">
        <f t="shared" si="21"/>
        <v>11097</v>
      </c>
      <c r="BL45" s="145">
        <f t="shared" si="22"/>
        <v>0</v>
      </c>
      <c r="BM45" s="145">
        <f t="shared" si="23"/>
        <v>0</v>
      </c>
      <c r="BN45" s="145">
        <f t="shared" si="24"/>
        <v>0</v>
      </c>
      <c r="BO45" s="145">
        <f t="shared" si="25"/>
        <v>0</v>
      </c>
      <c r="BP45" s="145">
        <f t="shared" si="26"/>
        <v>802665</v>
      </c>
      <c r="BQ45" s="145">
        <f t="shared" si="27"/>
        <v>187477</v>
      </c>
      <c r="BR45" s="145">
        <f t="shared" si="28"/>
        <v>163599</v>
      </c>
      <c r="BS45" s="145">
        <f t="shared" si="29"/>
        <v>4825</v>
      </c>
      <c r="BT45" s="145">
        <f t="shared" si="30"/>
        <v>19053</v>
      </c>
      <c r="BU45" s="145">
        <f t="shared" si="31"/>
        <v>0</v>
      </c>
      <c r="BV45" s="145">
        <f t="shared" si="32"/>
        <v>311825</v>
      </c>
      <c r="BW45" s="145">
        <f t="shared" si="33"/>
        <v>19726</v>
      </c>
      <c r="BX45" s="145">
        <f t="shared" si="34"/>
        <v>288556</v>
      </c>
      <c r="BY45" s="145">
        <f t="shared" si="35"/>
        <v>3543</v>
      </c>
      <c r="BZ45" s="145">
        <f t="shared" si="36"/>
        <v>0</v>
      </c>
      <c r="CA45" s="145">
        <f t="shared" si="37"/>
        <v>303363</v>
      </c>
      <c r="CB45" s="145">
        <f t="shared" si="38"/>
        <v>201886</v>
      </c>
      <c r="CC45" s="145">
        <f t="shared" si="39"/>
        <v>90709</v>
      </c>
      <c r="CD45" s="145">
        <f t="shared" si="40"/>
        <v>10628</v>
      </c>
      <c r="CE45" s="145">
        <f t="shared" si="41"/>
        <v>140</v>
      </c>
      <c r="CF45" s="145">
        <f t="shared" si="42"/>
        <v>0</v>
      </c>
      <c r="CG45" s="145">
        <f t="shared" si="43"/>
        <v>0</v>
      </c>
      <c r="CH45" s="145">
        <f t="shared" si="44"/>
        <v>7948</v>
      </c>
      <c r="CI45" s="145">
        <f t="shared" si="45"/>
        <v>821710</v>
      </c>
    </row>
    <row r="46" spans="1:87" ht="12" customHeight="1">
      <c r="A46" s="142" t="s">
        <v>105</v>
      </c>
      <c r="B46" s="139" t="s">
        <v>402</v>
      </c>
      <c r="C46" s="142" t="s">
        <v>403</v>
      </c>
      <c r="D46" s="145">
        <f t="shared" si="4"/>
        <v>0</v>
      </c>
      <c r="E46" s="145">
        <f t="shared" si="5"/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1416</v>
      </c>
      <c r="L46" s="145">
        <f t="shared" si="6"/>
        <v>53393</v>
      </c>
      <c r="M46" s="145">
        <f t="shared" si="7"/>
        <v>36707</v>
      </c>
      <c r="N46" s="145">
        <v>0</v>
      </c>
      <c r="O46" s="145">
        <v>36707</v>
      </c>
      <c r="P46" s="145">
        <v>0</v>
      </c>
      <c r="Q46" s="145">
        <v>0</v>
      </c>
      <c r="R46" s="145">
        <f t="shared" si="8"/>
        <v>2358</v>
      </c>
      <c r="S46" s="145">
        <v>2324</v>
      </c>
      <c r="T46" s="145">
        <v>0</v>
      </c>
      <c r="U46" s="145">
        <v>34</v>
      </c>
      <c r="V46" s="145">
        <v>0</v>
      </c>
      <c r="W46" s="145">
        <f t="shared" si="9"/>
        <v>14328</v>
      </c>
      <c r="X46" s="145">
        <v>11141</v>
      </c>
      <c r="Y46" s="145">
        <v>2371</v>
      </c>
      <c r="Z46" s="145">
        <v>0</v>
      </c>
      <c r="AA46" s="145">
        <v>816</v>
      </c>
      <c r="AB46" s="145">
        <v>98672</v>
      </c>
      <c r="AC46" s="145">
        <v>0</v>
      </c>
      <c r="AD46" s="145">
        <v>2111</v>
      </c>
      <c r="AE46" s="145">
        <f t="shared" si="10"/>
        <v>55504</v>
      </c>
      <c r="AF46" s="145">
        <f t="shared" si="11"/>
        <v>0</v>
      </c>
      <c r="AG46" s="145">
        <f t="shared" si="12"/>
        <v>0</v>
      </c>
      <c r="AH46" s="145">
        <v>0</v>
      </c>
      <c r="AI46" s="145">
        <v>0</v>
      </c>
      <c r="AJ46" s="145">
        <v>0</v>
      </c>
      <c r="AK46" s="145">
        <v>0</v>
      </c>
      <c r="AL46" s="145">
        <v>0</v>
      </c>
      <c r="AM46" s="145">
        <v>0</v>
      </c>
      <c r="AN46" s="145">
        <f t="shared" si="13"/>
        <v>0</v>
      </c>
      <c r="AO46" s="145">
        <f t="shared" si="14"/>
        <v>0</v>
      </c>
      <c r="AP46" s="145">
        <v>0</v>
      </c>
      <c r="AQ46" s="145">
        <v>0</v>
      </c>
      <c r="AR46" s="145">
        <v>0</v>
      </c>
      <c r="AS46" s="145">
        <v>0</v>
      </c>
      <c r="AT46" s="145">
        <f t="shared" si="15"/>
        <v>0</v>
      </c>
      <c r="AU46" s="145">
        <v>0</v>
      </c>
      <c r="AV46" s="145">
        <v>0</v>
      </c>
      <c r="AW46" s="145">
        <v>0</v>
      </c>
      <c r="AX46" s="145">
        <v>0</v>
      </c>
      <c r="AY46" s="145">
        <f t="shared" si="16"/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25705</v>
      </c>
      <c r="BE46" s="145">
        <v>0</v>
      </c>
      <c r="BF46" s="145">
        <v>5277</v>
      </c>
      <c r="BG46" s="145">
        <f t="shared" si="17"/>
        <v>5277</v>
      </c>
      <c r="BH46" s="145">
        <f t="shared" si="18"/>
        <v>0</v>
      </c>
      <c r="BI46" s="145">
        <f t="shared" si="19"/>
        <v>0</v>
      </c>
      <c r="BJ46" s="145">
        <f t="shared" si="20"/>
        <v>0</v>
      </c>
      <c r="BK46" s="145">
        <f t="shared" si="21"/>
        <v>0</v>
      </c>
      <c r="BL46" s="145">
        <f t="shared" si="22"/>
        <v>0</v>
      </c>
      <c r="BM46" s="145">
        <f t="shared" si="23"/>
        <v>0</v>
      </c>
      <c r="BN46" s="145">
        <f t="shared" si="24"/>
        <v>0</v>
      </c>
      <c r="BO46" s="145">
        <f t="shared" si="25"/>
        <v>1416</v>
      </c>
      <c r="BP46" s="145">
        <f t="shared" si="26"/>
        <v>53393</v>
      </c>
      <c r="BQ46" s="145">
        <f t="shared" si="27"/>
        <v>36707</v>
      </c>
      <c r="BR46" s="145">
        <f t="shared" si="28"/>
        <v>0</v>
      </c>
      <c r="BS46" s="145">
        <f t="shared" si="29"/>
        <v>36707</v>
      </c>
      <c r="BT46" s="145">
        <f t="shared" si="30"/>
        <v>0</v>
      </c>
      <c r="BU46" s="145">
        <f t="shared" si="31"/>
        <v>0</v>
      </c>
      <c r="BV46" s="145">
        <f t="shared" si="32"/>
        <v>2358</v>
      </c>
      <c r="BW46" s="145">
        <f t="shared" si="33"/>
        <v>2324</v>
      </c>
      <c r="BX46" s="145">
        <f t="shared" si="34"/>
        <v>0</v>
      </c>
      <c r="BY46" s="145">
        <f t="shared" si="35"/>
        <v>34</v>
      </c>
      <c r="BZ46" s="145">
        <f t="shared" si="36"/>
        <v>0</v>
      </c>
      <c r="CA46" s="145">
        <f t="shared" si="37"/>
        <v>14328</v>
      </c>
      <c r="CB46" s="145">
        <f t="shared" si="38"/>
        <v>11141</v>
      </c>
      <c r="CC46" s="145">
        <f t="shared" si="39"/>
        <v>2371</v>
      </c>
      <c r="CD46" s="145">
        <f t="shared" si="40"/>
        <v>0</v>
      </c>
      <c r="CE46" s="145">
        <f t="shared" si="41"/>
        <v>816</v>
      </c>
      <c r="CF46" s="145">
        <f t="shared" si="42"/>
        <v>124377</v>
      </c>
      <c r="CG46" s="145">
        <f t="shared" si="43"/>
        <v>0</v>
      </c>
      <c r="CH46" s="145">
        <f t="shared" si="44"/>
        <v>7388</v>
      </c>
      <c r="CI46" s="145">
        <f t="shared" si="45"/>
        <v>60781</v>
      </c>
    </row>
    <row r="47" spans="1:87" ht="12" customHeight="1">
      <c r="A47" s="142" t="s">
        <v>105</v>
      </c>
      <c r="B47" s="139" t="s">
        <v>404</v>
      </c>
      <c r="C47" s="142" t="s">
        <v>405</v>
      </c>
      <c r="D47" s="145">
        <f t="shared" si="4"/>
        <v>70796</v>
      </c>
      <c r="E47" s="145">
        <f t="shared" si="5"/>
        <v>70796</v>
      </c>
      <c r="F47" s="145">
        <v>0</v>
      </c>
      <c r="G47" s="145">
        <v>62895</v>
      </c>
      <c r="H47" s="145">
        <v>0</v>
      </c>
      <c r="I47" s="145">
        <v>7901</v>
      </c>
      <c r="J47" s="145">
        <v>0</v>
      </c>
      <c r="K47" s="145">
        <v>0</v>
      </c>
      <c r="L47" s="145">
        <f t="shared" si="6"/>
        <v>321606</v>
      </c>
      <c r="M47" s="145">
        <f t="shared" si="7"/>
        <v>30319</v>
      </c>
      <c r="N47" s="145">
        <v>4954</v>
      </c>
      <c r="O47" s="145">
        <v>0</v>
      </c>
      <c r="P47" s="145">
        <v>25365</v>
      </c>
      <c r="Q47" s="145">
        <v>0</v>
      </c>
      <c r="R47" s="145">
        <f t="shared" si="8"/>
        <v>118174</v>
      </c>
      <c r="S47" s="145">
        <v>499</v>
      </c>
      <c r="T47" s="145">
        <v>113888</v>
      </c>
      <c r="U47" s="145">
        <v>3787</v>
      </c>
      <c r="V47" s="145">
        <v>0</v>
      </c>
      <c r="W47" s="145">
        <f t="shared" si="9"/>
        <v>173113</v>
      </c>
      <c r="X47" s="145">
        <v>136015</v>
      </c>
      <c r="Y47" s="145">
        <v>16317</v>
      </c>
      <c r="Z47" s="145">
        <v>3993</v>
      </c>
      <c r="AA47" s="145">
        <v>16788</v>
      </c>
      <c r="AB47" s="145">
        <v>0</v>
      </c>
      <c r="AC47" s="145">
        <v>0</v>
      </c>
      <c r="AD47" s="145">
        <v>0</v>
      </c>
      <c r="AE47" s="145">
        <f t="shared" si="10"/>
        <v>392402</v>
      </c>
      <c r="AF47" s="145">
        <f t="shared" si="11"/>
        <v>7287</v>
      </c>
      <c r="AG47" s="145">
        <f t="shared" si="12"/>
        <v>7287</v>
      </c>
      <c r="AH47" s="145">
        <v>0</v>
      </c>
      <c r="AI47" s="145">
        <v>7287</v>
      </c>
      <c r="AJ47" s="145">
        <v>0</v>
      </c>
      <c r="AK47" s="145">
        <v>0</v>
      </c>
      <c r="AL47" s="145">
        <v>0</v>
      </c>
      <c r="AM47" s="145">
        <v>0</v>
      </c>
      <c r="AN47" s="145">
        <f t="shared" si="13"/>
        <v>84015</v>
      </c>
      <c r="AO47" s="145">
        <f t="shared" si="14"/>
        <v>26573</v>
      </c>
      <c r="AP47" s="145">
        <v>0</v>
      </c>
      <c r="AQ47" s="145">
        <v>0</v>
      </c>
      <c r="AR47" s="145">
        <v>26573</v>
      </c>
      <c r="AS47" s="145">
        <v>0</v>
      </c>
      <c r="AT47" s="145">
        <f t="shared" si="15"/>
        <v>52371</v>
      </c>
      <c r="AU47" s="145">
        <v>0</v>
      </c>
      <c r="AV47" s="145">
        <v>52371</v>
      </c>
      <c r="AW47" s="145">
        <v>0</v>
      </c>
      <c r="AX47" s="145">
        <v>0</v>
      </c>
      <c r="AY47" s="145">
        <f t="shared" si="16"/>
        <v>5071</v>
      </c>
      <c r="AZ47" s="145">
        <v>0</v>
      </c>
      <c r="BA47" s="145">
        <v>0</v>
      </c>
      <c r="BB47" s="145">
        <v>0</v>
      </c>
      <c r="BC47" s="145">
        <v>5071</v>
      </c>
      <c r="BD47" s="145">
        <v>0</v>
      </c>
      <c r="BE47" s="145">
        <v>0</v>
      </c>
      <c r="BF47" s="145">
        <v>0</v>
      </c>
      <c r="BG47" s="145">
        <f t="shared" si="17"/>
        <v>91302</v>
      </c>
      <c r="BH47" s="145">
        <f t="shared" si="18"/>
        <v>78083</v>
      </c>
      <c r="BI47" s="145">
        <f t="shared" si="19"/>
        <v>78083</v>
      </c>
      <c r="BJ47" s="145">
        <f t="shared" si="20"/>
        <v>0</v>
      </c>
      <c r="BK47" s="145">
        <f t="shared" si="21"/>
        <v>70182</v>
      </c>
      <c r="BL47" s="145">
        <f t="shared" si="22"/>
        <v>0</v>
      </c>
      <c r="BM47" s="145">
        <f t="shared" si="23"/>
        <v>7901</v>
      </c>
      <c r="BN47" s="145">
        <f t="shared" si="24"/>
        <v>0</v>
      </c>
      <c r="BO47" s="145">
        <f t="shared" si="25"/>
        <v>0</v>
      </c>
      <c r="BP47" s="145">
        <f t="shared" si="26"/>
        <v>405621</v>
      </c>
      <c r="BQ47" s="145">
        <f t="shared" si="27"/>
        <v>56892</v>
      </c>
      <c r="BR47" s="145">
        <f t="shared" si="28"/>
        <v>4954</v>
      </c>
      <c r="BS47" s="145">
        <f t="shared" si="29"/>
        <v>0</v>
      </c>
      <c r="BT47" s="145">
        <f t="shared" si="30"/>
        <v>51938</v>
      </c>
      <c r="BU47" s="145">
        <f t="shared" si="31"/>
        <v>0</v>
      </c>
      <c r="BV47" s="145">
        <f t="shared" si="32"/>
        <v>170545</v>
      </c>
      <c r="BW47" s="145">
        <f t="shared" si="33"/>
        <v>499</v>
      </c>
      <c r="BX47" s="145">
        <f t="shared" si="34"/>
        <v>166259</v>
      </c>
      <c r="BY47" s="145">
        <f t="shared" si="35"/>
        <v>3787</v>
      </c>
      <c r="BZ47" s="145">
        <f t="shared" si="36"/>
        <v>0</v>
      </c>
      <c r="CA47" s="145">
        <f t="shared" si="37"/>
        <v>178184</v>
      </c>
      <c r="CB47" s="145">
        <f t="shared" si="38"/>
        <v>136015</v>
      </c>
      <c r="CC47" s="145">
        <f t="shared" si="39"/>
        <v>16317</v>
      </c>
      <c r="CD47" s="145">
        <f t="shared" si="40"/>
        <v>3993</v>
      </c>
      <c r="CE47" s="145">
        <f t="shared" si="41"/>
        <v>21859</v>
      </c>
      <c r="CF47" s="145">
        <f t="shared" si="42"/>
        <v>0</v>
      </c>
      <c r="CG47" s="145">
        <f t="shared" si="43"/>
        <v>0</v>
      </c>
      <c r="CH47" s="145">
        <f t="shared" si="44"/>
        <v>0</v>
      </c>
      <c r="CI47" s="145">
        <f t="shared" si="45"/>
        <v>483704</v>
      </c>
    </row>
    <row r="48" spans="1:87" ht="12" customHeight="1">
      <c r="A48" s="142" t="s">
        <v>105</v>
      </c>
      <c r="B48" s="139" t="s">
        <v>406</v>
      </c>
      <c r="C48" s="142" t="s">
        <v>407</v>
      </c>
      <c r="D48" s="145">
        <f t="shared" si="4"/>
        <v>0</v>
      </c>
      <c r="E48" s="145">
        <f t="shared" si="5"/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9283</v>
      </c>
      <c r="L48" s="145">
        <f t="shared" si="6"/>
        <v>97371</v>
      </c>
      <c r="M48" s="145">
        <f t="shared" si="7"/>
        <v>0</v>
      </c>
      <c r="N48" s="145">
        <v>0</v>
      </c>
      <c r="O48" s="145">
        <v>0</v>
      </c>
      <c r="P48" s="145">
        <v>0</v>
      </c>
      <c r="Q48" s="145">
        <v>0</v>
      </c>
      <c r="R48" s="145">
        <f t="shared" si="8"/>
        <v>0</v>
      </c>
      <c r="S48" s="145">
        <v>0</v>
      </c>
      <c r="T48" s="145">
        <v>0</v>
      </c>
      <c r="U48" s="145">
        <v>0</v>
      </c>
      <c r="V48" s="145">
        <v>0</v>
      </c>
      <c r="W48" s="145">
        <f t="shared" si="9"/>
        <v>97371</v>
      </c>
      <c r="X48" s="145">
        <v>97371</v>
      </c>
      <c r="Y48" s="145">
        <v>0</v>
      </c>
      <c r="Z48" s="145">
        <v>0</v>
      </c>
      <c r="AA48" s="145">
        <v>0</v>
      </c>
      <c r="AB48" s="145">
        <v>39781</v>
      </c>
      <c r="AC48" s="145">
        <v>0</v>
      </c>
      <c r="AD48" s="145">
        <v>0</v>
      </c>
      <c r="AE48" s="145">
        <f t="shared" si="10"/>
        <v>97371</v>
      </c>
      <c r="AF48" s="145">
        <f t="shared" si="11"/>
        <v>0</v>
      </c>
      <c r="AG48" s="145">
        <f t="shared" si="12"/>
        <v>0</v>
      </c>
      <c r="AH48" s="145">
        <v>0</v>
      </c>
      <c r="AI48" s="145">
        <v>0</v>
      </c>
      <c r="AJ48" s="145">
        <v>0</v>
      </c>
      <c r="AK48" s="145">
        <v>0</v>
      </c>
      <c r="AL48" s="145">
        <v>0</v>
      </c>
      <c r="AM48" s="145">
        <v>0</v>
      </c>
      <c r="AN48" s="145">
        <f t="shared" si="13"/>
        <v>3847</v>
      </c>
      <c r="AO48" s="145">
        <f t="shared" si="14"/>
        <v>0</v>
      </c>
      <c r="AP48" s="145">
        <v>0</v>
      </c>
      <c r="AQ48" s="145">
        <v>0</v>
      </c>
      <c r="AR48" s="145">
        <v>0</v>
      </c>
      <c r="AS48" s="145">
        <v>0</v>
      </c>
      <c r="AT48" s="145">
        <f t="shared" si="15"/>
        <v>0</v>
      </c>
      <c r="AU48" s="145">
        <v>0</v>
      </c>
      <c r="AV48" s="145">
        <v>0</v>
      </c>
      <c r="AW48" s="145">
        <v>0</v>
      </c>
      <c r="AX48" s="145">
        <v>0</v>
      </c>
      <c r="AY48" s="145">
        <f t="shared" si="16"/>
        <v>3847</v>
      </c>
      <c r="AZ48" s="145">
        <v>3847</v>
      </c>
      <c r="BA48" s="145">
        <v>0</v>
      </c>
      <c r="BB48" s="145">
        <v>0</v>
      </c>
      <c r="BC48" s="145">
        <v>0</v>
      </c>
      <c r="BD48" s="145">
        <v>11297</v>
      </c>
      <c r="BE48" s="145">
        <v>0</v>
      </c>
      <c r="BF48" s="145">
        <v>0</v>
      </c>
      <c r="BG48" s="145">
        <f t="shared" si="17"/>
        <v>3847</v>
      </c>
      <c r="BH48" s="145">
        <f t="shared" si="18"/>
        <v>0</v>
      </c>
      <c r="BI48" s="145">
        <f t="shared" si="19"/>
        <v>0</v>
      </c>
      <c r="BJ48" s="145">
        <f t="shared" si="20"/>
        <v>0</v>
      </c>
      <c r="BK48" s="145">
        <f t="shared" si="21"/>
        <v>0</v>
      </c>
      <c r="BL48" s="145">
        <f t="shared" si="22"/>
        <v>0</v>
      </c>
      <c r="BM48" s="145">
        <f t="shared" si="23"/>
        <v>0</v>
      </c>
      <c r="BN48" s="145">
        <f t="shared" si="24"/>
        <v>0</v>
      </c>
      <c r="BO48" s="145">
        <f t="shared" si="25"/>
        <v>9283</v>
      </c>
      <c r="BP48" s="145">
        <f t="shared" si="26"/>
        <v>101218</v>
      </c>
      <c r="BQ48" s="145">
        <f t="shared" si="27"/>
        <v>0</v>
      </c>
      <c r="BR48" s="145">
        <f t="shared" si="28"/>
        <v>0</v>
      </c>
      <c r="BS48" s="145">
        <f t="shared" si="29"/>
        <v>0</v>
      </c>
      <c r="BT48" s="145">
        <f t="shared" si="30"/>
        <v>0</v>
      </c>
      <c r="BU48" s="145">
        <f t="shared" si="31"/>
        <v>0</v>
      </c>
      <c r="BV48" s="145">
        <f t="shared" si="32"/>
        <v>0</v>
      </c>
      <c r="BW48" s="145">
        <f t="shared" si="33"/>
        <v>0</v>
      </c>
      <c r="BX48" s="145">
        <f t="shared" si="34"/>
        <v>0</v>
      </c>
      <c r="BY48" s="145">
        <f t="shared" si="35"/>
        <v>0</v>
      </c>
      <c r="BZ48" s="145">
        <f t="shared" si="36"/>
        <v>0</v>
      </c>
      <c r="CA48" s="145">
        <f t="shared" si="37"/>
        <v>101218</v>
      </c>
      <c r="CB48" s="145">
        <f t="shared" si="38"/>
        <v>101218</v>
      </c>
      <c r="CC48" s="145">
        <f t="shared" si="39"/>
        <v>0</v>
      </c>
      <c r="CD48" s="145">
        <f t="shared" si="40"/>
        <v>0</v>
      </c>
      <c r="CE48" s="145">
        <f t="shared" si="41"/>
        <v>0</v>
      </c>
      <c r="CF48" s="145">
        <f t="shared" si="42"/>
        <v>51078</v>
      </c>
      <c r="CG48" s="145">
        <f t="shared" si="43"/>
        <v>0</v>
      </c>
      <c r="CH48" s="145">
        <f t="shared" si="44"/>
        <v>0</v>
      </c>
      <c r="CI48" s="145">
        <f t="shared" si="45"/>
        <v>101218</v>
      </c>
    </row>
    <row r="49" spans="1:87" ht="12" customHeight="1">
      <c r="A49" s="142" t="s">
        <v>105</v>
      </c>
      <c r="B49" s="139" t="s">
        <v>408</v>
      </c>
      <c r="C49" s="142" t="s">
        <v>409</v>
      </c>
      <c r="D49" s="145">
        <f t="shared" si="4"/>
        <v>0</v>
      </c>
      <c r="E49" s="145">
        <f t="shared" si="5"/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12416</v>
      </c>
      <c r="L49" s="145">
        <f t="shared" si="6"/>
        <v>146812</v>
      </c>
      <c r="M49" s="145">
        <f t="shared" si="7"/>
        <v>3555</v>
      </c>
      <c r="N49" s="145">
        <v>3555</v>
      </c>
      <c r="O49" s="145">
        <v>0</v>
      </c>
      <c r="P49" s="145">
        <v>0</v>
      </c>
      <c r="Q49" s="145">
        <v>0</v>
      </c>
      <c r="R49" s="145">
        <f t="shared" si="8"/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f t="shared" si="9"/>
        <v>143257</v>
      </c>
      <c r="X49" s="145">
        <v>89686</v>
      </c>
      <c r="Y49" s="145">
        <v>52408</v>
      </c>
      <c r="Z49" s="145">
        <v>798</v>
      </c>
      <c r="AA49" s="145">
        <v>365</v>
      </c>
      <c r="AB49" s="145">
        <v>53206</v>
      </c>
      <c r="AC49" s="145">
        <v>0</v>
      </c>
      <c r="AD49" s="145">
        <v>0</v>
      </c>
      <c r="AE49" s="145">
        <f t="shared" si="10"/>
        <v>146812</v>
      </c>
      <c r="AF49" s="145">
        <f t="shared" si="11"/>
        <v>0</v>
      </c>
      <c r="AG49" s="145">
        <f t="shared" si="12"/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  <c r="AM49" s="145">
        <v>0</v>
      </c>
      <c r="AN49" s="145">
        <f t="shared" si="13"/>
        <v>21378</v>
      </c>
      <c r="AO49" s="145">
        <f t="shared" si="14"/>
        <v>2370</v>
      </c>
      <c r="AP49" s="145">
        <v>2370</v>
      </c>
      <c r="AQ49" s="145">
        <v>0</v>
      </c>
      <c r="AR49" s="145">
        <v>0</v>
      </c>
      <c r="AS49" s="145">
        <v>0</v>
      </c>
      <c r="AT49" s="145">
        <f t="shared" si="15"/>
        <v>0</v>
      </c>
      <c r="AU49" s="145">
        <v>0</v>
      </c>
      <c r="AV49" s="145">
        <v>0</v>
      </c>
      <c r="AW49" s="145">
        <v>0</v>
      </c>
      <c r="AX49" s="145">
        <v>0</v>
      </c>
      <c r="AY49" s="145">
        <f t="shared" si="16"/>
        <v>19008</v>
      </c>
      <c r="AZ49" s="145">
        <v>19008</v>
      </c>
      <c r="BA49" s="145">
        <v>0</v>
      </c>
      <c r="BB49" s="145">
        <v>0</v>
      </c>
      <c r="BC49" s="145">
        <v>0</v>
      </c>
      <c r="BD49" s="145">
        <v>14654</v>
      </c>
      <c r="BE49" s="145">
        <v>0</v>
      </c>
      <c r="BF49" s="145">
        <v>0</v>
      </c>
      <c r="BG49" s="145">
        <f t="shared" si="17"/>
        <v>21378</v>
      </c>
      <c r="BH49" s="145">
        <f t="shared" si="18"/>
        <v>0</v>
      </c>
      <c r="BI49" s="145">
        <f t="shared" si="19"/>
        <v>0</v>
      </c>
      <c r="BJ49" s="145">
        <f t="shared" si="20"/>
        <v>0</v>
      </c>
      <c r="BK49" s="145">
        <f t="shared" si="21"/>
        <v>0</v>
      </c>
      <c r="BL49" s="145">
        <f t="shared" si="22"/>
        <v>0</v>
      </c>
      <c r="BM49" s="145">
        <f t="shared" si="23"/>
        <v>0</v>
      </c>
      <c r="BN49" s="145">
        <f t="shared" si="24"/>
        <v>0</v>
      </c>
      <c r="BO49" s="145">
        <f t="shared" si="25"/>
        <v>12416</v>
      </c>
      <c r="BP49" s="145">
        <f t="shared" si="26"/>
        <v>168190</v>
      </c>
      <c r="BQ49" s="145">
        <f t="shared" si="27"/>
        <v>5925</v>
      </c>
      <c r="BR49" s="145">
        <f t="shared" si="28"/>
        <v>5925</v>
      </c>
      <c r="BS49" s="145">
        <f t="shared" si="29"/>
        <v>0</v>
      </c>
      <c r="BT49" s="145">
        <f t="shared" si="30"/>
        <v>0</v>
      </c>
      <c r="BU49" s="145">
        <f t="shared" si="31"/>
        <v>0</v>
      </c>
      <c r="BV49" s="145">
        <f t="shared" si="32"/>
        <v>0</v>
      </c>
      <c r="BW49" s="145">
        <f t="shared" si="33"/>
        <v>0</v>
      </c>
      <c r="BX49" s="145">
        <f t="shared" si="34"/>
        <v>0</v>
      </c>
      <c r="BY49" s="145">
        <f t="shared" si="35"/>
        <v>0</v>
      </c>
      <c r="BZ49" s="145">
        <f t="shared" si="36"/>
        <v>0</v>
      </c>
      <c r="CA49" s="145">
        <f t="shared" si="37"/>
        <v>162265</v>
      </c>
      <c r="CB49" s="145">
        <f t="shared" si="38"/>
        <v>108694</v>
      </c>
      <c r="CC49" s="145">
        <f t="shared" si="39"/>
        <v>52408</v>
      </c>
      <c r="CD49" s="145">
        <f t="shared" si="40"/>
        <v>798</v>
      </c>
      <c r="CE49" s="145">
        <f t="shared" si="41"/>
        <v>365</v>
      </c>
      <c r="CF49" s="145">
        <f t="shared" si="42"/>
        <v>67860</v>
      </c>
      <c r="CG49" s="145">
        <f t="shared" si="43"/>
        <v>0</v>
      </c>
      <c r="CH49" s="145">
        <f t="shared" si="44"/>
        <v>0</v>
      </c>
      <c r="CI49" s="145">
        <f t="shared" si="45"/>
        <v>168190</v>
      </c>
    </row>
    <row r="50" spans="1:87" ht="12" customHeight="1">
      <c r="A50" s="142" t="s">
        <v>105</v>
      </c>
      <c r="B50" s="139" t="s">
        <v>410</v>
      </c>
      <c r="C50" s="142" t="s">
        <v>411</v>
      </c>
      <c r="D50" s="145">
        <f t="shared" si="4"/>
        <v>0</v>
      </c>
      <c r="E50" s="145">
        <f t="shared" si="5"/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4960</v>
      </c>
      <c r="L50" s="145">
        <f t="shared" si="6"/>
        <v>45201</v>
      </c>
      <c r="M50" s="145">
        <f t="shared" si="7"/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f t="shared" si="8"/>
        <v>0</v>
      </c>
      <c r="S50" s="145">
        <v>0</v>
      </c>
      <c r="T50" s="145">
        <v>0</v>
      </c>
      <c r="U50" s="145">
        <v>0</v>
      </c>
      <c r="V50" s="145">
        <v>0</v>
      </c>
      <c r="W50" s="145">
        <f t="shared" si="9"/>
        <v>45201</v>
      </c>
      <c r="X50" s="145">
        <v>35319</v>
      </c>
      <c r="Y50" s="145">
        <v>7594</v>
      </c>
      <c r="Z50" s="145">
        <v>0</v>
      </c>
      <c r="AA50" s="145">
        <v>2288</v>
      </c>
      <c r="AB50" s="145">
        <v>21258</v>
      </c>
      <c r="AC50" s="145">
        <v>0</v>
      </c>
      <c r="AD50" s="145">
        <v>0</v>
      </c>
      <c r="AE50" s="145">
        <f t="shared" si="10"/>
        <v>45201</v>
      </c>
      <c r="AF50" s="145">
        <f t="shared" si="11"/>
        <v>0</v>
      </c>
      <c r="AG50" s="145">
        <f t="shared" si="12"/>
        <v>0</v>
      </c>
      <c r="AH50" s="145">
        <v>0</v>
      </c>
      <c r="AI50" s="145">
        <v>0</v>
      </c>
      <c r="AJ50" s="145">
        <v>0</v>
      </c>
      <c r="AK50" s="145">
        <v>0</v>
      </c>
      <c r="AL50" s="145">
        <v>0</v>
      </c>
      <c r="AM50" s="145">
        <v>0</v>
      </c>
      <c r="AN50" s="145">
        <f t="shared" si="13"/>
        <v>1271</v>
      </c>
      <c r="AO50" s="145">
        <f t="shared" si="14"/>
        <v>0</v>
      </c>
      <c r="AP50" s="145">
        <v>0</v>
      </c>
      <c r="AQ50" s="145">
        <v>0</v>
      </c>
      <c r="AR50" s="145">
        <v>0</v>
      </c>
      <c r="AS50" s="145">
        <v>0</v>
      </c>
      <c r="AT50" s="145">
        <f t="shared" si="15"/>
        <v>0</v>
      </c>
      <c r="AU50" s="145">
        <v>0</v>
      </c>
      <c r="AV50" s="145">
        <v>0</v>
      </c>
      <c r="AW50" s="145">
        <v>0</v>
      </c>
      <c r="AX50" s="145">
        <v>0</v>
      </c>
      <c r="AY50" s="145">
        <f t="shared" si="16"/>
        <v>1271</v>
      </c>
      <c r="AZ50" s="145">
        <v>0</v>
      </c>
      <c r="BA50" s="145">
        <v>0</v>
      </c>
      <c r="BB50" s="145">
        <v>0</v>
      </c>
      <c r="BC50" s="145">
        <v>1271</v>
      </c>
      <c r="BD50" s="145">
        <v>8219</v>
      </c>
      <c r="BE50" s="145">
        <v>0</v>
      </c>
      <c r="BF50" s="145">
        <v>0</v>
      </c>
      <c r="BG50" s="145">
        <f t="shared" si="17"/>
        <v>1271</v>
      </c>
      <c r="BH50" s="145">
        <f t="shared" si="18"/>
        <v>0</v>
      </c>
      <c r="BI50" s="145">
        <f t="shared" si="19"/>
        <v>0</v>
      </c>
      <c r="BJ50" s="145">
        <f t="shared" si="20"/>
        <v>0</v>
      </c>
      <c r="BK50" s="145">
        <f t="shared" si="21"/>
        <v>0</v>
      </c>
      <c r="BL50" s="145">
        <f t="shared" si="22"/>
        <v>0</v>
      </c>
      <c r="BM50" s="145">
        <f t="shared" si="23"/>
        <v>0</v>
      </c>
      <c r="BN50" s="145">
        <f t="shared" si="24"/>
        <v>0</v>
      </c>
      <c r="BO50" s="145">
        <f t="shared" si="25"/>
        <v>4960</v>
      </c>
      <c r="BP50" s="145">
        <f t="shared" si="26"/>
        <v>46472</v>
      </c>
      <c r="BQ50" s="145">
        <f t="shared" si="27"/>
        <v>0</v>
      </c>
      <c r="BR50" s="145">
        <f t="shared" si="28"/>
        <v>0</v>
      </c>
      <c r="BS50" s="145">
        <f t="shared" si="29"/>
        <v>0</v>
      </c>
      <c r="BT50" s="145">
        <f t="shared" si="30"/>
        <v>0</v>
      </c>
      <c r="BU50" s="145">
        <f t="shared" si="31"/>
        <v>0</v>
      </c>
      <c r="BV50" s="145">
        <f t="shared" si="32"/>
        <v>0</v>
      </c>
      <c r="BW50" s="145">
        <f t="shared" si="33"/>
        <v>0</v>
      </c>
      <c r="BX50" s="145">
        <f t="shared" si="34"/>
        <v>0</v>
      </c>
      <c r="BY50" s="145">
        <f t="shared" si="35"/>
        <v>0</v>
      </c>
      <c r="BZ50" s="145">
        <f t="shared" si="36"/>
        <v>0</v>
      </c>
      <c r="CA50" s="145">
        <f t="shared" si="37"/>
        <v>46472</v>
      </c>
      <c r="CB50" s="145">
        <f t="shared" si="38"/>
        <v>35319</v>
      </c>
      <c r="CC50" s="145">
        <f t="shared" si="39"/>
        <v>7594</v>
      </c>
      <c r="CD50" s="145">
        <f t="shared" si="40"/>
        <v>0</v>
      </c>
      <c r="CE50" s="145">
        <f t="shared" si="41"/>
        <v>3559</v>
      </c>
      <c r="CF50" s="145">
        <f t="shared" si="42"/>
        <v>29477</v>
      </c>
      <c r="CG50" s="145">
        <f t="shared" si="43"/>
        <v>0</v>
      </c>
      <c r="CH50" s="145">
        <f t="shared" si="44"/>
        <v>0</v>
      </c>
      <c r="CI50" s="145">
        <f t="shared" si="45"/>
        <v>46472</v>
      </c>
    </row>
    <row r="51" spans="1:87" ht="12" customHeight="1">
      <c r="A51" s="142" t="s">
        <v>105</v>
      </c>
      <c r="B51" s="139" t="s">
        <v>414</v>
      </c>
      <c r="C51" s="142" t="s">
        <v>415</v>
      </c>
      <c r="D51" s="145">
        <f t="shared" si="4"/>
        <v>141581</v>
      </c>
      <c r="E51" s="145">
        <f t="shared" si="5"/>
        <v>141581</v>
      </c>
      <c r="F51" s="145">
        <v>0</v>
      </c>
      <c r="G51" s="145">
        <v>91005</v>
      </c>
      <c r="H51" s="145">
        <v>50576</v>
      </c>
      <c r="I51" s="145">
        <v>0</v>
      </c>
      <c r="J51" s="145">
        <v>0</v>
      </c>
      <c r="K51" s="145"/>
      <c r="L51" s="145">
        <f t="shared" si="6"/>
        <v>2835635</v>
      </c>
      <c r="M51" s="145">
        <f t="shared" si="7"/>
        <v>1139473</v>
      </c>
      <c r="N51" s="145">
        <v>752949</v>
      </c>
      <c r="O51" s="145">
        <v>0</v>
      </c>
      <c r="P51" s="145">
        <v>386524</v>
      </c>
      <c r="Q51" s="145">
        <v>0</v>
      </c>
      <c r="R51" s="145">
        <f t="shared" si="8"/>
        <v>1308951</v>
      </c>
      <c r="S51" s="145">
        <v>0</v>
      </c>
      <c r="T51" s="145">
        <v>1308951</v>
      </c>
      <c r="U51" s="145">
        <v>0</v>
      </c>
      <c r="V51" s="145">
        <v>0</v>
      </c>
      <c r="W51" s="145">
        <f t="shared" si="9"/>
        <v>387211</v>
      </c>
      <c r="X51" s="145">
        <v>0</v>
      </c>
      <c r="Y51" s="145">
        <v>387211</v>
      </c>
      <c r="Z51" s="145">
        <v>0</v>
      </c>
      <c r="AA51" s="145">
        <v>0</v>
      </c>
      <c r="AB51" s="145"/>
      <c r="AC51" s="145">
        <v>0</v>
      </c>
      <c r="AD51" s="145">
        <v>162114</v>
      </c>
      <c r="AE51" s="145">
        <f t="shared" si="10"/>
        <v>3139330</v>
      </c>
      <c r="AF51" s="145">
        <f t="shared" si="11"/>
        <v>0</v>
      </c>
      <c r="AG51" s="145">
        <f t="shared" si="12"/>
        <v>0</v>
      </c>
      <c r="AH51" s="145">
        <v>0</v>
      </c>
      <c r="AI51" s="145">
        <v>0</v>
      </c>
      <c r="AJ51" s="145">
        <v>0</v>
      </c>
      <c r="AK51" s="145">
        <v>0</v>
      </c>
      <c r="AL51" s="145">
        <v>0</v>
      </c>
      <c r="AM51" s="145"/>
      <c r="AN51" s="145">
        <f t="shared" si="13"/>
        <v>0</v>
      </c>
      <c r="AO51" s="145">
        <f t="shared" si="14"/>
        <v>0</v>
      </c>
      <c r="AP51" s="145">
        <v>0</v>
      </c>
      <c r="AQ51" s="145">
        <v>0</v>
      </c>
      <c r="AR51" s="145">
        <v>0</v>
      </c>
      <c r="AS51" s="145">
        <v>0</v>
      </c>
      <c r="AT51" s="145">
        <f t="shared" si="15"/>
        <v>0</v>
      </c>
      <c r="AU51" s="145">
        <v>0</v>
      </c>
      <c r="AV51" s="145">
        <v>0</v>
      </c>
      <c r="AW51" s="145">
        <v>0</v>
      </c>
      <c r="AX51" s="145">
        <v>0</v>
      </c>
      <c r="AY51" s="145">
        <f t="shared" si="16"/>
        <v>0</v>
      </c>
      <c r="AZ51" s="145">
        <v>0</v>
      </c>
      <c r="BA51" s="145">
        <v>0</v>
      </c>
      <c r="BB51" s="145">
        <v>0</v>
      </c>
      <c r="BC51" s="145">
        <v>0</v>
      </c>
      <c r="BD51" s="145"/>
      <c r="BE51" s="145">
        <v>0</v>
      </c>
      <c r="BF51" s="145">
        <v>0</v>
      </c>
      <c r="BG51" s="145">
        <f t="shared" si="17"/>
        <v>0</v>
      </c>
      <c r="BH51" s="145">
        <f t="shared" si="18"/>
        <v>141581</v>
      </c>
      <c r="BI51" s="145">
        <f t="shared" si="19"/>
        <v>141581</v>
      </c>
      <c r="BJ51" s="145">
        <f t="shared" si="20"/>
        <v>0</v>
      </c>
      <c r="BK51" s="145">
        <f t="shared" si="21"/>
        <v>91005</v>
      </c>
      <c r="BL51" s="145">
        <f t="shared" si="22"/>
        <v>50576</v>
      </c>
      <c r="BM51" s="145">
        <f t="shared" si="23"/>
        <v>0</v>
      </c>
      <c r="BN51" s="145">
        <f t="shared" si="24"/>
        <v>0</v>
      </c>
      <c r="BO51" s="145">
        <f t="shared" si="25"/>
        <v>0</v>
      </c>
      <c r="BP51" s="145">
        <f t="shared" si="26"/>
        <v>2835635</v>
      </c>
      <c r="BQ51" s="145">
        <f t="shared" si="27"/>
        <v>1139473</v>
      </c>
      <c r="BR51" s="145">
        <f t="shared" si="28"/>
        <v>752949</v>
      </c>
      <c r="BS51" s="145">
        <f t="shared" si="29"/>
        <v>0</v>
      </c>
      <c r="BT51" s="145">
        <f t="shared" si="30"/>
        <v>386524</v>
      </c>
      <c r="BU51" s="145">
        <f t="shared" si="31"/>
        <v>0</v>
      </c>
      <c r="BV51" s="145">
        <f t="shared" si="32"/>
        <v>1308951</v>
      </c>
      <c r="BW51" s="145">
        <f t="shared" si="33"/>
        <v>0</v>
      </c>
      <c r="BX51" s="145">
        <f t="shared" si="34"/>
        <v>1308951</v>
      </c>
      <c r="BY51" s="145">
        <f t="shared" si="35"/>
        <v>0</v>
      </c>
      <c r="BZ51" s="145">
        <f t="shared" si="36"/>
        <v>0</v>
      </c>
      <c r="CA51" s="145">
        <f t="shared" si="37"/>
        <v>387211</v>
      </c>
      <c r="CB51" s="145">
        <f t="shared" si="38"/>
        <v>0</v>
      </c>
      <c r="CC51" s="145">
        <f t="shared" si="39"/>
        <v>387211</v>
      </c>
      <c r="CD51" s="145">
        <f t="shared" si="40"/>
        <v>0</v>
      </c>
      <c r="CE51" s="145">
        <f t="shared" si="41"/>
        <v>0</v>
      </c>
      <c r="CF51" s="145">
        <f t="shared" si="42"/>
        <v>0</v>
      </c>
      <c r="CG51" s="145">
        <f t="shared" si="43"/>
        <v>0</v>
      </c>
      <c r="CH51" s="145">
        <f t="shared" si="44"/>
        <v>162114</v>
      </c>
      <c r="CI51" s="145">
        <f t="shared" si="45"/>
        <v>3139330</v>
      </c>
    </row>
    <row r="52" spans="1:87" ht="12" customHeight="1">
      <c r="A52" s="142" t="s">
        <v>105</v>
      </c>
      <c r="B52" s="139" t="s">
        <v>416</v>
      </c>
      <c r="C52" s="142" t="s">
        <v>417</v>
      </c>
      <c r="D52" s="145">
        <f t="shared" si="4"/>
        <v>19045</v>
      </c>
      <c r="E52" s="145">
        <f t="shared" si="5"/>
        <v>19045</v>
      </c>
      <c r="F52" s="145">
        <v>0</v>
      </c>
      <c r="G52" s="145">
        <v>0</v>
      </c>
      <c r="H52" s="145">
        <v>0</v>
      </c>
      <c r="I52" s="145">
        <v>19045</v>
      </c>
      <c r="J52" s="145">
        <v>0</v>
      </c>
      <c r="K52" s="145"/>
      <c r="L52" s="145">
        <f t="shared" si="6"/>
        <v>1837125</v>
      </c>
      <c r="M52" s="145">
        <f t="shared" si="7"/>
        <v>432609</v>
      </c>
      <c r="N52" s="145">
        <v>149749</v>
      </c>
      <c r="O52" s="145">
        <v>0</v>
      </c>
      <c r="P52" s="145">
        <v>282860</v>
      </c>
      <c r="Q52" s="145">
        <v>0</v>
      </c>
      <c r="R52" s="145">
        <f t="shared" si="8"/>
        <v>966573</v>
      </c>
      <c r="S52" s="145">
        <v>0</v>
      </c>
      <c r="T52" s="145">
        <v>956102</v>
      </c>
      <c r="U52" s="145">
        <v>10471</v>
      </c>
      <c r="V52" s="145">
        <v>0</v>
      </c>
      <c r="W52" s="145">
        <f t="shared" si="9"/>
        <v>437943</v>
      </c>
      <c r="X52" s="145">
        <v>0</v>
      </c>
      <c r="Y52" s="145">
        <v>296730</v>
      </c>
      <c r="Z52" s="145">
        <v>141213</v>
      </c>
      <c r="AA52" s="145">
        <v>0</v>
      </c>
      <c r="AB52" s="145"/>
      <c r="AC52" s="145">
        <v>0</v>
      </c>
      <c r="AD52" s="145">
        <v>24482</v>
      </c>
      <c r="AE52" s="145">
        <f t="shared" si="10"/>
        <v>1880652</v>
      </c>
      <c r="AF52" s="145">
        <f t="shared" si="11"/>
        <v>13874</v>
      </c>
      <c r="AG52" s="145">
        <f t="shared" si="12"/>
        <v>0</v>
      </c>
      <c r="AH52" s="145">
        <v>0</v>
      </c>
      <c r="AI52" s="145">
        <v>0</v>
      </c>
      <c r="AJ52" s="145">
        <v>0</v>
      </c>
      <c r="AK52" s="145">
        <v>0</v>
      </c>
      <c r="AL52" s="145">
        <v>13874</v>
      </c>
      <c r="AM52" s="145"/>
      <c r="AN52" s="145">
        <f t="shared" si="13"/>
        <v>377841</v>
      </c>
      <c r="AO52" s="145">
        <f t="shared" si="14"/>
        <v>44975</v>
      </c>
      <c r="AP52" s="145">
        <v>44975</v>
      </c>
      <c r="AQ52" s="145">
        <v>0</v>
      </c>
      <c r="AR52" s="145">
        <v>0</v>
      </c>
      <c r="AS52" s="145">
        <v>0</v>
      </c>
      <c r="AT52" s="145">
        <f t="shared" si="15"/>
        <v>225332</v>
      </c>
      <c r="AU52" s="145">
        <v>0</v>
      </c>
      <c r="AV52" s="145">
        <v>225332</v>
      </c>
      <c r="AW52" s="145">
        <v>0</v>
      </c>
      <c r="AX52" s="145">
        <v>0</v>
      </c>
      <c r="AY52" s="145">
        <f t="shared" si="16"/>
        <v>107534</v>
      </c>
      <c r="AZ52" s="145">
        <v>0</v>
      </c>
      <c r="BA52" s="145">
        <v>74970</v>
      </c>
      <c r="BB52" s="145">
        <v>32564</v>
      </c>
      <c r="BC52" s="145">
        <v>0</v>
      </c>
      <c r="BD52" s="145"/>
      <c r="BE52" s="145">
        <v>0</v>
      </c>
      <c r="BF52" s="145">
        <v>4225</v>
      </c>
      <c r="BG52" s="145">
        <f t="shared" si="17"/>
        <v>395940</v>
      </c>
      <c r="BH52" s="145">
        <f t="shared" si="18"/>
        <v>32919</v>
      </c>
      <c r="BI52" s="145">
        <f t="shared" si="19"/>
        <v>19045</v>
      </c>
      <c r="BJ52" s="145">
        <f t="shared" si="20"/>
        <v>0</v>
      </c>
      <c r="BK52" s="145">
        <f t="shared" si="21"/>
        <v>0</v>
      </c>
      <c r="BL52" s="145">
        <f t="shared" si="22"/>
        <v>0</v>
      </c>
      <c r="BM52" s="145">
        <f t="shared" si="23"/>
        <v>19045</v>
      </c>
      <c r="BN52" s="145">
        <f t="shared" si="24"/>
        <v>13874</v>
      </c>
      <c r="BO52" s="145">
        <f t="shared" si="25"/>
        <v>0</v>
      </c>
      <c r="BP52" s="145">
        <f t="shared" si="26"/>
        <v>2214966</v>
      </c>
      <c r="BQ52" s="145">
        <f t="shared" si="27"/>
        <v>477584</v>
      </c>
      <c r="BR52" s="145">
        <f t="shared" si="28"/>
        <v>194724</v>
      </c>
      <c r="BS52" s="145">
        <f t="shared" si="29"/>
        <v>0</v>
      </c>
      <c r="BT52" s="145">
        <f t="shared" si="30"/>
        <v>282860</v>
      </c>
      <c r="BU52" s="145">
        <f t="shared" si="31"/>
        <v>0</v>
      </c>
      <c r="BV52" s="145">
        <f t="shared" si="32"/>
        <v>1191905</v>
      </c>
      <c r="BW52" s="145">
        <f t="shared" si="33"/>
        <v>0</v>
      </c>
      <c r="BX52" s="145">
        <f t="shared" si="34"/>
        <v>1181434</v>
      </c>
      <c r="BY52" s="145">
        <f t="shared" si="35"/>
        <v>10471</v>
      </c>
      <c r="BZ52" s="145">
        <f t="shared" si="36"/>
        <v>0</v>
      </c>
      <c r="CA52" s="145">
        <f t="shared" si="37"/>
        <v>545477</v>
      </c>
      <c r="CB52" s="145">
        <f t="shared" si="38"/>
        <v>0</v>
      </c>
      <c r="CC52" s="145">
        <f t="shared" si="39"/>
        <v>371700</v>
      </c>
      <c r="CD52" s="145">
        <f t="shared" si="40"/>
        <v>173777</v>
      </c>
      <c r="CE52" s="145">
        <f t="shared" si="41"/>
        <v>0</v>
      </c>
      <c r="CF52" s="145">
        <f t="shared" si="42"/>
        <v>0</v>
      </c>
      <c r="CG52" s="145">
        <f t="shared" si="43"/>
        <v>0</v>
      </c>
      <c r="CH52" s="145">
        <f t="shared" si="44"/>
        <v>28707</v>
      </c>
      <c r="CI52" s="145">
        <f t="shared" si="45"/>
        <v>2276592</v>
      </c>
    </row>
    <row r="53" spans="1:87" ht="12" customHeight="1">
      <c r="A53" s="142" t="s">
        <v>105</v>
      </c>
      <c r="B53" s="139" t="s">
        <v>418</v>
      </c>
      <c r="C53" s="142" t="s">
        <v>419</v>
      </c>
      <c r="D53" s="145">
        <f t="shared" si="4"/>
        <v>0</v>
      </c>
      <c r="E53" s="145">
        <f t="shared" si="5"/>
        <v>0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/>
      <c r="L53" s="145">
        <f t="shared" si="6"/>
        <v>0</v>
      </c>
      <c r="M53" s="145">
        <f t="shared" si="7"/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f t="shared" si="8"/>
        <v>0</v>
      </c>
      <c r="S53" s="145">
        <v>0</v>
      </c>
      <c r="T53" s="145">
        <v>0</v>
      </c>
      <c r="U53" s="145">
        <v>0</v>
      </c>
      <c r="V53" s="145">
        <v>0</v>
      </c>
      <c r="W53" s="145">
        <f t="shared" si="9"/>
        <v>0</v>
      </c>
      <c r="X53" s="145">
        <v>0</v>
      </c>
      <c r="Y53" s="145">
        <v>0</v>
      </c>
      <c r="Z53" s="145">
        <v>0</v>
      </c>
      <c r="AA53" s="145">
        <v>0</v>
      </c>
      <c r="AB53" s="145"/>
      <c r="AC53" s="145">
        <v>0</v>
      </c>
      <c r="AD53" s="145">
        <v>0</v>
      </c>
      <c r="AE53" s="145">
        <f t="shared" si="10"/>
        <v>0</v>
      </c>
      <c r="AF53" s="145">
        <f t="shared" si="11"/>
        <v>0</v>
      </c>
      <c r="AG53" s="145">
        <f t="shared" si="12"/>
        <v>0</v>
      </c>
      <c r="AH53" s="145">
        <v>0</v>
      </c>
      <c r="AI53" s="145">
        <v>0</v>
      </c>
      <c r="AJ53" s="145">
        <v>0</v>
      </c>
      <c r="AK53" s="145">
        <v>0</v>
      </c>
      <c r="AL53" s="145">
        <v>0</v>
      </c>
      <c r="AM53" s="145"/>
      <c r="AN53" s="145">
        <f t="shared" si="13"/>
        <v>275968</v>
      </c>
      <c r="AO53" s="145">
        <f t="shared" si="14"/>
        <v>128802</v>
      </c>
      <c r="AP53" s="145">
        <v>97842</v>
      </c>
      <c r="AQ53" s="145">
        <v>0</v>
      </c>
      <c r="AR53" s="145">
        <v>30960</v>
      </c>
      <c r="AS53" s="145">
        <v>0</v>
      </c>
      <c r="AT53" s="145">
        <f t="shared" si="15"/>
        <v>134725</v>
      </c>
      <c r="AU53" s="145">
        <v>0</v>
      </c>
      <c r="AV53" s="145">
        <v>134725</v>
      </c>
      <c r="AW53" s="145">
        <v>0</v>
      </c>
      <c r="AX53" s="145">
        <v>0</v>
      </c>
      <c r="AY53" s="145">
        <f t="shared" si="16"/>
        <v>12441</v>
      </c>
      <c r="AZ53" s="145">
        <v>0</v>
      </c>
      <c r="BA53" s="145">
        <v>12441</v>
      </c>
      <c r="BB53" s="145">
        <v>0</v>
      </c>
      <c r="BC53" s="145">
        <v>0</v>
      </c>
      <c r="BD53" s="145"/>
      <c r="BE53" s="145">
        <v>0</v>
      </c>
      <c r="BF53" s="145">
        <v>19151</v>
      </c>
      <c r="BG53" s="145">
        <f t="shared" si="17"/>
        <v>295119</v>
      </c>
      <c r="BH53" s="145">
        <f t="shared" si="18"/>
        <v>0</v>
      </c>
      <c r="BI53" s="145">
        <f t="shared" si="19"/>
        <v>0</v>
      </c>
      <c r="BJ53" s="145">
        <f t="shared" si="20"/>
        <v>0</v>
      </c>
      <c r="BK53" s="145">
        <f t="shared" si="21"/>
        <v>0</v>
      </c>
      <c r="BL53" s="145">
        <f t="shared" si="22"/>
        <v>0</v>
      </c>
      <c r="BM53" s="145">
        <f t="shared" si="23"/>
        <v>0</v>
      </c>
      <c r="BN53" s="145">
        <f t="shared" si="24"/>
        <v>0</v>
      </c>
      <c r="BO53" s="145">
        <f t="shared" si="25"/>
        <v>0</v>
      </c>
      <c r="BP53" s="145">
        <f t="shared" si="26"/>
        <v>275968</v>
      </c>
      <c r="BQ53" s="145">
        <f t="shared" si="27"/>
        <v>128802</v>
      </c>
      <c r="BR53" s="145">
        <f t="shared" si="28"/>
        <v>97842</v>
      </c>
      <c r="BS53" s="145">
        <f t="shared" si="29"/>
        <v>0</v>
      </c>
      <c r="BT53" s="145">
        <f t="shared" si="30"/>
        <v>30960</v>
      </c>
      <c r="BU53" s="145">
        <f t="shared" si="31"/>
        <v>0</v>
      </c>
      <c r="BV53" s="145">
        <f t="shared" si="32"/>
        <v>134725</v>
      </c>
      <c r="BW53" s="145">
        <f t="shared" si="33"/>
        <v>0</v>
      </c>
      <c r="BX53" s="145">
        <f t="shared" si="34"/>
        <v>134725</v>
      </c>
      <c r="BY53" s="145">
        <f t="shared" si="35"/>
        <v>0</v>
      </c>
      <c r="BZ53" s="145">
        <f t="shared" si="36"/>
        <v>0</v>
      </c>
      <c r="CA53" s="145">
        <f t="shared" si="37"/>
        <v>12441</v>
      </c>
      <c r="CB53" s="145">
        <f t="shared" si="38"/>
        <v>0</v>
      </c>
      <c r="CC53" s="145">
        <f t="shared" si="39"/>
        <v>12441</v>
      </c>
      <c r="CD53" s="145">
        <f t="shared" si="40"/>
        <v>0</v>
      </c>
      <c r="CE53" s="145">
        <f t="shared" si="41"/>
        <v>0</v>
      </c>
      <c r="CF53" s="145">
        <f t="shared" si="42"/>
        <v>0</v>
      </c>
      <c r="CG53" s="145">
        <f t="shared" si="43"/>
        <v>0</v>
      </c>
      <c r="CH53" s="145">
        <f t="shared" si="44"/>
        <v>19151</v>
      </c>
      <c r="CI53" s="145">
        <f t="shared" si="45"/>
        <v>295119</v>
      </c>
    </row>
    <row r="54" spans="1:87" ht="12" customHeight="1">
      <c r="A54" s="142" t="s">
        <v>105</v>
      </c>
      <c r="B54" s="139" t="s">
        <v>420</v>
      </c>
      <c r="C54" s="142" t="s">
        <v>421</v>
      </c>
      <c r="D54" s="145">
        <f t="shared" si="4"/>
        <v>282477</v>
      </c>
      <c r="E54" s="145">
        <f t="shared" si="5"/>
        <v>282477</v>
      </c>
      <c r="F54" s="145">
        <v>0</v>
      </c>
      <c r="G54" s="145">
        <v>263256</v>
      </c>
      <c r="H54" s="145">
        <v>19221</v>
      </c>
      <c r="I54" s="145">
        <v>0</v>
      </c>
      <c r="J54" s="145">
        <v>0</v>
      </c>
      <c r="K54" s="145"/>
      <c r="L54" s="145">
        <f t="shared" si="6"/>
        <v>1851005</v>
      </c>
      <c r="M54" s="145">
        <f t="shared" si="7"/>
        <v>882336</v>
      </c>
      <c r="N54" s="145">
        <v>238750</v>
      </c>
      <c r="O54" s="145">
        <v>0</v>
      </c>
      <c r="P54" s="145">
        <v>602064</v>
      </c>
      <c r="Q54" s="145">
        <v>41522</v>
      </c>
      <c r="R54" s="145">
        <f t="shared" si="8"/>
        <v>890699</v>
      </c>
      <c r="S54" s="145">
        <v>0</v>
      </c>
      <c r="T54" s="145">
        <v>864629</v>
      </c>
      <c r="U54" s="145">
        <v>26070</v>
      </c>
      <c r="V54" s="145">
        <v>0</v>
      </c>
      <c r="W54" s="145">
        <f t="shared" si="9"/>
        <v>77970</v>
      </c>
      <c r="X54" s="145">
        <v>0</v>
      </c>
      <c r="Y54" s="145">
        <v>59785</v>
      </c>
      <c r="Z54" s="145">
        <v>18185</v>
      </c>
      <c r="AA54" s="145">
        <v>0</v>
      </c>
      <c r="AB54" s="145"/>
      <c r="AC54" s="145">
        <v>0</v>
      </c>
      <c r="AD54" s="145">
        <v>0</v>
      </c>
      <c r="AE54" s="145">
        <f t="shared" si="10"/>
        <v>2133482</v>
      </c>
      <c r="AF54" s="145">
        <f t="shared" si="11"/>
        <v>0</v>
      </c>
      <c r="AG54" s="145">
        <f t="shared" si="12"/>
        <v>0</v>
      </c>
      <c r="AH54" s="145">
        <v>0</v>
      </c>
      <c r="AI54" s="145">
        <v>0</v>
      </c>
      <c r="AJ54" s="145">
        <v>0</v>
      </c>
      <c r="AK54" s="145">
        <v>0</v>
      </c>
      <c r="AL54" s="145">
        <v>0</v>
      </c>
      <c r="AM54" s="145"/>
      <c r="AN54" s="145">
        <f t="shared" si="13"/>
        <v>287431</v>
      </c>
      <c r="AO54" s="145">
        <f t="shared" si="14"/>
        <v>115376</v>
      </c>
      <c r="AP54" s="145">
        <v>46150</v>
      </c>
      <c r="AQ54" s="145">
        <v>0</v>
      </c>
      <c r="AR54" s="145">
        <v>69226</v>
      </c>
      <c r="AS54" s="145">
        <v>0</v>
      </c>
      <c r="AT54" s="145">
        <f t="shared" si="15"/>
        <v>126834</v>
      </c>
      <c r="AU54" s="145">
        <v>0</v>
      </c>
      <c r="AV54" s="145">
        <v>126834</v>
      </c>
      <c r="AW54" s="145">
        <v>0</v>
      </c>
      <c r="AX54" s="145">
        <v>0</v>
      </c>
      <c r="AY54" s="145">
        <f t="shared" si="16"/>
        <v>45221</v>
      </c>
      <c r="AZ54" s="145">
        <v>0</v>
      </c>
      <c r="BA54" s="145">
        <v>6878</v>
      </c>
      <c r="BB54" s="145">
        <v>38343</v>
      </c>
      <c r="BC54" s="145">
        <v>0</v>
      </c>
      <c r="BD54" s="145"/>
      <c r="BE54" s="145">
        <v>0</v>
      </c>
      <c r="BF54" s="145">
        <v>2260</v>
      </c>
      <c r="BG54" s="145">
        <f t="shared" si="17"/>
        <v>289691</v>
      </c>
      <c r="BH54" s="145">
        <f t="shared" si="18"/>
        <v>282477</v>
      </c>
      <c r="BI54" s="145">
        <f t="shared" si="19"/>
        <v>282477</v>
      </c>
      <c r="BJ54" s="145">
        <f t="shared" si="20"/>
        <v>0</v>
      </c>
      <c r="BK54" s="145">
        <f t="shared" si="21"/>
        <v>263256</v>
      </c>
      <c r="BL54" s="145">
        <f t="shared" si="22"/>
        <v>19221</v>
      </c>
      <c r="BM54" s="145">
        <f t="shared" si="23"/>
        <v>0</v>
      </c>
      <c r="BN54" s="145">
        <f t="shared" si="24"/>
        <v>0</v>
      </c>
      <c r="BO54" s="145">
        <f t="shared" si="25"/>
        <v>0</v>
      </c>
      <c r="BP54" s="145">
        <f t="shared" si="26"/>
        <v>2138436</v>
      </c>
      <c r="BQ54" s="145">
        <f t="shared" si="27"/>
        <v>997712</v>
      </c>
      <c r="BR54" s="145">
        <f t="shared" si="28"/>
        <v>284900</v>
      </c>
      <c r="BS54" s="145">
        <f t="shared" si="29"/>
        <v>0</v>
      </c>
      <c r="BT54" s="145">
        <f t="shared" si="30"/>
        <v>671290</v>
      </c>
      <c r="BU54" s="145">
        <f t="shared" si="31"/>
        <v>41522</v>
      </c>
      <c r="BV54" s="145">
        <f t="shared" si="32"/>
        <v>1017533</v>
      </c>
      <c r="BW54" s="145">
        <f t="shared" si="33"/>
        <v>0</v>
      </c>
      <c r="BX54" s="145">
        <f t="shared" si="34"/>
        <v>991463</v>
      </c>
      <c r="BY54" s="145">
        <f t="shared" si="35"/>
        <v>26070</v>
      </c>
      <c r="BZ54" s="145">
        <f t="shared" si="36"/>
        <v>0</v>
      </c>
      <c r="CA54" s="145">
        <f t="shared" si="37"/>
        <v>123191</v>
      </c>
      <c r="CB54" s="145">
        <f t="shared" si="38"/>
        <v>0</v>
      </c>
      <c r="CC54" s="145">
        <f t="shared" si="39"/>
        <v>66663</v>
      </c>
      <c r="CD54" s="145">
        <f t="shared" si="40"/>
        <v>56528</v>
      </c>
      <c r="CE54" s="145">
        <f t="shared" si="41"/>
        <v>0</v>
      </c>
      <c r="CF54" s="145">
        <f t="shared" si="42"/>
        <v>0</v>
      </c>
      <c r="CG54" s="145">
        <f t="shared" si="43"/>
        <v>0</v>
      </c>
      <c r="CH54" s="145">
        <f t="shared" si="44"/>
        <v>2260</v>
      </c>
      <c r="CI54" s="145">
        <f t="shared" si="45"/>
        <v>2423173</v>
      </c>
    </row>
    <row r="55" spans="1:87" ht="12" customHeight="1">
      <c r="A55" s="142" t="s">
        <v>105</v>
      </c>
      <c r="B55" s="139" t="s">
        <v>422</v>
      </c>
      <c r="C55" s="142" t="s">
        <v>423</v>
      </c>
      <c r="D55" s="145">
        <f t="shared" si="4"/>
        <v>13757</v>
      </c>
      <c r="E55" s="145">
        <f t="shared" si="5"/>
        <v>13757</v>
      </c>
      <c r="F55" s="145">
        <v>0</v>
      </c>
      <c r="G55" s="145">
        <v>0</v>
      </c>
      <c r="H55" s="145">
        <v>0</v>
      </c>
      <c r="I55" s="145">
        <v>13757</v>
      </c>
      <c r="J55" s="145">
        <v>0</v>
      </c>
      <c r="K55" s="145"/>
      <c r="L55" s="145">
        <f t="shared" si="6"/>
        <v>958347</v>
      </c>
      <c r="M55" s="145">
        <f t="shared" si="7"/>
        <v>25527</v>
      </c>
      <c r="N55" s="145">
        <v>22438</v>
      </c>
      <c r="O55" s="145">
        <v>0</v>
      </c>
      <c r="P55" s="145">
        <v>3089</v>
      </c>
      <c r="Q55" s="145">
        <v>0</v>
      </c>
      <c r="R55" s="145">
        <f t="shared" si="8"/>
        <v>605199</v>
      </c>
      <c r="S55" s="145">
        <v>0</v>
      </c>
      <c r="T55" s="145">
        <v>605199</v>
      </c>
      <c r="U55" s="145">
        <v>0</v>
      </c>
      <c r="V55" s="145">
        <v>0</v>
      </c>
      <c r="W55" s="145">
        <f t="shared" si="9"/>
        <v>327621</v>
      </c>
      <c r="X55" s="145">
        <v>0</v>
      </c>
      <c r="Y55" s="145">
        <v>327621</v>
      </c>
      <c r="Z55" s="145">
        <v>0</v>
      </c>
      <c r="AA55" s="145">
        <v>0</v>
      </c>
      <c r="AB55" s="145"/>
      <c r="AC55" s="145">
        <v>0</v>
      </c>
      <c r="AD55" s="145">
        <v>0</v>
      </c>
      <c r="AE55" s="145">
        <f t="shared" si="10"/>
        <v>972104</v>
      </c>
      <c r="AF55" s="145">
        <f t="shared" si="11"/>
        <v>0</v>
      </c>
      <c r="AG55" s="145">
        <f t="shared" si="12"/>
        <v>0</v>
      </c>
      <c r="AH55" s="145">
        <v>0</v>
      </c>
      <c r="AI55" s="145">
        <v>0</v>
      </c>
      <c r="AJ55" s="145">
        <v>0</v>
      </c>
      <c r="AK55" s="145">
        <v>0</v>
      </c>
      <c r="AL55" s="145">
        <v>0</v>
      </c>
      <c r="AM55" s="145"/>
      <c r="AN55" s="145">
        <f t="shared" si="13"/>
        <v>226079</v>
      </c>
      <c r="AO55" s="145">
        <f t="shared" si="14"/>
        <v>19256</v>
      </c>
      <c r="AP55" s="145">
        <v>19256</v>
      </c>
      <c r="AQ55" s="145">
        <v>0</v>
      </c>
      <c r="AR55" s="145">
        <v>0</v>
      </c>
      <c r="AS55" s="145">
        <v>0</v>
      </c>
      <c r="AT55" s="145">
        <f t="shared" si="15"/>
        <v>127528</v>
      </c>
      <c r="AU55" s="145">
        <v>0</v>
      </c>
      <c r="AV55" s="145">
        <v>127528</v>
      </c>
      <c r="AW55" s="145">
        <v>0</v>
      </c>
      <c r="AX55" s="145">
        <v>0</v>
      </c>
      <c r="AY55" s="145">
        <f t="shared" si="16"/>
        <v>79295</v>
      </c>
      <c r="AZ55" s="145">
        <v>0</v>
      </c>
      <c r="BA55" s="145">
        <v>79295</v>
      </c>
      <c r="BB55" s="145">
        <v>0</v>
      </c>
      <c r="BC55" s="145">
        <v>0</v>
      </c>
      <c r="BD55" s="145"/>
      <c r="BE55" s="145">
        <v>0</v>
      </c>
      <c r="BF55" s="145">
        <v>0</v>
      </c>
      <c r="BG55" s="145">
        <f t="shared" si="17"/>
        <v>226079</v>
      </c>
      <c r="BH55" s="145">
        <f t="shared" si="18"/>
        <v>13757</v>
      </c>
      <c r="BI55" s="145">
        <f t="shared" si="19"/>
        <v>13757</v>
      </c>
      <c r="BJ55" s="145">
        <f t="shared" si="20"/>
        <v>0</v>
      </c>
      <c r="BK55" s="145">
        <f t="shared" si="21"/>
        <v>0</v>
      </c>
      <c r="BL55" s="145">
        <f t="shared" si="22"/>
        <v>0</v>
      </c>
      <c r="BM55" s="145">
        <f t="shared" si="23"/>
        <v>13757</v>
      </c>
      <c r="BN55" s="145">
        <f t="shared" si="24"/>
        <v>0</v>
      </c>
      <c r="BO55" s="145">
        <f t="shared" si="25"/>
        <v>0</v>
      </c>
      <c r="BP55" s="145">
        <f t="shared" si="26"/>
        <v>1184426</v>
      </c>
      <c r="BQ55" s="145">
        <f t="shared" si="27"/>
        <v>44783</v>
      </c>
      <c r="BR55" s="145">
        <f t="shared" si="28"/>
        <v>41694</v>
      </c>
      <c r="BS55" s="145">
        <f t="shared" si="29"/>
        <v>0</v>
      </c>
      <c r="BT55" s="145">
        <f t="shared" si="30"/>
        <v>3089</v>
      </c>
      <c r="BU55" s="145">
        <f t="shared" si="31"/>
        <v>0</v>
      </c>
      <c r="BV55" s="145">
        <f t="shared" si="32"/>
        <v>732727</v>
      </c>
      <c r="BW55" s="145">
        <f t="shared" si="33"/>
        <v>0</v>
      </c>
      <c r="BX55" s="145">
        <f t="shared" si="34"/>
        <v>732727</v>
      </c>
      <c r="BY55" s="145">
        <f t="shared" si="35"/>
        <v>0</v>
      </c>
      <c r="BZ55" s="145">
        <f t="shared" si="36"/>
        <v>0</v>
      </c>
      <c r="CA55" s="145">
        <f t="shared" si="37"/>
        <v>406916</v>
      </c>
      <c r="CB55" s="145">
        <f t="shared" si="38"/>
        <v>0</v>
      </c>
      <c r="CC55" s="145">
        <f t="shared" si="39"/>
        <v>406916</v>
      </c>
      <c r="CD55" s="145">
        <f t="shared" si="40"/>
        <v>0</v>
      </c>
      <c r="CE55" s="145">
        <f t="shared" si="41"/>
        <v>0</v>
      </c>
      <c r="CF55" s="145">
        <f t="shared" si="42"/>
        <v>0</v>
      </c>
      <c r="CG55" s="145">
        <f t="shared" si="43"/>
        <v>0</v>
      </c>
      <c r="CH55" s="145">
        <f t="shared" si="44"/>
        <v>0</v>
      </c>
      <c r="CI55" s="145">
        <f t="shared" si="45"/>
        <v>1198183</v>
      </c>
    </row>
    <row r="56" spans="1:87" ht="12" customHeight="1">
      <c r="A56" s="142" t="s">
        <v>105</v>
      </c>
      <c r="B56" s="139" t="s">
        <v>424</v>
      </c>
      <c r="C56" s="142" t="s">
        <v>425</v>
      </c>
      <c r="D56" s="145">
        <f t="shared" si="4"/>
        <v>479511</v>
      </c>
      <c r="E56" s="145">
        <f t="shared" si="5"/>
        <v>442160</v>
      </c>
      <c r="F56" s="145">
        <v>0</v>
      </c>
      <c r="G56" s="145">
        <v>359289</v>
      </c>
      <c r="H56" s="145">
        <v>0</v>
      </c>
      <c r="I56" s="145">
        <v>82871</v>
      </c>
      <c r="J56" s="145">
        <v>37351</v>
      </c>
      <c r="K56" s="145"/>
      <c r="L56" s="145">
        <f t="shared" si="6"/>
        <v>3241212</v>
      </c>
      <c r="M56" s="145">
        <f t="shared" si="7"/>
        <v>1351743</v>
      </c>
      <c r="N56" s="145">
        <v>115034</v>
      </c>
      <c r="O56" s="145">
        <v>0</v>
      </c>
      <c r="P56" s="145">
        <v>1236709</v>
      </c>
      <c r="Q56" s="145">
        <v>0</v>
      </c>
      <c r="R56" s="145">
        <f t="shared" si="8"/>
        <v>1211569</v>
      </c>
      <c r="S56" s="145">
        <v>0</v>
      </c>
      <c r="T56" s="145">
        <v>1211569</v>
      </c>
      <c r="U56" s="145">
        <v>0</v>
      </c>
      <c r="V56" s="145">
        <v>13440</v>
      </c>
      <c r="W56" s="145">
        <f t="shared" si="9"/>
        <v>664460</v>
      </c>
      <c r="X56" s="145">
        <v>0</v>
      </c>
      <c r="Y56" s="145">
        <v>0</v>
      </c>
      <c r="Z56" s="145">
        <v>0</v>
      </c>
      <c r="AA56" s="145">
        <v>664460</v>
      </c>
      <c r="AB56" s="145"/>
      <c r="AC56" s="145">
        <v>0</v>
      </c>
      <c r="AD56" s="145">
        <v>163429</v>
      </c>
      <c r="AE56" s="145">
        <f t="shared" si="10"/>
        <v>3884152</v>
      </c>
      <c r="AF56" s="145">
        <f t="shared" si="11"/>
        <v>0</v>
      </c>
      <c r="AG56" s="145">
        <f t="shared" si="12"/>
        <v>0</v>
      </c>
      <c r="AH56" s="145">
        <v>0</v>
      </c>
      <c r="AI56" s="145">
        <v>0</v>
      </c>
      <c r="AJ56" s="145">
        <v>0</v>
      </c>
      <c r="AK56" s="145">
        <v>0</v>
      </c>
      <c r="AL56" s="145">
        <v>0</v>
      </c>
      <c r="AM56" s="145"/>
      <c r="AN56" s="145">
        <f t="shared" si="13"/>
        <v>0</v>
      </c>
      <c r="AO56" s="145">
        <f t="shared" si="14"/>
        <v>0</v>
      </c>
      <c r="AP56" s="145">
        <v>0</v>
      </c>
      <c r="AQ56" s="145">
        <v>0</v>
      </c>
      <c r="AR56" s="145">
        <v>0</v>
      </c>
      <c r="AS56" s="145">
        <v>0</v>
      </c>
      <c r="AT56" s="145">
        <f t="shared" si="15"/>
        <v>0</v>
      </c>
      <c r="AU56" s="145">
        <v>0</v>
      </c>
      <c r="AV56" s="145">
        <v>0</v>
      </c>
      <c r="AW56" s="145">
        <v>0</v>
      </c>
      <c r="AX56" s="145">
        <v>0</v>
      </c>
      <c r="AY56" s="145">
        <f t="shared" si="16"/>
        <v>0</v>
      </c>
      <c r="AZ56" s="145">
        <v>0</v>
      </c>
      <c r="BA56" s="145">
        <v>0</v>
      </c>
      <c r="BB56" s="145">
        <v>0</v>
      </c>
      <c r="BC56" s="145">
        <v>0</v>
      </c>
      <c r="BD56" s="145"/>
      <c r="BE56" s="145">
        <v>0</v>
      </c>
      <c r="BF56" s="145">
        <v>0</v>
      </c>
      <c r="BG56" s="145">
        <f t="shared" si="17"/>
        <v>0</v>
      </c>
      <c r="BH56" s="145">
        <f t="shared" si="18"/>
        <v>479511</v>
      </c>
      <c r="BI56" s="145">
        <f t="shared" si="19"/>
        <v>442160</v>
      </c>
      <c r="BJ56" s="145">
        <f t="shared" si="20"/>
        <v>0</v>
      </c>
      <c r="BK56" s="145">
        <f t="shared" si="21"/>
        <v>359289</v>
      </c>
      <c r="BL56" s="145">
        <f t="shared" si="22"/>
        <v>0</v>
      </c>
      <c r="BM56" s="145">
        <f t="shared" si="23"/>
        <v>82871</v>
      </c>
      <c r="BN56" s="145">
        <f t="shared" si="24"/>
        <v>37351</v>
      </c>
      <c r="BO56" s="145">
        <f t="shared" si="25"/>
        <v>0</v>
      </c>
      <c r="BP56" s="145">
        <f t="shared" si="26"/>
        <v>3241212</v>
      </c>
      <c r="BQ56" s="145">
        <f t="shared" si="27"/>
        <v>1351743</v>
      </c>
      <c r="BR56" s="145">
        <f t="shared" si="28"/>
        <v>115034</v>
      </c>
      <c r="BS56" s="145">
        <f t="shared" si="29"/>
        <v>0</v>
      </c>
      <c r="BT56" s="145">
        <f t="shared" si="30"/>
        <v>1236709</v>
      </c>
      <c r="BU56" s="145">
        <f t="shared" si="31"/>
        <v>0</v>
      </c>
      <c r="BV56" s="145">
        <f t="shared" si="32"/>
        <v>1211569</v>
      </c>
      <c r="BW56" s="145">
        <f t="shared" si="33"/>
        <v>0</v>
      </c>
      <c r="BX56" s="145">
        <f t="shared" si="34"/>
        <v>1211569</v>
      </c>
      <c r="BY56" s="145">
        <f t="shared" si="35"/>
        <v>0</v>
      </c>
      <c r="BZ56" s="145">
        <f t="shared" si="36"/>
        <v>13440</v>
      </c>
      <c r="CA56" s="145">
        <f t="shared" si="37"/>
        <v>664460</v>
      </c>
      <c r="CB56" s="145">
        <f t="shared" si="38"/>
        <v>0</v>
      </c>
      <c r="CC56" s="145">
        <f t="shared" si="39"/>
        <v>0</v>
      </c>
      <c r="CD56" s="145">
        <f t="shared" si="40"/>
        <v>0</v>
      </c>
      <c r="CE56" s="145">
        <f t="shared" si="41"/>
        <v>664460</v>
      </c>
      <c r="CF56" s="145">
        <f t="shared" si="42"/>
        <v>0</v>
      </c>
      <c r="CG56" s="145">
        <f t="shared" si="43"/>
        <v>0</v>
      </c>
      <c r="CH56" s="145">
        <f t="shared" si="44"/>
        <v>163429</v>
      </c>
      <c r="CI56" s="145">
        <f t="shared" si="45"/>
        <v>3884152</v>
      </c>
    </row>
    <row r="57" spans="1:87" ht="12" customHeight="1">
      <c r="A57" s="142" t="s">
        <v>105</v>
      </c>
      <c r="B57" s="139" t="s">
        <v>426</v>
      </c>
      <c r="C57" s="142" t="s">
        <v>427</v>
      </c>
      <c r="D57" s="145">
        <f t="shared" si="4"/>
        <v>3000</v>
      </c>
      <c r="E57" s="145">
        <f t="shared" si="5"/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3000</v>
      </c>
      <c r="K57" s="145"/>
      <c r="L57" s="145">
        <f t="shared" si="6"/>
        <v>598186</v>
      </c>
      <c r="M57" s="145">
        <f t="shared" si="7"/>
        <v>264974</v>
      </c>
      <c r="N57" s="145">
        <v>98665</v>
      </c>
      <c r="O57" s="145">
        <v>0</v>
      </c>
      <c r="P57" s="145">
        <v>166309</v>
      </c>
      <c r="Q57" s="145">
        <v>0</v>
      </c>
      <c r="R57" s="145">
        <f t="shared" si="8"/>
        <v>247850</v>
      </c>
      <c r="S57" s="145">
        <v>0</v>
      </c>
      <c r="T57" s="145">
        <v>247850</v>
      </c>
      <c r="U57" s="145">
        <v>0</v>
      </c>
      <c r="V57" s="145">
        <v>0</v>
      </c>
      <c r="W57" s="145">
        <f t="shared" si="9"/>
        <v>85362</v>
      </c>
      <c r="X57" s="145">
        <v>0</v>
      </c>
      <c r="Y57" s="145">
        <v>42309</v>
      </c>
      <c r="Z57" s="145">
        <v>43053</v>
      </c>
      <c r="AA57" s="145">
        <v>0</v>
      </c>
      <c r="AB57" s="145"/>
      <c r="AC57" s="145">
        <v>0</v>
      </c>
      <c r="AD57" s="145">
        <v>79888</v>
      </c>
      <c r="AE57" s="145">
        <f t="shared" si="10"/>
        <v>681074</v>
      </c>
      <c r="AF57" s="145">
        <f t="shared" si="11"/>
        <v>0</v>
      </c>
      <c r="AG57" s="145">
        <f t="shared" si="12"/>
        <v>0</v>
      </c>
      <c r="AH57" s="145">
        <v>0</v>
      </c>
      <c r="AI57" s="145">
        <v>0</v>
      </c>
      <c r="AJ57" s="145">
        <v>0</v>
      </c>
      <c r="AK57" s="145">
        <v>0</v>
      </c>
      <c r="AL57" s="145">
        <v>0</v>
      </c>
      <c r="AM57" s="145"/>
      <c r="AN57" s="145">
        <f t="shared" si="13"/>
        <v>0</v>
      </c>
      <c r="AO57" s="145">
        <f t="shared" si="14"/>
        <v>0</v>
      </c>
      <c r="AP57" s="145">
        <v>0</v>
      </c>
      <c r="AQ57" s="145">
        <v>0</v>
      </c>
      <c r="AR57" s="145">
        <v>0</v>
      </c>
      <c r="AS57" s="145">
        <v>0</v>
      </c>
      <c r="AT57" s="145">
        <f t="shared" si="15"/>
        <v>0</v>
      </c>
      <c r="AU57" s="145">
        <v>0</v>
      </c>
      <c r="AV57" s="145">
        <v>0</v>
      </c>
      <c r="AW57" s="145">
        <v>0</v>
      </c>
      <c r="AX57" s="145">
        <v>0</v>
      </c>
      <c r="AY57" s="145">
        <f t="shared" si="16"/>
        <v>0</v>
      </c>
      <c r="AZ57" s="145">
        <v>0</v>
      </c>
      <c r="BA57" s="145">
        <v>0</v>
      </c>
      <c r="BB57" s="145">
        <v>0</v>
      </c>
      <c r="BC57" s="145">
        <v>0</v>
      </c>
      <c r="BD57" s="145"/>
      <c r="BE57" s="145">
        <v>0</v>
      </c>
      <c r="BF57" s="145">
        <v>0</v>
      </c>
      <c r="BG57" s="145">
        <f t="shared" si="17"/>
        <v>0</v>
      </c>
      <c r="BH57" s="145">
        <f t="shared" si="18"/>
        <v>3000</v>
      </c>
      <c r="BI57" s="145">
        <f t="shared" si="19"/>
        <v>0</v>
      </c>
      <c r="BJ57" s="145">
        <f t="shared" si="20"/>
        <v>0</v>
      </c>
      <c r="BK57" s="145">
        <f t="shared" si="21"/>
        <v>0</v>
      </c>
      <c r="BL57" s="145">
        <f t="shared" si="22"/>
        <v>0</v>
      </c>
      <c r="BM57" s="145">
        <f t="shared" si="23"/>
        <v>0</v>
      </c>
      <c r="BN57" s="145">
        <f t="shared" si="24"/>
        <v>3000</v>
      </c>
      <c r="BO57" s="145">
        <f t="shared" si="25"/>
        <v>0</v>
      </c>
      <c r="BP57" s="145">
        <f t="shared" si="26"/>
        <v>598186</v>
      </c>
      <c r="BQ57" s="145">
        <f t="shared" si="27"/>
        <v>264974</v>
      </c>
      <c r="BR57" s="145">
        <f t="shared" si="28"/>
        <v>98665</v>
      </c>
      <c r="BS57" s="145">
        <f t="shared" si="29"/>
        <v>0</v>
      </c>
      <c r="BT57" s="145">
        <f t="shared" si="30"/>
        <v>166309</v>
      </c>
      <c r="BU57" s="145">
        <f t="shared" si="31"/>
        <v>0</v>
      </c>
      <c r="BV57" s="145">
        <f t="shared" si="32"/>
        <v>247850</v>
      </c>
      <c r="BW57" s="145">
        <f t="shared" si="33"/>
        <v>0</v>
      </c>
      <c r="BX57" s="145">
        <f t="shared" si="34"/>
        <v>247850</v>
      </c>
      <c r="BY57" s="145">
        <f t="shared" si="35"/>
        <v>0</v>
      </c>
      <c r="BZ57" s="145">
        <f t="shared" si="36"/>
        <v>0</v>
      </c>
      <c r="CA57" s="145">
        <f t="shared" si="37"/>
        <v>85362</v>
      </c>
      <c r="CB57" s="145">
        <f t="shared" si="38"/>
        <v>0</v>
      </c>
      <c r="CC57" s="145">
        <f t="shared" si="39"/>
        <v>42309</v>
      </c>
      <c r="CD57" s="145">
        <f t="shared" si="40"/>
        <v>43053</v>
      </c>
      <c r="CE57" s="145">
        <f t="shared" si="41"/>
        <v>0</v>
      </c>
      <c r="CF57" s="145">
        <f t="shared" si="42"/>
        <v>0</v>
      </c>
      <c r="CG57" s="145">
        <f t="shared" si="43"/>
        <v>0</v>
      </c>
      <c r="CH57" s="145">
        <f t="shared" si="44"/>
        <v>79888</v>
      </c>
      <c r="CI57" s="145">
        <f t="shared" si="45"/>
        <v>681074</v>
      </c>
    </row>
    <row r="58" spans="1:87" ht="12" customHeight="1">
      <c r="A58" s="142" t="s">
        <v>105</v>
      </c>
      <c r="B58" s="139" t="s">
        <v>428</v>
      </c>
      <c r="C58" s="142" t="s">
        <v>429</v>
      </c>
      <c r="D58" s="145">
        <f t="shared" si="4"/>
        <v>17853</v>
      </c>
      <c r="E58" s="145">
        <f t="shared" si="5"/>
        <v>17853</v>
      </c>
      <c r="F58" s="145">
        <v>0</v>
      </c>
      <c r="G58" s="145">
        <v>0</v>
      </c>
      <c r="H58" s="145">
        <v>17853</v>
      </c>
      <c r="I58" s="145">
        <v>0</v>
      </c>
      <c r="J58" s="145">
        <v>0</v>
      </c>
      <c r="K58" s="145"/>
      <c r="L58" s="145">
        <f t="shared" si="6"/>
        <v>1327242</v>
      </c>
      <c r="M58" s="145">
        <f t="shared" si="7"/>
        <v>174583</v>
      </c>
      <c r="N58" s="145">
        <v>174583</v>
      </c>
      <c r="O58" s="145">
        <v>0</v>
      </c>
      <c r="P58" s="145">
        <v>0</v>
      </c>
      <c r="Q58" s="145">
        <v>0</v>
      </c>
      <c r="R58" s="145">
        <f t="shared" si="8"/>
        <v>582881</v>
      </c>
      <c r="S58" s="145">
        <v>0</v>
      </c>
      <c r="T58" s="145">
        <v>582881</v>
      </c>
      <c r="U58" s="145">
        <v>0</v>
      </c>
      <c r="V58" s="145">
        <v>0</v>
      </c>
      <c r="W58" s="145">
        <f t="shared" si="9"/>
        <v>569778</v>
      </c>
      <c r="X58" s="145">
        <v>0</v>
      </c>
      <c r="Y58" s="145">
        <v>544795</v>
      </c>
      <c r="Z58" s="145">
        <v>0</v>
      </c>
      <c r="AA58" s="145">
        <v>24983</v>
      </c>
      <c r="AB58" s="145"/>
      <c r="AC58" s="145">
        <v>0</v>
      </c>
      <c r="AD58" s="145">
        <v>0</v>
      </c>
      <c r="AE58" s="145">
        <f t="shared" si="10"/>
        <v>1345095</v>
      </c>
      <c r="AF58" s="145">
        <f t="shared" si="11"/>
        <v>0</v>
      </c>
      <c r="AG58" s="145">
        <f t="shared" si="12"/>
        <v>0</v>
      </c>
      <c r="AH58" s="145">
        <v>0</v>
      </c>
      <c r="AI58" s="145">
        <v>0</v>
      </c>
      <c r="AJ58" s="145">
        <v>0</v>
      </c>
      <c r="AK58" s="145">
        <v>0</v>
      </c>
      <c r="AL58" s="145">
        <v>0</v>
      </c>
      <c r="AM58" s="145"/>
      <c r="AN58" s="145">
        <f t="shared" si="13"/>
        <v>0</v>
      </c>
      <c r="AO58" s="145">
        <f t="shared" si="14"/>
        <v>0</v>
      </c>
      <c r="AP58" s="145">
        <v>0</v>
      </c>
      <c r="AQ58" s="145">
        <v>0</v>
      </c>
      <c r="AR58" s="145">
        <v>0</v>
      </c>
      <c r="AS58" s="145">
        <v>0</v>
      </c>
      <c r="AT58" s="145">
        <f t="shared" si="15"/>
        <v>0</v>
      </c>
      <c r="AU58" s="145">
        <v>0</v>
      </c>
      <c r="AV58" s="145">
        <v>0</v>
      </c>
      <c r="AW58" s="145">
        <v>0</v>
      </c>
      <c r="AX58" s="145">
        <v>0</v>
      </c>
      <c r="AY58" s="145">
        <f t="shared" si="16"/>
        <v>0</v>
      </c>
      <c r="AZ58" s="145">
        <v>0</v>
      </c>
      <c r="BA58" s="145">
        <v>0</v>
      </c>
      <c r="BB58" s="145">
        <v>0</v>
      </c>
      <c r="BC58" s="145">
        <v>0</v>
      </c>
      <c r="BD58" s="145"/>
      <c r="BE58" s="145">
        <v>0</v>
      </c>
      <c r="BF58" s="145">
        <v>0</v>
      </c>
      <c r="BG58" s="145">
        <f t="shared" si="17"/>
        <v>0</v>
      </c>
      <c r="BH58" s="145">
        <f t="shared" si="18"/>
        <v>17853</v>
      </c>
      <c r="BI58" s="145">
        <f t="shared" si="19"/>
        <v>17853</v>
      </c>
      <c r="BJ58" s="145">
        <f t="shared" si="20"/>
        <v>0</v>
      </c>
      <c r="BK58" s="145">
        <f t="shared" si="21"/>
        <v>0</v>
      </c>
      <c r="BL58" s="145">
        <f t="shared" si="22"/>
        <v>17853</v>
      </c>
      <c r="BM58" s="145">
        <f t="shared" si="23"/>
        <v>0</v>
      </c>
      <c r="BN58" s="145">
        <f t="shared" si="24"/>
        <v>0</v>
      </c>
      <c r="BO58" s="145">
        <f t="shared" si="25"/>
        <v>0</v>
      </c>
      <c r="BP58" s="145">
        <f t="shared" si="26"/>
        <v>1327242</v>
      </c>
      <c r="BQ58" s="145">
        <f t="shared" si="27"/>
        <v>174583</v>
      </c>
      <c r="BR58" s="145">
        <f t="shared" si="28"/>
        <v>174583</v>
      </c>
      <c r="BS58" s="145">
        <f t="shared" si="29"/>
        <v>0</v>
      </c>
      <c r="BT58" s="145">
        <f t="shared" si="30"/>
        <v>0</v>
      </c>
      <c r="BU58" s="145">
        <f t="shared" si="31"/>
        <v>0</v>
      </c>
      <c r="BV58" s="145">
        <f t="shared" si="32"/>
        <v>582881</v>
      </c>
      <c r="BW58" s="145">
        <f t="shared" si="33"/>
        <v>0</v>
      </c>
      <c r="BX58" s="145">
        <f t="shared" si="34"/>
        <v>582881</v>
      </c>
      <c r="BY58" s="145">
        <f t="shared" si="35"/>
        <v>0</v>
      </c>
      <c r="BZ58" s="145">
        <f t="shared" si="36"/>
        <v>0</v>
      </c>
      <c r="CA58" s="145">
        <f t="shared" si="37"/>
        <v>569778</v>
      </c>
      <c r="CB58" s="145">
        <f t="shared" si="38"/>
        <v>0</v>
      </c>
      <c r="CC58" s="145">
        <f t="shared" si="39"/>
        <v>544795</v>
      </c>
      <c r="CD58" s="145">
        <f t="shared" si="40"/>
        <v>0</v>
      </c>
      <c r="CE58" s="145">
        <f t="shared" si="41"/>
        <v>24983</v>
      </c>
      <c r="CF58" s="145">
        <f t="shared" si="42"/>
        <v>0</v>
      </c>
      <c r="CG58" s="145">
        <f t="shared" si="43"/>
        <v>0</v>
      </c>
      <c r="CH58" s="145">
        <f t="shared" si="44"/>
        <v>0</v>
      </c>
      <c r="CI58" s="145">
        <f t="shared" si="45"/>
        <v>1345095</v>
      </c>
    </row>
    <row r="59" spans="1:87" ht="12" customHeight="1">
      <c r="A59" s="142" t="s">
        <v>105</v>
      </c>
      <c r="B59" s="139" t="s">
        <v>430</v>
      </c>
      <c r="C59" s="142" t="s">
        <v>431</v>
      </c>
      <c r="D59" s="145">
        <f t="shared" si="4"/>
        <v>345865</v>
      </c>
      <c r="E59" s="145">
        <f t="shared" si="5"/>
        <v>345865</v>
      </c>
      <c r="F59" s="145">
        <v>0</v>
      </c>
      <c r="G59" s="145">
        <v>345865</v>
      </c>
      <c r="H59" s="145">
        <v>0</v>
      </c>
      <c r="I59" s="145">
        <v>0</v>
      </c>
      <c r="J59" s="145">
        <v>0</v>
      </c>
      <c r="K59" s="145"/>
      <c r="L59" s="145">
        <f t="shared" si="6"/>
        <v>1482507</v>
      </c>
      <c r="M59" s="145">
        <f t="shared" si="7"/>
        <v>427519</v>
      </c>
      <c r="N59" s="145">
        <v>366445</v>
      </c>
      <c r="O59" s="145">
        <v>0</v>
      </c>
      <c r="P59" s="145">
        <v>61074</v>
      </c>
      <c r="Q59" s="145">
        <v>0</v>
      </c>
      <c r="R59" s="145">
        <f t="shared" si="8"/>
        <v>538773</v>
      </c>
      <c r="S59" s="145">
        <v>0</v>
      </c>
      <c r="T59" s="145">
        <v>516545</v>
      </c>
      <c r="U59" s="145">
        <v>22228</v>
      </c>
      <c r="V59" s="145">
        <v>0</v>
      </c>
      <c r="W59" s="145">
        <f t="shared" si="9"/>
        <v>493220</v>
      </c>
      <c r="X59" s="145">
        <v>0</v>
      </c>
      <c r="Y59" s="145">
        <v>493220</v>
      </c>
      <c r="Z59" s="145">
        <v>0</v>
      </c>
      <c r="AA59" s="145">
        <v>0</v>
      </c>
      <c r="AB59" s="145"/>
      <c r="AC59" s="145">
        <v>22995</v>
      </c>
      <c r="AD59" s="145">
        <v>0</v>
      </c>
      <c r="AE59" s="145">
        <f t="shared" si="10"/>
        <v>1828372</v>
      </c>
      <c r="AF59" s="145">
        <f t="shared" si="11"/>
        <v>0</v>
      </c>
      <c r="AG59" s="145">
        <f t="shared" si="12"/>
        <v>0</v>
      </c>
      <c r="AH59" s="145">
        <v>0</v>
      </c>
      <c r="AI59" s="145">
        <v>0</v>
      </c>
      <c r="AJ59" s="145">
        <v>0</v>
      </c>
      <c r="AK59" s="145">
        <v>0</v>
      </c>
      <c r="AL59" s="145">
        <v>0</v>
      </c>
      <c r="AM59" s="145"/>
      <c r="AN59" s="145">
        <f t="shared" si="13"/>
        <v>0</v>
      </c>
      <c r="AO59" s="145">
        <f t="shared" si="14"/>
        <v>0</v>
      </c>
      <c r="AP59" s="145">
        <v>0</v>
      </c>
      <c r="AQ59" s="145">
        <v>0</v>
      </c>
      <c r="AR59" s="145">
        <v>0</v>
      </c>
      <c r="AS59" s="145">
        <v>0</v>
      </c>
      <c r="AT59" s="145">
        <f t="shared" si="15"/>
        <v>0</v>
      </c>
      <c r="AU59" s="145">
        <v>0</v>
      </c>
      <c r="AV59" s="145">
        <v>0</v>
      </c>
      <c r="AW59" s="145">
        <v>0</v>
      </c>
      <c r="AX59" s="145">
        <v>0</v>
      </c>
      <c r="AY59" s="145">
        <f t="shared" si="16"/>
        <v>0</v>
      </c>
      <c r="AZ59" s="145">
        <v>0</v>
      </c>
      <c r="BA59" s="145">
        <v>0</v>
      </c>
      <c r="BB59" s="145">
        <v>0</v>
      </c>
      <c r="BC59" s="145">
        <v>0</v>
      </c>
      <c r="BD59" s="145"/>
      <c r="BE59" s="145">
        <v>0</v>
      </c>
      <c r="BF59" s="145">
        <v>0</v>
      </c>
      <c r="BG59" s="145">
        <f t="shared" si="17"/>
        <v>0</v>
      </c>
      <c r="BH59" s="145">
        <f t="shared" si="18"/>
        <v>345865</v>
      </c>
      <c r="BI59" s="145">
        <f t="shared" si="19"/>
        <v>345865</v>
      </c>
      <c r="BJ59" s="145">
        <f t="shared" si="20"/>
        <v>0</v>
      </c>
      <c r="BK59" s="145">
        <f t="shared" si="21"/>
        <v>345865</v>
      </c>
      <c r="BL59" s="145">
        <f t="shared" si="22"/>
        <v>0</v>
      </c>
      <c r="BM59" s="145">
        <f t="shared" si="23"/>
        <v>0</v>
      </c>
      <c r="BN59" s="145">
        <f t="shared" si="24"/>
        <v>0</v>
      </c>
      <c r="BO59" s="145">
        <f t="shared" si="25"/>
        <v>0</v>
      </c>
      <c r="BP59" s="145">
        <f t="shared" si="26"/>
        <v>1482507</v>
      </c>
      <c r="BQ59" s="145">
        <f t="shared" si="27"/>
        <v>427519</v>
      </c>
      <c r="BR59" s="145">
        <f t="shared" si="28"/>
        <v>366445</v>
      </c>
      <c r="BS59" s="145">
        <f t="shared" si="29"/>
        <v>0</v>
      </c>
      <c r="BT59" s="145">
        <f t="shared" si="30"/>
        <v>61074</v>
      </c>
      <c r="BU59" s="145">
        <f t="shared" si="31"/>
        <v>0</v>
      </c>
      <c r="BV59" s="145">
        <f t="shared" si="32"/>
        <v>538773</v>
      </c>
      <c r="BW59" s="145">
        <f t="shared" si="33"/>
        <v>0</v>
      </c>
      <c r="BX59" s="145">
        <f t="shared" si="34"/>
        <v>516545</v>
      </c>
      <c r="BY59" s="145">
        <f t="shared" si="35"/>
        <v>22228</v>
      </c>
      <c r="BZ59" s="145">
        <f t="shared" si="36"/>
        <v>0</v>
      </c>
      <c r="CA59" s="145">
        <f t="shared" si="37"/>
        <v>493220</v>
      </c>
      <c r="CB59" s="145">
        <f t="shared" si="38"/>
        <v>0</v>
      </c>
      <c r="CC59" s="145">
        <f t="shared" si="39"/>
        <v>493220</v>
      </c>
      <c r="CD59" s="145">
        <f t="shared" si="40"/>
        <v>0</v>
      </c>
      <c r="CE59" s="145">
        <f t="shared" si="41"/>
        <v>0</v>
      </c>
      <c r="CF59" s="145">
        <f t="shared" si="42"/>
        <v>0</v>
      </c>
      <c r="CG59" s="145">
        <f t="shared" si="43"/>
        <v>22995</v>
      </c>
      <c r="CH59" s="145">
        <f t="shared" si="44"/>
        <v>0</v>
      </c>
      <c r="CI59" s="145">
        <f t="shared" si="45"/>
        <v>1828372</v>
      </c>
    </row>
    <row r="60" spans="1:87" ht="12" customHeight="1">
      <c r="A60" s="142" t="s">
        <v>105</v>
      </c>
      <c r="B60" s="139" t="s">
        <v>432</v>
      </c>
      <c r="C60" s="142" t="s">
        <v>433</v>
      </c>
      <c r="D60" s="145">
        <f t="shared" si="4"/>
        <v>0</v>
      </c>
      <c r="E60" s="145">
        <f t="shared" si="5"/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/>
      <c r="L60" s="145">
        <f t="shared" si="6"/>
        <v>830507</v>
      </c>
      <c r="M60" s="145">
        <f t="shared" si="7"/>
        <v>232996</v>
      </c>
      <c r="N60" s="145">
        <v>51644</v>
      </c>
      <c r="O60" s="145">
        <v>0</v>
      </c>
      <c r="P60" s="145">
        <v>181352</v>
      </c>
      <c r="Q60" s="145">
        <v>0</v>
      </c>
      <c r="R60" s="145">
        <f t="shared" si="8"/>
        <v>294553</v>
      </c>
      <c r="S60" s="145">
        <v>0</v>
      </c>
      <c r="T60" s="145">
        <v>294553</v>
      </c>
      <c r="U60" s="145">
        <v>0</v>
      </c>
      <c r="V60" s="145">
        <v>0</v>
      </c>
      <c r="W60" s="145">
        <f t="shared" si="9"/>
        <v>302958</v>
      </c>
      <c r="X60" s="145">
        <v>0</v>
      </c>
      <c r="Y60" s="145">
        <v>148777</v>
      </c>
      <c r="Z60" s="145">
        <v>20766</v>
      </c>
      <c r="AA60" s="145">
        <v>133415</v>
      </c>
      <c r="AB60" s="145"/>
      <c r="AC60" s="145">
        <v>0</v>
      </c>
      <c r="AD60" s="145">
        <v>0</v>
      </c>
      <c r="AE60" s="145">
        <f t="shared" si="10"/>
        <v>830507</v>
      </c>
      <c r="AF60" s="145">
        <f t="shared" si="11"/>
        <v>0</v>
      </c>
      <c r="AG60" s="145">
        <f t="shared" si="12"/>
        <v>0</v>
      </c>
      <c r="AH60" s="145">
        <v>0</v>
      </c>
      <c r="AI60" s="145">
        <v>0</v>
      </c>
      <c r="AJ60" s="145">
        <v>0</v>
      </c>
      <c r="AK60" s="145">
        <v>0</v>
      </c>
      <c r="AL60" s="145">
        <v>0</v>
      </c>
      <c r="AM60" s="145"/>
      <c r="AN60" s="145">
        <f t="shared" si="13"/>
        <v>0</v>
      </c>
      <c r="AO60" s="145">
        <f t="shared" si="14"/>
        <v>0</v>
      </c>
      <c r="AP60" s="145">
        <v>0</v>
      </c>
      <c r="AQ60" s="145">
        <v>0</v>
      </c>
      <c r="AR60" s="145">
        <v>0</v>
      </c>
      <c r="AS60" s="145">
        <v>0</v>
      </c>
      <c r="AT60" s="145">
        <f t="shared" si="15"/>
        <v>0</v>
      </c>
      <c r="AU60" s="145">
        <v>0</v>
      </c>
      <c r="AV60" s="145">
        <v>0</v>
      </c>
      <c r="AW60" s="145">
        <v>0</v>
      </c>
      <c r="AX60" s="145">
        <v>0</v>
      </c>
      <c r="AY60" s="145">
        <f t="shared" si="16"/>
        <v>0</v>
      </c>
      <c r="AZ60" s="145">
        <v>0</v>
      </c>
      <c r="BA60" s="145">
        <v>0</v>
      </c>
      <c r="BB60" s="145">
        <v>0</v>
      </c>
      <c r="BC60" s="145">
        <v>0</v>
      </c>
      <c r="BD60" s="145"/>
      <c r="BE60" s="145">
        <v>0</v>
      </c>
      <c r="BF60" s="145">
        <v>0</v>
      </c>
      <c r="BG60" s="145">
        <f t="shared" si="17"/>
        <v>0</v>
      </c>
      <c r="BH60" s="145">
        <f t="shared" si="18"/>
        <v>0</v>
      </c>
      <c r="BI60" s="145">
        <f t="shared" si="19"/>
        <v>0</v>
      </c>
      <c r="BJ60" s="145">
        <f t="shared" si="20"/>
        <v>0</v>
      </c>
      <c r="BK60" s="145">
        <f t="shared" si="21"/>
        <v>0</v>
      </c>
      <c r="BL60" s="145">
        <f t="shared" si="22"/>
        <v>0</v>
      </c>
      <c r="BM60" s="145">
        <f t="shared" si="23"/>
        <v>0</v>
      </c>
      <c r="BN60" s="145">
        <f t="shared" si="24"/>
        <v>0</v>
      </c>
      <c r="BO60" s="145">
        <f t="shared" si="25"/>
        <v>0</v>
      </c>
      <c r="BP60" s="145">
        <f t="shared" si="26"/>
        <v>830507</v>
      </c>
      <c r="BQ60" s="145">
        <f t="shared" si="27"/>
        <v>232996</v>
      </c>
      <c r="BR60" s="145">
        <f t="shared" si="28"/>
        <v>51644</v>
      </c>
      <c r="BS60" s="145">
        <f t="shared" si="29"/>
        <v>0</v>
      </c>
      <c r="BT60" s="145">
        <f t="shared" si="30"/>
        <v>181352</v>
      </c>
      <c r="BU60" s="145">
        <f t="shared" si="31"/>
        <v>0</v>
      </c>
      <c r="BV60" s="145">
        <f t="shared" si="32"/>
        <v>294553</v>
      </c>
      <c r="BW60" s="145">
        <f t="shared" si="33"/>
        <v>0</v>
      </c>
      <c r="BX60" s="145">
        <f t="shared" si="34"/>
        <v>294553</v>
      </c>
      <c r="BY60" s="145">
        <f t="shared" si="35"/>
        <v>0</v>
      </c>
      <c r="BZ60" s="145">
        <f t="shared" si="36"/>
        <v>0</v>
      </c>
      <c r="CA60" s="145">
        <f t="shared" si="37"/>
        <v>302958</v>
      </c>
      <c r="CB60" s="145">
        <f t="shared" si="38"/>
        <v>0</v>
      </c>
      <c r="CC60" s="145">
        <f t="shared" si="39"/>
        <v>148777</v>
      </c>
      <c r="CD60" s="145">
        <f t="shared" si="40"/>
        <v>20766</v>
      </c>
      <c r="CE60" s="145">
        <f t="shared" si="41"/>
        <v>133415</v>
      </c>
      <c r="CF60" s="145">
        <f t="shared" si="42"/>
        <v>0</v>
      </c>
      <c r="CG60" s="145">
        <f t="shared" si="43"/>
        <v>0</v>
      </c>
      <c r="CH60" s="145">
        <f t="shared" si="44"/>
        <v>0</v>
      </c>
      <c r="CI60" s="145">
        <f t="shared" si="45"/>
        <v>830507</v>
      </c>
    </row>
    <row r="61" spans="1:87" ht="12" customHeight="1">
      <c r="A61" s="142" t="s">
        <v>105</v>
      </c>
      <c r="B61" s="139" t="s">
        <v>434</v>
      </c>
      <c r="C61" s="142" t="s">
        <v>435</v>
      </c>
      <c r="D61" s="145">
        <f t="shared" si="4"/>
        <v>0</v>
      </c>
      <c r="E61" s="145">
        <f t="shared" si="5"/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/>
      <c r="L61" s="145">
        <f t="shared" si="6"/>
        <v>0</v>
      </c>
      <c r="M61" s="145">
        <f t="shared" si="7"/>
        <v>0</v>
      </c>
      <c r="N61" s="145">
        <v>0</v>
      </c>
      <c r="O61" s="145">
        <v>0</v>
      </c>
      <c r="P61" s="145">
        <v>0</v>
      </c>
      <c r="Q61" s="145">
        <v>0</v>
      </c>
      <c r="R61" s="145">
        <f t="shared" si="8"/>
        <v>0</v>
      </c>
      <c r="S61" s="145">
        <v>0</v>
      </c>
      <c r="T61" s="145">
        <v>0</v>
      </c>
      <c r="U61" s="145">
        <v>0</v>
      </c>
      <c r="V61" s="145">
        <v>0</v>
      </c>
      <c r="W61" s="145">
        <f t="shared" si="9"/>
        <v>0</v>
      </c>
      <c r="X61" s="145">
        <v>0</v>
      </c>
      <c r="Y61" s="145">
        <v>0</v>
      </c>
      <c r="Z61" s="145">
        <v>0</v>
      </c>
      <c r="AA61" s="145">
        <v>0</v>
      </c>
      <c r="AB61" s="145"/>
      <c r="AC61" s="145">
        <v>0</v>
      </c>
      <c r="AD61" s="145">
        <v>0</v>
      </c>
      <c r="AE61" s="145">
        <f t="shared" si="10"/>
        <v>0</v>
      </c>
      <c r="AF61" s="145">
        <f t="shared" si="11"/>
        <v>26742</v>
      </c>
      <c r="AG61" s="145">
        <f t="shared" si="12"/>
        <v>26742</v>
      </c>
      <c r="AH61" s="145">
        <v>0</v>
      </c>
      <c r="AI61" s="145">
        <v>26742</v>
      </c>
      <c r="AJ61" s="145">
        <v>0</v>
      </c>
      <c r="AK61" s="145">
        <v>0</v>
      </c>
      <c r="AL61" s="145">
        <v>0</v>
      </c>
      <c r="AM61" s="145"/>
      <c r="AN61" s="145">
        <f t="shared" si="13"/>
        <v>342851</v>
      </c>
      <c r="AO61" s="145">
        <f t="shared" si="14"/>
        <v>234494</v>
      </c>
      <c r="AP61" s="145">
        <v>234494</v>
      </c>
      <c r="AQ61" s="145">
        <v>0</v>
      </c>
      <c r="AR61" s="145">
        <v>0</v>
      </c>
      <c r="AS61" s="145">
        <v>0</v>
      </c>
      <c r="AT61" s="145">
        <f t="shared" si="15"/>
        <v>90746</v>
      </c>
      <c r="AU61" s="145">
        <v>0</v>
      </c>
      <c r="AV61" s="145">
        <v>90746</v>
      </c>
      <c r="AW61" s="145">
        <v>0</v>
      </c>
      <c r="AX61" s="145">
        <v>0</v>
      </c>
      <c r="AY61" s="145">
        <f t="shared" si="16"/>
        <v>17611</v>
      </c>
      <c r="AZ61" s="145">
        <v>0</v>
      </c>
      <c r="BA61" s="145">
        <v>12697</v>
      </c>
      <c r="BB61" s="145">
        <v>0</v>
      </c>
      <c r="BC61" s="145">
        <v>4914</v>
      </c>
      <c r="BD61" s="145"/>
      <c r="BE61" s="145">
        <v>0</v>
      </c>
      <c r="BF61" s="145">
        <v>349582</v>
      </c>
      <c r="BG61" s="145">
        <f t="shared" si="17"/>
        <v>719175</v>
      </c>
      <c r="BH61" s="145">
        <f t="shared" si="18"/>
        <v>26742</v>
      </c>
      <c r="BI61" s="145">
        <f t="shared" si="19"/>
        <v>26742</v>
      </c>
      <c r="BJ61" s="145">
        <f t="shared" si="20"/>
        <v>0</v>
      </c>
      <c r="BK61" s="145">
        <f t="shared" si="21"/>
        <v>26742</v>
      </c>
      <c r="BL61" s="145">
        <f t="shared" si="22"/>
        <v>0</v>
      </c>
      <c r="BM61" s="145">
        <f t="shared" si="23"/>
        <v>0</v>
      </c>
      <c r="BN61" s="145">
        <f t="shared" si="24"/>
        <v>0</v>
      </c>
      <c r="BO61" s="145">
        <f t="shared" si="25"/>
        <v>0</v>
      </c>
      <c r="BP61" s="145">
        <f t="shared" si="26"/>
        <v>342851</v>
      </c>
      <c r="BQ61" s="145">
        <f t="shared" si="27"/>
        <v>234494</v>
      </c>
      <c r="BR61" s="145">
        <f t="shared" si="28"/>
        <v>234494</v>
      </c>
      <c r="BS61" s="145">
        <f t="shared" si="29"/>
        <v>0</v>
      </c>
      <c r="BT61" s="145">
        <f t="shared" si="30"/>
        <v>0</v>
      </c>
      <c r="BU61" s="145">
        <f t="shared" si="31"/>
        <v>0</v>
      </c>
      <c r="BV61" s="145">
        <f t="shared" si="32"/>
        <v>90746</v>
      </c>
      <c r="BW61" s="145">
        <f t="shared" si="33"/>
        <v>0</v>
      </c>
      <c r="BX61" s="145">
        <f t="shared" si="34"/>
        <v>90746</v>
      </c>
      <c r="BY61" s="145">
        <f t="shared" si="35"/>
        <v>0</v>
      </c>
      <c r="BZ61" s="145">
        <f t="shared" si="36"/>
        <v>0</v>
      </c>
      <c r="CA61" s="145">
        <f t="shared" si="37"/>
        <v>17611</v>
      </c>
      <c r="CB61" s="145">
        <f t="shared" si="38"/>
        <v>0</v>
      </c>
      <c r="CC61" s="145">
        <f t="shared" si="39"/>
        <v>12697</v>
      </c>
      <c r="CD61" s="145">
        <f t="shared" si="40"/>
        <v>0</v>
      </c>
      <c r="CE61" s="145">
        <f t="shared" si="41"/>
        <v>4914</v>
      </c>
      <c r="CF61" s="145">
        <f t="shared" si="42"/>
        <v>0</v>
      </c>
      <c r="CG61" s="145">
        <f t="shared" si="43"/>
        <v>0</v>
      </c>
      <c r="CH61" s="145">
        <f t="shared" si="44"/>
        <v>349582</v>
      </c>
      <c r="CI61" s="145">
        <f t="shared" si="45"/>
        <v>719175</v>
      </c>
    </row>
    <row r="62" spans="1:87" ht="12" customHeight="1">
      <c r="A62" s="142" t="s">
        <v>105</v>
      </c>
      <c r="B62" s="139" t="s">
        <v>436</v>
      </c>
      <c r="C62" s="142" t="s">
        <v>437</v>
      </c>
      <c r="D62" s="145">
        <f t="shared" si="4"/>
        <v>43583</v>
      </c>
      <c r="E62" s="145">
        <f t="shared" si="5"/>
        <v>38688</v>
      </c>
      <c r="F62" s="145">
        <v>0</v>
      </c>
      <c r="G62" s="145">
        <v>0</v>
      </c>
      <c r="H62" s="145">
        <v>0</v>
      </c>
      <c r="I62" s="145">
        <v>38688</v>
      </c>
      <c r="J62" s="145">
        <v>4895</v>
      </c>
      <c r="K62" s="145"/>
      <c r="L62" s="145">
        <f t="shared" si="6"/>
        <v>382674</v>
      </c>
      <c r="M62" s="145">
        <f t="shared" si="7"/>
        <v>40256</v>
      </c>
      <c r="N62" s="145">
        <v>40256</v>
      </c>
      <c r="O62" s="145">
        <v>0</v>
      </c>
      <c r="P62" s="145">
        <v>0</v>
      </c>
      <c r="Q62" s="145">
        <v>0</v>
      </c>
      <c r="R62" s="145">
        <f t="shared" si="8"/>
        <v>18979</v>
      </c>
      <c r="S62" s="145">
        <v>0</v>
      </c>
      <c r="T62" s="145">
        <v>18979</v>
      </c>
      <c r="U62" s="145">
        <v>0</v>
      </c>
      <c r="V62" s="145">
        <v>0</v>
      </c>
      <c r="W62" s="145">
        <f t="shared" si="9"/>
        <v>323439</v>
      </c>
      <c r="X62" s="145">
        <v>0</v>
      </c>
      <c r="Y62" s="145">
        <v>267704</v>
      </c>
      <c r="Z62" s="145">
        <v>3663</v>
      </c>
      <c r="AA62" s="145">
        <v>52072</v>
      </c>
      <c r="AB62" s="145"/>
      <c r="AC62" s="145">
        <v>0</v>
      </c>
      <c r="AD62" s="145">
        <v>0</v>
      </c>
      <c r="AE62" s="145">
        <f t="shared" si="10"/>
        <v>426257</v>
      </c>
      <c r="AF62" s="145">
        <f t="shared" si="11"/>
        <v>0</v>
      </c>
      <c r="AG62" s="145">
        <f t="shared" si="12"/>
        <v>0</v>
      </c>
      <c r="AH62" s="145">
        <v>0</v>
      </c>
      <c r="AI62" s="145">
        <v>0</v>
      </c>
      <c r="AJ62" s="145">
        <v>0</v>
      </c>
      <c r="AK62" s="145">
        <v>0</v>
      </c>
      <c r="AL62" s="145">
        <v>0</v>
      </c>
      <c r="AM62" s="145"/>
      <c r="AN62" s="145">
        <f t="shared" si="13"/>
        <v>0</v>
      </c>
      <c r="AO62" s="145">
        <f t="shared" si="14"/>
        <v>0</v>
      </c>
      <c r="AP62" s="145">
        <v>0</v>
      </c>
      <c r="AQ62" s="145">
        <v>0</v>
      </c>
      <c r="AR62" s="145">
        <v>0</v>
      </c>
      <c r="AS62" s="145">
        <v>0</v>
      </c>
      <c r="AT62" s="145">
        <f t="shared" si="15"/>
        <v>0</v>
      </c>
      <c r="AU62" s="145">
        <v>0</v>
      </c>
      <c r="AV62" s="145">
        <v>0</v>
      </c>
      <c r="AW62" s="145">
        <v>0</v>
      </c>
      <c r="AX62" s="145">
        <v>0</v>
      </c>
      <c r="AY62" s="145">
        <f t="shared" si="16"/>
        <v>0</v>
      </c>
      <c r="AZ62" s="145">
        <v>0</v>
      </c>
      <c r="BA62" s="145">
        <v>0</v>
      </c>
      <c r="BB62" s="145">
        <v>0</v>
      </c>
      <c r="BC62" s="145">
        <v>0</v>
      </c>
      <c r="BD62" s="145"/>
      <c r="BE62" s="145">
        <v>0</v>
      </c>
      <c r="BF62" s="145">
        <v>0</v>
      </c>
      <c r="BG62" s="145">
        <f t="shared" si="17"/>
        <v>0</v>
      </c>
      <c r="BH62" s="145">
        <f t="shared" si="18"/>
        <v>43583</v>
      </c>
      <c r="BI62" s="145">
        <f t="shared" si="19"/>
        <v>38688</v>
      </c>
      <c r="BJ62" s="145">
        <f t="shared" si="20"/>
        <v>0</v>
      </c>
      <c r="BK62" s="145">
        <f t="shared" si="21"/>
        <v>0</v>
      </c>
      <c r="BL62" s="145">
        <f t="shared" si="22"/>
        <v>0</v>
      </c>
      <c r="BM62" s="145">
        <f t="shared" si="23"/>
        <v>38688</v>
      </c>
      <c r="BN62" s="145">
        <f t="shared" si="24"/>
        <v>4895</v>
      </c>
      <c r="BO62" s="145">
        <f t="shared" si="25"/>
        <v>0</v>
      </c>
      <c r="BP62" s="145">
        <f t="shared" si="26"/>
        <v>382674</v>
      </c>
      <c r="BQ62" s="145">
        <f t="shared" si="27"/>
        <v>40256</v>
      </c>
      <c r="BR62" s="145">
        <f t="shared" si="28"/>
        <v>40256</v>
      </c>
      <c r="BS62" s="145">
        <f t="shared" si="29"/>
        <v>0</v>
      </c>
      <c r="BT62" s="145">
        <f t="shared" si="30"/>
        <v>0</v>
      </c>
      <c r="BU62" s="145">
        <f t="shared" si="31"/>
        <v>0</v>
      </c>
      <c r="BV62" s="145">
        <f t="shared" si="32"/>
        <v>18979</v>
      </c>
      <c r="BW62" s="145">
        <f t="shared" si="33"/>
        <v>0</v>
      </c>
      <c r="BX62" s="145">
        <f t="shared" si="34"/>
        <v>18979</v>
      </c>
      <c r="BY62" s="145">
        <f t="shared" si="35"/>
        <v>0</v>
      </c>
      <c r="BZ62" s="145">
        <f t="shared" si="36"/>
        <v>0</v>
      </c>
      <c r="CA62" s="145">
        <f t="shared" si="37"/>
        <v>323439</v>
      </c>
      <c r="CB62" s="145">
        <f t="shared" si="38"/>
        <v>0</v>
      </c>
      <c r="CC62" s="145">
        <f t="shared" si="39"/>
        <v>267704</v>
      </c>
      <c r="CD62" s="145">
        <f t="shared" si="40"/>
        <v>3663</v>
      </c>
      <c r="CE62" s="145">
        <f t="shared" si="41"/>
        <v>52072</v>
      </c>
      <c r="CF62" s="145">
        <f t="shared" si="42"/>
        <v>0</v>
      </c>
      <c r="CG62" s="145">
        <f t="shared" si="43"/>
        <v>0</v>
      </c>
      <c r="CH62" s="145">
        <f t="shared" si="44"/>
        <v>0</v>
      </c>
      <c r="CI62" s="145">
        <f t="shared" si="45"/>
        <v>426257</v>
      </c>
    </row>
    <row r="63" spans="1:87" ht="12" customHeight="1">
      <c r="A63" s="142" t="s">
        <v>105</v>
      </c>
      <c r="B63" s="139" t="s">
        <v>438</v>
      </c>
      <c r="C63" s="142" t="s">
        <v>439</v>
      </c>
      <c r="D63" s="145">
        <f t="shared" si="4"/>
        <v>0</v>
      </c>
      <c r="E63" s="145">
        <f t="shared" si="5"/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/>
      <c r="L63" s="145">
        <f t="shared" si="6"/>
        <v>255994</v>
      </c>
      <c r="M63" s="145">
        <f t="shared" si="7"/>
        <v>48961</v>
      </c>
      <c r="N63" s="145">
        <v>48961</v>
      </c>
      <c r="O63" s="145">
        <v>0</v>
      </c>
      <c r="P63" s="145">
        <v>0</v>
      </c>
      <c r="Q63" s="145">
        <v>0</v>
      </c>
      <c r="R63" s="145">
        <f t="shared" si="8"/>
        <v>29585</v>
      </c>
      <c r="S63" s="145">
        <v>0</v>
      </c>
      <c r="T63" s="145">
        <v>29585</v>
      </c>
      <c r="U63" s="145">
        <v>0</v>
      </c>
      <c r="V63" s="145">
        <v>0</v>
      </c>
      <c r="W63" s="145">
        <f t="shared" si="9"/>
        <v>174292</v>
      </c>
      <c r="X63" s="145">
        <v>0</v>
      </c>
      <c r="Y63" s="145">
        <v>174292</v>
      </c>
      <c r="Z63" s="145">
        <v>0</v>
      </c>
      <c r="AA63" s="145">
        <v>0</v>
      </c>
      <c r="AB63" s="145"/>
      <c r="AC63" s="145">
        <v>3156</v>
      </c>
      <c r="AD63" s="145">
        <v>93355</v>
      </c>
      <c r="AE63" s="145">
        <f t="shared" si="10"/>
        <v>349349</v>
      </c>
      <c r="AF63" s="145">
        <f t="shared" si="11"/>
        <v>0</v>
      </c>
      <c r="AG63" s="145">
        <f t="shared" si="12"/>
        <v>0</v>
      </c>
      <c r="AH63" s="145">
        <v>0</v>
      </c>
      <c r="AI63" s="145">
        <v>0</v>
      </c>
      <c r="AJ63" s="145">
        <v>0</v>
      </c>
      <c r="AK63" s="145">
        <v>0</v>
      </c>
      <c r="AL63" s="145">
        <v>0</v>
      </c>
      <c r="AM63" s="145"/>
      <c r="AN63" s="145">
        <f t="shared" si="13"/>
        <v>0</v>
      </c>
      <c r="AO63" s="145">
        <f t="shared" si="14"/>
        <v>0</v>
      </c>
      <c r="AP63" s="145">
        <v>0</v>
      </c>
      <c r="AQ63" s="145">
        <v>0</v>
      </c>
      <c r="AR63" s="145">
        <v>0</v>
      </c>
      <c r="AS63" s="145">
        <v>0</v>
      </c>
      <c r="AT63" s="145">
        <f t="shared" si="15"/>
        <v>0</v>
      </c>
      <c r="AU63" s="145">
        <v>0</v>
      </c>
      <c r="AV63" s="145">
        <v>0</v>
      </c>
      <c r="AW63" s="145">
        <v>0</v>
      </c>
      <c r="AX63" s="145">
        <v>0</v>
      </c>
      <c r="AY63" s="145">
        <f t="shared" si="16"/>
        <v>0</v>
      </c>
      <c r="AZ63" s="145">
        <v>0</v>
      </c>
      <c r="BA63" s="145">
        <v>0</v>
      </c>
      <c r="BB63" s="145">
        <v>0</v>
      </c>
      <c r="BC63" s="145">
        <v>0</v>
      </c>
      <c r="BD63" s="145"/>
      <c r="BE63" s="145">
        <v>0</v>
      </c>
      <c r="BF63" s="145">
        <v>0</v>
      </c>
      <c r="BG63" s="145">
        <f t="shared" si="17"/>
        <v>0</v>
      </c>
      <c r="BH63" s="145">
        <f t="shared" si="18"/>
        <v>0</v>
      </c>
      <c r="BI63" s="145">
        <f t="shared" si="19"/>
        <v>0</v>
      </c>
      <c r="BJ63" s="145">
        <f t="shared" si="20"/>
        <v>0</v>
      </c>
      <c r="BK63" s="145">
        <f t="shared" si="21"/>
        <v>0</v>
      </c>
      <c r="BL63" s="145">
        <f t="shared" si="22"/>
        <v>0</v>
      </c>
      <c r="BM63" s="145">
        <f t="shared" si="23"/>
        <v>0</v>
      </c>
      <c r="BN63" s="145">
        <f t="shared" si="24"/>
        <v>0</v>
      </c>
      <c r="BO63" s="145">
        <f t="shared" si="25"/>
        <v>0</v>
      </c>
      <c r="BP63" s="145">
        <f t="shared" si="26"/>
        <v>255994</v>
      </c>
      <c r="BQ63" s="145">
        <f t="shared" si="27"/>
        <v>48961</v>
      </c>
      <c r="BR63" s="145">
        <f t="shared" si="28"/>
        <v>48961</v>
      </c>
      <c r="BS63" s="145">
        <f t="shared" si="29"/>
        <v>0</v>
      </c>
      <c r="BT63" s="145">
        <f t="shared" si="30"/>
        <v>0</v>
      </c>
      <c r="BU63" s="145">
        <f t="shared" si="31"/>
        <v>0</v>
      </c>
      <c r="BV63" s="145">
        <f t="shared" si="32"/>
        <v>29585</v>
      </c>
      <c r="BW63" s="145">
        <f t="shared" si="33"/>
        <v>0</v>
      </c>
      <c r="BX63" s="145">
        <f t="shared" si="34"/>
        <v>29585</v>
      </c>
      <c r="BY63" s="145">
        <f t="shared" si="35"/>
        <v>0</v>
      </c>
      <c r="BZ63" s="145">
        <f t="shared" si="36"/>
        <v>0</v>
      </c>
      <c r="CA63" s="145">
        <f t="shared" si="37"/>
        <v>174292</v>
      </c>
      <c r="CB63" s="145">
        <f t="shared" si="38"/>
        <v>0</v>
      </c>
      <c r="CC63" s="145">
        <f t="shared" si="39"/>
        <v>174292</v>
      </c>
      <c r="CD63" s="145">
        <f t="shared" si="40"/>
        <v>0</v>
      </c>
      <c r="CE63" s="145">
        <f t="shared" si="41"/>
        <v>0</v>
      </c>
      <c r="CF63" s="145">
        <f t="shared" si="42"/>
        <v>0</v>
      </c>
      <c r="CG63" s="145">
        <f t="shared" si="43"/>
        <v>3156</v>
      </c>
      <c r="CH63" s="145">
        <f t="shared" si="44"/>
        <v>93355</v>
      </c>
      <c r="CI63" s="145">
        <f t="shared" si="45"/>
        <v>349349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2" t="s">
        <v>320</v>
      </c>
      <c r="B2" s="152" t="s">
        <v>306</v>
      </c>
      <c r="C2" s="165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3"/>
      <c r="B3" s="153"/>
      <c r="C3" s="166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3"/>
      <c r="B4" s="153"/>
      <c r="C4" s="167"/>
      <c r="D4" s="90" t="s">
        <v>260</v>
      </c>
      <c r="E4" s="7"/>
      <c r="F4" s="82"/>
      <c r="G4" s="90" t="s">
        <v>1</v>
      </c>
      <c r="H4" s="7"/>
      <c r="I4" s="82"/>
      <c r="J4" s="169" t="s">
        <v>317</v>
      </c>
      <c r="K4" s="172" t="s">
        <v>318</v>
      </c>
      <c r="L4" s="90" t="s">
        <v>261</v>
      </c>
      <c r="M4" s="7"/>
      <c r="N4" s="82"/>
      <c r="O4" s="90" t="s">
        <v>1</v>
      </c>
      <c r="P4" s="7"/>
      <c r="Q4" s="82"/>
      <c r="R4" s="169" t="s">
        <v>317</v>
      </c>
      <c r="S4" s="172" t="s">
        <v>318</v>
      </c>
      <c r="T4" s="90" t="s">
        <v>261</v>
      </c>
      <c r="U4" s="7"/>
      <c r="V4" s="82"/>
      <c r="W4" s="90" t="s">
        <v>1</v>
      </c>
      <c r="X4" s="7"/>
      <c r="Y4" s="82"/>
      <c r="Z4" s="169" t="s">
        <v>317</v>
      </c>
      <c r="AA4" s="172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9" t="s">
        <v>317</v>
      </c>
      <c r="AI4" s="172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9" t="s">
        <v>317</v>
      </c>
      <c r="AQ4" s="172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9" t="s">
        <v>317</v>
      </c>
      <c r="AY4" s="172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3"/>
      <c r="B5" s="153"/>
      <c r="C5" s="167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70"/>
      <c r="K5" s="167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70"/>
      <c r="S5" s="167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70"/>
      <c r="AA5" s="167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70"/>
      <c r="AI5" s="167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70"/>
      <c r="AQ5" s="167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70"/>
      <c r="AY5" s="167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4"/>
      <c r="B6" s="154"/>
      <c r="C6" s="168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71"/>
      <c r="K6" s="168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71"/>
      <c r="S6" s="168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71"/>
      <c r="AA6" s="168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71"/>
      <c r="AI6" s="168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71"/>
      <c r="AQ6" s="168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71"/>
      <c r="AY6" s="168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43" t="s">
        <v>456</v>
      </c>
      <c r="B7" s="144" t="s">
        <v>412</v>
      </c>
      <c r="C7" s="143" t="s">
        <v>457</v>
      </c>
      <c r="D7" s="141">
        <f aca="true" t="shared" si="0" ref="D7:I7">SUM(D8:D50)</f>
        <v>992533</v>
      </c>
      <c r="E7" s="141">
        <f t="shared" si="0"/>
        <v>11878294</v>
      </c>
      <c r="F7" s="141">
        <f t="shared" si="0"/>
        <v>12870827</v>
      </c>
      <c r="G7" s="141">
        <f t="shared" si="0"/>
        <v>25901</v>
      </c>
      <c r="H7" s="141">
        <f t="shared" si="0"/>
        <v>1751663</v>
      </c>
      <c r="I7" s="141">
        <f t="shared" si="0"/>
        <v>1777564</v>
      </c>
      <c r="J7" s="147" t="s">
        <v>440</v>
      </c>
      <c r="K7" s="147" t="s">
        <v>440</v>
      </c>
      <c r="L7" s="141">
        <f aca="true" t="shared" si="1" ref="L7:Q7">SUM(L8:L50)</f>
        <v>876073</v>
      </c>
      <c r="M7" s="141">
        <f t="shared" si="1"/>
        <v>11793525</v>
      </c>
      <c r="N7" s="141">
        <f t="shared" si="1"/>
        <v>12669598</v>
      </c>
      <c r="O7" s="141">
        <f t="shared" si="1"/>
        <v>0</v>
      </c>
      <c r="P7" s="141">
        <f t="shared" si="1"/>
        <v>846650</v>
      </c>
      <c r="Q7" s="141">
        <f t="shared" si="1"/>
        <v>846650</v>
      </c>
      <c r="R7" s="147" t="s">
        <v>440</v>
      </c>
      <c r="S7" s="147" t="s">
        <v>440</v>
      </c>
      <c r="T7" s="141">
        <f aca="true" t="shared" si="2" ref="T7:Y7">SUM(T8:T50)</f>
        <v>116460</v>
      </c>
      <c r="U7" s="141">
        <f t="shared" si="2"/>
        <v>84769</v>
      </c>
      <c r="V7" s="141">
        <f t="shared" si="2"/>
        <v>201229</v>
      </c>
      <c r="W7" s="141">
        <f t="shared" si="2"/>
        <v>25901</v>
      </c>
      <c r="X7" s="141">
        <f t="shared" si="2"/>
        <v>905013</v>
      </c>
      <c r="Y7" s="141">
        <f t="shared" si="2"/>
        <v>930914</v>
      </c>
      <c r="Z7" s="147" t="s">
        <v>440</v>
      </c>
      <c r="AA7" s="147" t="s">
        <v>440</v>
      </c>
      <c r="AB7" s="141"/>
      <c r="AC7" s="141"/>
      <c r="AD7" s="141"/>
      <c r="AE7" s="141"/>
      <c r="AF7" s="141"/>
      <c r="AG7" s="141"/>
      <c r="AH7" s="147" t="s">
        <v>440</v>
      </c>
      <c r="AI7" s="147" t="s">
        <v>440</v>
      </c>
      <c r="AJ7" s="141">
        <f aca="true" t="shared" si="3" ref="AJ7:AO7">SUM(AJ8:AJ50)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7" t="s">
        <v>440</v>
      </c>
      <c r="AQ7" s="147" t="s">
        <v>440</v>
      </c>
      <c r="AR7" s="141">
        <f aca="true" t="shared" si="4" ref="AR7:AW7">SUM(AR8:AR50)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7" t="s">
        <v>440</v>
      </c>
      <c r="AY7" s="147" t="s">
        <v>440</v>
      </c>
      <c r="AZ7" s="141">
        <f aca="true" t="shared" si="5" ref="AZ7:BE7">SUM(AZ8:AZ50)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6" t="s">
        <v>105</v>
      </c>
      <c r="B8" s="143" t="s">
        <v>326</v>
      </c>
      <c r="C8" s="146" t="s">
        <v>327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7" t="s">
        <v>440</v>
      </c>
      <c r="K8" s="147" t="s">
        <v>441</v>
      </c>
      <c r="L8" s="141">
        <v>0</v>
      </c>
      <c r="M8" s="141">
        <v>0</v>
      </c>
      <c r="N8" s="141">
        <f>L8+M8</f>
        <v>0</v>
      </c>
      <c r="O8" s="141">
        <v>0</v>
      </c>
      <c r="P8" s="141">
        <v>0</v>
      </c>
      <c r="Q8" s="141">
        <f>O8+P8</f>
        <v>0</v>
      </c>
      <c r="R8" s="147" t="s">
        <v>440</v>
      </c>
      <c r="S8" s="147" t="s">
        <v>441</v>
      </c>
      <c r="T8" s="141">
        <v>0</v>
      </c>
      <c r="U8" s="141">
        <v>0</v>
      </c>
      <c r="V8" s="141">
        <f>T8+U8</f>
        <v>0</v>
      </c>
      <c r="W8" s="141">
        <v>0</v>
      </c>
      <c r="X8" s="141">
        <v>0</v>
      </c>
      <c r="Y8" s="141">
        <f>W8+X8</f>
        <v>0</v>
      </c>
      <c r="Z8" s="147" t="s">
        <v>440</v>
      </c>
      <c r="AA8" s="147" t="s">
        <v>441</v>
      </c>
      <c r="AB8" s="141">
        <v>0</v>
      </c>
      <c r="AC8" s="141">
        <v>0</v>
      </c>
      <c r="AD8" s="141">
        <f>AB8+AC8</f>
        <v>0</v>
      </c>
      <c r="AE8" s="141">
        <v>0</v>
      </c>
      <c r="AF8" s="141">
        <v>0</v>
      </c>
      <c r="AG8" s="141">
        <f>AE8+AF8</f>
        <v>0</v>
      </c>
      <c r="AH8" s="147" t="s">
        <v>440</v>
      </c>
      <c r="AI8" s="147" t="s">
        <v>441</v>
      </c>
      <c r="AJ8" s="141">
        <v>0</v>
      </c>
      <c r="AK8" s="141">
        <v>0</v>
      </c>
      <c r="AL8" s="141">
        <f>AJ8+AK8</f>
        <v>0</v>
      </c>
      <c r="AM8" s="141">
        <v>0</v>
      </c>
      <c r="AN8" s="141">
        <v>0</v>
      </c>
      <c r="AO8" s="141">
        <f>AM8+AN8</f>
        <v>0</v>
      </c>
      <c r="AP8" s="147" t="s">
        <v>440</v>
      </c>
      <c r="AQ8" s="147" t="s">
        <v>441</v>
      </c>
      <c r="AR8" s="141">
        <v>0</v>
      </c>
      <c r="AS8" s="141">
        <v>0</v>
      </c>
      <c r="AT8" s="141">
        <f>AR8+AS8</f>
        <v>0</v>
      </c>
      <c r="AU8" s="141">
        <v>0</v>
      </c>
      <c r="AV8" s="141">
        <v>0</v>
      </c>
      <c r="AW8" s="141">
        <f>AU8+AV8</f>
        <v>0</v>
      </c>
      <c r="AX8" s="147" t="s">
        <v>440</v>
      </c>
      <c r="AY8" s="147" t="s">
        <v>441</v>
      </c>
      <c r="AZ8" s="141">
        <v>0</v>
      </c>
      <c r="BA8" s="141">
        <v>0</v>
      </c>
      <c r="BB8" s="141">
        <f>AZ8+BA8</f>
        <v>0</v>
      </c>
      <c r="BC8" s="141">
        <v>0</v>
      </c>
      <c r="BD8" s="141">
        <v>0</v>
      </c>
      <c r="BE8" s="141">
        <f>BC8+BD8</f>
        <v>0</v>
      </c>
    </row>
    <row r="9" spans="1:57" ht="12" customHeight="1">
      <c r="A9" s="146" t="s">
        <v>105</v>
      </c>
      <c r="B9" s="143" t="s">
        <v>328</v>
      </c>
      <c r="C9" s="146" t="s">
        <v>329</v>
      </c>
      <c r="D9" s="141">
        <f aca="true" t="shared" si="6" ref="D9:D50">SUM(L9,T9,AB9,AJ9,AR9,AZ9)</f>
        <v>30778</v>
      </c>
      <c r="E9" s="141">
        <f aca="true" t="shared" si="7" ref="E9:E50">SUM(M9,U9,AC9,AK9,AS9,BA9)</f>
        <v>131896</v>
      </c>
      <c r="F9" s="141">
        <f aca="true" t="shared" si="8" ref="F9:F50">SUM(D9:E9)</f>
        <v>162674</v>
      </c>
      <c r="G9" s="141">
        <f aca="true" t="shared" si="9" ref="G9:G50">SUM(O9,W9,AE9,AM9,AU9,BC9)</f>
        <v>0</v>
      </c>
      <c r="H9" s="141">
        <f aca="true" t="shared" si="10" ref="H9:H50">SUM(P9,X9,AF9,AN9,AV9,BD9)</f>
        <v>47999</v>
      </c>
      <c r="I9" s="141">
        <f aca="true" t="shared" si="11" ref="I9:I50">SUM(G9:H9)</f>
        <v>47999</v>
      </c>
      <c r="J9" s="147" t="s">
        <v>430</v>
      </c>
      <c r="K9" s="147" t="s">
        <v>431</v>
      </c>
      <c r="L9" s="141">
        <v>30778</v>
      </c>
      <c r="M9" s="141">
        <v>131896</v>
      </c>
      <c r="N9" s="141">
        <f aca="true" t="shared" si="12" ref="N9:N50">L9+M9</f>
        <v>162674</v>
      </c>
      <c r="O9" s="141">
        <v>0</v>
      </c>
      <c r="P9" s="141">
        <v>0</v>
      </c>
      <c r="Q9" s="141">
        <f aca="true" t="shared" si="13" ref="Q9:Q50">O9+P9</f>
        <v>0</v>
      </c>
      <c r="R9" s="147" t="s">
        <v>418</v>
      </c>
      <c r="S9" s="147" t="s">
        <v>419</v>
      </c>
      <c r="T9" s="141">
        <v>0</v>
      </c>
      <c r="U9" s="141">
        <v>0</v>
      </c>
      <c r="V9" s="141">
        <f aca="true" t="shared" si="14" ref="V9:V50">T9+U9</f>
        <v>0</v>
      </c>
      <c r="W9" s="141">
        <v>0</v>
      </c>
      <c r="X9" s="141">
        <v>47999</v>
      </c>
      <c r="Y9" s="141">
        <f aca="true" t="shared" si="15" ref="Y9:Y50">W9+X9</f>
        <v>47999</v>
      </c>
      <c r="Z9" s="147" t="s">
        <v>440</v>
      </c>
      <c r="AA9" s="147" t="s">
        <v>441</v>
      </c>
      <c r="AB9" s="141">
        <v>0</v>
      </c>
      <c r="AC9" s="141">
        <v>0</v>
      </c>
      <c r="AD9" s="141">
        <f aca="true" t="shared" si="16" ref="AD9:AD50">AB9+AC9</f>
        <v>0</v>
      </c>
      <c r="AE9" s="141">
        <v>0</v>
      </c>
      <c r="AF9" s="141">
        <v>0</v>
      </c>
      <c r="AG9" s="141">
        <f aca="true" t="shared" si="17" ref="AG9:AG50">AE9+AF9</f>
        <v>0</v>
      </c>
      <c r="AH9" s="147" t="s">
        <v>440</v>
      </c>
      <c r="AI9" s="147" t="s">
        <v>441</v>
      </c>
      <c r="AJ9" s="141">
        <v>0</v>
      </c>
      <c r="AK9" s="141">
        <v>0</v>
      </c>
      <c r="AL9" s="141">
        <f aca="true" t="shared" si="18" ref="AL9:AL50">AJ9+AK9</f>
        <v>0</v>
      </c>
      <c r="AM9" s="141">
        <v>0</v>
      </c>
      <c r="AN9" s="141">
        <v>0</v>
      </c>
      <c r="AO9" s="141">
        <f aca="true" t="shared" si="19" ref="AO9:AO50">AM9+AN9</f>
        <v>0</v>
      </c>
      <c r="AP9" s="147" t="s">
        <v>440</v>
      </c>
      <c r="AQ9" s="147" t="s">
        <v>441</v>
      </c>
      <c r="AR9" s="141">
        <v>0</v>
      </c>
      <c r="AS9" s="141">
        <v>0</v>
      </c>
      <c r="AT9" s="141">
        <f aca="true" t="shared" si="20" ref="AT9:AT50">AR9+AS9</f>
        <v>0</v>
      </c>
      <c r="AU9" s="141">
        <v>0</v>
      </c>
      <c r="AV9" s="141">
        <v>0</v>
      </c>
      <c r="AW9" s="141">
        <f aca="true" t="shared" si="21" ref="AW9:AW50">AU9+AV9</f>
        <v>0</v>
      </c>
      <c r="AX9" s="147" t="s">
        <v>440</v>
      </c>
      <c r="AY9" s="147" t="s">
        <v>441</v>
      </c>
      <c r="AZ9" s="141">
        <v>0</v>
      </c>
      <c r="BA9" s="141">
        <v>0</v>
      </c>
      <c r="BB9" s="141">
        <f aca="true" t="shared" si="22" ref="BB9:BB50">AZ9+BA9</f>
        <v>0</v>
      </c>
      <c r="BC9" s="141">
        <v>0</v>
      </c>
      <c r="BD9" s="141">
        <v>0</v>
      </c>
      <c r="BE9" s="141">
        <f aca="true" t="shared" si="23" ref="BE9:BE50">BC9+BD9</f>
        <v>0</v>
      </c>
    </row>
    <row r="10" spans="1:57" ht="12" customHeight="1">
      <c r="A10" s="146" t="s">
        <v>105</v>
      </c>
      <c r="B10" s="143" t="s">
        <v>330</v>
      </c>
      <c r="C10" s="146" t="s">
        <v>331</v>
      </c>
      <c r="D10" s="141">
        <f t="shared" si="6"/>
        <v>1208</v>
      </c>
      <c r="E10" s="141">
        <f t="shared" si="7"/>
        <v>441943</v>
      </c>
      <c r="F10" s="141">
        <f t="shared" si="8"/>
        <v>443151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7" t="s">
        <v>428</v>
      </c>
      <c r="K10" s="147" t="s">
        <v>429</v>
      </c>
      <c r="L10" s="141">
        <v>1208</v>
      </c>
      <c r="M10" s="141">
        <v>441943</v>
      </c>
      <c r="N10" s="141">
        <f t="shared" si="12"/>
        <v>443151</v>
      </c>
      <c r="O10" s="141">
        <v>0</v>
      </c>
      <c r="P10" s="141">
        <v>0</v>
      </c>
      <c r="Q10" s="141">
        <f t="shared" si="13"/>
        <v>0</v>
      </c>
      <c r="R10" s="147" t="s">
        <v>440</v>
      </c>
      <c r="S10" s="147" t="s">
        <v>441</v>
      </c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7" t="s">
        <v>440</v>
      </c>
      <c r="AA10" s="147" t="s">
        <v>441</v>
      </c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7" t="s">
        <v>440</v>
      </c>
      <c r="AI10" s="147" t="s">
        <v>441</v>
      </c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7" t="s">
        <v>440</v>
      </c>
      <c r="AQ10" s="147" t="s">
        <v>441</v>
      </c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7" t="s">
        <v>440</v>
      </c>
      <c r="AY10" s="147" t="s">
        <v>441</v>
      </c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6" t="s">
        <v>105</v>
      </c>
      <c r="B11" s="143" t="s">
        <v>332</v>
      </c>
      <c r="C11" s="146" t="s">
        <v>333</v>
      </c>
      <c r="D11" s="141">
        <f t="shared" si="6"/>
        <v>0</v>
      </c>
      <c r="E11" s="141">
        <f t="shared" si="7"/>
        <v>1405002</v>
      </c>
      <c r="F11" s="141">
        <f t="shared" si="8"/>
        <v>1405002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7" t="s">
        <v>414</v>
      </c>
      <c r="K11" s="147" t="s">
        <v>415</v>
      </c>
      <c r="L11" s="141">
        <v>0</v>
      </c>
      <c r="M11" s="141">
        <v>1405002</v>
      </c>
      <c r="N11" s="141">
        <f t="shared" si="12"/>
        <v>1405002</v>
      </c>
      <c r="O11" s="141">
        <v>0</v>
      </c>
      <c r="P11" s="141">
        <v>0</v>
      </c>
      <c r="Q11" s="141">
        <f t="shared" si="13"/>
        <v>0</v>
      </c>
      <c r="R11" s="147" t="s">
        <v>440</v>
      </c>
      <c r="S11" s="147" t="s">
        <v>441</v>
      </c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7" t="s">
        <v>440</v>
      </c>
      <c r="AA11" s="147" t="s">
        <v>441</v>
      </c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7" t="s">
        <v>440</v>
      </c>
      <c r="AI11" s="147" t="s">
        <v>441</v>
      </c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7" t="s">
        <v>440</v>
      </c>
      <c r="AQ11" s="147" t="s">
        <v>441</v>
      </c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7" t="s">
        <v>440</v>
      </c>
      <c r="AY11" s="147" t="s">
        <v>441</v>
      </c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6" t="s">
        <v>105</v>
      </c>
      <c r="B12" s="143" t="s">
        <v>334</v>
      </c>
      <c r="C12" s="146" t="s">
        <v>335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7" t="s">
        <v>440</v>
      </c>
      <c r="K12" s="147" t="s">
        <v>441</v>
      </c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7" t="s">
        <v>440</v>
      </c>
      <c r="S12" s="147" t="s">
        <v>441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7" t="s">
        <v>440</v>
      </c>
      <c r="AA12" s="147" t="s">
        <v>441</v>
      </c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7" t="s">
        <v>440</v>
      </c>
      <c r="AI12" s="147" t="s">
        <v>441</v>
      </c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7" t="s">
        <v>440</v>
      </c>
      <c r="AQ12" s="147" t="s">
        <v>441</v>
      </c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7" t="s">
        <v>440</v>
      </c>
      <c r="AY12" s="147" t="s">
        <v>441</v>
      </c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6" t="s">
        <v>105</v>
      </c>
      <c r="B13" s="143" t="s">
        <v>336</v>
      </c>
      <c r="C13" s="146" t="s">
        <v>337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7" t="s">
        <v>440</v>
      </c>
      <c r="K13" s="147" t="s">
        <v>441</v>
      </c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7" t="s">
        <v>440</v>
      </c>
      <c r="S13" s="147" t="s">
        <v>441</v>
      </c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7" t="s">
        <v>440</v>
      </c>
      <c r="AA13" s="147" t="s">
        <v>441</v>
      </c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7" t="s">
        <v>440</v>
      </c>
      <c r="AI13" s="147" t="s">
        <v>441</v>
      </c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7" t="s">
        <v>440</v>
      </c>
      <c r="AQ13" s="147" t="s">
        <v>441</v>
      </c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7" t="s">
        <v>440</v>
      </c>
      <c r="AY13" s="147" t="s">
        <v>441</v>
      </c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6" t="s">
        <v>105</v>
      </c>
      <c r="B14" s="143" t="s">
        <v>338</v>
      </c>
      <c r="C14" s="146" t="s">
        <v>339</v>
      </c>
      <c r="D14" s="141">
        <f t="shared" si="6"/>
        <v>619</v>
      </c>
      <c r="E14" s="141">
        <f t="shared" si="7"/>
        <v>440630</v>
      </c>
      <c r="F14" s="141">
        <f t="shared" si="8"/>
        <v>441249</v>
      </c>
      <c r="G14" s="141">
        <f t="shared" si="9"/>
        <v>0</v>
      </c>
      <c r="H14" s="141">
        <f t="shared" si="10"/>
        <v>95603</v>
      </c>
      <c r="I14" s="141">
        <f t="shared" si="11"/>
        <v>95603</v>
      </c>
      <c r="J14" s="147" t="s">
        <v>416</v>
      </c>
      <c r="K14" s="147" t="s">
        <v>417</v>
      </c>
      <c r="L14" s="141">
        <v>619</v>
      </c>
      <c r="M14" s="141">
        <v>440630</v>
      </c>
      <c r="N14" s="141">
        <f t="shared" si="12"/>
        <v>441249</v>
      </c>
      <c r="O14" s="141">
        <v>0</v>
      </c>
      <c r="P14" s="141">
        <v>95603</v>
      </c>
      <c r="Q14" s="141">
        <f t="shared" si="13"/>
        <v>95603</v>
      </c>
      <c r="R14" s="147" t="s">
        <v>440</v>
      </c>
      <c r="S14" s="147" t="s">
        <v>441</v>
      </c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7" t="s">
        <v>440</v>
      </c>
      <c r="AA14" s="147" t="s">
        <v>441</v>
      </c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7" t="s">
        <v>440</v>
      </c>
      <c r="AI14" s="147" t="s">
        <v>441</v>
      </c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7" t="s">
        <v>440</v>
      </c>
      <c r="AQ14" s="147" t="s">
        <v>441</v>
      </c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7" t="s">
        <v>440</v>
      </c>
      <c r="AY14" s="147" t="s">
        <v>441</v>
      </c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6" t="s">
        <v>105</v>
      </c>
      <c r="B15" s="143" t="s">
        <v>340</v>
      </c>
      <c r="C15" s="146" t="s">
        <v>341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7" t="s">
        <v>440</v>
      </c>
      <c r="K15" s="147" t="s">
        <v>441</v>
      </c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0</v>
      </c>
      <c r="Q15" s="141">
        <f t="shared" si="13"/>
        <v>0</v>
      </c>
      <c r="R15" s="147" t="s">
        <v>440</v>
      </c>
      <c r="S15" s="147" t="s">
        <v>441</v>
      </c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7" t="s">
        <v>440</v>
      </c>
      <c r="AA15" s="147" t="s">
        <v>441</v>
      </c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7" t="s">
        <v>440</v>
      </c>
      <c r="AI15" s="147" t="s">
        <v>441</v>
      </c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7" t="s">
        <v>440</v>
      </c>
      <c r="AQ15" s="147" t="s">
        <v>441</v>
      </c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7" t="s">
        <v>440</v>
      </c>
      <c r="AY15" s="147" t="s">
        <v>441</v>
      </c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6" t="s">
        <v>105</v>
      </c>
      <c r="B16" s="143" t="s">
        <v>342</v>
      </c>
      <c r="C16" s="146" t="s">
        <v>343</v>
      </c>
      <c r="D16" s="141">
        <f t="shared" si="6"/>
        <v>645</v>
      </c>
      <c r="E16" s="141">
        <f t="shared" si="7"/>
        <v>235884</v>
      </c>
      <c r="F16" s="141">
        <f t="shared" si="8"/>
        <v>236529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7" t="s">
        <v>428</v>
      </c>
      <c r="K16" s="147" t="s">
        <v>429</v>
      </c>
      <c r="L16" s="141">
        <v>645</v>
      </c>
      <c r="M16" s="141">
        <v>235884</v>
      </c>
      <c r="N16" s="141">
        <f t="shared" si="12"/>
        <v>236529</v>
      </c>
      <c r="O16" s="141">
        <v>0</v>
      </c>
      <c r="P16" s="141">
        <v>0</v>
      </c>
      <c r="Q16" s="141">
        <f t="shared" si="13"/>
        <v>0</v>
      </c>
      <c r="R16" s="147" t="s">
        <v>440</v>
      </c>
      <c r="S16" s="147" t="s">
        <v>441</v>
      </c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7" t="s">
        <v>440</v>
      </c>
      <c r="AA16" s="147" t="s">
        <v>441</v>
      </c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7" t="s">
        <v>440</v>
      </c>
      <c r="AI16" s="147" t="s">
        <v>441</v>
      </c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7" t="s">
        <v>440</v>
      </c>
      <c r="AQ16" s="147" t="s">
        <v>441</v>
      </c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7" t="s">
        <v>440</v>
      </c>
      <c r="AY16" s="147" t="s">
        <v>441</v>
      </c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6" t="s">
        <v>105</v>
      </c>
      <c r="B17" s="143" t="s">
        <v>344</v>
      </c>
      <c r="C17" s="146" t="s">
        <v>345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7" t="s">
        <v>440</v>
      </c>
      <c r="K17" s="147" t="s">
        <v>441</v>
      </c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0</v>
      </c>
      <c r="Q17" s="141">
        <f t="shared" si="13"/>
        <v>0</v>
      </c>
      <c r="R17" s="147" t="s">
        <v>440</v>
      </c>
      <c r="S17" s="147" t="s">
        <v>441</v>
      </c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7" t="s">
        <v>440</v>
      </c>
      <c r="AA17" s="147" t="s">
        <v>441</v>
      </c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7" t="s">
        <v>440</v>
      </c>
      <c r="AI17" s="147" t="s">
        <v>441</v>
      </c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7" t="s">
        <v>440</v>
      </c>
      <c r="AQ17" s="147" t="s">
        <v>441</v>
      </c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7" t="s">
        <v>440</v>
      </c>
      <c r="AY17" s="147" t="s">
        <v>441</v>
      </c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6" t="s">
        <v>105</v>
      </c>
      <c r="B18" s="143" t="s">
        <v>346</v>
      </c>
      <c r="C18" s="146" t="s">
        <v>347</v>
      </c>
      <c r="D18" s="141">
        <f t="shared" si="6"/>
        <v>0</v>
      </c>
      <c r="E18" s="141">
        <f t="shared" si="7"/>
        <v>141447</v>
      </c>
      <c r="F18" s="141">
        <f t="shared" si="8"/>
        <v>141447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7" t="s">
        <v>438</v>
      </c>
      <c r="K18" s="147" t="s">
        <v>442</v>
      </c>
      <c r="L18" s="141">
        <v>0</v>
      </c>
      <c r="M18" s="141">
        <v>141447</v>
      </c>
      <c r="N18" s="141">
        <f t="shared" si="12"/>
        <v>141447</v>
      </c>
      <c r="O18" s="141">
        <v>0</v>
      </c>
      <c r="P18" s="141">
        <v>0</v>
      </c>
      <c r="Q18" s="141">
        <f t="shared" si="13"/>
        <v>0</v>
      </c>
      <c r="R18" s="147" t="s">
        <v>440</v>
      </c>
      <c r="S18" s="147" t="s">
        <v>441</v>
      </c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7" t="s">
        <v>440</v>
      </c>
      <c r="AA18" s="147" t="s">
        <v>441</v>
      </c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7" t="s">
        <v>440</v>
      </c>
      <c r="AI18" s="147" t="s">
        <v>441</v>
      </c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7" t="s">
        <v>440</v>
      </c>
      <c r="AQ18" s="147" t="s">
        <v>441</v>
      </c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7" t="s">
        <v>440</v>
      </c>
      <c r="AY18" s="147" t="s">
        <v>441</v>
      </c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6" t="s">
        <v>105</v>
      </c>
      <c r="B19" s="143" t="s">
        <v>348</v>
      </c>
      <c r="C19" s="146" t="s">
        <v>349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7" t="s">
        <v>440</v>
      </c>
      <c r="K19" s="147" t="s">
        <v>441</v>
      </c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7" t="s">
        <v>440</v>
      </c>
      <c r="S19" s="147" t="s">
        <v>441</v>
      </c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7" t="s">
        <v>440</v>
      </c>
      <c r="AA19" s="147" t="s">
        <v>441</v>
      </c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7" t="s">
        <v>440</v>
      </c>
      <c r="AI19" s="147" t="s">
        <v>441</v>
      </c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7" t="s">
        <v>440</v>
      </c>
      <c r="AQ19" s="147" t="s">
        <v>441</v>
      </c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7" t="s">
        <v>440</v>
      </c>
      <c r="AY19" s="147" t="s">
        <v>441</v>
      </c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6" t="s">
        <v>105</v>
      </c>
      <c r="B20" s="143" t="s">
        <v>350</v>
      </c>
      <c r="C20" s="146" t="s">
        <v>351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7" t="s">
        <v>440</v>
      </c>
      <c r="K20" s="147" t="s">
        <v>441</v>
      </c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7" t="s">
        <v>440</v>
      </c>
      <c r="S20" s="147" t="s">
        <v>441</v>
      </c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7" t="s">
        <v>440</v>
      </c>
      <c r="AA20" s="147" t="s">
        <v>441</v>
      </c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7" t="s">
        <v>440</v>
      </c>
      <c r="AI20" s="147" t="s">
        <v>441</v>
      </c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7" t="s">
        <v>440</v>
      </c>
      <c r="AQ20" s="147" t="s">
        <v>441</v>
      </c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7" t="s">
        <v>440</v>
      </c>
      <c r="AY20" s="147" t="s">
        <v>441</v>
      </c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6" t="s">
        <v>105</v>
      </c>
      <c r="B21" s="143" t="s">
        <v>352</v>
      </c>
      <c r="C21" s="146" t="s">
        <v>353</v>
      </c>
      <c r="D21" s="141">
        <f t="shared" si="6"/>
        <v>11004</v>
      </c>
      <c r="E21" s="141">
        <f t="shared" si="7"/>
        <v>766567</v>
      </c>
      <c r="F21" s="141">
        <f t="shared" si="8"/>
        <v>777571</v>
      </c>
      <c r="G21" s="141">
        <f t="shared" si="9"/>
        <v>0</v>
      </c>
      <c r="H21" s="141">
        <f t="shared" si="10"/>
        <v>199699</v>
      </c>
      <c r="I21" s="141">
        <f t="shared" si="11"/>
        <v>199699</v>
      </c>
      <c r="J21" s="147" t="s">
        <v>422</v>
      </c>
      <c r="K21" s="147" t="s">
        <v>423</v>
      </c>
      <c r="L21" s="141">
        <v>11004</v>
      </c>
      <c r="M21" s="141">
        <v>766567</v>
      </c>
      <c r="N21" s="141">
        <f t="shared" si="12"/>
        <v>777571</v>
      </c>
      <c r="O21" s="141">
        <v>0</v>
      </c>
      <c r="P21" s="141">
        <v>199699</v>
      </c>
      <c r="Q21" s="141">
        <f t="shared" si="13"/>
        <v>199699</v>
      </c>
      <c r="R21" s="147" t="s">
        <v>440</v>
      </c>
      <c r="S21" s="147" t="s">
        <v>441</v>
      </c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7" t="s">
        <v>440</v>
      </c>
      <c r="AA21" s="147" t="s">
        <v>441</v>
      </c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7" t="s">
        <v>440</v>
      </c>
      <c r="AI21" s="147" t="s">
        <v>441</v>
      </c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7" t="s">
        <v>440</v>
      </c>
      <c r="AQ21" s="147" t="s">
        <v>441</v>
      </c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7" t="s">
        <v>440</v>
      </c>
      <c r="AY21" s="147" t="s">
        <v>441</v>
      </c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6" t="s">
        <v>105</v>
      </c>
      <c r="B22" s="143" t="s">
        <v>354</v>
      </c>
      <c r="C22" s="146" t="s">
        <v>355</v>
      </c>
      <c r="D22" s="141">
        <f t="shared" si="6"/>
        <v>101442</v>
      </c>
      <c r="E22" s="141">
        <f t="shared" si="7"/>
        <v>434723</v>
      </c>
      <c r="F22" s="141">
        <f t="shared" si="8"/>
        <v>536165</v>
      </c>
      <c r="G22" s="141">
        <f t="shared" si="9"/>
        <v>0</v>
      </c>
      <c r="H22" s="141">
        <f t="shared" si="10"/>
        <v>107995</v>
      </c>
      <c r="I22" s="141">
        <f t="shared" si="11"/>
        <v>107995</v>
      </c>
      <c r="J22" s="147" t="s">
        <v>430</v>
      </c>
      <c r="K22" s="147" t="s">
        <v>431</v>
      </c>
      <c r="L22" s="141">
        <v>101442</v>
      </c>
      <c r="M22" s="141">
        <v>434723</v>
      </c>
      <c r="N22" s="141">
        <f t="shared" si="12"/>
        <v>536165</v>
      </c>
      <c r="O22" s="141">
        <v>0</v>
      </c>
      <c r="P22" s="141">
        <v>0</v>
      </c>
      <c r="Q22" s="141">
        <f t="shared" si="13"/>
        <v>0</v>
      </c>
      <c r="R22" s="147" t="s">
        <v>418</v>
      </c>
      <c r="S22" s="147" t="s">
        <v>419</v>
      </c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107995</v>
      </c>
      <c r="Y22" s="141">
        <f t="shared" si="15"/>
        <v>107995</v>
      </c>
      <c r="Z22" s="147" t="s">
        <v>440</v>
      </c>
      <c r="AA22" s="147" t="s">
        <v>441</v>
      </c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7" t="s">
        <v>440</v>
      </c>
      <c r="AI22" s="147" t="s">
        <v>441</v>
      </c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7" t="s">
        <v>440</v>
      </c>
      <c r="AQ22" s="147" t="s">
        <v>441</v>
      </c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7" t="s">
        <v>440</v>
      </c>
      <c r="AY22" s="147" t="s">
        <v>441</v>
      </c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6" t="s">
        <v>105</v>
      </c>
      <c r="B23" s="143" t="s">
        <v>356</v>
      </c>
      <c r="C23" s="146" t="s">
        <v>357</v>
      </c>
      <c r="D23" s="141">
        <f t="shared" si="6"/>
        <v>0</v>
      </c>
      <c r="E23" s="141">
        <f t="shared" si="7"/>
        <v>95260</v>
      </c>
      <c r="F23" s="141">
        <f t="shared" si="8"/>
        <v>95260</v>
      </c>
      <c r="G23" s="141">
        <f t="shared" si="9"/>
        <v>0</v>
      </c>
      <c r="H23" s="141">
        <f t="shared" si="10"/>
        <v>0</v>
      </c>
      <c r="I23" s="141">
        <f t="shared" si="11"/>
        <v>0</v>
      </c>
      <c r="J23" s="147" t="s">
        <v>438</v>
      </c>
      <c r="K23" s="147" t="s">
        <v>443</v>
      </c>
      <c r="L23" s="141">
        <v>0</v>
      </c>
      <c r="M23" s="141">
        <v>95260</v>
      </c>
      <c r="N23" s="141">
        <f t="shared" si="12"/>
        <v>95260</v>
      </c>
      <c r="O23" s="141">
        <v>0</v>
      </c>
      <c r="P23" s="141">
        <v>0</v>
      </c>
      <c r="Q23" s="141">
        <f t="shared" si="13"/>
        <v>0</v>
      </c>
      <c r="R23" s="147" t="s">
        <v>440</v>
      </c>
      <c r="S23" s="147" t="s">
        <v>441</v>
      </c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7" t="s">
        <v>440</v>
      </c>
      <c r="AA23" s="147" t="s">
        <v>441</v>
      </c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7" t="s">
        <v>440</v>
      </c>
      <c r="AI23" s="147" t="s">
        <v>441</v>
      </c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7" t="s">
        <v>440</v>
      </c>
      <c r="AQ23" s="147" t="s">
        <v>441</v>
      </c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7" t="s">
        <v>440</v>
      </c>
      <c r="AY23" s="147" t="s">
        <v>441</v>
      </c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6" t="s">
        <v>105</v>
      </c>
      <c r="B24" s="143" t="s">
        <v>358</v>
      </c>
      <c r="C24" s="146" t="s">
        <v>359</v>
      </c>
      <c r="D24" s="141">
        <f t="shared" si="6"/>
        <v>79570</v>
      </c>
      <c r="E24" s="141">
        <f t="shared" si="7"/>
        <v>340991</v>
      </c>
      <c r="F24" s="141">
        <f t="shared" si="8"/>
        <v>420561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7" t="s">
        <v>430</v>
      </c>
      <c r="K24" s="147" t="s">
        <v>431</v>
      </c>
      <c r="L24" s="141">
        <v>79570</v>
      </c>
      <c r="M24" s="141">
        <v>340991</v>
      </c>
      <c r="N24" s="141">
        <f t="shared" si="12"/>
        <v>420561</v>
      </c>
      <c r="O24" s="141">
        <v>0</v>
      </c>
      <c r="P24" s="141">
        <v>0</v>
      </c>
      <c r="Q24" s="141">
        <f t="shared" si="13"/>
        <v>0</v>
      </c>
      <c r="R24" s="147" t="s">
        <v>440</v>
      </c>
      <c r="S24" s="147" t="s">
        <v>441</v>
      </c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7" t="s">
        <v>440</v>
      </c>
      <c r="AA24" s="147" t="s">
        <v>441</v>
      </c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7" t="s">
        <v>440</v>
      </c>
      <c r="AI24" s="147" t="s">
        <v>441</v>
      </c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7" t="s">
        <v>440</v>
      </c>
      <c r="AQ24" s="147" t="s">
        <v>441</v>
      </c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7" t="s">
        <v>440</v>
      </c>
      <c r="AY24" s="147" t="s">
        <v>441</v>
      </c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6" t="s">
        <v>105</v>
      </c>
      <c r="B25" s="143" t="s">
        <v>360</v>
      </c>
      <c r="C25" s="146" t="s">
        <v>361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7" t="s">
        <v>440</v>
      </c>
      <c r="K25" s="147" t="s">
        <v>441</v>
      </c>
      <c r="L25" s="141">
        <v>0</v>
      </c>
      <c r="M25" s="141">
        <v>0</v>
      </c>
      <c r="N25" s="141">
        <f t="shared" si="12"/>
        <v>0</v>
      </c>
      <c r="O25" s="141">
        <v>0</v>
      </c>
      <c r="P25" s="141">
        <v>0</v>
      </c>
      <c r="Q25" s="141">
        <f t="shared" si="13"/>
        <v>0</v>
      </c>
      <c r="R25" s="147" t="s">
        <v>440</v>
      </c>
      <c r="S25" s="147" t="s">
        <v>441</v>
      </c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7" t="s">
        <v>440</v>
      </c>
      <c r="AA25" s="147" t="s">
        <v>441</v>
      </c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7" t="s">
        <v>440</v>
      </c>
      <c r="AI25" s="147" t="s">
        <v>441</v>
      </c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7" t="s">
        <v>440</v>
      </c>
      <c r="AQ25" s="147" t="s">
        <v>441</v>
      </c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7" t="s">
        <v>440</v>
      </c>
      <c r="AY25" s="147" t="s">
        <v>441</v>
      </c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6" t="s">
        <v>105</v>
      </c>
      <c r="B26" s="143" t="s">
        <v>362</v>
      </c>
      <c r="C26" s="146" t="s">
        <v>363</v>
      </c>
      <c r="D26" s="141">
        <f t="shared" si="6"/>
        <v>109233</v>
      </c>
      <c r="E26" s="141">
        <f t="shared" si="7"/>
        <v>494952</v>
      </c>
      <c r="F26" s="141">
        <f t="shared" si="8"/>
        <v>604185</v>
      </c>
      <c r="G26" s="141">
        <f t="shared" si="9"/>
        <v>8444</v>
      </c>
      <c r="H26" s="141">
        <f t="shared" si="10"/>
        <v>180296</v>
      </c>
      <c r="I26" s="141">
        <f t="shared" si="11"/>
        <v>188740</v>
      </c>
      <c r="J26" s="147" t="s">
        <v>424</v>
      </c>
      <c r="K26" s="147" t="s">
        <v>425</v>
      </c>
      <c r="L26" s="141">
        <v>109233</v>
      </c>
      <c r="M26" s="141">
        <v>494952</v>
      </c>
      <c r="N26" s="141">
        <f t="shared" si="12"/>
        <v>604185</v>
      </c>
      <c r="O26" s="141">
        <v>0</v>
      </c>
      <c r="P26" s="141">
        <v>0</v>
      </c>
      <c r="Q26" s="141">
        <f t="shared" si="13"/>
        <v>0</v>
      </c>
      <c r="R26" s="147" t="s">
        <v>434</v>
      </c>
      <c r="S26" s="147" t="s">
        <v>435</v>
      </c>
      <c r="T26" s="141">
        <v>0</v>
      </c>
      <c r="U26" s="141">
        <v>0</v>
      </c>
      <c r="V26" s="141">
        <f t="shared" si="14"/>
        <v>0</v>
      </c>
      <c r="W26" s="141">
        <v>8444</v>
      </c>
      <c r="X26" s="141">
        <v>180296</v>
      </c>
      <c r="Y26" s="141">
        <f t="shared" si="15"/>
        <v>188740</v>
      </c>
      <c r="Z26" s="147" t="s">
        <v>440</v>
      </c>
      <c r="AA26" s="147" t="s">
        <v>441</v>
      </c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7" t="s">
        <v>440</v>
      </c>
      <c r="AI26" s="147" t="s">
        <v>441</v>
      </c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7" t="s">
        <v>440</v>
      </c>
      <c r="AQ26" s="147" t="s">
        <v>441</v>
      </c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7" t="s">
        <v>440</v>
      </c>
      <c r="AY26" s="147" t="s">
        <v>441</v>
      </c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6" t="s">
        <v>105</v>
      </c>
      <c r="B27" s="143" t="s">
        <v>364</v>
      </c>
      <c r="C27" s="146" t="s">
        <v>365</v>
      </c>
      <c r="D27" s="141">
        <f t="shared" si="6"/>
        <v>967</v>
      </c>
      <c r="E27" s="141">
        <f t="shared" si="7"/>
        <v>654204</v>
      </c>
      <c r="F27" s="141">
        <f t="shared" si="8"/>
        <v>655171</v>
      </c>
      <c r="G27" s="141">
        <f t="shared" si="9"/>
        <v>0</v>
      </c>
      <c r="H27" s="141">
        <f t="shared" si="10"/>
        <v>149468</v>
      </c>
      <c r="I27" s="141">
        <f t="shared" si="11"/>
        <v>149468</v>
      </c>
      <c r="J27" s="147" t="s">
        <v>416</v>
      </c>
      <c r="K27" s="147" t="s">
        <v>417</v>
      </c>
      <c r="L27" s="141">
        <v>967</v>
      </c>
      <c r="M27" s="141">
        <v>654204</v>
      </c>
      <c r="N27" s="141">
        <f t="shared" si="12"/>
        <v>655171</v>
      </c>
      <c r="O27" s="141">
        <v>0</v>
      </c>
      <c r="P27" s="141">
        <v>149468</v>
      </c>
      <c r="Q27" s="141">
        <f t="shared" si="13"/>
        <v>149468</v>
      </c>
      <c r="R27" s="147" t="s">
        <v>440</v>
      </c>
      <c r="S27" s="147" t="s">
        <v>441</v>
      </c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7" t="s">
        <v>440</v>
      </c>
      <c r="AA27" s="147" t="s">
        <v>441</v>
      </c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7" t="s">
        <v>440</v>
      </c>
      <c r="AI27" s="147" t="s">
        <v>441</v>
      </c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7" t="s">
        <v>440</v>
      </c>
      <c r="AQ27" s="147" t="s">
        <v>441</v>
      </c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7" t="s">
        <v>440</v>
      </c>
      <c r="AY27" s="147" t="s">
        <v>441</v>
      </c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6" t="s">
        <v>105</v>
      </c>
      <c r="B28" s="143" t="s">
        <v>366</v>
      </c>
      <c r="C28" s="146" t="s">
        <v>367</v>
      </c>
      <c r="D28" s="141">
        <f t="shared" si="6"/>
        <v>0</v>
      </c>
      <c r="E28" s="141">
        <f t="shared" si="7"/>
        <v>0</v>
      </c>
      <c r="F28" s="141">
        <f t="shared" si="8"/>
        <v>0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7" t="s">
        <v>440</v>
      </c>
      <c r="K28" s="147" t="s">
        <v>441</v>
      </c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0</v>
      </c>
      <c r="Q28" s="141">
        <f t="shared" si="13"/>
        <v>0</v>
      </c>
      <c r="R28" s="147" t="s">
        <v>440</v>
      </c>
      <c r="S28" s="147" t="s">
        <v>441</v>
      </c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7" t="s">
        <v>440</v>
      </c>
      <c r="AA28" s="147" t="s">
        <v>441</v>
      </c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7" t="s">
        <v>440</v>
      </c>
      <c r="AI28" s="147" t="s">
        <v>441</v>
      </c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7" t="s">
        <v>440</v>
      </c>
      <c r="AQ28" s="147" t="s">
        <v>441</v>
      </c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7" t="s">
        <v>440</v>
      </c>
      <c r="AY28" s="147" t="s">
        <v>441</v>
      </c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6" t="s">
        <v>105</v>
      </c>
      <c r="B29" s="143" t="s">
        <v>368</v>
      </c>
      <c r="C29" s="146" t="s">
        <v>369</v>
      </c>
      <c r="D29" s="141">
        <f t="shared" si="6"/>
        <v>14963</v>
      </c>
      <c r="E29" s="141">
        <f t="shared" si="7"/>
        <v>458300</v>
      </c>
      <c r="F29" s="141">
        <f t="shared" si="8"/>
        <v>473263</v>
      </c>
      <c r="G29" s="141">
        <f t="shared" si="9"/>
        <v>0</v>
      </c>
      <c r="H29" s="141">
        <f t="shared" si="10"/>
        <v>93169</v>
      </c>
      <c r="I29" s="141">
        <f t="shared" si="11"/>
        <v>93169</v>
      </c>
      <c r="J29" s="147" t="s">
        <v>420</v>
      </c>
      <c r="K29" s="147" t="s">
        <v>421</v>
      </c>
      <c r="L29" s="141">
        <v>14963</v>
      </c>
      <c r="M29" s="141">
        <v>458300</v>
      </c>
      <c r="N29" s="141">
        <f t="shared" si="12"/>
        <v>473263</v>
      </c>
      <c r="O29" s="141">
        <v>0</v>
      </c>
      <c r="P29" s="141">
        <v>93169</v>
      </c>
      <c r="Q29" s="141">
        <f t="shared" si="13"/>
        <v>93169</v>
      </c>
      <c r="R29" s="147" t="s">
        <v>440</v>
      </c>
      <c r="S29" s="147" t="s">
        <v>441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7" t="s">
        <v>440</v>
      </c>
      <c r="AA29" s="147" t="s">
        <v>441</v>
      </c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7" t="s">
        <v>440</v>
      </c>
      <c r="AI29" s="147" t="s">
        <v>441</v>
      </c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7" t="s">
        <v>440</v>
      </c>
      <c r="AQ29" s="147" t="s">
        <v>441</v>
      </c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7" t="s">
        <v>440</v>
      </c>
      <c r="AY29" s="147" t="s">
        <v>441</v>
      </c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6" t="s">
        <v>105</v>
      </c>
      <c r="B30" s="143" t="s">
        <v>370</v>
      </c>
      <c r="C30" s="146" t="s">
        <v>371</v>
      </c>
      <c r="D30" s="141">
        <f t="shared" si="6"/>
        <v>20768</v>
      </c>
      <c r="E30" s="141">
        <f t="shared" si="7"/>
        <v>636104</v>
      </c>
      <c r="F30" s="141">
        <f t="shared" si="8"/>
        <v>656872</v>
      </c>
      <c r="G30" s="141">
        <f t="shared" si="9"/>
        <v>0</v>
      </c>
      <c r="H30" s="141">
        <f t="shared" si="10"/>
        <v>122474</v>
      </c>
      <c r="I30" s="141">
        <f t="shared" si="11"/>
        <v>122474</v>
      </c>
      <c r="J30" s="147" t="s">
        <v>420</v>
      </c>
      <c r="K30" s="147" t="s">
        <v>421</v>
      </c>
      <c r="L30" s="141">
        <v>20768</v>
      </c>
      <c r="M30" s="141">
        <v>636104</v>
      </c>
      <c r="N30" s="141">
        <f t="shared" si="12"/>
        <v>656872</v>
      </c>
      <c r="O30" s="141">
        <v>0</v>
      </c>
      <c r="P30" s="141">
        <v>122474</v>
      </c>
      <c r="Q30" s="141">
        <f t="shared" si="13"/>
        <v>122474</v>
      </c>
      <c r="R30" s="147" t="s">
        <v>440</v>
      </c>
      <c r="S30" s="147" t="s">
        <v>441</v>
      </c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7" t="s">
        <v>440</v>
      </c>
      <c r="AA30" s="147" t="s">
        <v>441</v>
      </c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7" t="s">
        <v>440</v>
      </c>
      <c r="AI30" s="147" t="s">
        <v>441</v>
      </c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7" t="s">
        <v>440</v>
      </c>
      <c r="AQ30" s="147" t="s">
        <v>441</v>
      </c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7" t="s">
        <v>440</v>
      </c>
      <c r="AY30" s="147" t="s">
        <v>441</v>
      </c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6" t="s">
        <v>105</v>
      </c>
      <c r="B31" s="143" t="s">
        <v>372</v>
      </c>
      <c r="C31" s="146" t="s">
        <v>373</v>
      </c>
      <c r="D31" s="141">
        <f t="shared" si="6"/>
        <v>0</v>
      </c>
      <c r="E31" s="141">
        <f t="shared" si="7"/>
        <v>0</v>
      </c>
      <c r="F31" s="141">
        <f t="shared" si="8"/>
        <v>0</v>
      </c>
      <c r="G31" s="141">
        <f t="shared" si="9"/>
        <v>0</v>
      </c>
      <c r="H31" s="141">
        <f t="shared" si="10"/>
        <v>0</v>
      </c>
      <c r="I31" s="141">
        <f t="shared" si="11"/>
        <v>0</v>
      </c>
      <c r="J31" s="147" t="s">
        <v>440</v>
      </c>
      <c r="K31" s="147" t="s">
        <v>441</v>
      </c>
      <c r="L31" s="141">
        <v>0</v>
      </c>
      <c r="M31" s="141">
        <v>0</v>
      </c>
      <c r="N31" s="141">
        <f t="shared" si="12"/>
        <v>0</v>
      </c>
      <c r="O31" s="141">
        <v>0</v>
      </c>
      <c r="P31" s="141">
        <v>0</v>
      </c>
      <c r="Q31" s="141">
        <f t="shared" si="13"/>
        <v>0</v>
      </c>
      <c r="R31" s="147" t="s">
        <v>440</v>
      </c>
      <c r="S31" s="147" t="s">
        <v>441</v>
      </c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7" t="s">
        <v>440</v>
      </c>
      <c r="AA31" s="147" t="s">
        <v>441</v>
      </c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7" t="s">
        <v>440</v>
      </c>
      <c r="AI31" s="147" t="s">
        <v>441</v>
      </c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7" t="s">
        <v>440</v>
      </c>
      <c r="AQ31" s="147" t="s">
        <v>441</v>
      </c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7" t="s">
        <v>440</v>
      </c>
      <c r="AY31" s="147" t="s">
        <v>441</v>
      </c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6" t="s">
        <v>105</v>
      </c>
      <c r="B32" s="143" t="s">
        <v>374</v>
      </c>
      <c r="C32" s="146" t="s">
        <v>375</v>
      </c>
      <c r="D32" s="141">
        <f t="shared" si="6"/>
        <v>0</v>
      </c>
      <c r="E32" s="141">
        <f t="shared" si="7"/>
        <v>0</v>
      </c>
      <c r="F32" s="141">
        <f t="shared" si="8"/>
        <v>0</v>
      </c>
      <c r="G32" s="141">
        <f t="shared" si="9"/>
        <v>0</v>
      </c>
      <c r="H32" s="141">
        <f t="shared" si="10"/>
        <v>0</v>
      </c>
      <c r="I32" s="141">
        <f t="shared" si="11"/>
        <v>0</v>
      </c>
      <c r="J32" s="147" t="s">
        <v>440</v>
      </c>
      <c r="K32" s="147" t="s">
        <v>441</v>
      </c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0</v>
      </c>
      <c r="Q32" s="141">
        <f t="shared" si="13"/>
        <v>0</v>
      </c>
      <c r="R32" s="147" t="s">
        <v>440</v>
      </c>
      <c r="S32" s="147" t="s">
        <v>441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7" t="s">
        <v>440</v>
      </c>
      <c r="AA32" s="147" t="s">
        <v>441</v>
      </c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7" t="s">
        <v>440</v>
      </c>
      <c r="AI32" s="147" t="s">
        <v>441</v>
      </c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7" t="s">
        <v>440</v>
      </c>
      <c r="AQ32" s="147" t="s">
        <v>441</v>
      </c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7" t="s">
        <v>440</v>
      </c>
      <c r="AY32" s="147" t="s">
        <v>441</v>
      </c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6" t="s">
        <v>105</v>
      </c>
      <c r="B33" s="143" t="s">
        <v>376</v>
      </c>
      <c r="C33" s="146" t="s">
        <v>377</v>
      </c>
      <c r="D33" s="141">
        <f t="shared" si="6"/>
        <v>560</v>
      </c>
      <c r="E33" s="141">
        <f t="shared" si="7"/>
        <v>399243</v>
      </c>
      <c r="F33" s="141">
        <f t="shared" si="8"/>
        <v>399803</v>
      </c>
      <c r="G33" s="141">
        <f t="shared" si="9"/>
        <v>0</v>
      </c>
      <c r="H33" s="141">
        <f t="shared" si="10"/>
        <v>86484</v>
      </c>
      <c r="I33" s="141">
        <f t="shared" si="11"/>
        <v>86484</v>
      </c>
      <c r="J33" s="147" t="s">
        <v>416</v>
      </c>
      <c r="K33" s="147" t="s">
        <v>417</v>
      </c>
      <c r="L33" s="141">
        <v>560</v>
      </c>
      <c r="M33" s="141">
        <v>399243</v>
      </c>
      <c r="N33" s="141">
        <f t="shared" si="12"/>
        <v>399803</v>
      </c>
      <c r="O33" s="141">
        <v>0</v>
      </c>
      <c r="P33" s="141">
        <v>86484</v>
      </c>
      <c r="Q33" s="141">
        <f t="shared" si="13"/>
        <v>86484</v>
      </c>
      <c r="R33" s="147" t="s">
        <v>440</v>
      </c>
      <c r="S33" s="147" t="s">
        <v>441</v>
      </c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7" t="s">
        <v>440</v>
      </c>
      <c r="AA33" s="147" t="s">
        <v>441</v>
      </c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7" t="s">
        <v>440</v>
      </c>
      <c r="AI33" s="147" t="s">
        <v>441</v>
      </c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7" t="s">
        <v>440</v>
      </c>
      <c r="AQ33" s="147" t="s">
        <v>441</v>
      </c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7" t="s">
        <v>440</v>
      </c>
      <c r="AY33" s="147" t="s">
        <v>441</v>
      </c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6" t="s">
        <v>105</v>
      </c>
      <c r="B34" s="143" t="s">
        <v>378</v>
      </c>
      <c r="C34" s="146" t="s">
        <v>379</v>
      </c>
      <c r="D34" s="141">
        <f t="shared" si="6"/>
        <v>14946</v>
      </c>
      <c r="E34" s="141">
        <f t="shared" si="7"/>
        <v>457799</v>
      </c>
      <c r="F34" s="141">
        <f t="shared" si="8"/>
        <v>472745</v>
      </c>
      <c r="G34" s="141">
        <f t="shared" si="9"/>
        <v>0</v>
      </c>
      <c r="H34" s="141">
        <f t="shared" si="10"/>
        <v>74048</v>
      </c>
      <c r="I34" s="141">
        <f t="shared" si="11"/>
        <v>74048</v>
      </c>
      <c r="J34" s="147" t="s">
        <v>420</v>
      </c>
      <c r="K34" s="147" t="s">
        <v>421</v>
      </c>
      <c r="L34" s="141">
        <v>14946</v>
      </c>
      <c r="M34" s="141">
        <v>457799</v>
      </c>
      <c r="N34" s="141">
        <f t="shared" si="12"/>
        <v>472745</v>
      </c>
      <c r="O34" s="141">
        <v>0</v>
      </c>
      <c r="P34" s="141">
        <v>74048</v>
      </c>
      <c r="Q34" s="141">
        <f t="shared" si="13"/>
        <v>74048</v>
      </c>
      <c r="R34" s="147" t="s">
        <v>440</v>
      </c>
      <c r="S34" s="147" t="s">
        <v>441</v>
      </c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7" t="s">
        <v>440</v>
      </c>
      <c r="AA34" s="147" t="s">
        <v>441</v>
      </c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7" t="s">
        <v>440</v>
      </c>
      <c r="AI34" s="147" t="s">
        <v>441</v>
      </c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7" t="s">
        <v>440</v>
      </c>
      <c r="AQ34" s="147" t="s">
        <v>441</v>
      </c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7" t="s">
        <v>440</v>
      </c>
      <c r="AY34" s="147" t="s">
        <v>441</v>
      </c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6" t="s">
        <v>105</v>
      </c>
      <c r="B35" s="143" t="s">
        <v>380</v>
      </c>
      <c r="C35" s="146" t="s">
        <v>381</v>
      </c>
      <c r="D35" s="141">
        <f t="shared" si="6"/>
        <v>370278</v>
      </c>
      <c r="E35" s="141">
        <f t="shared" si="7"/>
        <v>2128905</v>
      </c>
      <c r="F35" s="141">
        <f t="shared" si="8"/>
        <v>2499183</v>
      </c>
      <c r="G35" s="141">
        <f t="shared" si="9"/>
        <v>17457</v>
      </c>
      <c r="H35" s="141">
        <f t="shared" si="10"/>
        <v>460399</v>
      </c>
      <c r="I35" s="141">
        <f t="shared" si="11"/>
        <v>477856</v>
      </c>
      <c r="J35" s="147" t="s">
        <v>424</v>
      </c>
      <c r="K35" s="147" t="s">
        <v>425</v>
      </c>
      <c r="L35" s="141">
        <v>370278</v>
      </c>
      <c r="M35" s="141">
        <v>2128905</v>
      </c>
      <c r="N35" s="141">
        <f t="shared" si="12"/>
        <v>2499183</v>
      </c>
      <c r="O35" s="141">
        <v>0</v>
      </c>
      <c r="P35" s="141">
        <v>0</v>
      </c>
      <c r="Q35" s="141">
        <f t="shared" si="13"/>
        <v>0</v>
      </c>
      <c r="R35" s="147" t="s">
        <v>440</v>
      </c>
      <c r="S35" s="147" t="s">
        <v>435</v>
      </c>
      <c r="T35" s="141">
        <v>0</v>
      </c>
      <c r="U35" s="141">
        <v>0</v>
      </c>
      <c r="V35" s="141">
        <f t="shared" si="14"/>
        <v>0</v>
      </c>
      <c r="W35" s="141">
        <v>17457</v>
      </c>
      <c r="X35" s="141">
        <v>460399</v>
      </c>
      <c r="Y35" s="141">
        <f t="shared" si="15"/>
        <v>477856</v>
      </c>
      <c r="Z35" s="147" t="s">
        <v>440</v>
      </c>
      <c r="AA35" s="147" t="s">
        <v>441</v>
      </c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7" t="s">
        <v>440</v>
      </c>
      <c r="AI35" s="147" t="s">
        <v>441</v>
      </c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7" t="s">
        <v>440</v>
      </c>
      <c r="AQ35" s="147" t="s">
        <v>441</v>
      </c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7" t="s">
        <v>440</v>
      </c>
      <c r="AY35" s="147" t="s">
        <v>441</v>
      </c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6" t="s">
        <v>105</v>
      </c>
      <c r="B36" s="143" t="s">
        <v>382</v>
      </c>
      <c r="C36" s="146" t="s">
        <v>383</v>
      </c>
      <c r="D36" s="141">
        <f t="shared" si="6"/>
        <v>0</v>
      </c>
      <c r="E36" s="141">
        <f t="shared" si="7"/>
        <v>386635</v>
      </c>
      <c r="F36" s="141">
        <f t="shared" si="8"/>
        <v>386635</v>
      </c>
      <c r="G36" s="141">
        <f t="shared" si="9"/>
        <v>0</v>
      </c>
      <c r="H36" s="141">
        <f t="shared" si="10"/>
        <v>0</v>
      </c>
      <c r="I36" s="141">
        <f t="shared" si="11"/>
        <v>0</v>
      </c>
      <c r="J36" s="147" t="s">
        <v>440</v>
      </c>
      <c r="K36" s="147" t="s">
        <v>433</v>
      </c>
      <c r="L36" s="141">
        <v>0</v>
      </c>
      <c r="M36" s="141">
        <v>386635</v>
      </c>
      <c r="N36" s="141">
        <f t="shared" si="12"/>
        <v>386635</v>
      </c>
      <c r="O36" s="141">
        <v>0</v>
      </c>
      <c r="P36" s="141">
        <v>0</v>
      </c>
      <c r="Q36" s="141">
        <f t="shared" si="13"/>
        <v>0</v>
      </c>
      <c r="R36" s="147" t="s">
        <v>440</v>
      </c>
      <c r="S36" s="147" t="s">
        <v>441</v>
      </c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7" t="s">
        <v>440</v>
      </c>
      <c r="AA36" s="147" t="s">
        <v>441</v>
      </c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7" t="s">
        <v>440</v>
      </c>
      <c r="AI36" s="147" t="s">
        <v>441</v>
      </c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7" t="s">
        <v>440</v>
      </c>
      <c r="AQ36" s="147" t="s">
        <v>441</v>
      </c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7" t="s">
        <v>440</v>
      </c>
      <c r="AY36" s="147" t="s">
        <v>441</v>
      </c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6" t="s">
        <v>105</v>
      </c>
      <c r="B37" s="143" t="s">
        <v>384</v>
      </c>
      <c r="C37" s="146" t="s">
        <v>385</v>
      </c>
      <c r="D37" s="141">
        <f t="shared" si="6"/>
        <v>1311</v>
      </c>
      <c r="E37" s="141">
        <f t="shared" si="7"/>
        <v>350847</v>
      </c>
      <c r="F37" s="141">
        <f t="shared" si="8"/>
        <v>352158</v>
      </c>
      <c r="G37" s="141">
        <f t="shared" si="9"/>
        <v>0</v>
      </c>
      <c r="H37" s="141">
        <f t="shared" si="10"/>
        <v>0</v>
      </c>
      <c r="I37" s="141">
        <f t="shared" si="11"/>
        <v>0</v>
      </c>
      <c r="J37" s="147" t="s">
        <v>426</v>
      </c>
      <c r="K37" s="147" t="s">
        <v>427</v>
      </c>
      <c r="L37" s="141">
        <v>1311</v>
      </c>
      <c r="M37" s="141">
        <v>311644</v>
      </c>
      <c r="N37" s="141">
        <f t="shared" si="12"/>
        <v>312955</v>
      </c>
      <c r="O37" s="141">
        <v>0</v>
      </c>
      <c r="P37" s="141">
        <v>0</v>
      </c>
      <c r="Q37" s="141">
        <f t="shared" si="13"/>
        <v>0</v>
      </c>
      <c r="R37" s="147" t="s">
        <v>438</v>
      </c>
      <c r="S37" s="147" t="s">
        <v>444</v>
      </c>
      <c r="T37" s="141">
        <v>0</v>
      </c>
      <c r="U37" s="141">
        <v>39203</v>
      </c>
      <c r="V37" s="141">
        <f t="shared" si="14"/>
        <v>39203</v>
      </c>
      <c r="W37" s="141">
        <v>0</v>
      </c>
      <c r="X37" s="141">
        <v>0</v>
      </c>
      <c r="Y37" s="141">
        <f t="shared" si="15"/>
        <v>0</v>
      </c>
      <c r="Z37" s="147" t="s">
        <v>440</v>
      </c>
      <c r="AA37" s="147" t="s">
        <v>441</v>
      </c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7" t="s">
        <v>440</v>
      </c>
      <c r="AI37" s="147" t="s">
        <v>441</v>
      </c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7" t="s">
        <v>440</v>
      </c>
      <c r="AQ37" s="147" t="s">
        <v>441</v>
      </c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7" t="s">
        <v>440</v>
      </c>
      <c r="AY37" s="147" t="s">
        <v>441</v>
      </c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6" t="s">
        <v>105</v>
      </c>
      <c r="B38" s="143" t="s">
        <v>386</v>
      </c>
      <c r="C38" s="146" t="s">
        <v>387</v>
      </c>
      <c r="D38" s="141">
        <f t="shared" si="6"/>
        <v>1689</v>
      </c>
      <c r="E38" s="141">
        <f t="shared" si="7"/>
        <v>402858</v>
      </c>
      <c r="F38" s="141">
        <f t="shared" si="8"/>
        <v>404547</v>
      </c>
      <c r="G38" s="141">
        <f t="shared" si="9"/>
        <v>0</v>
      </c>
      <c r="H38" s="141">
        <f t="shared" si="10"/>
        <v>0</v>
      </c>
      <c r="I38" s="141">
        <f t="shared" si="11"/>
        <v>0</v>
      </c>
      <c r="J38" s="147" t="s">
        <v>426</v>
      </c>
      <c r="K38" s="147" t="s">
        <v>427</v>
      </c>
      <c r="L38" s="141">
        <v>1689</v>
      </c>
      <c r="M38" s="141">
        <v>357992</v>
      </c>
      <c r="N38" s="141">
        <f t="shared" si="12"/>
        <v>359681</v>
      </c>
      <c r="O38" s="141">
        <v>0</v>
      </c>
      <c r="P38" s="141">
        <v>0</v>
      </c>
      <c r="Q38" s="141">
        <f t="shared" si="13"/>
        <v>0</v>
      </c>
      <c r="R38" s="147" t="s">
        <v>438</v>
      </c>
      <c r="S38" s="147" t="s">
        <v>439</v>
      </c>
      <c r="T38" s="141">
        <v>0</v>
      </c>
      <c r="U38" s="141">
        <v>44866</v>
      </c>
      <c r="V38" s="141">
        <f t="shared" si="14"/>
        <v>44866</v>
      </c>
      <c r="W38" s="141">
        <v>0</v>
      </c>
      <c r="X38" s="141">
        <v>0</v>
      </c>
      <c r="Y38" s="141">
        <f t="shared" si="15"/>
        <v>0</v>
      </c>
      <c r="Z38" s="147" t="s">
        <v>440</v>
      </c>
      <c r="AA38" s="147" t="s">
        <v>441</v>
      </c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7" t="s">
        <v>440</v>
      </c>
      <c r="AI38" s="147" t="s">
        <v>441</v>
      </c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7" t="s">
        <v>440</v>
      </c>
      <c r="AQ38" s="147" t="s">
        <v>441</v>
      </c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7" t="s">
        <v>440</v>
      </c>
      <c r="AY38" s="147" t="s">
        <v>441</v>
      </c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6" t="s">
        <v>105</v>
      </c>
      <c r="B39" s="143" t="s">
        <v>388</v>
      </c>
      <c r="C39" s="146" t="s">
        <v>389</v>
      </c>
      <c r="D39" s="141">
        <f t="shared" si="6"/>
        <v>51635</v>
      </c>
      <c r="E39" s="141">
        <f t="shared" si="7"/>
        <v>221277</v>
      </c>
      <c r="F39" s="141">
        <f t="shared" si="8"/>
        <v>272912</v>
      </c>
      <c r="G39" s="141">
        <f t="shared" si="9"/>
        <v>0</v>
      </c>
      <c r="H39" s="141">
        <f t="shared" si="10"/>
        <v>74154</v>
      </c>
      <c r="I39" s="141">
        <f t="shared" si="11"/>
        <v>74154</v>
      </c>
      <c r="J39" s="147" t="s">
        <v>430</v>
      </c>
      <c r="K39" s="147" t="s">
        <v>431</v>
      </c>
      <c r="L39" s="141">
        <v>51635</v>
      </c>
      <c r="M39" s="141">
        <v>221277</v>
      </c>
      <c r="N39" s="141">
        <f t="shared" si="12"/>
        <v>272912</v>
      </c>
      <c r="O39" s="141">
        <v>0</v>
      </c>
      <c r="P39" s="141">
        <v>0</v>
      </c>
      <c r="Q39" s="141">
        <f t="shared" si="13"/>
        <v>0</v>
      </c>
      <c r="R39" s="147" t="s">
        <v>418</v>
      </c>
      <c r="S39" s="147" t="s">
        <v>419</v>
      </c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74154</v>
      </c>
      <c r="Y39" s="141">
        <f t="shared" si="15"/>
        <v>74154</v>
      </c>
      <c r="Z39" s="147" t="s">
        <v>440</v>
      </c>
      <c r="AA39" s="147" t="s">
        <v>441</v>
      </c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7" t="s">
        <v>440</v>
      </c>
      <c r="AI39" s="147" t="s">
        <v>441</v>
      </c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7" t="s">
        <v>440</v>
      </c>
      <c r="AQ39" s="147" t="s">
        <v>441</v>
      </c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7" t="s">
        <v>440</v>
      </c>
      <c r="AY39" s="147" t="s">
        <v>441</v>
      </c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6" t="s">
        <v>105</v>
      </c>
      <c r="B40" s="143" t="s">
        <v>390</v>
      </c>
      <c r="C40" s="146" t="s">
        <v>391</v>
      </c>
      <c r="D40" s="141">
        <f t="shared" si="6"/>
        <v>0</v>
      </c>
      <c r="E40" s="141">
        <f t="shared" si="7"/>
        <v>318004</v>
      </c>
      <c r="F40" s="141">
        <f t="shared" si="8"/>
        <v>318004</v>
      </c>
      <c r="G40" s="141">
        <f t="shared" si="9"/>
        <v>0</v>
      </c>
      <c r="H40" s="141">
        <f t="shared" si="10"/>
        <v>0</v>
      </c>
      <c r="I40" s="141">
        <f t="shared" si="11"/>
        <v>0</v>
      </c>
      <c r="J40" s="147" t="s">
        <v>432</v>
      </c>
      <c r="K40" s="147" t="s">
        <v>433</v>
      </c>
      <c r="L40" s="141">
        <v>0</v>
      </c>
      <c r="M40" s="141">
        <v>318004</v>
      </c>
      <c r="N40" s="141">
        <f t="shared" si="12"/>
        <v>318004</v>
      </c>
      <c r="O40" s="141">
        <v>0</v>
      </c>
      <c r="P40" s="141">
        <v>0</v>
      </c>
      <c r="Q40" s="141">
        <f t="shared" si="13"/>
        <v>0</v>
      </c>
      <c r="R40" s="147" t="s">
        <v>440</v>
      </c>
      <c r="S40" s="147" t="s">
        <v>441</v>
      </c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7" t="s">
        <v>440</v>
      </c>
      <c r="AA40" s="147" t="s">
        <v>441</v>
      </c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7" t="s">
        <v>440</v>
      </c>
      <c r="AI40" s="147" t="s">
        <v>441</v>
      </c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7" t="s">
        <v>440</v>
      </c>
      <c r="AQ40" s="147" t="s">
        <v>441</v>
      </c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7" t="s">
        <v>440</v>
      </c>
      <c r="AY40" s="147" t="s">
        <v>441</v>
      </c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6" t="s">
        <v>105</v>
      </c>
      <c r="B41" s="143" t="s">
        <v>392</v>
      </c>
      <c r="C41" s="146" t="s">
        <v>393</v>
      </c>
      <c r="D41" s="141">
        <f t="shared" si="6"/>
        <v>0</v>
      </c>
      <c r="E41" s="141">
        <f t="shared" si="7"/>
        <v>0</v>
      </c>
      <c r="F41" s="141">
        <f t="shared" si="8"/>
        <v>0</v>
      </c>
      <c r="G41" s="141">
        <f t="shared" si="9"/>
        <v>0</v>
      </c>
      <c r="H41" s="141">
        <f t="shared" si="10"/>
        <v>0</v>
      </c>
      <c r="I41" s="141">
        <f t="shared" si="11"/>
        <v>0</v>
      </c>
      <c r="J41" s="147" t="s">
        <v>440</v>
      </c>
      <c r="K41" s="147" t="s">
        <v>441</v>
      </c>
      <c r="L41" s="141">
        <v>0</v>
      </c>
      <c r="M41" s="141">
        <v>0</v>
      </c>
      <c r="N41" s="141">
        <f t="shared" si="12"/>
        <v>0</v>
      </c>
      <c r="O41" s="141">
        <v>0</v>
      </c>
      <c r="P41" s="141">
        <v>0</v>
      </c>
      <c r="Q41" s="141">
        <f t="shared" si="13"/>
        <v>0</v>
      </c>
      <c r="R41" s="147" t="s">
        <v>440</v>
      </c>
      <c r="S41" s="147" t="s">
        <v>441</v>
      </c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7" t="s">
        <v>440</v>
      </c>
      <c r="AA41" s="147" t="s">
        <v>441</v>
      </c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7" t="s">
        <v>440</v>
      </c>
      <c r="AI41" s="147" t="s">
        <v>441</v>
      </c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7" t="s">
        <v>440</v>
      </c>
      <c r="AQ41" s="147" t="s">
        <v>441</v>
      </c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7" t="s">
        <v>440</v>
      </c>
      <c r="AY41" s="147" t="s">
        <v>441</v>
      </c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6" t="s">
        <v>105</v>
      </c>
      <c r="B42" s="143" t="s">
        <v>394</v>
      </c>
      <c r="C42" s="146" t="s">
        <v>395</v>
      </c>
      <c r="D42" s="141">
        <f t="shared" si="6"/>
        <v>100878</v>
      </c>
      <c r="E42" s="141">
        <f t="shared" si="7"/>
        <v>201381</v>
      </c>
      <c r="F42" s="141">
        <f t="shared" si="8"/>
        <v>302259</v>
      </c>
      <c r="G42" s="141">
        <f t="shared" si="9"/>
        <v>0</v>
      </c>
      <c r="H42" s="141">
        <f t="shared" si="10"/>
        <v>0</v>
      </c>
      <c r="I42" s="141">
        <f t="shared" si="11"/>
        <v>0</v>
      </c>
      <c r="J42" s="147" t="s">
        <v>436</v>
      </c>
      <c r="K42" s="147" t="s">
        <v>437</v>
      </c>
      <c r="L42" s="141">
        <v>26658</v>
      </c>
      <c r="M42" s="141">
        <v>200936</v>
      </c>
      <c r="N42" s="141">
        <f t="shared" si="12"/>
        <v>227594</v>
      </c>
      <c r="O42" s="141">
        <v>0</v>
      </c>
      <c r="P42" s="141">
        <v>0</v>
      </c>
      <c r="Q42" s="141">
        <f t="shared" si="13"/>
        <v>0</v>
      </c>
      <c r="R42" s="147" t="s">
        <v>445</v>
      </c>
      <c r="S42" s="147" t="s">
        <v>446</v>
      </c>
      <c r="T42" s="141">
        <v>74220</v>
      </c>
      <c r="U42" s="141">
        <v>445</v>
      </c>
      <c r="V42" s="141">
        <f t="shared" si="14"/>
        <v>74665</v>
      </c>
      <c r="W42" s="141">
        <v>0</v>
      </c>
      <c r="X42" s="141">
        <v>0</v>
      </c>
      <c r="Y42" s="141">
        <f t="shared" si="15"/>
        <v>0</v>
      </c>
      <c r="Z42" s="147" t="s">
        <v>440</v>
      </c>
      <c r="AA42" s="147" t="s">
        <v>441</v>
      </c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7" t="s">
        <v>440</v>
      </c>
      <c r="AI42" s="147" t="s">
        <v>441</v>
      </c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7" t="s">
        <v>440</v>
      </c>
      <c r="AQ42" s="147" t="s">
        <v>441</v>
      </c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7" t="s">
        <v>440</v>
      </c>
      <c r="AY42" s="147" t="s">
        <v>441</v>
      </c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6" t="s">
        <v>105</v>
      </c>
      <c r="B43" s="143" t="s">
        <v>396</v>
      </c>
      <c r="C43" s="146" t="s">
        <v>397</v>
      </c>
      <c r="D43" s="141">
        <f t="shared" si="6"/>
        <v>51964</v>
      </c>
      <c r="E43" s="141">
        <f t="shared" si="7"/>
        <v>120525</v>
      </c>
      <c r="F43" s="141">
        <f t="shared" si="8"/>
        <v>172489</v>
      </c>
      <c r="G43" s="141">
        <f t="shared" si="9"/>
        <v>0</v>
      </c>
      <c r="H43" s="141">
        <f t="shared" si="10"/>
        <v>0</v>
      </c>
      <c r="I43" s="141">
        <f t="shared" si="11"/>
        <v>0</v>
      </c>
      <c r="J43" s="147" t="s">
        <v>436</v>
      </c>
      <c r="K43" s="147" t="s">
        <v>437</v>
      </c>
      <c r="L43" s="141">
        <v>9724</v>
      </c>
      <c r="M43" s="141">
        <v>120270</v>
      </c>
      <c r="N43" s="141">
        <f t="shared" si="12"/>
        <v>129994</v>
      </c>
      <c r="O43" s="141">
        <v>0</v>
      </c>
      <c r="P43" s="141">
        <v>0</v>
      </c>
      <c r="Q43" s="141">
        <f t="shared" si="13"/>
        <v>0</v>
      </c>
      <c r="R43" s="147" t="s">
        <v>445</v>
      </c>
      <c r="S43" s="147" t="s">
        <v>447</v>
      </c>
      <c r="T43" s="141">
        <v>42240</v>
      </c>
      <c r="U43" s="141">
        <v>255</v>
      </c>
      <c r="V43" s="141">
        <f t="shared" si="14"/>
        <v>42495</v>
      </c>
      <c r="W43" s="141">
        <v>0</v>
      </c>
      <c r="X43" s="141">
        <v>0</v>
      </c>
      <c r="Y43" s="141">
        <f t="shared" si="15"/>
        <v>0</v>
      </c>
      <c r="Z43" s="147" t="s">
        <v>440</v>
      </c>
      <c r="AA43" s="147" t="s">
        <v>441</v>
      </c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7" t="s">
        <v>440</v>
      </c>
      <c r="AI43" s="147" t="s">
        <v>441</v>
      </c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7" t="s">
        <v>440</v>
      </c>
      <c r="AQ43" s="147" t="s">
        <v>441</v>
      </c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7" t="s">
        <v>440</v>
      </c>
      <c r="AY43" s="147" t="s">
        <v>441</v>
      </c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6" t="s">
        <v>105</v>
      </c>
      <c r="B44" s="143" t="s">
        <v>398</v>
      </c>
      <c r="C44" s="146" t="s">
        <v>399</v>
      </c>
      <c r="D44" s="141">
        <f t="shared" si="6"/>
        <v>0</v>
      </c>
      <c r="E44" s="141">
        <f t="shared" si="7"/>
        <v>0</v>
      </c>
      <c r="F44" s="141">
        <f t="shared" si="8"/>
        <v>0</v>
      </c>
      <c r="G44" s="141">
        <f t="shared" si="9"/>
        <v>0</v>
      </c>
      <c r="H44" s="141">
        <f t="shared" si="10"/>
        <v>0</v>
      </c>
      <c r="I44" s="141">
        <f t="shared" si="11"/>
        <v>0</v>
      </c>
      <c r="J44" s="147" t="s">
        <v>440</v>
      </c>
      <c r="K44" s="147" t="s">
        <v>441</v>
      </c>
      <c r="L44" s="141">
        <v>0</v>
      </c>
      <c r="M44" s="141">
        <v>0</v>
      </c>
      <c r="N44" s="141">
        <f t="shared" si="12"/>
        <v>0</v>
      </c>
      <c r="O44" s="141">
        <v>0</v>
      </c>
      <c r="P44" s="141">
        <v>0</v>
      </c>
      <c r="Q44" s="141">
        <f t="shared" si="13"/>
        <v>0</v>
      </c>
      <c r="R44" s="147" t="s">
        <v>440</v>
      </c>
      <c r="S44" s="147" t="s">
        <v>441</v>
      </c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7" t="s">
        <v>440</v>
      </c>
      <c r="AA44" s="147" t="s">
        <v>441</v>
      </c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7" t="s">
        <v>440</v>
      </c>
      <c r="AI44" s="147" t="s">
        <v>441</v>
      </c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7" t="s">
        <v>440</v>
      </c>
      <c r="AQ44" s="147" t="s">
        <v>441</v>
      </c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7" t="s">
        <v>440</v>
      </c>
      <c r="AY44" s="147" t="s">
        <v>441</v>
      </c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6" t="s">
        <v>105</v>
      </c>
      <c r="B45" s="143" t="s">
        <v>400</v>
      </c>
      <c r="C45" s="146" t="s">
        <v>401</v>
      </c>
      <c r="D45" s="141">
        <f t="shared" si="6"/>
        <v>0</v>
      </c>
      <c r="E45" s="141">
        <f t="shared" si="7"/>
        <v>0</v>
      </c>
      <c r="F45" s="141">
        <f t="shared" si="8"/>
        <v>0</v>
      </c>
      <c r="G45" s="141">
        <f t="shared" si="9"/>
        <v>0</v>
      </c>
      <c r="H45" s="141">
        <f t="shared" si="10"/>
        <v>0</v>
      </c>
      <c r="I45" s="141">
        <f t="shared" si="11"/>
        <v>0</v>
      </c>
      <c r="J45" s="147" t="s">
        <v>440</v>
      </c>
      <c r="K45" s="147" t="s">
        <v>441</v>
      </c>
      <c r="L45" s="141">
        <v>0</v>
      </c>
      <c r="M45" s="141">
        <v>0</v>
      </c>
      <c r="N45" s="141">
        <f t="shared" si="12"/>
        <v>0</v>
      </c>
      <c r="O45" s="141">
        <v>0</v>
      </c>
      <c r="P45" s="141">
        <v>0</v>
      </c>
      <c r="Q45" s="141">
        <f t="shared" si="13"/>
        <v>0</v>
      </c>
      <c r="R45" s="147" t="s">
        <v>440</v>
      </c>
      <c r="S45" s="147" t="s">
        <v>441</v>
      </c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7" t="s">
        <v>440</v>
      </c>
      <c r="AA45" s="147" t="s">
        <v>441</v>
      </c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7" t="s">
        <v>440</v>
      </c>
      <c r="AI45" s="147" t="s">
        <v>441</v>
      </c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7" t="s">
        <v>440</v>
      </c>
      <c r="AQ45" s="147" t="s">
        <v>441</v>
      </c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7" t="s">
        <v>440</v>
      </c>
      <c r="AY45" s="147" t="s">
        <v>441</v>
      </c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6" t="s">
        <v>105</v>
      </c>
      <c r="B46" s="143" t="s">
        <v>402</v>
      </c>
      <c r="C46" s="146" t="s">
        <v>403</v>
      </c>
      <c r="D46" s="141">
        <f t="shared" si="6"/>
        <v>1416</v>
      </c>
      <c r="E46" s="141">
        <f t="shared" si="7"/>
        <v>98672</v>
      </c>
      <c r="F46" s="141">
        <f t="shared" si="8"/>
        <v>100088</v>
      </c>
      <c r="G46" s="141">
        <f t="shared" si="9"/>
        <v>0</v>
      </c>
      <c r="H46" s="141">
        <f t="shared" si="10"/>
        <v>25705</v>
      </c>
      <c r="I46" s="141">
        <f t="shared" si="11"/>
        <v>25705</v>
      </c>
      <c r="J46" s="147" t="s">
        <v>422</v>
      </c>
      <c r="K46" s="147" t="s">
        <v>423</v>
      </c>
      <c r="L46" s="141">
        <v>1416</v>
      </c>
      <c r="M46" s="141">
        <v>98672</v>
      </c>
      <c r="N46" s="141">
        <f t="shared" si="12"/>
        <v>100088</v>
      </c>
      <c r="O46" s="141">
        <v>0</v>
      </c>
      <c r="P46" s="141">
        <v>25705</v>
      </c>
      <c r="Q46" s="141">
        <f t="shared" si="13"/>
        <v>25705</v>
      </c>
      <c r="R46" s="147" t="s">
        <v>440</v>
      </c>
      <c r="S46" s="147" t="s">
        <v>441</v>
      </c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7" t="s">
        <v>440</v>
      </c>
      <c r="AA46" s="147" t="s">
        <v>441</v>
      </c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7" t="s">
        <v>440</v>
      </c>
      <c r="AI46" s="147" t="s">
        <v>441</v>
      </c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7" t="s">
        <v>440</v>
      </c>
      <c r="AQ46" s="147" t="s">
        <v>441</v>
      </c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7" t="s">
        <v>440</v>
      </c>
      <c r="AY46" s="147" t="s">
        <v>441</v>
      </c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6" t="s">
        <v>105</v>
      </c>
      <c r="B47" s="143" t="s">
        <v>404</v>
      </c>
      <c r="C47" s="146" t="s">
        <v>405</v>
      </c>
      <c r="D47" s="141">
        <f t="shared" si="6"/>
        <v>0</v>
      </c>
      <c r="E47" s="141">
        <f t="shared" si="7"/>
        <v>0</v>
      </c>
      <c r="F47" s="141">
        <f t="shared" si="8"/>
        <v>0</v>
      </c>
      <c r="G47" s="141">
        <f t="shared" si="9"/>
        <v>0</v>
      </c>
      <c r="H47" s="141">
        <f t="shared" si="10"/>
        <v>0</v>
      </c>
      <c r="I47" s="141">
        <f t="shared" si="11"/>
        <v>0</v>
      </c>
      <c r="J47" s="147" t="s">
        <v>440</v>
      </c>
      <c r="K47" s="147" t="s">
        <v>441</v>
      </c>
      <c r="L47" s="141">
        <v>0</v>
      </c>
      <c r="M47" s="141">
        <v>0</v>
      </c>
      <c r="N47" s="141">
        <f t="shared" si="12"/>
        <v>0</v>
      </c>
      <c r="O47" s="141">
        <v>0</v>
      </c>
      <c r="P47" s="141">
        <v>0</v>
      </c>
      <c r="Q47" s="141">
        <f t="shared" si="13"/>
        <v>0</v>
      </c>
      <c r="R47" s="147" t="s">
        <v>440</v>
      </c>
      <c r="S47" s="147" t="s">
        <v>441</v>
      </c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0</v>
      </c>
      <c r="Y47" s="141">
        <f t="shared" si="15"/>
        <v>0</v>
      </c>
      <c r="Z47" s="147" t="s">
        <v>440</v>
      </c>
      <c r="AA47" s="147" t="s">
        <v>441</v>
      </c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7" t="s">
        <v>440</v>
      </c>
      <c r="AI47" s="147" t="s">
        <v>441</v>
      </c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7" t="s">
        <v>440</v>
      </c>
      <c r="AQ47" s="147" t="s">
        <v>441</v>
      </c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7" t="s">
        <v>440</v>
      </c>
      <c r="AY47" s="147" t="s">
        <v>441</v>
      </c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6" t="s">
        <v>105</v>
      </c>
      <c r="B48" s="143" t="s">
        <v>406</v>
      </c>
      <c r="C48" s="146" t="s">
        <v>407</v>
      </c>
      <c r="D48" s="141">
        <f t="shared" si="6"/>
        <v>9283</v>
      </c>
      <c r="E48" s="141">
        <f t="shared" si="7"/>
        <v>39781</v>
      </c>
      <c r="F48" s="141">
        <f t="shared" si="8"/>
        <v>49064</v>
      </c>
      <c r="G48" s="141">
        <f t="shared" si="9"/>
        <v>0</v>
      </c>
      <c r="H48" s="141">
        <f t="shared" si="10"/>
        <v>11297</v>
      </c>
      <c r="I48" s="141">
        <f t="shared" si="11"/>
        <v>11297</v>
      </c>
      <c r="J48" s="147" t="s">
        <v>430</v>
      </c>
      <c r="K48" s="147" t="s">
        <v>431</v>
      </c>
      <c r="L48" s="141">
        <v>9283</v>
      </c>
      <c r="M48" s="141">
        <v>39781</v>
      </c>
      <c r="N48" s="141">
        <f t="shared" si="12"/>
        <v>49064</v>
      </c>
      <c r="O48" s="141">
        <v>0</v>
      </c>
      <c r="P48" s="141">
        <v>0</v>
      </c>
      <c r="Q48" s="141">
        <f t="shared" si="13"/>
        <v>0</v>
      </c>
      <c r="R48" s="147" t="s">
        <v>418</v>
      </c>
      <c r="S48" s="147" t="s">
        <v>419</v>
      </c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11297</v>
      </c>
      <c r="Y48" s="141">
        <f t="shared" si="15"/>
        <v>11297</v>
      </c>
      <c r="Z48" s="147" t="s">
        <v>440</v>
      </c>
      <c r="AA48" s="147" t="s">
        <v>441</v>
      </c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7" t="s">
        <v>440</v>
      </c>
      <c r="AI48" s="147" t="s">
        <v>441</v>
      </c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7" t="s">
        <v>440</v>
      </c>
      <c r="AQ48" s="147" t="s">
        <v>441</v>
      </c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7" t="s">
        <v>440</v>
      </c>
      <c r="AY48" s="147" t="s">
        <v>441</v>
      </c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6" t="s">
        <v>105</v>
      </c>
      <c r="B49" s="143" t="s">
        <v>408</v>
      </c>
      <c r="C49" s="146" t="s">
        <v>409</v>
      </c>
      <c r="D49" s="141">
        <f t="shared" si="6"/>
        <v>12416</v>
      </c>
      <c r="E49" s="141">
        <f t="shared" si="7"/>
        <v>53206</v>
      </c>
      <c r="F49" s="141">
        <f t="shared" si="8"/>
        <v>65622</v>
      </c>
      <c r="G49" s="141">
        <f t="shared" si="9"/>
        <v>0</v>
      </c>
      <c r="H49" s="141">
        <f t="shared" si="10"/>
        <v>14654</v>
      </c>
      <c r="I49" s="141">
        <f t="shared" si="11"/>
        <v>14654</v>
      </c>
      <c r="J49" s="147" t="s">
        <v>430</v>
      </c>
      <c r="K49" s="147" t="s">
        <v>431</v>
      </c>
      <c r="L49" s="141">
        <v>12416</v>
      </c>
      <c r="M49" s="141">
        <v>53206</v>
      </c>
      <c r="N49" s="141">
        <f t="shared" si="12"/>
        <v>65622</v>
      </c>
      <c r="O49" s="141">
        <v>0</v>
      </c>
      <c r="P49" s="141">
        <v>0</v>
      </c>
      <c r="Q49" s="141">
        <f t="shared" si="13"/>
        <v>0</v>
      </c>
      <c r="R49" s="147" t="s">
        <v>418</v>
      </c>
      <c r="S49" s="147" t="s">
        <v>419</v>
      </c>
      <c r="T49" s="141">
        <v>0</v>
      </c>
      <c r="U49" s="141">
        <v>0</v>
      </c>
      <c r="V49" s="141">
        <f t="shared" si="14"/>
        <v>0</v>
      </c>
      <c r="W49" s="141">
        <v>0</v>
      </c>
      <c r="X49" s="141">
        <v>14654</v>
      </c>
      <c r="Y49" s="141">
        <f t="shared" si="15"/>
        <v>14654</v>
      </c>
      <c r="Z49" s="147" t="s">
        <v>440</v>
      </c>
      <c r="AA49" s="147" t="s">
        <v>441</v>
      </c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7" t="s">
        <v>440</v>
      </c>
      <c r="AI49" s="147" t="s">
        <v>441</v>
      </c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7" t="s">
        <v>440</v>
      </c>
      <c r="AQ49" s="147" t="s">
        <v>441</v>
      </c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7" t="s">
        <v>440</v>
      </c>
      <c r="AY49" s="147" t="s">
        <v>441</v>
      </c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6" t="s">
        <v>105</v>
      </c>
      <c r="B50" s="143" t="s">
        <v>410</v>
      </c>
      <c r="C50" s="146" t="s">
        <v>411</v>
      </c>
      <c r="D50" s="141">
        <f t="shared" si="6"/>
        <v>4960</v>
      </c>
      <c r="E50" s="141">
        <f t="shared" si="7"/>
        <v>21258</v>
      </c>
      <c r="F50" s="141">
        <f t="shared" si="8"/>
        <v>26218</v>
      </c>
      <c r="G50" s="141">
        <f t="shared" si="9"/>
        <v>0</v>
      </c>
      <c r="H50" s="141">
        <f t="shared" si="10"/>
        <v>8219</v>
      </c>
      <c r="I50" s="141">
        <f t="shared" si="11"/>
        <v>8219</v>
      </c>
      <c r="J50" s="147" t="s">
        <v>430</v>
      </c>
      <c r="K50" s="147" t="s">
        <v>431</v>
      </c>
      <c r="L50" s="141">
        <v>4960</v>
      </c>
      <c r="M50" s="141">
        <v>21258</v>
      </c>
      <c r="N50" s="141">
        <f t="shared" si="12"/>
        <v>26218</v>
      </c>
      <c r="O50" s="141">
        <v>0</v>
      </c>
      <c r="P50" s="141">
        <v>0</v>
      </c>
      <c r="Q50" s="141">
        <f t="shared" si="13"/>
        <v>0</v>
      </c>
      <c r="R50" s="147" t="s">
        <v>418</v>
      </c>
      <c r="S50" s="147" t="s">
        <v>419</v>
      </c>
      <c r="T50" s="141">
        <v>0</v>
      </c>
      <c r="U50" s="141">
        <v>0</v>
      </c>
      <c r="V50" s="141">
        <f t="shared" si="14"/>
        <v>0</v>
      </c>
      <c r="W50" s="141">
        <v>0</v>
      </c>
      <c r="X50" s="141">
        <v>8219</v>
      </c>
      <c r="Y50" s="141">
        <f t="shared" si="15"/>
        <v>8219</v>
      </c>
      <c r="Z50" s="147" t="s">
        <v>440</v>
      </c>
      <c r="AA50" s="147" t="s">
        <v>441</v>
      </c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7" t="s">
        <v>440</v>
      </c>
      <c r="AI50" s="147" t="s">
        <v>441</v>
      </c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7" t="s">
        <v>440</v>
      </c>
      <c r="AQ50" s="147" t="s">
        <v>441</v>
      </c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7" t="s">
        <v>440</v>
      </c>
      <c r="AY50" s="147" t="s">
        <v>441</v>
      </c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2" t="s">
        <v>320</v>
      </c>
      <c r="B2" s="152" t="s">
        <v>306</v>
      </c>
      <c r="C2" s="165" t="s">
        <v>319</v>
      </c>
      <c r="D2" s="177" t="s">
        <v>271</v>
      </c>
      <c r="E2" s="178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3"/>
      <c r="B3" s="153"/>
      <c r="C3" s="166"/>
      <c r="D3" s="179"/>
      <c r="E3" s="180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3"/>
      <c r="B4" s="153"/>
      <c r="C4" s="167"/>
      <c r="D4" s="162" t="s">
        <v>262</v>
      </c>
      <c r="E4" s="162" t="s">
        <v>1</v>
      </c>
      <c r="F4" s="174" t="s">
        <v>324</v>
      </c>
      <c r="G4" s="162" t="s">
        <v>302</v>
      </c>
      <c r="H4" s="162" t="s">
        <v>263</v>
      </c>
      <c r="I4" s="162" t="s">
        <v>1</v>
      </c>
      <c r="J4" s="174" t="s">
        <v>324</v>
      </c>
      <c r="K4" s="162" t="s">
        <v>302</v>
      </c>
      <c r="L4" s="162" t="s">
        <v>263</v>
      </c>
      <c r="M4" s="162" t="s">
        <v>1</v>
      </c>
      <c r="N4" s="174" t="s">
        <v>324</v>
      </c>
      <c r="O4" s="162" t="s">
        <v>302</v>
      </c>
      <c r="P4" s="162" t="s">
        <v>263</v>
      </c>
      <c r="Q4" s="162" t="s">
        <v>1</v>
      </c>
      <c r="R4" s="174" t="s">
        <v>324</v>
      </c>
      <c r="S4" s="162" t="s">
        <v>302</v>
      </c>
      <c r="T4" s="162" t="s">
        <v>263</v>
      </c>
      <c r="U4" s="162" t="s">
        <v>1</v>
      </c>
      <c r="V4" s="174" t="s">
        <v>324</v>
      </c>
      <c r="W4" s="162" t="s">
        <v>302</v>
      </c>
      <c r="X4" s="162" t="s">
        <v>263</v>
      </c>
      <c r="Y4" s="162" t="s">
        <v>1</v>
      </c>
      <c r="Z4" s="174" t="s">
        <v>324</v>
      </c>
      <c r="AA4" s="162" t="s">
        <v>302</v>
      </c>
      <c r="AB4" s="162" t="s">
        <v>263</v>
      </c>
      <c r="AC4" s="162" t="s">
        <v>1</v>
      </c>
      <c r="AD4" s="174" t="s">
        <v>324</v>
      </c>
      <c r="AE4" s="162" t="s">
        <v>302</v>
      </c>
      <c r="AF4" s="162" t="s">
        <v>263</v>
      </c>
      <c r="AG4" s="162" t="s">
        <v>1</v>
      </c>
      <c r="AH4" s="174" t="s">
        <v>324</v>
      </c>
      <c r="AI4" s="162" t="s">
        <v>302</v>
      </c>
      <c r="AJ4" s="162" t="s">
        <v>263</v>
      </c>
      <c r="AK4" s="162" t="s">
        <v>1</v>
      </c>
      <c r="AL4" s="174" t="s">
        <v>324</v>
      </c>
      <c r="AM4" s="162" t="s">
        <v>302</v>
      </c>
      <c r="AN4" s="162" t="s">
        <v>263</v>
      </c>
      <c r="AO4" s="162" t="s">
        <v>1</v>
      </c>
      <c r="AP4" s="174" t="s">
        <v>324</v>
      </c>
      <c r="AQ4" s="162" t="s">
        <v>302</v>
      </c>
      <c r="AR4" s="162" t="s">
        <v>263</v>
      </c>
      <c r="AS4" s="162" t="s">
        <v>1</v>
      </c>
      <c r="AT4" s="174" t="s">
        <v>324</v>
      </c>
      <c r="AU4" s="162" t="s">
        <v>302</v>
      </c>
      <c r="AV4" s="162" t="s">
        <v>263</v>
      </c>
      <c r="AW4" s="162" t="s">
        <v>1</v>
      </c>
      <c r="AX4" s="174" t="s">
        <v>324</v>
      </c>
      <c r="AY4" s="162" t="s">
        <v>302</v>
      </c>
      <c r="AZ4" s="162" t="s">
        <v>263</v>
      </c>
      <c r="BA4" s="162" t="s">
        <v>1</v>
      </c>
      <c r="BB4" s="174" t="s">
        <v>324</v>
      </c>
      <c r="BC4" s="162" t="s">
        <v>302</v>
      </c>
      <c r="BD4" s="162" t="s">
        <v>263</v>
      </c>
      <c r="BE4" s="162" t="s">
        <v>1</v>
      </c>
      <c r="BF4" s="174" t="s">
        <v>324</v>
      </c>
      <c r="BG4" s="162" t="s">
        <v>302</v>
      </c>
      <c r="BH4" s="162" t="s">
        <v>263</v>
      </c>
      <c r="BI4" s="162" t="s">
        <v>1</v>
      </c>
      <c r="BJ4" s="174" t="s">
        <v>324</v>
      </c>
      <c r="BK4" s="162" t="s">
        <v>302</v>
      </c>
      <c r="BL4" s="162" t="s">
        <v>263</v>
      </c>
      <c r="BM4" s="162" t="s">
        <v>1</v>
      </c>
      <c r="BN4" s="174" t="s">
        <v>324</v>
      </c>
      <c r="BO4" s="162" t="s">
        <v>302</v>
      </c>
      <c r="BP4" s="162" t="s">
        <v>263</v>
      </c>
      <c r="BQ4" s="162" t="s">
        <v>1</v>
      </c>
      <c r="BR4" s="174" t="s">
        <v>324</v>
      </c>
      <c r="BS4" s="162" t="s">
        <v>302</v>
      </c>
      <c r="BT4" s="162" t="s">
        <v>263</v>
      </c>
      <c r="BU4" s="162" t="s">
        <v>1</v>
      </c>
      <c r="BV4" s="174" t="s">
        <v>324</v>
      </c>
      <c r="BW4" s="162" t="s">
        <v>302</v>
      </c>
      <c r="BX4" s="162" t="s">
        <v>263</v>
      </c>
      <c r="BY4" s="162" t="s">
        <v>1</v>
      </c>
      <c r="BZ4" s="174" t="s">
        <v>324</v>
      </c>
      <c r="CA4" s="162" t="s">
        <v>302</v>
      </c>
      <c r="CB4" s="162" t="s">
        <v>263</v>
      </c>
      <c r="CC4" s="162" t="s">
        <v>1</v>
      </c>
      <c r="CD4" s="174" t="s">
        <v>324</v>
      </c>
      <c r="CE4" s="162" t="s">
        <v>302</v>
      </c>
      <c r="CF4" s="162" t="s">
        <v>263</v>
      </c>
      <c r="CG4" s="162" t="s">
        <v>1</v>
      </c>
      <c r="CH4" s="174" t="s">
        <v>324</v>
      </c>
      <c r="CI4" s="162" t="s">
        <v>302</v>
      </c>
      <c r="CJ4" s="162" t="s">
        <v>263</v>
      </c>
      <c r="CK4" s="162" t="s">
        <v>1</v>
      </c>
      <c r="CL4" s="174" t="s">
        <v>324</v>
      </c>
      <c r="CM4" s="162" t="s">
        <v>302</v>
      </c>
      <c r="CN4" s="162" t="s">
        <v>263</v>
      </c>
      <c r="CO4" s="162" t="s">
        <v>1</v>
      </c>
      <c r="CP4" s="174" t="s">
        <v>324</v>
      </c>
      <c r="CQ4" s="162" t="s">
        <v>302</v>
      </c>
      <c r="CR4" s="162" t="s">
        <v>263</v>
      </c>
      <c r="CS4" s="162" t="s">
        <v>1</v>
      </c>
      <c r="CT4" s="174" t="s">
        <v>324</v>
      </c>
      <c r="CU4" s="162" t="s">
        <v>302</v>
      </c>
      <c r="CV4" s="162" t="s">
        <v>263</v>
      </c>
      <c r="CW4" s="162" t="s">
        <v>1</v>
      </c>
      <c r="CX4" s="174" t="s">
        <v>324</v>
      </c>
      <c r="CY4" s="162" t="s">
        <v>302</v>
      </c>
      <c r="CZ4" s="162" t="s">
        <v>263</v>
      </c>
      <c r="DA4" s="162" t="s">
        <v>1</v>
      </c>
      <c r="DB4" s="174" t="s">
        <v>324</v>
      </c>
      <c r="DC4" s="162" t="s">
        <v>302</v>
      </c>
      <c r="DD4" s="162" t="s">
        <v>263</v>
      </c>
      <c r="DE4" s="162" t="s">
        <v>1</v>
      </c>
      <c r="DF4" s="174" t="s">
        <v>324</v>
      </c>
      <c r="DG4" s="162" t="s">
        <v>302</v>
      </c>
      <c r="DH4" s="162" t="s">
        <v>263</v>
      </c>
      <c r="DI4" s="162" t="s">
        <v>1</v>
      </c>
      <c r="DJ4" s="174" t="s">
        <v>324</v>
      </c>
      <c r="DK4" s="162" t="s">
        <v>302</v>
      </c>
      <c r="DL4" s="162" t="s">
        <v>263</v>
      </c>
      <c r="DM4" s="162" t="s">
        <v>1</v>
      </c>
      <c r="DN4" s="174" t="s">
        <v>324</v>
      </c>
      <c r="DO4" s="162" t="s">
        <v>302</v>
      </c>
      <c r="DP4" s="162" t="s">
        <v>263</v>
      </c>
      <c r="DQ4" s="162" t="s">
        <v>1</v>
      </c>
      <c r="DR4" s="174" t="s">
        <v>324</v>
      </c>
      <c r="DS4" s="162" t="s">
        <v>302</v>
      </c>
      <c r="DT4" s="162" t="s">
        <v>263</v>
      </c>
      <c r="DU4" s="162" t="s">
        <v>1</v>
      </c>
    </row>
    <row r="5" spans="1:125" s="47" customFormat="1" ht="13.5">
      <c r="A5" s="163"/>
      <c r="B5" s="153"/>
      <c r="C5" s="167"/>
      <c r="D5" s="163"/>
      <c r="E5" s="163"/>
      <c r="F5" s="175"/>
      <c r="G5" s="163"/>
      <c r="H5" s="163"/>
      <c r="I5" s="163"/>
      <c r="J5" s="175"/>
      <c r="K5" s="163"/>
      <c r="L5" s="163"/>
      <c r="M5" s="163"/>
      <c r="N5" s="175"/>
      <c r="O5" s="163"/>
      <c r="P5" s="163"/>
      <c r="Q5" s="163"/>
      <c r="R5" s="175"/>
      <c r="S5" s="163"/>
      <c r="T5" s="163"/>
      <c r="U5" s="163"/>
      <c r="V5" s="175"/>
      <c r="W5" s="163"/>
      <c r="X5" s="163"/>
      <c r="Y5" s="163"/>
      <c r="Z5" s="175"/>
      <c r="AA5" s="163"/>
      <c r="AB5" s="163"/>
      <c r="AC5" s="163"/>
      <c r="AD5" s="175"/>
      <c r="AE5" s="163"/>
      <c r="AF5" s="163"/>
      <c r="AG5" s="163"/>
      <c r="AH5" s="175"/>
      <c r="AI5" s="163"/>
      <c r="AJ5" s="163"/>
      <c r="AK5" s="163"/>
      <c r="AL5" s="175"/>
      <c r="AM5" s="163"/>
      <c r="AN5" s="163"/>
      <c r="AO5" s="163"/>
      <c r="AP5" s="175"/>
      <c r="AQ5" s="163"/>
      <c r="AR5" s="163"/>
      <c r="AS5" s="163"/>
      <c r="AT5" s="175"/>
      <c r="AU5" s="163"/>
      <c r="AV5" s="163"/>
      <c r="AW5" s="163"/>
      <c r="AX5" s="175"/>
      <c r="AY5" s="163"/>
      <c r="AZ5" s="163"/>
      <c r="BA5" s="163"/>
      <c r="BB5" s="175"/>
      <c r="BC5" s="163"/>
      <c r="BD5" s="163"/>
      <c r="BE5" s="163"/>
      <c r="BF5" s="175"/>
      <c r="BG5" s="163"/>
      <c r="BH5" s="163"/>
      <c r="BI5" s="163"/>
      <c r="BJ5" s="175"/>
      <c r="BK5" s="163"/>
      <c r="BL5" s="163"/>
      <c r="BM5" s="163"/>
      <c r="BN5" s="175"/>
      <c r="BO5" s="163"/>
      <c r="BP5" s="163"/>
      <c r="BQ5" s="163"/>
      <c r="BR5" s="175"/>
      <c r="BS5" s="163"/>
      <c r="BT5" s="163"/>
      <c r="BU5" s="163"/>
      <c r="BV5" s="175"/>
      <c r="BW5" s="163"/>
      <c r="BX5" s="163"/>
      <c r="BY5" s="163"/>
      <c r="BZ5" s="175"/>
      <c r="CA5" s="163"/>
      <c r="CB5" s="163"/>
      <c r="CC5" s="163"/>
      <c r="CD5" s="175"/>
      <c r="CE5" s="163"/>
      <c r="CF5" s="163"/>
      <c r="CG5" s="163"/>
      <c r="CH5" s="175"/>
      <c r="CI5" s="163"/>
      <c r="CJ5" s="163"/>
      <c r="CK5" s="163"/>
      <c r="CL5" s="175"/>
      <c r="CM5" s="163"/>
      <c r="CN5" s="163"/>
      <c r="CO5" s="163"/>
      <c r="CP5" s="175"/>
      <c r="CQ5" s="163"/>
      <c r="CR5" s="163"/>
      <c r="CS5" s="163"/>
      <c r="CT5" s="175"/>
      <c r="CU5" s="163"/>
      <c r="CV5" s="163"/>
      <c r="CW5" s="163"/>
      <c r="CX5" s="175"/>
      <c r="CY5" s="163"/>
      <c r="CZ5" s="163"/>
      <c r="DA5" s="163"/>
      <c r="DB5" s="175"/>
      <c r="DC5" s="163"/>
      <c r="DD5" s="163"/>
      <c r="DE5" s="163"/>
      <c r="DF5" s="175"/>
      <c r="DG5" s="163"/>
      <c r="DH5" s="163"/>
      <c r="DI5" s="163"/>
      <c r="DJ5" s="175"/>
      <c r="DK5" s="163"/>
      <c r="DL5" s="163"/>
      <c r="DM5" s="163"/>
      <c r="DN5" s="175"/>
      <c r="DO5" s="163"/>
      <c r="DP5" s="163"/>
      <c r="DQ5" s="163"/>
      <c r="DR5" s="175"/>
      <c r="DS5" s="163"/>
      <c r="DT5" s="163"/>
      <c r="DU5" s="163"/>
    </row>
    <row r="6" spans="1:125" s="118" customFormat="1" ht="13.5">
      <c r="A6" s="173"/>
      <c r="B6" s="154"/>
      <c r="C6" s="168"/>
      <c r="D6" s="123" t="s">
        <v>29</v>
      </c>
      <c r="E6" s="123" t="s">
        <v>29</v>
      </c>
      <c r="F6" s="176"/>
      <c r="G6" s="173"/>
      <c r="H6" s="123" t="s">
        <v>29</v>
      </c>
      <c r="I6" s="123" t="s">
        <v>29</v>
      </c>
      <c r="J6" s="176"/>
      <c r="K6" s="173"/>
      <c r="L6" s="123" t="s">
        <v>29</v>
      </c>
      <c r="M6" s="123" t="s">
        <v>29</v>
      </c>
      <c r="N6" s="176"/>
      <c r="O6" s="173"/>
      <c r="P6" s="123" t="s">
        <v>29</v>
      </c>
      <c r="Q6" s="123" t="s">
        <v>29</v>
      </c>
      <c r="R6" s="176"/>
      <c r="S6" s="173"/>
      <c r="T6" s="123" t="s">
        <v>29</v>
      </c>
      <c r="U6" s="123" t="s">
        <v>29</v>
      </c>
      <c r="V6" s="176"/>
      <c r="W6" s="173"/>
      <c r="X6" s="123" t="s">
        <v>29</v>
      </c>
      <c r="Y6" s="123" t="s">
        <v>29</v>
      </c>
      <c r="Z6" s="176"/>
      <c r="AA6" s="173"/>
      <c r="AB6" s="123" t="s">
        <v>29</v>
      </c>
      <c r="AC6" s="123" t="s">
        <v>29</v>
      </c>
      <c r="AD6" s="176"/>
      <c r="AE6" s="173"/>
      <c r="AF6" s="123" t="s">
        <v>29</v>
      </c>
      <c r="AG6" s="123" t="s">
        <v>29</v>
      </c>
      <c r="AH6" s="176"/>
      <c r="AI6" s="173"/>
      <c r="AJ6" s="123" t="s">
        <v>29</v>
      </c>
      <c r="AK6" s="123" t="s">
        <v>29</v>
      </c>
      <c r="AL6" s="176"/>
      <c r="AM6" s="173"/>
      <c r="AN6" s="123" t="s">
        <v>29</v>
      </c>
      <c r="AO6" s="123" t="s">
        <v>29</v>
      </c>
      <c r="AP6" s="176"/>
      <c r="AQ6" s="173"/>
      <c r="AR6" s="123" t="s">
        <v>29</v>
      </c>
      <c r="AS6" s="123" t="s">
        <v>29</v>
      </c>
      <c r="AT6" s="176"/>
      <c r="AU6" s="173"/>
      <c r="AV6" s="123" t="s">
        <v>29</v>
      </c>
      <c r="AW6" s="123" t="s">
        <v>29</v>
      </c>
      <c r="AX6" s="176"/>
      <c r="AY6" s="173"/>
      <c r="AZ6" s="123" t="s">
        <v>29</v>
      </c>
      <c r="BA6" s="123" t="s">
        <v>29</v>
      </c>
      <c r="BB6" s="176"/>
      <c r="BC6" s="173"/>
      <c r="BD6" s="123" t="s">
        <v>29</v>
      </c>
      <c r="BE6" s="123" t="s">
        <v>29</v>
      </c>
      <c r="BF6" s="176"/>
      <c r="BG6" s="173"/>
      <c r="BH6" s="123" t="s">
        <v>29</v>
      </c>
      <c r="BI6" s="123" t="s">
        <v>29</v>
      </c>
      <c r="BJ6" s="176"/>
      <c r="BK6" s="173"/>
      <c r="BL6" s="123" t="s">
        <v>29</v>
      </c>
      <c r="BM6" s="123" t="s">
        <v>29</v>
      </c>
      <c r="BN6" s="176"/>
      <c r="BO6" s="173"/>
      <c r="BP6" s="123" t="s">
        <v>29</v>
      </c>
      <c r="BQ6" s="123" t="s">
        <v>29</v>
      </c>
      <c r="BR6" s="176"/>
      <c r="BS6" s="173"/>
      <c r="BT6" s="123" t="s">
        <v>29</v>
      </c>
      <c r="BU6" s="123" t="s">
        <v>29</v>
      </c>
      <c r="BV6" s="176"/>
      <c r="BW6" s="173"/>
      <c r="BX6" s="123" t="s">
        <v>29</v>
      </c>
      <c r="BY6" s="123" t="s">
        <v>29</v>
      </c>
      <c r="BZ6" s="176"/>
      <c r="CA6" s="173"/>
      <c r="CB6" s="123" t="s">
        <v>29</v>
      </c>
      <c r="CC6" s="123" t="s">
        <v>29</v>
      </c>
      <c r="CD6" s="176"/>
      <c r="CE6" s="173"/>
      <c r="CF6" s="123" t="s">
        <v>29</v>
      </c>
      <c r="CG6" s="123" t="s">
        <v>29</v>
      </c>
      <c r="CH6" s="176"/>
      <c r="CI6" s="173"/>
      <c r="CJ6" s="123" t="s">
        <v>29</v>
      </c>
      <c r="CK6" s="123" t="s">
        <v>29</v>
      </c>
      <c r="CL6" s="176"/>
      <c r="CM6" s="173"/>
      <c r="CN6" s="123" t="s">
        <v>29</v>
      </c>
      <c r="CO6" s="123" t="s">
        <v>29</v>
      </c>
      <c r="CP6" s="176"/>
      <c r="CQ6" s="173"/>
      <c r="CR6" s="123" t="s">
        <v>29</v>
      </c>
      <c r="CS6" s="123" t="s">
        <v>29</v>
      </c>
      <c r="CT6" s="176"/>
      <c r="CU6" s="173"/>
      <c r="CV6" s="123" t="s">
        <v>29</v>
      </c>
      <c r="CW6" s="123" t="s">
        <v>29</v>
      </c>
      <c r="CX6" s="176"/>
      <c r="CY6" s="173"/>
      <c r="CZ6" s="123" t="s">
        <v>29</v>
      </c>
      <c r="DA6" s="123" t="s">
        <v>29</v>
      </c>
      <c r="DB6" s="176"/>
      <c r="DC6" s="173"/>
      <c r="DD6" s="123" t="s">
        <v>29</v>
      </c>
      <c r="DE6" s="123" t="s">
        <v>29</v>
      </c>
      <c r="DF6" s="176"/>
      <c r="DG6" s="173"/>
      <c r="DH6" s="123" t="s">
        <v>29</v>
      </c>
      <c r="DI6" s="123" t="s">
        <v>29</v>
      </c>
      <c r="DJ6" s="176"/>
      <c r="DK6" s="173"/>
      <c r="DL6" s="123" t="s">
        <v>29</v>
      </c>
      <c r="DM6" s="123" t="s">
        <v>29</v>
      </c>
      <c r="DN6" s="176"/>
      <c r="DO6" s="173"/>
      <c r="DP6" s="123" t="s">
        <v>29</v>
      </c>
      <c r="DQ6" s="123" t="s">
        <v>29</v>
      </c>
      <c r="DR6" s="176"/>
      <c r="DS6" s="173"/>
      <c r="DT6" s="123" t="s">
        <v>29</v>
      </c>
      <c r="DU6" s="123" t="s">
        <v>29</v>
      </c>
    </row>
    <row r="7" spans="1:125" s="86" customFormat="1" ht="12" customHeight="1">
      <c r="A7" s="139" t="s">
        <v>453</v>
      </c>
      <c r="B7" s="140" t="s">
        <v>451</v>
      </c>
      <c r="C7" s="139" t="s">
        <v>452</v>
      </c>
      <c r="D7" s="141">
        <f>SUM(D8:D20)</f>
        <v>13487697</v>
      </c>
      <c r="E7" s="141">
        <f>SUM(E8:E20)</f>
        <v>1710825</v>
      </c>
      <c r="F7" s="147" t="s">
        <v>440</v>
      </c>
      <c r="G7" s="147" t="s">
        <v>440</v>
      </c>
      <c r="H7" s="141">
        <f>SUM(H8:H20)</f>
        <v>7644215</v>
      </c>
      <c r="I7" s="141">
        <f>SUM(I8:I20)</f>
        <v>974322</v>
      </c>
      <c r="J7" s="147" t="s">
        <v>440</v>
      </c>
      <c r="K7" s="147" t="s">
        <v>440</v>
      </c>
      <c r="L7" s="141">
        <f>SUM(L8:L20)</f>
        <v>4310375</v>
      </c>
      <c r="M7" s="141">
        <f>SUM(M8:M20)</f>
        <v>493802</v>
      </c>
      <c r="N7" s="147" t="s">
        <v>440</v>
      </c>
      <c r="O7" s="147" t="s">
        <v>440</v>
      </c>
      <c r="P7" s="141">
        <f>SUM(P8:P20)</f>
        <v>1184663</v>
      </c>
      <c r="Q7" s="141">
        <f>SUM(Q8:Q20)</f>
        <v>208531</v>
      </c>
      <c r="R7" s="147" t="s">
        <v>440</v>
      </c>
      <c r="S7" s="147" t="s">
        <v>440</v>
      </c>
      <c r="T7" s="141">
        <f>SUM(T8:T20)</f>
        <v>207540</v>
      </c>
      <c r="U7" s="141">
        <f>SUM(U8:U20)</f>
        <v>14654</v>
      </c>
      <c r="V7" s="147" t="s">
        <v>440</v>
      </c>
      <c r="W7" s="147" t="s">
        <v>440</v>
      </c>
      <c r="X7" s="141">
        <f>SUM(X8:X20)</f>
        <v>65622</v>
      </c>
      <c r="Y7" s="141">
        <f>SUM(Y8:Y20)</f>
        <v>11297</v>
      </c>
      <c r="Z7" s="147" t="s">
        <v>440</v>
      </c>
      <c r="AA7" s="147" t="s">
        <v>440</v>
      </c>
      <c r="AB7" s="141">
        <f>SUM(AB8:AB20)</f>
        <v>49064</v>
      </c>
      <c r="AC7" s="141">
        <f>SUM(AC8:AC20)</f>
        <v>8219</v>
      </c>
      <c r="AD7" s="147" t="s">
        <v>440</v>
      </c>
      <c r="AE7" s="147" t="s">
        <v>440</v>
      </c>
      <c r="AF7" s="141">
        <f>SUM(AF8:AF20)</f>
        <v>26218</v>
      </c>
      <c r="AG7" s="141">
        <f>SUM(AG8:AG20)</f>
        <v>0</v>
      </c>
      <c r="AH7" s="147" t="s">
        <v>440</v>
      </c>
      <c r="AI7" s="147" t="s">
        <v>440</v>
      </c>
      <c r="AJ7" s="141">
        <f>SUM(AJ8:AJ20)</f>
        <v>0</v>
      </c>
      <c r="AK7" s="141">
        <f>SUM(AK8:AK20)</f>
        <v>0</v>
      </c>
      <c r="AL7" s="147" t="s">
        <v>440</v>
      </c>
      <c r="AM7" s="147" t="s">
        <v>440</v>
      </c>
      <c r="AN7" s="141">
        <f>SUM(AN8:AN20)</f>
        <v>0</v>
      </c>
      <c r="AO7" s="141">
        <f>SUM(AO8:AO20)</f>
        <v>0</v>
      </c>
      <c r="AP7" s="147" t="s">
        <v>440</v>
      </c>
      <c r="AQ7" s="147" t="s">
        <v>440</v>
      </c>
      <c r="AR7" s="141">
        <f>SUM(AR8:AR20)</f>
        <v>0</v>
      </c>
      <c r="AS7" s="141">
        <f>SUM(AS8:AS20)</f>
        <v>0</v>
      </c>
      <c r="AT7" s="147" t="s">
        <v>440</v>
      </c>
      <c r="AU7" s="147" t="s">
        <v>440</v>
      </c>
      <c r="AV7" s="141">
        <f>SUM(AV8:AV20)</f>
        <v>0</v>
      </c>
      <c r="AW7" s="141">
        <f>SUM(AW8:AW20)</f>
        <v>0</v>
      </c>
      <c r="AX7" s="147" t="s">
        <v>440</v>
      </c>
      <c r="AY7" s="147" t="s">
        <v>440</v>
      </c>
      <c r="AZ7" s="141">
        <f>SUM(AZ8:AZ20)</f>
        <v>0</v>
      </c>
      <c r="BA7" s="141">
        <f>SUM(BA8:BA20)</f>
        <v>0</v>
      </c>
      <c r="BB7" s="147" t="s">
        <v>440</v>
      </c>
      <c r="BC7" s="147" t="s">
        <v>440</v>
      </c>
      <c r="BD7" s="141">
        <f>SUM(BD8:BD20)</f>
        <v>0</v>
      </c>
      <c r="BE7" s="141">
        <f>SUM(BE8:BE20)</f>
        <v>0</v>
      </c>
      <c r="BF7" s="147" t="s">
        <v>440</v>
      </c>
      <c r="BG7" s="147" t="s">
        <v>440</v>
      </c>
      <c r="BH7" s="141">
        <f>SUM(BH8:BH20)</f>
        <v>0</v>
      </c>
      <c r="BI7" s="141">
        <f>SUM(BI8:BI20)</f>
        <v>0</v>
      </c>
      <c r="BJ7" s="147" t="s">
        <v>440</v>
      </c>
      <c r="BK7" s="147" t="s">
        <v>440</v>
      </c>
      <c r="BL7" s="141">
        <f>SUM(BL8:BL20)</f>
        <v>0</v>
      </c>
      <c r="BM7" s="141">
        <f>SUM(BM8:BM20)</f>
        <v>0</v>
      </c>
      <c r="BN7" s="147" t="s">
        <v>440</v>
      </c>
      <c r="BO7" s="147" t="s">
        <v>440</v>
      </c>
      <c r="BP7" s="141">
        <f>SUM(BP8:BP20)</f>
        <v>0</v>
      </c>
      <c r="BQ7" s="141">
        <f>SUM(BQ8:BQ20)</f>
        <v>0</v>
      </c>
      <c r="BR7" s="147" t="s">
        <v>440</v>
      </c>
      <c r="BS7" s="147" t="s">
        <v>440</v>
      </c>
      <c r="BT7" s="141">
        <f>SUM(BT8:BT20)</f>
        <v>0</v>
      </c>
      <c r="BU7" s="141">
        <f>SUM(BU8:BU20)</f>
        <v>0</v>
      </c>
      <c r="BV7" s="147" t="s">
        <v>440</v>
      </c>
      <c r="BW7" s="147" t="s">
        <v>440</v>
      </c>
      <c r="BX7" s="141">
        <f>SUM(BX8:BX20)</f>
        <v>0</v>
      </c>
      <c r="BY7" s="141">
        <f>SUM(BY8:BY20)</f>
        <v>0</v>
      </c>
      <c r="BZ7" s="147" t="s">
        <v>440</v>
      </c>
      <c r="CA7" s="147" t="s">
        <v>440</v>
      </c>
      <c r="CB7" s="141">
        <f>SUM(CB8:CB20)</f>
        <v>0</v>
      </c>
      <c r="CC7" s="141">
        <f>SUM(CC8:CC20)</f>
        <v>0</v>
      </c>
      <c r="CD7" s="147" t="s">
        <v>440</v>
      </c>
      <c r="CE7" s="147" t="s">
        <v>440</v>
      </c>
      <c r="CF7" s="141">
        <f>SUM(CF8:CF20)</f>
        <v>0</v>
      </c>
      <c r="CG7" s="141">
        <f>SUM(CG8:CG20)</f>
        <v>0</v>
      </c>
      <c r="CH7" s="147" t="s">
        <v>440</v>
      </c>
      <c r="CI7" s="147" t="s">
        <v>440</v>
      </c>
      <c r="CJ7" s="141">
        <f>SUM(CJ8:CJ20)</f>
        <v>0</v>
      </c>
      <c r="CK7" s="141">
        <f>SUM(CK8:CK20)</f>
        <v>0</v>
      </c>
      <c r="CL7" s="147" t="s">
        <v>440</v>
      </c>
      <c r="CM7" s="147" t="s">
        <v>440</v>
      </c>
      <c r="CN7" s="141">
        <f>SUM(CN8:CN20)</f>
        <v>0</v>
      </c>
      <c r="CO7" s="141">
        <f>SUM(CO8:CO20)</f>
        <v>0</v>
      </c>
      <c r="CP7" s="147" t="s">
        <v>440</v>
      </c>
      <c r="CQ7" s="147" t="s">
        <v>440</v>
      </c>
      <c r="CR7" s="141">
        <f>SUM(CR8:CR20)</f>
        <v>0</v>
      </c>
      <c r="CS7" s="141">
        <f>SUM(CS8:CS20)</f>
        <v>0</v>
      </c>
      <c r="CT7" s="147" t="s">
        <v>440</v>
      </c>
      <c r="CU7" s="147" t="s">
        <v>440</v>
      </c>
      <c r="CV7" s="141">
        <f>SUM(CV8:CV20)</f>
        <v>0</v>
      </c>
      <c r="CW7" s="141">
        <f>SUM(CW8:CW20)</f>
        <v>0</v>
      </c>
      <c r="CX7" s="147" t="s">
        <v>440</v>
      </c>
      <c r="CY7" s="147" t="s">
        <v>440</v>
      </c>
      <c r="CZ7" s="141">
        <f>SUM(CZ8:CZ20)</f>
        <v>0</v>
      </c>
      <c r="DA7" s="141">
        <f>SUM(DA8:DA20)</f>
        <v>0</v>
      </c>
      <c r="DB7" s="147" t="s">
        <v>440</v>
      </c>
      <c r="DC7" s="147" t="s">
        <v>440</v>
      </c>
      <c r="DD7" s="141">
        <f>SUM(DD8:DD20)</f>
        <v>0</v>
      </c>
      <c r="DE7" s="141">
        <f>SUM(DE8:DE20)</f>
        <v>0</v>
      </c>
      <c r="DF7" s="147" t="s">
        <v>440</v>
      </c>
      <c r="DG7" s="147" t="s">
        <v>440</v>
      </c>
      <c r="DH7" s="141">
        <f>SUM(DH8:DH20)</f>
        <v>0</v>
      </c>
      <c r="DI7" s="141">
        <f>SUM(DI8:DI20)</f>
        <v>0</v>
      </c>
      <c r="DJ7" s="147" t="s">
        <v>440</v>
      </c>
      <c r="DK7" s="147" t="s">
        <v>440</v>
      </c>
      <c r="DL7" s="141">
        <f>SUM(DL8:DL20)</f>
        <v>0</v>
      </c>
      <c r="DM7" s="141">
        <f>SUM(DM8:DM20)</f>
        <v>0</v>
      </c>
      <c r="DN7" s="147" t="s">
        <v>440</v>
      </c>
      <c r="DO7" s="147" t="s">
        <v>440</v>
      </c>
      <c r="DP7" s="141">
        <f>SUM(DP8:DP20)</f>
        <v>0</v>
      </c>
      <c r="DQ7" s="141">
        <f>SUM(DQ8:DQ20)</f>
        <v>0</v>
      </c>
      <c r="DR7" s="147" t="s">
        <v>440</v>
      </c>
      <c r="DS7" s="147" t="s">
        <v>440</v>
      </c>
      <c r="DT7" s="141">
        <f>SUM(DT8:DT20)</f>
        <v>0</v>
      </c>
      <c r="DU7" s="141">
        <f>SUM(DU8:DU20)</f>
        <v>0</v>
      </c>
    </row>
    <row r="8" spans="1:125" ht="12" customHeight="1">
      <c r="A8" s="142" t="s">
        <v>105</v>
      </c>
      <c r="B8" s="139" t="s">
        <v>414</v>
      </c>
      <c r="C8" s="142" t="s">
        <v>415</v>
      </c>
      <c r="D8" s="141">
        <f>SUM(H8,L8,P8,T8,X8,AB8,AF8,AJ8,AN8,AR8,AV8,AZ8,BD8,BH8,BL8,BP8,BT8,BX8,CB8,CF8,CJ8,CN8,CR8,CV8,CZ8,DD8,DH8,DL8,DP8,DT8)</f>
        <v>2139032</v>
      </c>
      <c r="E8" s="141">
        <f>SUM(I8,M8,Q8,U8,Y8,AC8,AG8,AK8,AO8,AS8,AW8,BA8,BE8,BI8,BM8,BQ8,BU8,BY8,CC8,CG8,CK8,CO8,CS8,CW8,DA8,DE8,DI8,DM8,DQ8,DU8)</f>
        <v>0</v>
      </c>
      <c r="F8" s="147" t="s">
        <v>332</v>
      </c>
      <c r="G8" s="147" t="s">
        <v>333</v>
      </c>
      <c r="H8" s="141">
        <v>1405002</v>
      </c>
      <c r="I8" s="141">
        <v>0</v>
      </c>
      <c r="J8" s="147" t="s">
        <v>448</v>
      </c>
      <c r="K8" s="147" t="s">
        <v>449</v>
      </c>
      <c r="L8" s="141">
        <v>734030</v>
      </c>
      <c r="M8" s="141">
        <v>0</v>
      </c>
      <c r="N8" s="147" t="s">
        <v>440</v>
      </c>
      <c r="O8" s="147" t="s">
        <v>441</v>
      </c>
      <c r="P8" s="141">
        <v>0</v>
      </c>
      <c r="Q8" s="141">
        <v>0</v>
      </c>
      <c r="R8" s="147" t="s">
        <v>440</v>
      </c>
      <c r="S8" s="147" t="s">
        <v>441</v>
      </c>
      <c r="T8" s="141">
        <v>0</v>
      </c>
      <c r="U8" s="141">
        <v>0</v>
      </c>
      <c r="V8" s="147" t="s">
        <v>440</v>
      </c>
      <c r="W8" s="147" t="s">
        <v>441</v>
      </c>
      <c r="X8" s="141">
        <v>0</v>
      </c>
      <c r="Y8" s="141">
        <v>0</v>
      </c>
      <c r="Z8" s="147" t="s">
        <v>440</v>
      </c>
      <c r="AA8" s="147" t="s">
        <v>441</v>
      </c>
      <c r="AB8" s="141">
        <v>0</v>
      </c>
      <c r="AC8" s="141">
        <v>0</v>
      </c>
      <c r="AD8" s="147" t="s">
        <v>440</v>
      </c>
      <c r="AE8" s="147" t="s">
        <v>441</v>
      </c>
      <c r="AF8" s="141">
        <v>0</v>
      </c>
      <c r="AG8" s="141">
        <v>0</v>
      </c>
      <c r="AH8" s="147" t="s">
        <v>440</v>
      </c>
      <c r="AI8" s="147" t="s">
        <v>441</v>
      </c>
      <c r="AJ8" s="141">
        <v>0</v>
      </c>
      <c r="AK8" s="141">
        <v>0</v>
      </c>
      <c r="AL8" s="147" t="s">
        <v>440</v>
      </c>
      <c r="AM8" s="147" t="s">
        <v>441</v>
      </c>
      <c r="AN8" s="141">
        <v>0</v>
      </c>
      <c r="AO8" s="141">
        <v>0</v>
      </c>
      <c r="AP8" s="147" t="s">
        <v>440</v>
      </c>
      <c r="AQ8" s="147" t="s">
        <v>441</v>
      </c>
      <c r="AR8" s="141">
        <v>0</v>
      </c>
      <c r="AS8" s="141">
        <v>0</v>
      </c>
      <c r="AT8" s="147" t="s">
        <v>440</v>
      </c>
      <c r="AU8" s="147" t="s">
        <v>441</v>
      </c>
      <c r="AV8" s="141">
        <v>0</v>
      </c>
      <c r="AW8" s="141">
        <v>0</v>
      </c>
      <c r="AX8" s="147" t="s">
        <v>440</v>
      </c>
      <c r="AY8" s="147" t="s">
        <v>441</v>
      </c>
      <c r="AZ8" s="141">
        <v>0</v>
      </c>
      <c r="BA8" s="141">
        <v>0</v>
      </c>
      <c r="BB8" s="147" t="s">
        <v>440</v>
      </c>
      <c r="BC8" s="147" t="s">
        <v>441</v>
      </c>
      <c r="BD8" s="141">
        <v>0</v>
      </c>
      <c r="BE8" s="141">
        <v>0</v>
      </c>
      <c r="BF8" s="147" t="s">
        <v>440</v>
      </c>
      <c r="BG8" s="147" t="s">
        <v>441</v>
      </c>
      <c r="BH8" s="141">
        <v>0</v>
      </c>
      <c r="BI8" s="141">
        <v>0</v>
      </c>
      <c r="BJ8" s="147" t="s">
        <v>440</v>
      </c>
      <c r="BK8" s="147" t="s">
        <v>441</v>
      </c>
      <c r="BL8" s="141">
        <v>0</v>
      </c>
      <c r="BM8" s="141">
        <v>0</v>
      </c>
      <c r="BN8" s="147" t="s">
        <v>440</v>
      </c>
      <c r="BO8" s="147" t="s">
        <v>441</v>
      </c>
      <c r="BP8" s="141">
        <v>0</v>
      </c>
      <c r="BQ8" s="141">
        <v>0</v>
      </c>
      <c r="BR8" s="147" t="s">
        <v>440</v>
      </c>
      <c r="BS8" s="147" t="s">
        <v>441</v>
      </c>
      <c r="BT8" s="141">
        <v>0</v>
      </c>
      <c r="BU8" s="141">
        <v>0</v>
      </c>
      <c r="BV8" s="147" t="s">
        <v>440</v>
      </c>
      <c r="BW8" s="147" t="s">
        <v>441</v>
      </c>
      <c r="BX8" s="141">
        <v>0</v>
      </c>
      <c r="BY8" s="141">
        <v>0</v>
      </c>
      <c r="BZ8" s="147" t="s">
        <v>440</v>
      </c>
      <c r="CA8" s="147" t="s">
        <v>441</v>
      </c>
      <c r="CB8" s="141">
        <v>0</v>
      </c>
      <c r="CC8" s="141">
        <v>0</v>
      </c>
      <c r="CD8" s="147" t="s">
        <v>440</v>
      </c>
      <c r="CE8" s="147" t="s">
        <v>441</v>
      </c>
      <c r="CF8" s="141">
        <v>0</v>
      </c>
      <c r="CG8" s="141">
        <v>0</v>
      </c>
      <c r="CH8" s="147" t="s">
        <v>440</v>
      </c>
      <c r="CI8" s="147" t="s">
        <v>441</v>
      </c>
      <c r="CJ8" s="141">
        <v>0</v>
      </c>
      <c r="CK8" s="141">
        <v>0</v>
      </c>
      <c r="CL8" s="147" t="s">
        <v>440</v>
      </c>
      <c r="CM8" s="147" t="s">
        <v>441</v>
      </c>
      <c r="CN8" s="141">
        <v>0</v>
      </c>
      <c r="CO8" s="141">
        <v>0</v>
      </c>
      <c r="CP8" s="147" t="s">
        <v>440</v>
      </c>
      <c r="CQ8" s="147" t="s">
        <v>441</v>
      </c>
      <c r="CR8" s="141">
        <v>0</v>
      </c>
      <c r="CS8" s="141">
        <v>0</v>
      </c>
      <c r="CT8" s="147" t="s">
        <v>440</v>
      </c>
      <c r="CU8" s="147" t="s">
        <v>441</v>
      </c>
      <c r="CV8" s="141">
        <v>0</v>
      </c>
      <c r="CW8" s="141">
        <v>0</v>
      </c>
      <c r="CX8" s="147" t="s">
        <v>440</v>
      </c>
      <c r="CY8" s="147" t="s">
        <v>441</v>
      </c>
      <c r="CZ8" s="141">
        <v>0</v>
      </c>
      <c r="DA8" s="141">
        <v>0</v>
      </c>
      <c r="DB8" s="147" t="s">
        <v>440</v>
      </c>
      <c r="DC8" s="147" t="s">
        <v>441</v>
      </c>
      <c r="DD8" s="141">
        <v>0</v>
      </c>
      <c r="DE8" s="141">
        <v>0</v>
      </c>
      <c r="DF8" s="147" t="s">
        <v>440</v>
      </c>
      <c r="DG8" s="147" t="s">
        <v>441</v>
      </c>
      <c r="DH8" s="141">
        <v>0</v>
      </c>
      <c r="DI8" s="141">
        <v>0</v>
      </c>
      <c r="DJ8" s="147" t="s">
        <v>440</v>
      </c>
      <c r="DK8" s="147" t="s">
        <v>441</v>
      </c>
      <c r="DL8" s="141">
        <v>0</v>
      </c>
      <c r="DM8" s="141">
        <v>0</v>
      </c>
      <c r="DN8" s="147" t="s">
        <v>440</v>
      </c>
      <c r="DO8" s="147" t="s">
        <v>441</v>
      </c>
      <c r="DP8" s="141">
        <v>0</v>
      </c>
      <c r="DQ8" s="141">
        <v>0</v>
      </c>
      <c r="DR8" s="147" t="s">
        <v>440</v>
      </c>
      <c r="DS8" s="147" t="s">
        <v>441</v>
      </c>
      <c r="DT8" s="141">
        <v>0</v>
      </c>
      <c r="DU8" s="141">
        <v>0</v>
      </c>
    </row>
    <row r="9" spans="1:125" ht="12" customHeight="1">
      <c r="A9" s="142" t="s">
        <v>105</v>
      </c>
      <c r="B9" s="139" t="s">
        <v>416</v>
      </c>
      <c r="C9" s="142" t="s">
        <v>417</v>
      </c>
      <c r="D9" s="141">
        <f aca="true" t="shared" si="0" ref="D9:D20">SUM(H9,L9,P9,T9,X9,AB9,AF9,AJ9,AN9,AR9,AV9,AZ9,BD9,BH9,BL9,BP9,BT9,BX9,CB9,CF9,CJ9,CN9,CR9,CV9,CZ9,DD9,DH9,DL9,DP9,DT9)</f>
        <v>1496223</v>
      </c>
      <c r="E9" s="141">
        <f aca="true" t="shared" si="1" ref="E9:E20">SUM(I9,M9,Q9,U9,Y9,AC9,AG9,AK9,AO9,AS9,AW9,BA9,BE9,BI9,BM9,BQ9,BU9,BY9,CC9,CG9,CK9,CO9,CS9,CW9,DA9,DE9,DI9,DM9,DQ9,DU9)</f>
        <v>331555</v>
      </c>
      <c r="F9" s="147" t="s">
        <v>338</v>
      </c>
      <c r="G9" s="147" t="s">
        <v>339</v>
      </c>
      <c r="H9" s="141">
        <v>441249</v>
      </c>
      <c r="I9" s="141">
        <v>95603</v>
      </c>
      <c r="J9" s="147" t="s">
        <v>364</v>
      </c>
      <c r="K9" s="147" t="s">
        <v>365</v>
      </c>
      <c r="L9" s="141">
        <v>655171</v>
      </c>
      <c r="M9" s="141">
        <v>149468</v>
      </c>
      <c r="N9" s="147" t="s">
        <v>376</v>
      </c>
      <c r="O9" s="147" t="s">
        <v>377</v>
      </c>
      <c r="P9" s="141">
        <v>399803</v>
      </c>
      <c r="Q9" s="141">
        <v>86484</v>
      </c>
      <c r="R9" s="147" t="s">
        <v>440</v>
      </c>
      <c r="S9" s="147" t="s">
        <v>441</v>
      </c>
      <c r="T9" s="141">
        <v>0</v>
      </c>
      <c r="U9" s="141">
        <v>0</v>
      </c>
      <c r="V9" s="147" t="s">
        <v>440</v>
      </c>
      <c r="W9" s="147" t="s">
        <v>441</v>
      </c>
      <c r="X9" s="141">
        <v>0</v>
      </c>
      <c r="Y9" s="141">
        <v>0</v>
      </c>
      <c r="Z9" s="147" t="s">
        <v>440</v>
      </c>
      <c r="AA9" s="147" t="s">
        <v>441</v>
      </c>
      <c r="AB9" s="141">
        <v>0</v>
      </c>
      <c r="AC9" s="141">
        <v>0</v>
      </c>
      <c r="AD9" s="147" t="s">
        <v>440</v>
      </c>
      <c r="AE9" s="147" t="s">
        <v>441</v>
      </c>
      <c r="AF9" s="141">
        <v>0</v>
      </c>
      <c r="AG9" s="141">
        <v>0</v>
      </c>
      <c r="AH9" s="147" t="s">
        <v>440</v>
      </c>
      <c r="AI9" s="147" t="s">
        <v>441</v>
      </c>
      <c r="AJ9" s="141">
        <v>0</v>
      </c>
      <c r="AK9" s="141">
        <v>0</v>
      </c>
      <c r="AL9" s="147" t="s">
        <v>440</v>
      </c>
      <c r="AM9" s="147" t="s">
        <v>441</v>
      </c>
      <c r="AN9" s="141">
        <v>0</v>
      </c>
      <c r="AO9" s="141">
        <v>0</v>
      </c>
      <c r="AP9" s="147" t="s">
        <v>440</v>
      </c>
      <c r="AQ9" s="147" t="s">
        <v>441</v>
      </c>
      <c r="AR9" s="141">
        <v>0</v>
      </c>
      <c r="AS9" s="141">
        <v>0</v>
      </c>
      <c r="AT9" s="147" t="s">
        <v>440</v>
      </c>
      <c r="AU9" s="147" t="s">
        <v>441</v>
      </c>
      <c r="AV9" s="141">
        <v>0</v>
      </c>
      <c r="AW9" s="141">
        <v>0</v>
      </c>
      <c r="AX9" s="147" t="s">
        <v>440</v>
      </c>
      <c r="AY9" s="147" t="s">
        <v>441</v>
      </c>
      <c r="AZ9" s="141">
        <v>0</v>
      </c>
      <c r="BA9" s="141">
        <v>0</v>
      </c>
      <c r="BB9" s="147" t="s">
        <v>440</v>
      </c>
      <c r="BC9" s="147" t="s">
        <v>441</v>
      </c>
      <c r="BD9" s="141">
        <v>0</v>
      </c>
      <c r="BE9" s="141">
        <v>0</v>
      </c>
      <c r="BF9" s="147" t="s">
        <v>440</v>
      </c>
      <c r="BG9" s="147" t="s">
        <v>441</v>
      </c>
      <c r="BH9" s="141">
        <v>0</v>
      </c>
      <c r="BI9" s="141">
        <v>0</v>
      </c>
      <c r="BJ9" s="147" t="s">
        <v>440</v>
      </c>
      <c r="BK9" s="147" t="s">
        <v>441</v>
      </c>
      <c r="BL9" s="141">
        <v>0</v>
      </c>
      <c r="BM9" s="141">
        <v>0</v>
      </c>
      <c r="BN9" s="147" t="s">
        <v>440</v>
      </c>
      <c r="BO9" s="147" t="s">
        <v>441</v>
      </c>
      <c r="BP9" s="141">
        <v>0</v>
      </c>
      <c r="BQ9" s="141">
        <v>0</v>
      </c>
      <c r="BR9" s="147" t="s">
        <v>440</v>
      </c>
      <c r="BS9" s="147" t="s">
        <v>441</v>
      </c>
      <c r="BT9" s="141">
        <v>0</v>
      </c>
      <c r="BU9" s="141">
        <v>0</v>
      </c>
      <c r="BV9" s="147" t="s">
        <v>440</v>
      </c>
      <c r="BW9" s="147" t="s">
        <v>441</v>
      </c>
      <c r="BX9" s="141">
        <v>0</v>
      </c>
      <c r="BY9" s="141">
        <v>0</v>
      </c>
      <c r="BZ9" s="147" t="s">
        <v>440</v>
      </c>
      <c r="CA9" s="147" t="s">
        <v>441</v>
      </c>
      <c r="CB9" s="141">
        <v>0</v>
      </c>
      <c r="CC9" s="141">
        <v>0</v>
      </c>
      <c r="CD9" s="147" t="s">
        <v>440</v>
      </c>
      <c r="CE9" s="147" t="s">
        <v>441</v>
      </c>
      <c r="CF9" s="141">
        <v>0</v>
      </c>
      <c r="CG9" s="141">
        <v>0</v>
      </c>
      <c r="CH9" s="147" t="s">
        <v>440</v>
      </c>
      <c r="CI9" s="147" t="s">
        <v>441</v>
      </c>
      <c r="CJ9" s="141">
        <v>0</v>
      </c>
      <c r="CK9" s="141">
        <v>0</v>
      </c>
      <c r="CL9" s="147" t="s">
        <v>440</v>
      </c>
      <c r="CM9" s="147" t="s">
        <v>441</v>
      </c>
      <c r="CN9" s="141">
        <v>0</v>
      </c>
      <c r="CO9" s="141">
        <v>0</v>
      </c>
      <c r="CP9" s="147" t="s">
        <v>440</v>
      </c>
      <c r="CQ9" s="147" t="s">
        <v>441</v>
      </c>
      <c r="CR9" s="141">
        <v>0</v>
      </c>
      <c r="CS9" s="141">
        <v>0</v>
      </c>
      <c r="CT9" s="147" t="s">
        <v>440</v>
      </c>
      <c r="CU9" s="147" t="s">
        <v>441</v>
      </c>
      <c r="CV9" s="141">
        <v>0</v>
      </c>
      <c r="CW9" s="141">
        <v>0</v>
      </c>
      <c r="CX9" s="147" t="s">
        <v>440</v>
      </c>
      <c r="CY9" s="147" t="s">
        <v>441</v>
      </c>
      <c r="CZ9" s="141">
        <v>0</v>
      </c>
      <c r="DA9" s="141">
        <v>0</v>
      </c>
      <c r="DB9" s="147" t="s">
        <v>440</v>
      </c>
      <c r="DC9" s="147" t="s">
        <v>441</v>
      </c>
      <c r="DD9" s="141">
        <v>0</v>
      </c>
      <c r="DE9" s="141">
        <v>0</v>
      </c>
      <c r="DF9" s="147" t="s">
        <v>440</v>
      </c>
      <c r="DG9" s="147" t="s">
        <v>441</v>
      </c>
      <c r="DH9" s="141">
        <v>0</v>
      </c>
      <c r="DI9" s="141">
        <v>0</v>
      </c>
      <c r="DJ9" s="147" t="s">
        <v>440</v>
      </c>
      <c r="DK9" s="147" t="s">
        <v>441</v>
      </c>
      <c r="DL9" s="141">
        <v>0</v>
      </c>
      <c r="DM9" s="141">
        <v>0</v>
      </c>
      <c r="DN9" s="147" t="s">
        <v>440</v>
      </c>
      <c r="DO9" s="147" t="s">
        <v>441</v>
      </c>
      <c r="DP9" s="141">
        <v>0</v>
      </c>
      <c r="DQ9" s="141">
        <v>0</v>
      </c>
      <c r="DR9" s="147" t="s">
        <v>440</v>
      </c>
      <c r="DS9" s="147" t="s">
        <v>441</v>
      </c>
      <c r="DT9" s="141">
        <v>0</v>
      </c>
      <c r="DU9" s="141">
        <v>0</v>
      </c>
    </row>
    <row r="10" spans="1:125" ht="12" customHeight="1">
      <c r="A10" s="142" t="s">
        <v>105</v>
      </c>
      <c r="B10" s="139" t="s">
        <v>418</v>
      </c>
      <c r="C10" s="142" t="s">
        <v>419</v>
      </c>
      <c r="D10" s="141">
        <f t="shared" si="0"/>
        <v>0</v>
      </c>
      <c r="E10" s="141">
        <f t="shared" si="1"/>
        <v>197579</v>
      </c>
      <c r="F10" s="147" t="s">
        <v>354</v>
      </c>
      <c r="G10" s="147" t="s">
        <v>355</v>
      </c>
      <c r="H10" s="141">
        <v>0</v>
      </c>
      <c r="I10" s="141">
        <v>107995</v>
      </c>
      <c r="J10" s="147" t="s">
        <v>388</v>
      </c>
      <c r="K10" s="147" t="s">
        <v>389</v>
      </c>
      <c r="L10" s="141">
        <v>0</v>
      </c>
      <c r="M10" s="141">
        <v>7415</v>
      </c>
      <c r="N10" s="147" t="s">
        <v>328</v>
      </c>
      <c r="O10" s="147" t="s">
        <v>329</v>
      </c>
      <c r="P10" s="141">
        <v>0</v>
      </c>
      <c r="Q10" s="141">
        <v>47999</v>
      </c>
      <c r="R10" s="147" t="s">
        <v>408</v>
      </c>
      <c r="S10" s="147" t="s">
        <v>409</v>
      </c>
      <c r="T10" s="141">
        <v>0</v>
      </c>
      <c r="U10" s="141">
        <v>14654</v>
      </c>
      <c r="V10" s="147" t="s">
        <v>406</v>
      </c>
      <c r="W10" s="147" t="s">
        <v>407</v>
      </c>
      <c r="X10" s="141">
        <v>0</v>
      </c>
      <c r="Y10" s="141">
        <v>11297</v>
      </c>
      <c r="Z10" s="147" t="s">
        <v>410</v>
      </c>
      <c r="AA10" s="147" t="s">
        <v>411</v>
      </c>
      <c r="AB10" s="141">
        <v>0</v>
      </c>
      <c r="AC10" s="141">
        <v>8219</v>
      </c>
      <c r="AD10" s="147" t="s">
        <v>440</v>
      </c>
      <c r="AE10" s="147" t="s">
        <v>441</v>
      </c>
      <c r="AF10" s="141">
        <v>0</v>
      </c>
      <c r="AG10" s="141">
        <v>0</v>
      </c>
      <c r="AH10" s="147" t="s">
        <v>440</v>
      </c>
      <c r="AI10" s="147" t="s">
        <v>441</v>
      </c>
      <c r="AJ10" s="141">
        <v>0</v>
      </c>
      <c r="AK10" s="141">
        <v>0</v>
      </c>
      <c r="AL10" s="147" t="s">
        <v>440</v>
      </c>
      <c r="AM10" s="147" t="s">
        <v>441</v>
      </c>
      <c r="AN10" s="141">
        <v>0</v>
      </c>
      <c r="AO10" s="141">
        <v>0</v>
      </c>
      <c r="AP10" s="147" t="s">
        <v>440</v>
      </c>
      <c r="AQ10" s="147" t="s">
        <v>441</v>
      </c>
      <c r="AR10" s="141">
        <v>0</v>
      </c>
      <c r="AS10" s="141">
        <v>0</v>
      </c>
      <c r="AT10" s="147" t="s">
        <v>440</v>
      </c>
      <c r="AU10" s="147" t="s">
        <v>441</v>
      </c>
      <c r="AV10" s="141">
        <v>0</v>
      </c>
      <c r="AW10" s="141">
        <v>0</v>
      </c>
      <c r="AX10" s="147" t="s">
        <v>440</v>
      </c>
      <c r="AY10" s="147" t="s">
        <v>441</v>
      </c>
      <c r="AZ10" s="141">
        <v>0</v>
      </c>
      <c r="BA10" s="141">
        <v>0</v>
      </c>
      <c r="BB10" s="147" t="s">
        <v>440</v>
      </c>
      <c r="BC10" s="147" t="s">
        <v>441</v>
      </c>
      <c r="BD10" s="141">
        <v>0</v>
      </c>
      <c r="BE10" s="141">
        <v>0</v>
      </c>
      <c r="BF10" s="147" t="s">
        <v>440</v>
      </c>
      <c r="BG10" s="147" t="s">
        <v>441</v>
      </c>
      <c r="BH10" s="141">
        <v>0</v>
      </c>
      <c r="BI10" s="141">
        <v>0</v>
      </c>
      <c r="BJ10" s="147" t="s">
        <v>440</v>
      </c>
      <c r="BK10" s="147" t="s">
        <v>441</v>
      </c>
      <c r="BL10" s="141">
        <v>0</v>
      </c>
      <c r="BM10" s="141">
        <v>0</v>
      </c>
      <c r="BN10" s="147" t="s">
        <v>440</v>
      </c>
      <c r="BO10" s="147" t="s">
        <v>441</v>
      </c>
      <c r="BP10" s="141">
        <v>0</v>
      </c>
      <c r="BQ10" s="141">
        <v>0</v>
      </c>
      <c r="BR10" s="147" t="s">
        <v>440</v>
      </c>
      <c r="BS10" s="147" t="s">
        <v>441</v>
      </c>
      <c r="BT10" s="141">
        <v>0</v>
      </c>
      <c r="BU10" s="141">
        <v>0</v>
      </c>
      <c r="BV10" s="147" t="s">
        <v>440</v>
      </c>
      <c r="BW10" s="147" t="s">
        <v>441</v>
      </c>
      <c r="BX10" s="141">
        <v>0</v>
      </c>
      <c r="BY10" s="141">
        <v>0</v>
      </c>
      <c r="BZ10" s="147" t="s">
        <v>440</v>
      </c>
      <c r="CA10" s="147" t="s">
        <v>441</v>
      </c>
      <c r="CB10" s="141">
        <v>0</v>
      </c>
      <c r="CC10" s="141">
        <v>0</v>
      </c>
      <c r="CD10" s="147" t="s">
        <v>440</v>
      </c>
      <c r="CE10" s="147" t="s">
        <v>441</v>
      </c>
      <c r="CF10" s="141">
        <v>0</v>
      </c>
      <c r="CG10" s="141">
        <v>0</v>
      </c>
      <c r="CH10" s="147" t="s">
        <v>440</v>
      </c>
      <c r="CI10" s="147" t="s">
        <v>441</v>
      </c>
      <c r="CJ10" s="141">
        <v>0</v>
      </c>
      <c r="CK10" s="141">
        <v>0</v>
      </c>
      <c r="CL10" s="147" t="s">
        <v>440</v>
      </c>
      <c r="CM10" s="147" t="s">
        <v>441</v>
      </c>
      <c r="CN10" s="141">
        <v>0</v>
      </c>
      <c r="CO10" s="141">
        <v>0</v>
      </c>
      <c r="CP10" s="147" t="s">
        <v>440</v>
      </c>
      <c r="CQ10" s="147" t="s">
        <v>441</v>
      </c>
      <c r="CR10" s="141">
        <v>0</v>
      </c>
      <c r="CS10" s="141">
        <v>0</v>
      </c>
      <c r="CT10" s="147" t="s">
        <v>440</v>
      </c>
      <c r="CU10" s="147" t="s">
        <v>441</v>
      </c>
      <c r="CV10" s="141">
        <v>0</v>
      </c>
      <c r="CW10" s="141">
        <v>0</v>
      </c>
      <c r="CX10" s="147" t="s">
        <v>440</v>
      </c>
      <c r="CY10" s="147" t="s">
        <v>441</v>
      </c>
      <c r="CZ10" s="141">
        <v>0</v>
      </c>
      <c r="DA10" s="141">
        <v>0</v>
      </c>
      <c r="DB10" s="147" t="s">
        <v>440</v>
      </c>
      <c r="DC10" s="147" t="s">
        <v>441</v>
      </c>
      <c r="DD10" s="141">
        <v>0</v>
      </c>
      <c r="DE10" s="141">
        <v>0</v>
      </c>
      <c r="DF10" s="147" t="s">
        <v>440</v>
      </c>
      <c r="DG10" s="147" t="s">
        <v>441</v>
      </c>
      <c r="DH10" s="141">
        <v>0</v>
      </c>
      <c r="DI10" s="141">
        <v>0</v>
      </c>
      <c r="DJ10" s="147" t="s">
        <v>440</v>
      </c>
      <c r="DK10" s="147" t="s">
        <v>441</v>
      </c>
      <c r="DL10" s="141">
        <v>0</v>
      </c>
      <c r="DM10" s="141">
        <v>0</v>
      </c>
      <c r="DN10" s="147" t="s">
        <v>440</v>
      </c>
      <c r="DO10" s="147" t="s">
        <v>441</v>
      </c>
      <c r="DP10" s="141">
        <v>0</v>
      </c>
      <c r="DQ10" s="141">
        <v>0</v>
      </c>
      <c r="DR10" s="147" t="s">
        <v>440</v>
      </c>
      <c r="DS10" s="147" t="s">
        <v>441</v>
      </c>
      <c r="DT10" s="141">
        <v>0</v>
      </c>
      <c r="DU10" s="141">
        <v>0</v>
      </c>
    </row>
    <row r="11" spans="1:125" ht="12" customHeight="1">
      <c r="A11" s="142" t="s">
        <v>105</v>
      </c>
      <c r="B11" s="139" t="s">
        <v>420</v>
      </c>
      <c r="C11" s="142" t="s">
        <v>421</v>
      </c>
      <c r="D11" s="141">
        <f t="shared" si="0"/>
        <v>1602880</v>
      </c>
      <c r="E11" s="141">
        <f t="shared" si="1"/>
        <v>289691</v>
      </c>
      <c r="F11" s="147" t="s">
        <v>368</v>
      </c>
      <c r="G11" s="147" t="s">
        <v>369</v>
      </c>
      <c r="H11" s="141">
        <v>473263</v>
      </c>
      <c r="I11" s="141">
        <v>93169</v>
      </c>
      <c r="J11" s="147" t="s">
        <v>370</v>
      </c>
      <c r="K11" s="147" t="s">
        <v>371</v>
      </c>
      <c r="L11" s="141">
        <v>656872</v>
      </c>
      <c r="M11" s="141">
        <v>122474</v>
      </c>
      <c r="N11" s="147" t="s">
        <v>378</v>
      </c>
      <c r="O11" s="147" t="s">
        <v>379</v>
      </c>
      <c r="P11" s="141">
        <v>472745</v>
      </c>
      <c r="Q11" s="141">
        <v>74048</v>
      </c>
      <c r="R11" s="147" t="s">
        <v>440</v>
      </c>
      <c r="S11" s="147" t="s">
        <v>441</v>
      </c>
      <c r="T11" s="141">
        <v>0</v>
      </c>
      <c r="U11" s="141">
        <v>0</v>
      </c>
      <c r="V11" s="147" t="s">
        <v>440</v>
      </c>
      <c r="W11" s="147" t="s">
        <v>441</v>
      </c>
      <c r="X11" s="141">
        <v>0</v>
      </c>
      <c r="Y11" s="141">
        <v>0</v>
      </c>
      <c r="Z11" s="147" t="s">
        <v>440</v>
      </c>
      <c r="AA11" s="147" t="s">
        <v>441</v>
      </c>
      <c r="AB11" s="141">
        <v>0</v>
      </c>
      <c r="AC11" s="141">
        <v>0</v>
      </c>
      <c r="AD11" s="147" t="s">
        <v>440</v>
      </c>
      <c r="AE11" s="147" t="s">
        <v>441</v>
      </c>
      <c r="AF11" s="141">
        <v>0</v>
      </c>
      <c r="AG11" s="141">
        <v>0</v>
      </c>
      <c r="AH11" s="147" t="s">
        <v>440</v>
      </c>
      <c r="AI11" s="147" t="s">
        <v>441</v>
      </c>
      <c r="AJ11" s="141">
        <v>0</v>
      </c>
      <c r="AK11" s="141">
        <v>0</v>
      </c>
      <c r="AL11" s="147" t="s">
        <v>440</v>
      </c>
      <c r="AM11" s="147" t="s">
        <v>441</v>
      </c>
      <c r="AN11" s="141">
        <v>0</v>
      </c>
      <c r="AO11" s="141">
        <v>0</v>
      </c>
      <c r="AP11" s="147" t="s">
        <v>440</v>
      </c>
      <c r="AQ11" s="147" t="s">
        <v>441</v>
      </c>
      <c r="AR11" s="141">
        <v>0</v>
      </c>
      <c r="AS11" s="141">
        <v>0</v>
      </c>
      <c r="AT11" s="147" t="s">
        <v>440</v>
      </c>
      <c r="AU11" s="147" t="s">
        <v>441</v>
      </c>
      <c r="AV11" s="141">
        <v>0</v>
      </c>
      <c r="AW11" s="141">
        <v>0</v>
      </c>
      <c r="AX11" s="147" t="s">
        <v>440</v>
      </c>
      <c r="AY11" s="147" t="s">
        <v>441</v>
      </c>
      <c r="AZ11" s="141">
        <v>0</v>
      </c>
      <c r="BA11" s="141">
        <v>0</v>
      </c>
      <c r="BB11" s="147" t="s">
        <v>440</v>
      </c>
      <c r="BC11" s="147" t="s">
        <v>441</v>
      </c>
      <c r="BD11" s="141">
        <v>0</v>
      </c>
      <c r="BE11" s="141">
        <v>0</v>
      </c>
      <c r="BF11" s="147" t="s">
        <v>440</v>
      </c>
      <c r="BG11" s="147" t="s">
        <v>441</v>
      </c>
      <c r="BH11" s="141">
        <v>0</v>
      </c>
      <c r="BI11" s="141">
        <v>0</v>
      </c>
      <c r="BJ11" s="147" t="s">
        <v>440</v>
      </c>
      <c r="BK11" s="147" t="s">
        <v>441</v>
      </c>
      <c r="BL11" s="141">
        <v>0</v>
      </c>
      <c r="BM11" s="141">
        <v>0</v>
      </c>
      <c r="BN11" s="147" t="s">
        <v>440</v>
      </c>
      <c r="BO11" s="147" t="s">
        <v>441</v>
      </c>
      <c r="BP11" s="141">
        <v>0</v>
      </c>
      <c r="BQ11" s="141">
        <v>0</v>
      </c>
      <c r="BR11" s="147" t="s">
        <v>440</v>
      </c>
      <c r="BS11" s="147" t="s">
        <v>441</v>
      </c>
      <c r="BT11" s="141">
        <v>0</v>
      </c>
      <c r="BU11" s="141">
        <v>0</v>
      </c>
      <c r="BV11" s="147" t="s">
        <v>440</v>
      </c>
      <c r="BW11" s="147" t="s">
        <v>441</v>
      </c>
      <c r="BX11" s="141">
        <v>0</v>
      </c>
      <c r="BY11" s="141">
        <v>0</v>
      </c>
      <c r="BZ11" s="147" t="s">
        <v>440</v>
      </c>
      <c r="CA11" s="147" t="s">
        <v>441</v>
      </c>
      <c r="CB11" s="141">
        <v>0</v>
      </c>
      <c r="CC11" s="141">
        <v>0</v>
      </c>
      <c r="CD11" s="147" t="s">
        <v>440</v>
      </c>
      <c r="CE11" s="147" t="s">
        <v>441</v>
      </c>
      <c r="CF11" s="141">
        <v>0</v>
      </c>
      <c r="CG11" s="141">
        <v>0</v>
      </c>
      <c r="CH11" s="147" t="s">
        <v>440</v>
      </c>
      <c r="CI11" s="147" t="s">
        <v>441</v>
      </c>
      <c r="CJ11" s="141">
        <v>0</v>
      </c>
      <c r="CK11" s="141">
        <v>0</v>
      </c>
      <c r="CL11" s="147" t="s">
        <v>440</v>
      </c>
      <c r="CM11" s="147" t="s">
        <v>441</v>
      </c>
      <c r="CN11" s="141">
        <v>0</v>
      </c>
      <c r="CO11" s="141">
        <v>0</v>
      </c>
      <c r="CP11" s="147" t="s">
        <v>440</v>
      </c>
      <c r="CQ11" s="147" t="s">
        <v>441</v>
      </c>
      <c r="CR11" s="141">
        <v>0</v>
      </c>
      <c r="CS11" s="141">
        <v>0</v>
      </c>
      <c r="CT11" s="147" t="s">
        <v>440</v>
      </c>
      <c r="CU11" s="147" t="s">
        <v>441</v>
      </c>
      <c r="CV11" s="141">
        <v>0</v>
      </c>
      <c r="CW11" s="141">
        <v>0</v>
      </c>
      <c r="CX11" s="147" t="s">
        <v>440</v>
      </c>
      <c r="CY11" s="147" t="s">
        <v>441</v>
      </c>
      <c r="CZ11" s="141">
        <v>0</v>
      </c>
      <c r="DA11" s="141">
        <v>0</v>
      </c>
      <c r="DB11" s="147" t="s">
        <v>440</v>
      </c>
      <c r="DC11" s="147" t="s">
        <v>441</v>
      </c>
      <c r="DD11" s="141">
        <v>0</v>
      </c>
      <c r="DE11" s="141">
        <v>0</v>
      </c>
      <c r="DF11" s="147" t="s">
        <v>440</v>
      </c>
      <c r="DG11" s="147" t="s">
        <v>441</v>
      </c>
      <c r="DH11" s="141">
        <v>0</v>
      </c>
      <c r="DI11" s="141">
        <v>0</v>
      </c>
      <c r="DJ11" s="147" t="s">
        <v>440</v>
      </c>
      <c r="DK11" s="147" t="s">
        <v>441</v>
      </c>
      <c r="DL11" s="141">
        <v>0</v>
      </c>
      <c r="DM11" s="141">
        <v>0</v>
      </c>
      <c r="DN11" s="147" t="s">
        <v>440</v>
      </c>
      <c r="DO11" s="147" t="s">
        <v>441</v>
      </c>
      <c r="DP11" s="141">
        <v>0</v>
      </c>
      <c r="DQ11" s="141">
        <v>0</v>
      </c>
      <c r="DR11" s="147" t="s">
        <v>440</v>
      </c>
      <c r="DS11" s="147" t="s">
        <v>441</v>
      </c>
      <c r="DT11" s="141">
        <v>0</v>
      </c>
      <c r="DU11" s="141">
        <v>0</v>
      </c>
    </row>
    <row r="12" spans="1:125" ht="12" customHeight="1">
      <c r="A12" s="142" t="s">
        <v>105</v>
      </c>
      <c r="B12" s="139" t="s">
        <v>422</v>
      </c>
      <c r="C12" s="142" t="s">
        <v>423</v>
      </c>
      <c r="D12" s="141">
        <f t="shared" si="0"/>
        <v>877659</v>
      </c>
      <c r="E12" s="141">
        <f t="shared" si="1"/>
        <v>225404</v>
      </c>
      <c r="F12" s="147" t="s">
        <v>352</v>
      </c>
      <c r="G12" s="147" t="s">
        <v>353</v>
      </c>
      <c r="H12" s="141">
        <v>777571</v>
      </c>
      <c r="I12" s="141">
        <v>199699</v>
      </c>
      <c r="J12" s="147" t="s">
        <v>402</v>
      </c>
      <c r="K12" s="147" t="s">
        <v>403</v>
      </c>
      <c r="L12" s="141">
        <v>100088</v>
      </c>
      <c r="M12" s="141">
        <v>25705</v>
      </c>
      <c r="N12" s="147" t="s">
        <v>440</v>
      </c>
      <c r="O12" s="147" t="s">
        <v>441</v>
      </c>
      <c r="P12" s="141">
        <v>0</v>
      </c>
      <c r="Q12" s="141">
        <v>0</v>
      </c>
      <c r="R12" s="147" t="s">
        <v>440</v>
      </c>
      <c r="S12" s="147" t="s">
        <v>441</v>
      </c>
      <c r="T12" s="141">
        <v>0</v>
      </c>
      <c r="U12" s="141">
        <v>0</v>
      </c>
      <c r="V12" s="147" t="s">
        <v>440</v>
      </c>
      <c r="W12" s="147" t="s">
        <v>441</v>
      </c>
      <c r="X12" s="141">
        <v>0</v>
      </c>
      <c r="Y12" s="141">
        <v>0</v>
      </c>
      <c r="Z12" s="147" t="s">
        <v>440</v>
      </c>
      <c r="AA12" s="147" t="s">
        <v>441</v>
      </c>
      <c r="AB12" s="141">
        <v>0</v>
      </c>
      <c r="AC12" s="141">
        <v>0</v>
      </c>
      <c r="AD12" s="147" t="s">
        <v>440</v>
      </c>
      <c r="AE12" s="147" t="s">
        <v>441</v>
      </c>
      <c r="AF12" s="141">
        <v>0</v>
      </c>
      <c r="AG12" s="141">
        <v>0</v>
      </c>
      <c r="AH12" s="147" t="s">
        <v>440</v>
      </c>
      <c r="AI12" s="147" t="s">
        <v>441</v>
      </c>
      <c r="AJ12" s="141">
        <v>0</v>
      </c>
      <c r="AK12" s="141">
        <v>0</v>
      </c>
      <c r="AL12" s="147" t="s">
        <v>440</v>
      </c>
      <c r="AM12" s="147" t="s">
        <v>441</v>
      </c>
      <c r="AN12" s="141">
        <v>0</v>
      </c>
      <c r="AO12" s="141">
        <v>0</v>
      </c>
      <c r="AP12" s="147" t="s">
        <v>440</v>
      </c>
      <c r="AQ12" s="147" t="s">
        <v>441</v>
      </c>
      <c r="AR12" s="141">
        <v>0</v>
      </c>
      <c r="AS12" s="141">
        <v>0</v>
      </c>
      <c r="AT12" s="147" t="s">
        <v>440</v>
      </c>
      <c r="AU12" s="147" t="s">
        <v>441</v>
      </c>
      <c r="AV12" s="141">
        <v>0</v>
      </c>
      <c r="AW12" s="141">
        <v>0</v>
      </c>
      <c r="AX12" s="147" t="s">
        <v>440</v>
      </c>
      <c r="AY12" s="147" t="s">
        <v>441</v>
      </c>
      <c r="AZ12" s="141">
        <v>0</v>
      </c>
      <c r="BA12" s="141">
        <v>0</v>
      </c>
      <c r="BB12" s="147" t="s">
        <v>440</v>
      </c>
      <c r="BC12" s="147" t="s">
        <v>441</v>
      </c>
      <c r="BD12" s="141">
        <v>0</v>
      </c>
      <c r="BE12" s="141">
        <v>0</v>
      </c>
      <c r="BF12" s="147" t="s">
        <v>440</v>
      </c>
      <c r="BG12" s="147" t="s">
        <v>441</v>
      </c>
      <c r="BH12" s="141">
        <v>0</v>
      </c>
      <c r="BI12" s="141">
        <v>0</v>
      </c>
      <c r="BJ12" s="147" t="s">
        <v>440</v>
      </c>
      <c r="BK12" s="147" t="s">
        <v>441</v>
      </c>
      <c r="BL12" s="141">
        <v>0</v>
      </c>
      <c r="BM12" s="141">
        <v>0</v>
      </c>
      <c r="BN12" s="147" t="s">
        <v>440</v>
      </c>
      <c r="BO12" s="147" t="s">
        <v>441</v>
      </c>
      <c r="BP12" s="141">
        <v>0</v>
      </c>
      <c r="BQ12" s="141">
        <v>0</v>
      </c>
      <c r="BR12" s="147" t="s">
        <v>440</v>
      </c>
      <c r="BS12" s="147" t="s">
        <v>441</v>
      </c>
      <c r="BT12" s="141">
        <v>0</v>
      </c>
      <c r="BU12" s="141">
        <v>0</v>
      </c>
      <c r="BV12" s="147" t="s">
        <v>440</v>
      </c>
      <c r="BW12" s="147" t="s">
        <v>441</v>
      </c>
      <c r="BX12" s="141">
        <v>0</v>
      </c>
      <c r="BY12" s="141">
        <v>0</v>
      </c>
      <c r="BZ12" s="147" t="s">
        <v>440</v>
      </c>
      <c r="CA12" s="147" t="s">
        <v>441</v>
      </c>
      <c r="CB12" s="141">
        <v>0</v>
      </c>
      <c r="CC12" s="141">
        <v>0</v>
      </c>
      <c r="CD12" s="147" t="s">
        <v>440</v>
      </c>
      <c r="CE12" s="147" t="s">
        <v>441</v>
      </c>
      <c r="CF12" s="141">
        <v>0</v>
      </c>
      <c r="CG12" s="141">
        <v>0</v>
      </c>
      <c r="CH12" s="147" t="s">
        <v>440</v>
      </c>
      <c r="CI12" s="147" t="s">
        <v>441</v>
      </c>
      <c r="CJ12" s="141">
        <v>0</v>
      </c>
      <c r="CK12" s="141">
        <v>0</v>
      </c>
      <c r="CL12" s="147" t="s">
        <v>440</v>
      </c>
      <c r="CM12" s="147" t="s">
        <v>441</v>
      </c>
      <c r="CN12" s="141">
        <v>0</v>
      </c>
      <c r="CO12" s="141">
        <v>0</v>
      </c>
      <c r="CP12" s="147" t="s">
        <v>440</v>
      </c>
      <c r="CQ12" s="147" t="s">
        <v>441</v>
      </c>
      <c r="CR12" s="141">
        <v>0</v>
      </c>
      <c r="CS12" s="141">
        <v>0</v>
      </c>
      <c r="CT12" s="147" t="s">
        <v>440</v>
      </c>
      <c r="CU12" s="147" t="s">
        <v>441</v>
      </c>
      <c r="CV12" s="141">
        <v>0</v>
      </c>
      <c r="CW12" s="141">
        <v>0</v>
      </c>
      <c r="CX12" s="147" t="s">
        <v>440</v>
      </c>
      <c r="CY12" s="147" t="s">
        <v>441</v>
      </c>
      <c r="CZ12" s="141">
        <v>0</v>
      </c>
      <c r="DA12" s="141">
        <v>0</v>
      </c>
      <c r="DB12" s="147" t="s">
        <v>440</v>
      </c>
      <c r="DC12" s="147" t="s">
        <v>441</v>
      </c>
      <c r="DD12" s="141">
        <v>0</v>
      </c>
      <c r="DE12" s="141">
        <v>0</v>
      </c>
      <c r="DF12" s="147" t="s">
        <v>440</v>
      </c>
      <c r="DG12" s="147" t="s">
        <v>441</v>
      </c>
      <c r="DH12" s="141">
        <v>0</v>
      </c>
      <c r="DI12" s="141">
        <v>0</v>
      </c>
      <c r="DJ12" s="147" t="s">
        <v>440</v>
      </c>
      <c r="DK12" s="147" t="s">
        <v>441</v>
      </c>
      <c r="DL12" s="141">
        <v>0</v>
      </c>
      <c r="DM12" s="141">
        <v>0</v>
      </c>
      <c r="DN12" s="147" t="s">
        <v>440</v>
      </c>
      <c r="DO12" s="147" t="s">
        <v>441</v>
      </c>
      <c r="DP12" s="141">
        <v>0</v>
      </c>
      <c r="DQ12" s="141">
        <v>0</v>
      </c>
      <c r="DR12" s="147" t="s">
        <v>440</v>
      </c>
      <c r="DS12" s="147" t="s">
        <v>441</v>
      </c>
      <c r="DT12" s="141">
        <v>0</v>
      </c>
      <c r="DU12" s="141">
        <v>0</v>
      </c>
    </row>
    <row r="13" spans="1:125" ht="12" customHeight="1">
      <c r="A13" s="142" t="s">
        <v>105</v>
      </c>
      <c r="B13" s="139" t="s">
        <v>424</v>
      </c>
      <c r="C13" s="142" t="s">
        <v>425</v>
      </c>
      <c r="D13" s="141">
        <f t="shared" si="0"/>
        <v>3103368</v>
      </c>
      <c r="E13" s="141">
        <f t="shared" si="1"/>
        <v>0</v>
      </c>
      <c r="F13" s="147" t="s">
        <v>380</v>
      </c>
      <c r="G13" s="147" t="s">
        <v>381</v>
      </c>
      <c r="H13" s="141">
        <v>2499183</v>
      </c>
      <c r="I13" s="141">
        <v>0</v>
      </c>
      <c r="J13" s="147" t="s">
        <v>362</v>
      </c>
      <c r="K13" s="147" t="s">
        <v>363</v>
      </c>
      <c r="L13" s="141">
        <v>604185</v>
      </c>
      <c r="M13" s="141">
        <v>0</v>
      </c>
      <c r="N13" s="147" t="s">
        <v>440</v>
      </c>
      <c r="O13" s="147" t="s">
        <v>441</v>
      </c>
      <c r="P13" s="141">
        <v>0</v>
      </c>
      <c r="Q13" s="141">
        <v>0</v>
      </c>
      <c r="R13" s="147" t="s">
        <v>440</v>
      </c>
      <c r="S13" s="147" t="s">
        <v>441</v>
      </c>
      <c r="T13" s="141">
        <v>0</v>
      </c>
      <c r="U13" s="141">
        <v>0</v>
      </c>
      <c r="V13" s="147" t="s">
        <v>440</v>
      </c>
      <c r="W13" s="147" t="s">
        <v>441</v>
      </c>
      <c r="X13" s="141">
        <v>0</v>
      </c>
      <c r="Y13" s="141">
        <v>0</v>
      </c>
      <c r="Z13" s="147" t="s">
        <v>440</v>
      </c>
      <c r="AA13" s="147" t="s">
        <v>441</v>
      </c>
      <c r="AB13" s="141">
        <v>0</v>
      </c>
      <c r="AC13" s="141">
        <v>0</v>
      </c>
      <c r="AD13" s="147" t="s">
        <v>440</v>
      </c>
      <c r="AE13" s="147" t="s">
        <v>441</v>
      </c>
      <c r="AF13" s="141">
        <v>0</v>
      </c>
      <c r="AG13" s="141">
        <v>0</v>
      </c>
      <c r="AH13" s="147" t="s">
        <v>440</v>
      </c>
      <c r="AI13" s="147" t="s">
        <v>441</v>
      </c>
      <c r="AJ13" s="141">
        <v>0</v>
      </c>
      <c r="AK13" s="141">
        <v>0</v>
      </c>
      <c r="AL13" s="147" t="s">
        <v>440</v>
      </c>
      <c r="AM13" s="147" t="s">
        <v>441</v>
      </c>
      <c r="AN13" s="141">
        <v>0</v>
      </c>
      <c r="AO13" s="141">
        <v>0</v>
      </c>
      <c r="AP13" s="147" t="s">
        <v>440</v>
      </c>
      <c r="AQ13" s="147" t="s">
        <v>441</v>
      </c>
      <c r="AR13" s="141">
        <v>0</v>
      </c>
      <c r="AS13" s="141">
        <v>0</v>
      </c>
      <c r="AT13" s="147" t="s">
        <v>440</v>
      </c>
      <c r="AU13" s="147" t="s">
        <v>441</v>
      </c>
      <c r="AV13" s="141">
        <v>0</v>
      </c>
      <c r="AW13" s="141">
        <v>0</v>
      </c>
      <c r="AX13" s="147" t="s">
        <v>440</v>
      </c>
      <c r="AY13" s="147" t="s">
        <v>441</v>
      </c>
      <c r="AZ13" s="141">
        <v>0</v>
      </c>
      <c r="BA13" s="141">
        <v>0</v>
      </c>
      <c r="BB13" s="147" t="s">
        <v>440</v>
      </c>
      <c r="BC13" s="147" t="s">
        <v>441</v>
      </c>
      <c r="BD13" s="141">
        <v>0</v>
      </c>
      <c r="BE13" s="141">
        <v>0</v>
      </c>
      <c r="BF13" s="147" t="s">
        <v>440</v>
      </c>
      <c r="BG13" s="147" t="s">
        <v>441</v>
      </c>
      <c r="BH13" s="141">
        <v>0</v>
      </c>
      <c r="BI13" s="141">
        <v>0</v>
      </c>
      <c r="BJ13" s="147" t="s">
        <v>440</v>
      </c>
      <c r="BK13" s="147" t="s">
        <v>441</v>
      </c>
      <c r="BL13" s="141">
        <v>0</v>
      </c>
      <c r="BM13" s="141">
        <v>0</v>
      </c>
      <c r="BN13" s="147" t="s">
        <v>440</v>
      </c>
      <c r="BO13" s="147" t="s">
        <v>441</v>
      </c>
      <c r="BP13" s="141">
        <v>0</v>
      </c>
      <c r="BQ13" s="141">
        <v>0</v>
      </c>
      <c r="BR13" s="147" t="s">
        <v>440</v>
      </c>
      <c r="BS13" s="147" t="s">
        <v>441</v>
      </c>
      <c r="BT13" s="141">
        <v>0</v>
      </c>
      <c r="BU13" s="141">
        <v>0</v>
      </c>
      <c r="BV13" s="147" t="s">
        <v>440</v>
      </c>
      <c r="BW13" s="147" t="s">
        <v>441</v>
      </c>
      <c r="BX13" s="141">
        <v>0</v>
      </c>
      <c r="BY13" s="141">
        <v>0</v>
      </c>
      <c r="BZ13" s="147" t="s">
        <v>440</v>
      </c>
      <c r="CA13" s="147" t="s">
        <v>441</v>
      </c>
      <c r="CB13" s="141">
        <v>0</v>
      </c>
      <c r="CC13" s="141">
        <v>0</v>
      </c>
      <c r="CD13" s="147" t="s">
        <v>440</v>
      </c>
      <c r="CE13" s="147" t="s">
        <v>441</v>
      </c>
      <c r="CF13" s="141">
        <v>0</v>
      </c>
      <c r="CG13" s="141">
        <v>0</v>
      </c>
      <c r="CH13" s="147" t="s">
        <v>440</v>
      </c>
      <c r="CI13" s="147" t="s">
        <v>441</v>
      </c>
      <c r="CJ13" s="141">
        <v>0</v>
      </c>
      <c r="CK13" s="141">
        <v>0</v>
      </c>
      <c r="CL13" s="147" t="s">
        <v>440</v>
      </c>
      <c r="CM13" s="147" t="s">
        <v>441</v>
      </c>
      <c r="CN13" s="141">
        <v>0</v>
      </c>
      <c r="CO13" s="141">
        <v>0</v>
      </c>
      <c r="CP13" s="147" t="s">
        <v>440</v>
      </c>
      <c r="CQ13" s="147" t="s">
        <v>441</v>
      </c>
      <c r="CR13" s="141">
        <v>0</v>
      </c>
      <c r="CS13" s="141">
        <v>0</v>
      </c>
      <c r="CT13" s="147" t="s">
        <v>440</v>
      </c>
      <c r="CU13" s="147" t="s">
        <v>441</v>
      </c>
      <c r="CV13" s="141">
        <v>0</v>
      </c>
      <c r="CW13" s="141">
        <v>0</v>
      </c>
      <c r="CX13" s="147" t="s">
        <v>440</v>
      </c>
      <c r="CY13" s="147" t="s">
        <v>441</v>
      </c>
      <c r="CZ13" s="141">
        <v>0</v>
      </c>
      <c r="DA13" s="141">
        <v>0</v>
      </c>
      <c r="DB13" s="147" t="s">
        <v>440</v>
      </c>
      <c r="DC13" s="147" t="s">
        <v>441</v>
      </c>
      <c r="DD13" s="141">
        <v>0</v>
      </c>
      <c r="DE13" s="141">
        <v>0</v>
      </c>
      <c r="DF13" s="147" t="s">
        <v>440</v>
      </c>
      <c r="DG13" s="147" t="s">
        <v>441</v>
      </c>
      <c r="DH13" s="141">
        <v>0</v>
      </c>
      <c r="DI13" s="141">
        <v>0</v>
      </c>
      <c r="DJ13" s="147" t="s">
        <v>440</v>
      </c>
      <c r="DK13" s="147" t="s">
        <v>441</v>
      </c>
      <c r="DL13" s="141">
        <v>0</v>
      </c>
      <c r="DM13" s="141">
        <v>0</v>
      </c>
      <c r="DN13" s="147" t="s">
        <v>440</v>
      </c>
      <c r="DO13" s="147" t="s">
        <v>441</v>
      </c>
      <c r="DP13" s="141">
        <v>0</v>
      </c>
      <c r="DQ13" s="141">
        <v>0</v>
      </c>
      <c r="DR13" s="147" t="s">
        <v>440</v>
      </c>
      <c r="DS13" s="147" t="s">
        <v>441</v>
      </c>
      <c r="DT13" s="141">
        <v>0</v>
      </c>
      <c r="DU13" s="141">
        <v>0</v>
      </c>
    </row>
    <row r="14" spans="1:125" ht="12" customHeight="1">
      <c r="A14" s="142" t="s">
        <v>105</v>
      </c>
      <c r="B14" s="139" t="s">
        <v>426</v>
      </c>
      <c r="C14" s="142" t="s">
        <v>427</v>
      </c>
      <c r="D14" s="141">
        <f t="shared" si="0"/>
        <v>672636</v>
      </c>
      <c r="E14" s="141">
        <f t="shared" si="1"/>
        <v>0</v>
      </c>
      <c r="F14" s="147" t="s">
        <v>384</v>
      </c>
      <c r="G14" s="147" t="s">
        <v>385</v>
      </c>
      <c r="H14" s="141">
        <v>312955</v>
      </c>
      <c r="I14" s="141">
        <v>0</v>
      </c>
      <c r="J14" s="147" t="s">
        <v>386</v>
      </c>
      <c r="K14" s="147" t="s">
        <v>387</v>
      </c>
      <c r="L14" s="141">
        <v>359681</v>
      </c>
      <c r="M14" s="141">
        <v>0</v>
      </c>
      <c r="N14" s="147" t="s">
        <v>440</v>
      </c>
      <c r="O14" s="147" t="s">
        <v>441</v>
      </c>
      <c r="P14" s="141">
        <v>0</v>
      </c>
      <c r="Q14" s="141">
        <v>0</v>
      </c>
      <c r="R14" s="147" t="s">
        <v>440</v>
      </c>
      <c r="S14" s="147" t="s">
        <v>441</v>
      </c>
      <c r="T14" s="141">
        <v>0</v>
      </c>
      <c r="U14" s="141">
        <v>0</v>
      </c>
      <c r="V14" s="147" t="s">
        <v>440</v>
      </c>
      <c r="W14" s="147" t="s">
        <v>441</v>
      </c>
      <c r="X14" s="141">
        <v>0</v>
      </c>
      <c r="Y14" s="141">
        <v>0</v>
      </c>
      <c r="Z14" s="147" t="s">
        <v>440</v>
      </c>
      <c r="AA14" s="147" t="s">
        <v>441</v>
      </c>
      <c r="AB14" s="141">
        <v>0</v>
      </c>
      <c r="AC14" s="141">
        <v>0</v>
      </c>
      <c r="AD14" s="147" t="s">
        <v>440</v>
      </c>
      <c r="AE14" s="147" t="s">
        <v>441</v>
      </c>
      <c r="AF14" s="141">
        <v>0</v>
      </c>
      <c r="AG14" s="141">
        <v>0</v>
      </c>
      <c r="AH14" s="147" t="s">
        <v>440</v>
      </c>
      <c r="AI14" s="147" t="s">
        <v>441</v>
      </c>
      <c r="AJ14" s="141">
        <v>0</v>
      </c>
      <c r="AK14" s="141">
        <v>0</v>
      </c>
      <c r="AL14" s="147" t="s">
        <v>440</v>
      </c>
      <c r="AM14" s="147" t="s">
        <v>441</v>
      </c>
      <c r="AN14" s="141">
        <v>0</v>
      </c>
      <c r="AO14" s="141">
        <v>0</v>
      </c>
      <c r="AP14" s="147" t="s">
        <v>440</v>
      </c>
      <c r="AQ14" s="147" t="s">
        <v>441</v>
      </c>
      <c r="AR14" s="141">
        <v>0</v>
      </c>
      <c r="AS14" s="141">
        <v>0</v>
      </c>
      <c r="AT14" s="147" t="s">
        <v>440</v>
      </c>
      <c r="AU14" s="147" t="s">
        <v>441</v>
      </c>
      <c r="AV14" s="141">
        <v>0</v>
      </c>
      <c r="AW14" s="141">
        <v>0</v>
      </c>
      <c r="AX14" s="147" t="s">
        <v>440</v>
      </c>
      <c r="AY14" s="147" t="s">
        <v>441</v>
      </c>
      <c r="AZ14" s="141">
        <v>0</v>
      </c>
      <c r="BA14" s="141">
        <v>0</v>
      </c>
      <c r="BB14" s="147" t="s">
        <v>440</v>
      </c>
      <c r="BC14" s="147" t="s">
        <v>441</v>
      </c>
      <c r="BD14" s="141">
        <v>0</v>
      </c>
      <c r="BE14" s="141">
        <v>0</v>
      </c>
      <c r="BF14" s="147" t="s">
        <v>440</v>
      </c>
      <c r="BG14" s="147" t="s">
        <v>441</v>
      </c>
      <c r="BH14" s="141">
        <v>0</v>
      </c>
      <c r="BI14" s="141">
        <v>0</v>
      </c>
      <c r="BJ14" s="147" t="s">
        <v>440</v>
      </c>
      <c r="BK14" s="147" t="s">
        <v>441</v>
      </c>
      <c r="BL14" s="141">
        <v>0</v>
      </c>
      <c r="BM14" s="141">
        <v>0</v>
      </c>
      <c r="BN14" s="147" t="s">
        <v>440</v>
      </c>
      <c r="BO14" s="147" t="s">
        <v>441</v>
      </c>
      <c r="BP14" s="141">
        <v>0</v>
      </c>
      <c r="BQ14" s="141">
        <v>0</v>
      </c>
      <c r="BR14" s="147" t="s">
        <v>440</v>
      </c>
      <c r="BS14" s="147" t="s">
        <v>441</v>
      </c>
      <c r="BT14" s="141">
        <v>0</v>
      </c>
      <c r="BU14" s="141">
        <v>0</v>
      </c>
      <c r="BV14" s="147" t="s">
        <v>440</v>
      </c>
      <c r="BW14" s="147" t="s">
        <v>441</v>
      </c>
      <c r="BX14" s="141">
        <v>0</v>
      </c>
      <c r="BY14" s="141">
        <v>0</v>
      </c>
      <c r="BZ14" s="147" t="s">
        <v>440</v>
      </c>
      <c r="CA14" s="147" t="s">
        <v>441</v>
      </c>
      <c r="CB14" s="141">
        <v>0</v>
      </c>
      <c r="CC14" s="141">
        <v>0</v>
      </c>
      <c r="CD14" s="147" t="s">
        <v>440</v>
      </c>
      <c r="CE14" s="147" t="s">
        <v>441</v>
      </c>
      <c r="CF14" s="141">
        <v>0</v>
      </c>
      <c r="CG14" s="141">
        <v>0</v>
      </c>
      <c r="CH14" s="147" t="s">
        <v>440</v>
      </c>
      <c r="CI14" s="147" t="s">
        <v>441</v>
      </c>
      <c r="CJ14" s="141">
        <v>0</v>
      </c>
      <c r="CK14" s="141">
        <v>0</v>
      </c>
      <c r="CL14" s="147" t="s">
        <v>440</v>
      </c>
      <c r="CM14" s="147" t="s">
        <v>441</v>
      </c>
      <c r="CN14" s="141">
        <v>0</v>
      </c>
      <c r="CO14" s="141">
        <v>0</v>
      </c>
      <c r="CP14" s="147" t="s">
        <v>440</v>
      </c>
      <c r="CQ14" s="147" t="s">
        <v>441</v>
      </c>
      <c r="CR14" s="141">
        <v>0</v>
      </c>
      <c r="CS14" s="141">
        <v>0</v>
      </c>
      <c r="CT14" s="147" t="s">
        <v>440</v>
      </c>
      <c r="CU14" s="147" t="s">
        <v>441</v>
      </c>
      <c r="CV14" s="141">
        <v>0</v>
      </c>
      <c r="CW14" s="141">
        <v>0</v>
      </c>
      <c r="CX14" s="147" t="s">
        <v>440</v>
      </c>
      <c r="CY14" s="147" t="s">
        <v>441</v>
      </c>
      <c r="CZ14" s="141">
        <v>0</v>
      </c>
      <c r="DA14" s="141">
        <v>0</v>
      </c>
      <c r="DB14" s="147" t="s">
        <v>440</v>
      </c>
      <c r="DC14" s="147" t="s">
        <v>441</v>
      </c>
      <c r="DD14" s="141">
        <v>0</v>
      </c>
      <c r="DE14" s="141">
        <v>0</v>
      </c>
      <c r="DF14" s="147" t="s">
        <v>440</v>
      </c>
      <c r="DG14" s="147" t="s">
        <v>441</v>
      </c>
      <c r="DH14" s="141">
        <v>0</v>
      </c>
      <c r="DI14" s="141">
        <v>0</v>
      </c>
      <c r="DJ14" s="147" t="s">
        <v>440</v>
      </c>
      <c r="DK14" s="147" t="s">
        <v>441</v>
      </c>
      <c r="DL14" s="141">
        <v>0</v>
      </c>
      <c r="DM14" s="141">
        <v>0</v>
      </c>
      <c r="DN14" s="147" t="s">
        <v>440</v>
      </c>
      <c r="DO14" s="147" t="s">
        <v>441</v>
      </c>
      <c r="DP14" s="141">
        <v>0</v>
      </c>
      <c r="DQ14" s="141">
        <v>0</v>
      </c>
      <c r="DR14" s="147" t="s">
        <v>440</v>
      </c>
      <c r="DS14" s="147" t="s">
        <v>441</v>
      </c>
      <c r="DT14" s="141">
        <v>0</v>
      </c>
      <c r="DU14" s="141">
        <v>0</v>
      </c>
    </row>
    <row r="15" spans="1:125" ht="12" customHeight="1">
      <c r="A15" s="142" t="s">
        <v>105</v>
      </c>
      <c r="B15" s="139" t="s">
        <v>428</v>
      </c>
      <c r="C15" s="142" t="s">
        <v>429</v>
      </c>
      <c r="D15" s="141">
        <f t="shared" si="0"/>
        <v>679680</v>
      </c>
      <c r="E15" s="141">
        <f t="shared" si="1"/>
        <v>0</v>
      </c>
      <c r="F15" s="147" t="s">
        <v>330</v>
      </c>
      <c r="G15" s="147" t="s">
        <v>331</v>
      </c>
      <c r="H15" s="141">
        <v>443151</v>
      </c>
      <c r="I15" s="141">
        <v>0</v>
      </c>
      <c r="J15" s="147" t="s">
        <v>342</v>
      </c>
      <c r="K15" s="147" t="s">
        <v>343</v>
      </c>
      <c r="L15" s="141">
        <v>236529</v>
      </c>
      <c r="M15" s="141">
        <v>0</v>
      </c>
      <c r="N15" s="147" t="s">
        <v>440</v>
      </c>
      <c r="O15" s="147" t="s">
        <v>441</v>
      </c>
      <c r="P15" s="141">
        <v>0</v>
      </c>
      <c r="Q15" s="141">
        <v>0</v>
      </c>
      <c r="R15" s="147" t="s">
        <v>440</v>
      </c>
      <c r="S15" s="147" t="s">
        <v>441</v>
      </c>
      <c r="T15" s="141">
        <v>0</v>
      </c>
      <c r="U15" s="141">
        <v>0</v>
      </c>
      <c r="V15" s="147" t="s">
        <v>440</v>
      </c>
      <c r="W15" s="147" t="s">
        <v>441</v>
      </c>
      <c r="X15" s="141">
        <v>0</v>
      </c>
      <c r="Y15" s="141">
        <v>0</v>
      </c>
      <c r="Z15" s="147" t="s">
        <v>440</v>
      </c>
      <c r="AA15" s="147" t="s">
        <v>441</v>
      </c>
      <c r="AB15" s="141">
        <v>0</v>
      </c>
      <c r="AC15" s="141">
        <v>0</v>
      </c>
      <c r="AD15" s="147" t="s">
        <v>440</v>
      </c>
      <c r="AE15" s="147" t="s">
        <v>441</v>
      </c>
      <c r="AF15" s="141">
        <v>0</v>
      </c>
      <c r="AG15" s="141">
        <v>0</v>
      </c>
      <c r="AH15" s="147" t="s">
        <v>440</v>
      </c>
      <c r="AI15" s="147" t="s">
        <v>441</v>
      </c>
      <c r="AJ15" s="141">
        <v>0</v>
      </c>
      <c r="AK15" s="141">
        <v>0</v>
      </c>
      <c r="AL15" s="147" t="s">
        <v>440</v>
      </c>
      <c r="AM15" s="147" t="s">
        <v>441</v>
      </c>
      <c r="AN15" s="141">
        <v>0</v>
      </c>
      <c r="AO15" s="141">
        <v>0</v>
      </c>
      <c r="AP15" s="147" t="s">
        <v>440</v>
      </c>
      <c r="AQ15" s="147" t="s">
        <v>441</v>
      </c>
      <c r="AR15" s="141">
        <v>0</v>
      </c>
      <c r="AS15" s="141">
        <v>0</v>
      </c>
      <c r="AT15" s="147" t="s">
        <v>440</v>
      </c>
      <c r="AU15" s="147" t="s">
        <v>441</v>
      </c>
      <c r="AV15" s="141">
        <v>0</v>
      </c>
      <c r="AW15" s="141">
        <v>0</v>
      </c>
      <c r="AX15" s="147" t="s">
        <v>440</v>
      </c>
      <c r="AY15" s="147" t="s">
        <v>441</v>
      </c>
      <c r="AZ15" s="141">
        <v>0</v>
      </c>
      <c r="BA15" s="141">
        <v>0</v>
      </c>
      <c r="BB15" s="147" t="s">
        <v>440</v>
      </c>
      <c r="BC15" s="147" t="s">
        <v>441</v>
      </c>
      <c r="BD15" s="141">
        <v>0</v>
      </c>
      <c r="BE15" s="141">
        <v>0</v>
      </c>
      <c r="BF15" s="147" t="s">
        <v>440</v>
      </c>
      <c r="BG15" s="147" t="s">
        <v>441</v>
      </c>
      <c r="BH15" s="141">
        <v>0</v>
      </c>
      <c r="BI15" s="141">
        <v>0</v>
      </c>
      <c r="BJ15" s="147" t="s">
        <v>440</v>
      </c>
      <c r="BK15" s="147" t="s">
        <v>441</v>
      </c>
      <c r="BL15" s="141">
        <v>0</v>
      </c>
      <c r="BM15" s="141">
        <v>0</v>
      </c>
      <c r="BN15" s="147" t="s">
        <v>440</v>
      </c>
      <c r="BO15" s="147" t="s">
        <v>441</v>
      </c>
      <c r="BP15" s="141">
        <v>0</v>
      </c>
      <c r="BQ15" s="141">
        <v>0</v>
      </c>
      <c r="BR15" s="147" t="s">
        <v>440</v>
      </c>
      <c r="BS15" s="147" t="s">
        <v>441</v>
      </c>
      <c r="BT15" s="141">
        <v>0</v>
      </c>
      <c r="BU15" s="141">
        <v>0</v>
      </c>
      <c r="BV15" s="147" t="s">
        <v>440</v>
      </c>
      <c r="BW15" s="147" t="s">
        <v>441</v>
      </c>
      <c r="BX15" s="141">
        <v>0</v>
      </c>
      <c r="BY15" s="141">
        <v>0</v>
      </c>
      <c r="BZ15" s="147" t="s">
        <v>440</v>
      </c>
      <c r="CA15" s="147" t="s">
        <v>441</v>
      </c>
      <c r="CB15" s="141">
        <v>0</v>
      </c>
      <c r="CC15" s="141">
        <v>0</v>
      </c>
      <c r="CD15" s="147" t="s">
        <v>440</v>
      </c>
      <c r="CE15" s="147" t="s">
        <v>441</v>
      </c>
      <c r="CF15" s="141">
        <v>0</v>
      </c>
      <c r="CG15" s="141">
        <v>0</v>
      </c>
      <c r="CH15" s="147" t="s">
        <v>440</v>
      </c>
      <c r="CI15" s="147" t="s">
        <v>441</v>
      </c>
      <c r="CJ15" s="141">
        <v>0</v>
      </c>
      <c r="CK15" s="141">
        <v>0</v>
      </c>
      <c r="CL15" s="147" t="s">
        <v>440</v>
      </c>
      <c r="CM15" s="147" t="s">
        <v>441</v>
      </c>
      <c r="CN15" s="141">
        <v>0</v>
      </c>
      <c r="CO15" s="141">
        <v>0</v>
      </c>
      <c r="CP15" s="147" t="s">
        <v>440</v>
      </c>
      <c r="CQ15" s="147" t="s">
        <v>441</v>
      </c>
      <c r="CR15" s="141">
        <v>0</v>
      </c>
      <c r="CS15" s="141">
        <v>0</v>
      </c>
      <c r="CT15" s="147" t="s">
        <v>440</v>
      </c>
      <c r="CU15" s="147" t="s">
        <v>441</v>
      </c>
      <c r="CV15" s="141">
        <v>0</v>
      </c>
      <c r="CW15" s="141">
        <v>0</v>
      </c>
      <c r="CX15" s="147" t="s">
        <v>440</v>
      </c>
      <c r="CY15" s="147" t="s">
        <v>441</v>
      </c>
      <c r="CZ15" s="141">
        <v>0</v>
      </c>
      <c r="DA15" s="141">
        <v>0</v>
      </c>
      <c r="DB15" s="147" t="s">
        <v>440</v>
      </c>
      <c r="DC15" s="147" t="s">
        <v>441</v>
      </c>
      <c r="DD15" s="141">
        <v>0</v>
      </c>
      <c r="DE15" s="141">
        <v>0</v>
      </c>
      <c r="DF15" s="147" t="s">
        <v>440</v>
      </c>
      <c r="DG15" s="147" t="s">
        <v>441</v>
      </c>
      <c r="DH15" s="141">
        <v>0</v>
      </c>
      <c r="DI15" s="141">
        <v>0</v>
      </c>
      <c r="DJ15" s="147" t="s">
        <v>440</v>
      </c>
      <c r="DK15" s="147" t="s">
        <v>441</v>
      </c>
      <c r="DL15" s="141">
        <v>0</v>
      </c>
      <c r="DM15" s="141">
        <v>0</v>
      </c>
      <c r="DN15" s="147" t="s">
        <v>440</v>
      </c>
      <c r="DO15" s="147" t="s">
        <v>441</v>
      </c>
      <c r="DP15" s="141">
        <v>0</v>
      </c>
      <c r="DQ15" s="141">
        <v>0</v>
      </c>
      <c r="DR15" s="147" t="s">
        <v>440</v>
      </c>
      <c r="DS15" s="147" t="s">
        <v>441</v>
      </c>
      <c r="DT15" s="141">
        <v>0</v>
      </c>
      <c r="DU15" s="141">
        <v>0</v>
      </c>
    </row>
    <row r="16" spans="1:125" ht="12" customHeight="1">
      <c r="A16" s="142" t="s">
        <v>105</v>
      </c>
      <c r="B16" s="139" t="s">
        <v>430</v>
      </c>
      <c r="C16" s="142" t="s">
        <v>431</v>
      </c>
      <c r="D16" s="141">
        <f t="shared" si="0"/>
        <v>1533216</v>
      </c>
      <c r="E16" s="141">
        <f t="shared" si="1"/>
        <v>0</v>
      </c>
      <c r="F16" s="147" t="s">
        <v>354</v>
      </c>
      <c r="G16" s="147" t="s">
        <v>355</v>
      </c>
      <c r="H16" s="141">
        <v>536165</v>
      </c>
      <c r="I16" s="141">
        <v>0</v>
      </c>
      <c r="J16" s="147" t="s">
        <v>358</v>
      </c>
      <c r="K16" s="147" t="s">
        <v>359</v>
      </c>
      <c r="L16" s="141">
        <v>420561</v>
      </c>
      <c r="M16" s="141">
        <v>0</v>
      </c>
      <c r="N16" s="147" t="s">
        <v>388</v>
      </c>
      <c r="O16" s="147" t="s">
        <v>389</v>
      </c>
      <c r="P16" s="141">
        <v>272912</v>
      </c>
      <c r="Q16" s="141">
        <v>0</v>
      </c>
      <c r="R16" s="147" t="s">
        <v>328</v>
      </c>
      <c r="S16" s="147" t="s">
        <v>329</v>
      </c>
      <c r="T16" s="141">
        <v>162674</v>
      </c>
      <c r="U16" s="141">
        <v>0</v>
      </c>
      <c r="V16" s="147" t="s">
        <v>408</v>
      </c>
      <c r="W16" s="147" t="s">
        <v>409</v>
      </c>
      <c r="X16" s="141">
        <v>65622</v>
      </c>
      <c r="Y16" s="141">
        <v>0</v>
      </c>
      <c r="Z16" s="147" t="s">
        <v>406</v>
      </c>
      <c r="AA16" s="147" t="s">
        <v>407</v>
      </c>
      <c r="AB16" s="141">
        <v>49064</v>
      </c>
      <c r="AC16" s="141">
        <v>0</v>
      </c>
      <c r="AD16" s="147" t="s">
        <v>410</v>
      </c>
      <c r="AE16" s="147" t="s">
        <v>411</v>
      </c>
      <c r="AF16" s="141">
        <v>26218</v>
      </c>
      <c r="AG16" s="141">
        <v>0</v>
      </c>
      <c r="AH16" s="147" t="s">
        <v>440</v>
      </c>
      <c r="AI16" s="147" t="s">
        <v>441</v>
      </c>
      <c r="AJ16" s="141">
        <v>0</v>
      </c>
      <c r="AK16" s="141">
        <v>0</v>
      </c>
      <c r="AL16" s="147" t="s">
        <v>440</v>
      </c>
      <c r="AM16" s="147" t="s">
        <v>441</v>
      </c>
      <c r="AN16" s="141">
        <v>0</v>
      </c>
      <c r="AO16" s="141">
        <v>0</v>
      </c>
      <c r="AP16" s="147" t="s">
        <v>440</v>
      </c>
      <c r="AQ16" s="147" t="s">
        <v>441</v>
      </c>
      <c r="AR16" s="141">
        <v>0</v>
      </c>
      <c r="AS16" s="141">
        <v>0</v>
      </c>
      <c r="AT16" s="147" t="s">
        <v>440</v>
      </c>
      <c r="AU16" s="147" t="s">
        <v>441</v>
      </c>
      <c r="AV16" s="141">
        <v>0</v>
      </c>
      <c r="AW16" s="141">
        <v>0</v>
      </c>
      <c r="AX16" s="147" t="s">
        <v>440</v>
      </c>
      <c r="AY16" s="147" t="s">
        <v>441</v>
      </c>
      <c r="AZ16" s="141">
        <v>0</v>
      </c>
      <c r="BA16" s="141">
        <v>0</v>
      </c>
      <c r="BB16" s="147" t="s">
        <v>440</v>
      </c>
      <c r="BC16" s="147" t="s">
        <v>441</v>
      </c>
      <c r="BD16" s="141">
        <v>0</v>
      </c>
      <c r="BE16" s="141">
        <v>0</v>
      </c>
      <c r="BF16" s="147" t="s">
        <v>440</v>
      </c>
      <c r="BG16" s="147" t="s">
        <v>441</v>
      </c>
      <c r="BH16" s="141">
        <v>0</v>
      </c>
      <c r="BI16" s="141">
        <v>0</v>
      </c>
      <c r="BJ16" s="147" t="s">
        <v>440</v>
      </c>
      <c r="BK16" s="147" t="s">
        <v>441</v>
      </c>
      <c r="BL16" s="141">
        <v>0</v>
      </c>
      <c r="BM16" s="141">
        <v>0</v>
      </c>
      <c r="BN16" s="147" t="s">
        <v>440</v>
      </c>
      <c r="BO16" s="147" t="s">
        <v>441</v>
      </c>
      <c r="BP16" s="141">
        <v>0</v>
      </c>
      <c r="BQ16" s="141">
        <v>0</v>
      </c>
      <c r="BR16" s="147" t="s">
        <v>440</v>
      </c>
      <c r="BS16" s="147" t="s">
        <v>441</v>
      </c>
      <c r="BT16" s="141">
        <v>0</v>
      </c>
      <c r="BU16" s="141">
        <v>0</v>
      </c>
      <c r="BV16" s="147" t="s">
        <v>440</v>
      </c>
      <c r="BW16" s="147" t="s">
        <v>441</v>
      </c>
      <c r="BX16" s="141">
        <v>0</v>
      </c>
      <c r="BY16" s="141">
        <v>0</v>
      </c>
      <c r="BZ16" s="147" t="s">
        <v>440</v>
      </c>
      <c r="CA16" s="147" t="s">
        <v>441</v>
      </c>
      <c r="CB16" s="141">
        <v>0</v>
      </c>
      <c r="CC16" s="141">
        <v>0</v>
      </c>
      <c r="CD16" s="147" t="s">
        <v>440</v>
      </c>
      <c r="CE16" s="147" t="s">
        <v>441</v>
      </c>
      <c r="CF16" s="141">
        <v>0</v>
      </c>
      <c r="CG16" s="141">
        <v>0</v>
      </c>
      <c r="CH16" s="147" t="s">
        <v>440</v>
      </c>
      <c r="CI16" s="147" t="s">
        <v>441</v>
      </c>
      <c r="CJ16" s="141">
        <v>0</v>
      </c>
      <c r="CK16" s="141">
        <v>0</v>
      </c>
      <c r="CL16" s="147" t="s">
        <v>440</v>
      </c>
      <c r="CM16" s="147" t="s">
        <v>441</v>
      </c>
      <c r="CN16" s="141">
        <v>0</v>
      </c>
      <c r="CO16" s="141">
        <v>0</v>
      </c>
      <c r="CP16" s="147" t="s">
        <v>440</v>
      </c>
      <c r="CQ16" s="147" t="s">
        <v>441</v>
      </c>
      <c r="CR16" s="141">
        <v>0</v>
      </c>
      <c r="CS16" s="141">
        <v>0</v>
      </c>
      <c r="CT16" s="147" t="s">
        <v>440</v>
      </c>
      <c r="CU16" s="147" t="s">
        <v>441</v>
      </c>
      <c r="CV16" s="141">
        <v>0</v>
      </c>
      <c r="CW16" s="141">
        <v>0</v>
      </c>
      <c r="CX16" s="147" t="s">
        <v>440</v>
      </c>
      <c r="CY16" s="147" t="s">
        <v>441</v>
      </c>
      <c r="CZ16" s="141">
        <v>0</v>
      </c>
      <c r="DA16" s="141">
        <v>0</v>
      </c>
      <c r="DB16" s="147" t="s">
        <v>440</v>
      </c>
      <c r="DC16" s="147" t="s">
        <v>441</v>
      </c>
      <c r="DD16" s="141">
        <v>0</v>
      </c>
      <c r="DE16" s="141">
        <v>0</v>
      </c>
      <c r="DF16" s="147" t="s">
        <v>440</v>
      </c>
      <c r="DG16" s="147" t="s">
        <v>441</v>
      </c>
      <c r="DH16" s="141">
        <v>0</v>
      </c>
      <c r="DI16" s="141">
        <v>0</v>
      </c>
      <c r="DJ16" s="147" t="s">
        <v>440</v>
      </c>
      <c r="DK16" s="147" t="s">
        <v>441</v>
      </c>
      <c r="DL16" s="141">
        <v>0</v>
      </c>
      <c r="DM16" s="141">
        <v>0</v>
      </c>
      <c r="DN16" s="147" t="s">
        <v>440</v>
      </c>
      <c r="DO16" s="147" t="s">
        <v>441</v>
      </c>
      <c r="DP16" s="141">
        <v>0</v>
      </c>
      <c r="DQ16" s="141">
        <v>0</v>
      </c>
      <c r="DR16" s="147" t="s">
        <v>440</v>
      </c>
      <c r="DS16" s="147" t="s">
        <v>441</v>
      </c>
      <c r="DT16" s="141">
        <v>0</v>
      </c>
      <c r="DU16" s="141">
        <v>0</v>
      </c>
    </row>
    <row r="17" spans="1:125" ht="12" customHeight="1">
      <c r="A17" s="142" t="s">
        <v>105</v>
      </c>
      <c r="B17" s="139" t="s">
        <v>432</v>
      </c>
      <c r="C17" s="142" t="s">
        <v>433</v>
      </c>
      <c r="D17" s="141">
        <f t="shared" si="0"/>
        <v>704639</v>
      </c>
      <c r="E17" s="141">
        <f t="shared" si="1"/>
        <v>0</v>
      </c>
      <c r="F17" s="147" t="s">
        <v>382</v>
      </c>
      <c r="G17" s="147" t="s">
        <v>383</v>
      </c>
      <c r="H17" s="141">
        <v>386635</v>
      </c>
      <c r="I17" s="141">
        <v>0</v>
      </c>
      <c r="J17" s="147" t="s">
        <v>390</v>
      </c>
      <c r="K17" s="147" t="s">
        <v>391</v>
      </c>
      <c r="L17" s="141">
        <v>318004</v>
      </c>
      <c r="M17" s="141">
        <v>0</v>
      </c>
      <c r="N17" s="147" t="s">
        <v>440</v>
      </c>
      <c r="O17" s="147" t="s">
        <v>441</v>
      </c>
      <c r="P17" s="141">
        <v>0</v>
      </c>
      <c r="Q17" s="141">
        <v>0</v>
      </c>
      <c r="R17" s="147" t="s">
        <v>440</v>
      </c>
      <c r="S17" s="147" t="s">
        <v>441</v>
      </c>
      <c r="T17" s="141">
        <v>0</v>
      </c>
      <c r="U17" s="141">
        <v>0</v>
      </c>
      <c r="V17" s="147" t="s">
        <v>440</v>
      </c>
      <c r="W17" s="147" t="s">
        <v>441</v>
      </c>
      <c r="X17" s="141">
        <v>0</v>
      </c>
      <c r="Y17" s="141">
        <v>0</v>
      </c>
      <c r="Z17" s="147" t="s">
        <v>440</v>
      </c>
      <c r="AA17" s="147" t="s">
        <v>441</v>
      </c>
      <c r="AB17" s="141">
        <v>0</v>
      </c>
      <c r="AC17" s="141">
        <v>0</v>
      </c>
      <c r="AD17" s="147" t="s">
        <v>440</v>
      </c>
      <c r="AE17" s="147" t="s">
        <v>441</v>
      </c>
      <c r="AF17" s="141">
        <v>0</v>
      </c>
      <c r="AG17" s="141">
        <v>0</v>
      </c>
      <c r="AH17" s="147" t="s">
        <v>440</v>
      </c>
      <c r="AI17" s="147" t="s">
        <v>441</v>
      </c>
      <c r="AJ17" s="141">
        <v>0</v>
      </c>
      <c r="AK17" s="141">
        <v>0</v>
      </c>
      <c r="AL17" s="147" t="s">
        <v>440</v>
      </c>
      <c r="AM17" s="147" t="s">
        <v>441</v>
      </c>
      <c r="AN17" s="141">
        <v>0</v>
      </c>
      <c r="AO17" s="141">
        <v>0</v>
      </c>
      <c r="AP17" s="147" t="s">
        <v>440</v>
      </c>
      <c r="AQ17" s="147" t="s">
        <v>441</v>
      </c>
      <c r="AR17" s="141">
        <v>0</v>
      </c>
      <c r="AS17" s="141">
        <v>0</v>
      </c>
      <c r="AT17" s="147" t="s">
        <v>440</v>
      </c>
      <c r="AU17" s="147" t="s">
        <v>441</v>
      </c>
      <c r="AV17" s="141">
        <v>0</v>
      </c>
      <c r="AW17" s="141">
        <v>0</v>
      </c>
      <c r="AX17" s="147" t="s">
        <v>440</v>
      </c>
      <c r="AY17" s="147" t="s">
        <v>441</v>
      </c>
      <c r="AZ17" s="141">
        <v>0</v>
      </c>
      <c r="BA17" s="141">
        <v>0</v>
      </c>
      <c r="BB17" s="147" t="s">
        <v>440</v>
      </c>
      <c r="BC17" s="147" t="s">
        <v>441</v>
      </c>
      <c r="BD17" s="141">
        <v>0</v>
      </c>
      <c r="BE17" s="141">
        <v>0</v>
      </c>
      <c r="BF17" s="147" t="s">
        <v>440</v>
      </c>
      <c r="BG17" s="147" t="s">
        <v>441</v>
      </c>
      <c r="BH17" s="141">
        <v>0</v>
      </c>
      <c r="BI17" s="141">
        <v>0</v>
      </c>
      <c r="BJ17" s="147" t="s">
        <v>440</v>
      </c>
      <c r="BK17" s="147" t="s">
        <v>441</v>
      </c>
      <c r="BL17" s="141">
        <v>0</v>
      </c>
      <c r="BM17" s="141">
        <v>0</v>
      </c>
      <c r="BN17" s="147" t="s">
        <v>440</v>
      </c>
      <c r="BO17" s="147" t="s">
        <v>441</v>
      </c>
      <c r="BP17" s="141">
        <v>0</v>
      </c>
      <c r="BQ17" s="141">
        <v>0</v>
      </c>
      <c r="BR17" s="147" t="s">
        <v>440</v>
      </c>
      <c r="BS17" s="147" t="s">
        <v>441</v>
      </c>
      <c r="BT17" s="141">
        <v>0</v>
      </c>
      <c r="BU17" s="141">
        <v>0</v>
      </c>
      <c r="BV17" s="147" t="s">
        <v>440</v>
      </c>
      <c r="BW17" s="147" t="s">
        <v>441</v>
      </c>
      <c r="BX17" s="141">
        <v>0</v>
      </c>
      <c r="BY17" s="141">
        <v>0</v>
      </c>
      <c r="BZ17" s="147" t="s">
        <v>440</v>
      </c>
      <c r="CA17" s="147" t="s">
        <v>441</v>
      </c>
      <c r="CB17" s="141">
        <v>0</v>
      </c>
      <c r="CC17" s="141">
        <v>0</v>
      </c>
      <c r="CD17" s="147" t="s">
        <v>440</v>
      </c>
      <c r="CE17" s="147" t="s">
        <v>441</v>
      </c>
      <c r="CF17" s="141">
        <v>0</v>
      </c>
      <c r="CG17" s="141">
        <v>0</v>
      </c>
      <c r="CH17" s="147" t="s">
        <v>440</v>
      </c>
      <c r="CI17" s="147" t="s">
        <v>441</v>
      </c>
      <c r="CJ17" s="141">
        <v>0</v>
      </c>
      <c r="CK17" s="141">
        <v>0</v>
      </c>
      <c r="CL17" s="147" t="s">
        <v>440</v>
      </c>
      <c r="CM17" s="147" t="s">
        <v>441</v>
      </c>
      <c r="CN17" s="141">
        <v>0</v>
      </c>
      <c r="CO17" s="141">
        <v>0</v>
      </c>
      <c r="CP17" s="147" t="s">
        <v>440</v>
      </c>
      <c r="CQ17" s="147" t="s">
        <v>441</v>
      </c>
      <c r="CR17" s="141">
        <v>0</v>
      </c>
      <c r="CS17" s="141">
        <v>0</v>
      </c>
      <c r="CT17" s="147" t="s">
        <v>440</v>
      </c>
      <c r="CU17" s="147" t="s">
        <v>441</v>
      </c>
      <c r="CV17" s="141">
        <v>0</v>
      </c>
      <c r="CW17" s="141">
        <v>0</v>
      </c>
      <c r="CX17" s="147" t="s">
        <v>440</v>
      </c>
      <c r="CY17" s="147" t="s">
        <v>441</v>
      </c>
      <c r="CZ17" s="141">
        <v>0</v>
      </c>
      <c r="DA17" s="141">
        <v>0</v>
      </c>
      <c r="DB17" s="147" t="s">
        <v>440</v>
      </c>
      <c r="DC17" s="147" t="s">
        <v>441</v>
      </c>
      <c r="DD17" s="141">
        <v>0</v>
      </c>
      <c r="DE17" s="141">
        <v>0</v>
      </c>
      <c r="DF17" s="147" t="s">
        <v>440</v>
      </c>
      <c r="DG17" s="147" t="s">
        <v>441</v>
      </c>
      <c r="DH17" s="141">
        <v>0</v>
      </c>
      <c r="DI17" s="141">
        <v>0</v>
      </c>
      <c r="DJ17" s="147" t="s">
        <v>440</v>
      </c>
      <c r="DK17" s="147" t="s">
        <v>441</v>
      </c>
      <c r="DL17" s="141">
        <v>0</v>
      </c>
      <c r="DM17" s="141">
        <v>0</v>
      </c>
      <c r="DN17" s="147" t="s">
        <v>440</v>
      </c>
      <c r="DO17" s="147" t="s">
        <v>441</v>
      </c>
      <c r="DP17" s="141">
        <v>0</v>
      </c>
      <c r="DQ17" s="141">
        <v>0</v>
      </c>
      <c r="DR17" s="147" t="s">
        <v>440</v>
      </c>
      <c r="DS17" s="147" t="s">
        <v>441</v>
      </c>
      <c r="DT17" s="141">
        <v>0</v>
      </c>
      <c r="DU17" s="141">
        <v>0</v>
      </c>
    </row>
    <row r="18" spans="1:125" ht="12" customHeight="1">
      <c r="A18" s="142" t="s">
        <v>105</v>
      </c>
      <c r="B18" s="139" t="s">
        <v>434</v>
      </c>
      <c r="C18" s="142" t="s">
        <v>435</v>
      </c>
      <c r="D18" s="141">
        <f t="shared" si="0"/>
        <v>0</v>
      </c>
      <c r="E18" s="141">
        <f t="shared" si="1"/>
        <v>666596</v>
      </c>
      <c r="F18" s="147" t="s">
        <v>380</v>
      </c>
      <c r="G18" s="147" t="s">
        <v>381</v>
      </c>
      <c r="H18" s="141">
        <v>0</v>
      </c>
      <c r="I18" s="141">
        <v>477856</v>
      </c>
      <c r="J18" s="147" t="s">
        <v>362</v>
      </c>
      <c r="K18" s="147" t="s">
        <v>363</v>
      </c>
      <c r="L18" s="141">
        <v>0</v>
      </c>
      <c r="M18" s="141">
        <v>188740</v>
      </c>
      <c r="N18" s="147" t="s">
        <v>440</v>
      </c>
      <c r="O18" s="147" t="s">
        <v>441</v>
      </c>
      <c r="P18" s="141">
        <v>0</v>
      </c>
      <c r="Q18" s="141">
        <v>0</v>
      </c>
      <c r="R18" s="147" t="s">
        <v>440</v>
      </c>
      <c r="S18" s="147" t="s">
        <v>441</v>
      </c>
      <c r="T18" s="141">
        <v>0</v>
      </c>
      <c r="U18" s="141">
        <v>0</v>
      </c>
      <c r="V18" s="147" t="s">
        <v>440</v>
      </c>
      <c r="W18" s="147" t="s">
        <v>441</v>
      </c>
      <c r="X18" s="141">
        <v>0</v>
      </c>
      <c r="Y18" s="141">
        <v>0</v>
      </c>
      <c r="Z18" s="147" t="s">
        <v>440</v>
      </c>
      <c r="AA18" s="147" t="s">
        <v>441</v>
      </c>
      <c r="AB18" s="141">
        <v>0</v>
      </c>
      <c r="AC18" s="141">
        <v>0</v>
      </c>
      <c r="AD18" s="147" t="s">
        <v>440</v>
      </c>
      <c r="AE18" s="147" t="s">
        <v>441</v>
      </c>
      <c r="AF18" s="141">
        <v>0</v>
      </c>
      <c r="AG18" s="141">
        <v>0</v>
      </c>
      <c r="AH18" s="147" t="s">
        <v>440</v>
      </c>
      <c r="AI18" s="147" t="s">
        <v>441</v>
      </c>
      <c r="AJ18" s="141">
        <v>0</v>
      </c>
      <c r="AK18" s="141">
        <v>0</v>
      </c>
      <c r="AL18" s="147" t="s">
        <v>440</v>
      </c>
      <c r="AM18" s="147" t="s">
        <v>441</v>
      </c>
      <c r="AN18" s="141">
        <v>0</v>
      </c>
      <c r="AO18" s="141">
        <v>0</v>
      </c>
      <c r="AP18" s="147" t="s">
        <v>440</v>
      </c>
      <c r="AQ18" s="147" t="s">
        <v>441</v>
      </c>
      <c r="AR18" s="141">
        <v>0</v>
      </c>
      <c r="AS18" s="141">
        <v>0</v>
      </c>
      <c r="AT18" s="147" t="s">
        <v>440</v>
      </c>
      <c r="AU18" s="147" t="s">
        <v>441</v>
      </c>
      <c r="AV18" s="141">
        <v>0</v>
      </c>
      <c r="AW18" s="141">
        <v>0</v>
      </c>
      <c r="AX18" s="147" t="s">
        <v>440</v>
      </c>
      <c r="AY18" s="147" t="s">
        <v>441</v>
      </c>
      <c r="AZ18" s="141">
        <v>0</v>
      </c>
      <c r="BA18" s="141">
        <v>0</v>
      </c>
      <c r="BB18" s="147" t="s">
        <v>440</v>
      </c>
      <c r="BC18" s="147" t="s">
        <v>441</v>
      </c>
      <c r="BD18" s="141">
        <v>0</v>
      </c>
      <c r="BE18" s="141">
        <v>0</v>
      </c>
      <c r="BF18" s="147" t="s">
        <v>440</v>
      </c>
      <c r="BG18" s="147" t="s">
        <v>441</v>
      </c>
      <c r="BH18" s="141">
        <v>0</v>
      </c>
      <c r="BI18" s="141">
        <v>0</v>
      </c>
      <c r="BJ18" s="147" t="s">
        <v>440</v>
      </c>
      <c r="BK18" s="147" t="s">
        <v>441</v>
      </c>
      <c r="BL18" s="141">
        <v>0</v>
      </c>
      <c r="BM18" s="141">
        <v>0</v>
      </c>
      <c r="BN18" s="147" t="s">
        <v>440</v>
      </c>
      <c r="BO18" s="147" t="s">
        <v>441</v>
      </c>
      <c r="BP18" s="141">
        <v>0</v>
      </c>
      <c r="BQ18" s="141">
        <v>0</v>
      </c>
      <c r="BR18" s="147" t="s">
        <v>440</v>
      </c>
      <c r="BS18" s="147" t="s">
        <v>441</v>
      </c>
      <c r="BT18" s="141">
        <v>0</v>
      </c>
      <c r="BU18" s="141">
        <v>0</v>
      </c>
      <c r="BV18" s="147" t="s">
        <v>440</v>
      </c>
      <c r="BW18" s="147" t="s">
        <v>441</v>
      </c>
      <c r="BX18" s="141">
        <v>0</v>
      </c>
      <c r="BY18" s="141">
        <v>0</v>
      </c>
      <c r="BZ18" s="147" t="s">
        <v>440</v>
      </c>
      <c r="CA18" s="147" t="s">
        <v>441</v>
      </c>
      <c r="CB18" s="141">
        <v>0</v>
      </c>
      <c r="CC18" s="141">
        <v>0</v>
      </c>
      <c r="CD18" s="147" t="s">
        <v>440</v>
      </c>
      <c r="CE18" s="147" t="s">
        <v>441</v>
      </c>
      <c r="CF18" s="141">
        <v>0</v>
      </c>
      <c r="CG18" s="141">
        <v>0</v>
      </c>
      <c r="CH18" s="147" t="s">
        <v>440</v>
      </c>
      <c r="CI18" s="147" t="s">
        <v>441</v>
      </c>
      <c r="CJ18" s="141">
        <v>0</v>
      </c>
      <c r="CK18" s="141">
        <v>0</v>
      </c>
      <c r="CL18" s="147" t="s">
        <v>440</v>
      </c>
      <c r="CM18" s="147" t="s">
        <v>441</v>
      </c>
      <c r="CN18" s="141">
        <v>0</v>
      </c>
      <c r="CO18" s="141">
        <v>0</v>
      </c>
      <c r="CP18" s="147" t="s">
        <v>440</v>
      </c>
      <c r="CQ18" s="147" t="s">
        <v>441</v>
      </c>
      <c r="CR18" s="141">
        <v>0</v>
      </c>
      <c r="CS18" s="141">
        <v>0</v>
      </c>
      <c r="CT18" s="147" t="s">
        <v>440</v>
      </c>
      <c r="CU18" s="147" t="s">
        <v>441</v>
      </c>
      <c r="CV18" s="141">
        <v>0</v>
      </c>
      <c r="CW18" s="141">
        <v>0</v>
      </c>
      <c r="CX18" s="147" t="s">
        <v>440</v>
      </c>
      <c r="CY18" s="147" t="s">
        <v>441</v>
      </c>
      <c r="CZ18" s="141">
        <v>0</v>
      </c>
      <c r="DA18" s="141">
        <v>0</v>
      </c>
      <c r="DB18" s="147" t="s">
        <v>440</v>
      </c>
      <c r="DC18" s="147" t="s">
        <v>441</v>
      </c>
      <c r="DD18" s="141">
        <v>0</v>
      </c>
      <c r="DE18" s="141">
        <v>0</v>
      </c>
      <c r="DF18" s="147" t="s">
        <v>440</v>
      </c>
      <c r="DG18" s="147" t="s">
        <v>441</v>
      </c>
      <c r="DH18" s="141">
        <v>0</v>
      </c>
      <c r="DI18" s="141">
        <v>0</v>
      </c>
      <c r="DJ18" s="147" t="s">
        <v>440</v>
      </c>
      <c r="DK18" s="147" t="s">
        <v>441</v>
      </c>
      <c r="DL18" s="141">
        <v>0</v>
      </c>
      <c r="DM18" s="141">
        <v>0</v>
      </c>
      <c r="DN18" s="147" t="s">
        <v>440</v>
      </c>
      <c r="DO18" s="147" t="s">
        <v>441</v>
      </c>
      <c r="DP18" s="141">
        <v>0</v>
      </c>
      <c r="DQ18" s="141">
        <v>0</v>
      </c>
      <c r="DR18" s="147" t="s">
        <v>440</v>
      </c>
      <c r="DS18" s="147" t="s">
        <v>441</v>
      </c>
      <c r="DT18" s="141">
        <v>0</v>
      </c>
      <c r="DU18" s="141">
        <v>0</v>
      </c>
    </row>
    <row r="19" spans="1:125" ht="12" customHeight="1">
      <c r="A19" s="142" t="s">
        <v>105</v>
      </c>
      <c r="B19" s="139" t="s">
        <v>436</v>
      </c>
      <c r="C19" s="142" t="s">
        <v>437</v>
      </c>
      <c r="D19" s="141">
        <f t="shared" si="0"/>
        <v>357588</v>
      </c>
      <c r="E19" s="141">
        <f t="shared" si="1"/>
        <v>0</v>
      </c>
      <c r="F19" s="147" t="s">
        <v>394</v>
      </c>
      <c r="G19" s="147" t="s">
        <v>395</v>
      </c>
      <c r="H19" s="141">
        <v>227594</v>
      </c>
      <c r="I19" s="141">
        <v>0</v>
      </c>
      <c r="J19" s="147" t="s">
        <v>396</v>
      </c>
      <c r="K19" s="147" t="s">
        <v>397</v>
      </c>
      <c r="L19" s="141">
        <v>129994</v>
      </c>
      <c r="M19" s="141">
        <v>0</v>
      </c>
      <c r="N19" s="147" t="s">
        <v>440</v>
      </c>
      <c r="O19" s="147" t="s">
        <v>441</v>
      </c>
      <c r="P19" s="141">
        <v>0</v>
      </c>
      <c r="Q19" s="141">
        <v>0</v>
      </c>
      <c r="R19" s="147" t="s">
        <v>440</v>
      </c>
      <c r="S19" s="147" t="s">
        <v>441</v>
      </c>
      <c r="T19" s="141">
        <v>0</v>
      </c>
      <c r="U19" s="141">
        <v>0</v>
      </c>
      <c r="V19" s="147" t="s">
        <v>440</v>
      </c>
      <c r="W19" s="147" t="s">
        <v>441</v>
      </c>
      <c r="X19" s="141">
        <v>0</v>
      </c>
      <c r="Y19" s="141">
        <v>0</v>
      </c>
      <c r="Z19" s="147" t="s">
        <v>440</v>
      </c>
      <c r="AA19" s="147" t="s">
        <v>441</v>
      </c>
      <c r="AB19" s="141">
        <v>0</v>
      </c>
      <c r="AC19" s="141">
        <v>0</v>
      </c>
      <c r="AD19" s="147" t="s">
        <v>440</v>
      </c>
      <c r="AE19" s="147" t="s">
        <v>441</v>
      </c>
      <c r="AF19" s="141">
        <v>0</v>
      </c>
      <c r="AG19" s="141">
        <v>0</v>
      </c>
      <c r="AH19" s="147" t="s">
        <v>440</v>
      </c>
      <c r="AI19" s="147" t="s">
        <v>441</v>
      </c>
      <c r="AJ19" s="141">
        <v>0</v>
      </c>
      <c r="AK19" s="141">
        <v>0</v>
      </c>
      <c r="AL19" s="147" t="s">
        <v>440</v>
      </c>
      <c r="AM19" s="147" t="s">
        <v>441</v>
      </c>
      <c r="AN19" s="141">
        <v>0</v>
      </c>
      <c r="AO19" s="141">
        <v>0</v>
      </c>
      <c r="AP19" s="147" t="s">
        <v>440</v>
      </c>
      <c r="AQ19" s="147" t="s">
        <v>441</v>
      </c>
      <c r="AR19" s="141">
        <v>0</v>
      </c>
      <c r="AS19" s="141">
        <v>0</v>
      </c>
      <c r="AT19" s="147" t="s">
        <v>440</v>
      </c>
      <c r="AU19" s="147" t="s">
        <v>441</v>
      </c>
      <c r="AV19" s="141">
        <v>0</v>
      </c>
      <c r="AW19" s="141">
        <v>0</v>
      </c>
      <c r="AX19" s="147" t="s">
        <v>440</v>
      </c>
      <c r="AY19" s="147" t="s">
        <v>441</v>
      </c>
      <c r="AZ19" s="141">
        <v>0</v>
      </c>
      <c r="BA19" s="141">
        <v>0</v>
      </c>
      <c r="BB19" s="147" t="s">
        <v>440</v>
      </c>
      <c r="BC19" s="147" t="s">
        <v>441</v>
      </c>
      <c r="BD19" s="141">
        <v>0</v>
      </c>
      <c r="BE19" s="141">
        <v>0</v>
      </c>
      <c r="BF19" s="147" t="s">
        <v>440</v>
      </c>
      <c r="BG19" s="147" t="s">
        <v>441</v>
      </c>
      <c r="BH19" s="141">
        <v>0</v>
      </c>
      <c r="BI19" s="141">
        <v>0</v>
      </c>
      <c r="BJ19" s="147" t="s">
        <v>440</v>
      </c>
      <c r="BK19" s="147" t="s">
        <v>441</v>
      </c>
      <c r="BL19" s="141">
        <v>0</v>
      </c>
      <c r="BM19" s="141">
        <v>0</v>
      </c>
      <c r="BN19" s="147" t="s">
        <v>440</v>
      </c>
      <c r="BO19" s="147" t="s">
        <v>441</v>
      </c>
      <c r="BP19" s="141">
        <v>0</v>
      </c>
      <c r="BQ19" s="141">
        <v>0</v>
      </c>
      <c r="BR19" s="147" t="s">
        <v>440</v>
      </c>
      <c r="BS19" s="147" t="s">
        <v>441</v>
      </c>
      <c r="BT19" s="141">
        <v>0</v>
      </c>
      <c r="BU19" s="141">
        <v>0</v>
      </c>
      <c r="BV19" s="147" t="s">
        <v>440</v>
      </c>
      <c r="BW19" s="147" t="s">
        <v>441</v>
      </c>
      <c r="BX19" s="141">
        <v>0</v>
      </c>
      <c r="BY19" s="141">
        <v>0</v>
      </c>
      <c r="BZ19" s="147" t="s">
        <v>440</v>
      </c>
      <c r="CA19" s="147" t="s">
        <v>441</v>
      </c>
      <c r="CB19" s="141">
        <v>0</v>
      </c>
      <c r="CC19" s="141">
        <v>0</v>
      </c>
      <c r="CD19" s="147" t="s">
        <v>440</v>
      </c>
      <c r="CE19" s="147" t="s">
        <v>441</v>
      </c>
      <c r="CF19" s="141">
        <v>0</v>
      </c>
      <c r="CG19" s="141">
        <v>0</v>
      </c>
      <c r="CH19" s="147" t="s">
        <v>440</v>
      </c>
      <c r="CI19" s="147" t="s">
        <v>441</v>
      </c>
      <c r="CJ19" s="141">
        <v>0</v>
      </c>
      <c r="CK19" s="141">
        <v>0</v>
      </c>
      <c r="CL19" s="147" t="s">
        <v>440</v>
      </c>
      <c r="CM19" s="147" t="s">
        <v>441</v>
      </c>
      <c r="CN19" s="141">
        <v>0</v>
      </c>
      <c r="CO19" s="141">
        <v>0</v>
      </c>
      <c r="CP19" s="147" t="s">
        <v>440</v>
      </c>
      <c r="CQ19" s="147" t="s">
        <v>441</v>
      </c>
      <c r="CR19" s="141">
        <v>0</v>
      </c>
      <c r="CS19" s="141">
        <v>0</v>
      </c>
      <c r="CT19" s="147" t="s">
        <v>440</v>
      </c>
      <c r="CU19" s="147" t="s">
        <v>441</v>
      </c>
      <c r="CV19" s="141">
        <v>0</v>
      </c>
      <c r="CW19" s="141">
        <v>0</v>
      </c>
      <c r="CX19" s="147" t="s">
        <v>440</v>
      </c>
      <c r="CY19" s="147" t="s">
        <v>441</v>
      </c>
      <c r="CZ19" s="141">
        <v>0</v>
      </c>
      <c r="DA19" s="141">
        <v>0</v>
      </c>
      <c r="DB19" s="147" t="s">
        <v>440</v>
      </c>
      <c r="DC19" s="147" t="s">
        <v>441</v>
      </c>
      <c r="DD19" s="141">
        <v>0</v>
      </c>
      <c r="DE19" s="141">
        <v>0</v>
      </c>
      <c r="DF19" s="147" t="s">
        <v>440</v>
      </c>
      <c r="DG19" s="147" t="s">
        <v>441</v>
      </c>
      <c r="DH19" s="141">
        <v>0</v>
      </c>
      <c r="DI19" s="141">
        <v>0</v>
      </c>
      <c r="DJ19" s="147" t="s">
        <v>440</v>
      </c>
      <c r="DK19" s="147" t="s">
        <v>441</v>
      </c>
      <c r="DL19" s="141">
        <v>0</v>
      </c>
      <c r="DM19" s="141">
        <v>0</v>
      </c>
      <c r="DN19" s="147" t="s">
        <v>440</v>
      </c>
      <c r="DO19" s="147" t="s">
        <v>441</v>
      </c>
      <c r="DP19" s="141">
        <v>0</v>
      </c>
      <c r="DQ19" s="141">
        <v>0</v>
      </c>
      <c r="DR19" s="147" t="s">
        <v>440</v>
      </c>
      <c r="DS19" s="147" t="s">
        <v>441</v>
      </c>
      <c r="DT19" s="141">
        <v>0</v>
      </c>
      <c r="DU19" s="141">
        <v>0</v>
      </c>
    </row>
    <row r="20" spans="1:125" ht="12" customHeight="1">
      <c r="A20" s="142" t="s">
        <v>105</v>
      </c>
      <c r="B20" s="139" t="s">
        <v>438</v>
      </c>
      <c r="C20" s="142" t="s">
        <v>439</v>
      </c>
      <c r="D20" s="141">
        <f t="shared" si="0"/>
        <v>320776</v>
      </c>
      <c r="E20" s="141">
        <f t="shared" si="1"/>
        <v>0</v>
      </c>
      <c r="F20" s="147" t="s">
        <v>346</v>
      </c>
      <c r="G20" s="147" t="s">
        <v>347</v>
      </c>
      <c r="H20" s="141">
        <v>141447</v>
      </c>
      <c r="I20" s="141">
        <v>0</v>
      </c>
      <c r="J20" s="147" t="s">
        <v>356</v>
      </c>
      <c r="K20" s="147" t="s">
        <v>357</v>
      </c>
      <c r="L20" s="141">
        <v>95260</v>
      </c>
      <c r="M20" s="141">
        <v>0</v>
      </c>
      <c r="N20" s="147" t="s">
        <v>384</v>
      </c>
      <c r="O20" s="147" t="s">
        <v>385</v>
      </c>
      <c r="P20" s="141">
        <v>39203</v>
      </c>
      <c r="Q20" s="141">
        <v>0</v>
      </c>
      <c r="R20" s="147" t="s">
        <v>386</v>
      </c>
      <c r="S20" s="147" t="s">
        <v>387</v>
      </c>
      <c r="T20" s="141">
        <v>44866</v>
      </c>
      <c r="U20" s="141">
        <v>0</v>
      </c>
      <c r="V20" s="147" t="s">
        <v>440</v>
      </c>
      <c r="W20" s="147" t="s">
        <v>441</v>
      </c>
      <c r="X20" s="141">
        <v>0</v>
      </c>
      <c r="Y20" s="141">
        <v>0</v>
      </c>
      <c r="Z20" s="147" t="s">
        <v>440</v>
      </c>
      <c r="AA20" s="147" t="s">
        <v>441</v>
      </c>
      <c r="AB20" s="141">
        <v>0</v>
      </c>
      <c r="AC20" s="141">
        <v>0</v>
      </c>
      <c r="AD20" s="147" t="s">
        <v>440</v>
      </c>
      <c r="AE20" s="147" t="s">
        <v>441</v>
      </c>
      <c r="AF20" s="141">
        <v>0</v>
      </c>
      <c r="AG20" s="141">
        <v>0</v>
      </c>
      <c r="AH20" s="147" t="s">
        <v>440</v>
      </c>
      <c r="AI20" s="147" t="s">
        <v>441</v>
      </c>
      <c r="AJ20" s="141">
        <v>0</v>
      </c>
      <c r="AK20" s="141">
        <v>0</v>
      </c>
      <c r="AL20" s="147" t="s">
        <v>440</v>
      </c>
      <c r="AM20" s="147" t="s">
        <v>441</v>
      </c>
      <c r="AN20" s="141">
        <v>0</v>
      </c>
      <c r="AO20" s="141">
        <v>0</v>
      </c>
      <c r="AP20" s="147" t="s">
        <v>440</v>
      </c>
      <c r="AQ20" s="147" t="s">
        <v>441</v>
      </c>
      <c r="AR20" s="141">
        <v>0</v>
      </c>
      <c r="AS20" s="141">
        <v>0</v>
      </c>
      <c r="AT20" s="147" t="s">
        <v>440</v>
      </c>
      <c r="AU20" s="147" t="s">
        <v>441</v>
      </c>
      <c r="AV20" s="141">
        <v>0</v>
      </c>
      <c r="AW20" s="141">
        <v>0</v>
      </c>
      <c r="AX20" s="147" t="s">
        <v>440</v>
      </c>
      <c r="AY20" s="147" t="s">
        <v>441</v>
      </c>
      <c r="AZ20" s="141">
        <v>0</v>
      </c>
      <c r="BA20" s="141">
        <v>0</v>
      </c>
      <c r="BB20" s="147" t="s">
        <v>440</v>
      </c>
      <c r="BC20" s="147" t="s">
        <v>441</v>
      </c>
      <c r="BD20" s="141">
        <v>0</v>
      </c>
      <c r="BE20" s="141">
        <v>0</v>
      </c>
      <c r="BF20" s="147" t="s">
        <v>440</v>
      </c>
      <c r="BG20" s="147" t="s">
        <v>441</v>
      </c>
      <c r="BH20" s="141">
        <v>0</v>
      </c>
      <c r="BI20" s="141">
        <v>0</v>
      </c>
      <c r="BJ20" s="147" t="s">
        <v>440</v>
      </c>
      <c r="BK20" s="147" t="s">
        <v>441</v>
      </c>
      <c r="BL20" s="141">
        <v>0</v>
      </c>
      <c r="BM20" s="141">
        <v>0</v>
      </c>
      <c r="BN20" s="147" t="s">
        <v>440</v>
      </c>
      <c r="BO20" s="147" t="s">
        <v>441</v>
      </c>
      <c r="BP20" s="141">
        <v>0</v>
      </c>
      <c r="BQ20" s="141">
        <v>0</v>
      </c>
      <c r="BR20" s="147" t="s">
        <v>440</v>
      </c>
      <c r="BS20" s="147" t="s">
        <v>441</v>
      </c>
      <c r="BT20" s="141">
        <v>0</v>
      </c>
      <c r="BU20" s="141">
        <v>0</v>
      </c>
      <c r="BV20" s="147" t="s">
        <v>440</v>
      </c>
      <c r="BW20" s="147" t="s">
        <v>441</v>
      </c>
      <c r="BX20" s="141">
        <v>0</v>
      </c>
      <c r="BY20" s="141">
        <v>0</v>
      </c>
      <c r="BZ20" s="147" t="s">
        <v>440</v>
      </c>
      <c r="CA20" s="147" t="s">
        <v>441</v>
      </c>
      <c r="CB20" s="141">
        <v>0</v>
      </c>
      <c r="CC20" s="141">
        <v>0</v>
      </c>
      <c r="CD20" s="147" t="s">
        <v>440</v>
      </c>
      <c r="CE20" s="147" t="s">
        <v>441</v>
      </c>
      <c r="CF20" s="141">
        <v>0</v>
      </c>
      <c r="CG20" s="141">
        <v>0</v>
      </c>
      <c r="CH20" s="147" t="s">
        <v>440</v>
      </c>
      <c r="CI20" s="147" t="s">
        <v>441</v>
      </c>
      <c r="CJ20" s="141">
        <v>0</v>
      </c>
      <c r="CK20" s="141">
        <v>0</v>
      </c>
      <c r="CL20" s="147" t="s">
        <v>440</v>
      </c>
      <c r="CM20" s="147" t="s">
        <v>441</v>
      </c>
      <c r="CN20" s="141">
        <v>0</v>
      </c>
      <c r="CO20" s="141">
        <v>0</v>
      </c>
      <c r="CP20" s="147" t="s">
        <v>440</v>
      </c>
      <c r="CQ20" s="147" t="s">
        <v>441</v>
      </c>
      <c r="CR20" s="141">
        <v>0</v>
      </c>
      <c r="CS20" s="141">
        <v>0</v>
      </c>
      <c r="CT20" s="147" t="s">
        <v>440</v>
      </c>
      <c r="CU20" s="147" t="s">
        <v>441</v>
      </c>
      <c r="CV20" s="141">
        <v>0</v>
      </c>
      <c r="CW20" s="141">
        <v>0</v>
      </c>
      <c r="CX20" s="147" t="s">
        <v>440</v>
      </c>
      <c r="CY20" s="147" t="s">
        <v>441</v>
      </c>
      <c r="CZ20" s="141">
        <v>0</v>
      </c>
      <c r="DA20" s="141">
        <v>0</v>
      </c>
      <c r="DB20" s="147" t="s">
        <v>440</v>
      </c>
      <c r="DC20" s="147" t="s">
        <v>441</v>
      </c>
      <c r="DD20" s="141">
        <v>0</v>
      </c>
      <c r="DE20" s="141">
        <v>0</v>
      </c>
      <c r="DF20" s="147" t="s">
        <v>440</v>
      </c>
      <c r="DG20" s="147" t="s">
        <v>441</v>
      </c>
      <c r="DH20" s="141">
        <v>0</v>
      </c>
      <c r="DI20" s="141">
        <v>0</v>
      </c>
      <c r="DJ20" s="147" t="s">
        <v>440</v>
      </c>
      <c r="DK20" s="147" t="s">
        <v>441</v>
      </c>
      <c r="DL20" s="141">
        <v>0</v>
      </c>
      <c r="DM20" s="141">
        <v>0</v>
      </c>
      <c r="DN20" s="147" t="s">
        <v>440</v>
      </c>
      <c r="DO20" s="147" t="s">
        <v>441</v>
      </c>
      <c r="DP20" s="141">
        <v>0</v>
      </c>
      <c r="DQ20" s="141">
        <v>0</v>
      </c>
      <c r="DR20" s="147" t="s">
        <v>440</v>
      </c>
      <c r="DS20" s="147" t="s">
        <v>441</v>
      </c>
      <c r="DT20" s="141">
        <v>0</v>
      </c>
      <c r="DU20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458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27</v>
      </c>
      <c r="M2" s="12" t="str">
        <f>IF(L2&lt;&gt;"",VLOOKUP(L2,$AK$6:$AL$52,2,FALSE),"-")</f>
        <v>大阪府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81" t="s">
        <v>34</v>
      </c>
      <c r="C6" s="182"/>
      <c r="D6" s="183"/>
      <c r="E6" s="23" t="s">
        <v>35</v>
      </c>
      <c r="F6" s="24" t="s">
        <v>1</v>
      </c>
      <c r="H6" s="184" t="s">
        <v>36</v>
      </c>
      <c r="I6" s="185"/>
      <c r="J6" s="185"/>
      <c r="K6" s="186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7" t="s">
        <v>37</v>
      </c>
      <c r="C7" s="188"/>
      <c r="D7" s="188"/>
      <c r="E7" s="27">
        <f aca="true" t="shared" si="0" ref="E7:E12">AF7</f>
        <v>4404204</v>
      </c>
      <c r="F7" s="27">
        <f aca="true" t="shared" si="1" ref="F7:F12">AF14</f>
        <v>0</v>
      </c>
      <c r="H7" s="189" t="s">
        <v>38</v>
      </c>
      <c r="I7" s="189" t="s">
        <v>39</v>
      </c>
      <c r="J7" s="202" t="s">
        <v>40</v>
      </c>
      <c r="K7" s="204"/>
      <c r="L7" s="27">
        <f aca="true" t="shared" si="2" ref="L7:L12">AF21</f>
        <v>85101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4404204</v>
      </c>
      <c r="AG7" s="137"/>
      <c r="AH7" s="11" t="str">
        <f>'廃棄物事業経費（市町村）'!B7</f>
        <v>27000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7" t="s">
        <v>41</v>
      </c>
      <c r="C8" s="188"/>
      <c r="D8" s="188"/>
      <c r="E8" s="27">
        <f t="shared" si="0"/>
        <v>222345</v>
      </c>
      <c r="F8" s="27">
        <f t="shared" si="1"/>
        <v>19120</v>
      </c>
      <c r="H8" s="190"/>
      <c r="I8" s="190"/>
      <c r="J8" s="184" t="s">
        <v>42</v>
      </c>
      <c r="K8" s="186"/>
      <c r="L8" s="27">
        <f t="shared" si="2"/>
        <v>14332724</v>
      </c>
      <c r="M8" s="27">
        <f t="shared" si="3"/>
        <v>85249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222345</v>
      </c>
      <c r="AG8" s="137"/>
      <c r="AH8" s="11" t="str">
        <f>'廃棄物事業経費（市町村）'!B8</f>
        <v>27100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7" t="s">
        <v>43</v>
      </c>
      <c r="C9" s="188"/>
      <c r="D9" s="188"/>
      <c r="E9" s="27">
        <f t="shared" si="0"/>
        <v>4989400</v>
      </c>
      <c r="F9" s="27">
        <f t="shared" si="1"/>
        <v>63100</v>
      </c>
      <c r="H9" s="190"/>
      <c r="I9" s="190"/>
      <c r="J9" s="202" t="s">
        <v>44</v>
      </c>
      <c r="K9" s="204"/>
      <c r="L9" s="27">
        <f t="shared" si="2"/>
        <v>153646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4989400</v>
      </c>
      <c r="AG9" s="137"/>
      <c r="AH9" s="11" t="str">
        <f>'廃棄物事業経費（市町村）'!B9</f>
        <v>27140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7" t="s">
        <v>45</v>
      </c>
      <c r="C10" s="188"/>
      <c r="D10" s="188"/>
      <c r="E10" s="27">
        <f t="shared" si="0"/>
        <v>14327303</v>
      </c>
      <c r="F10" s="27">
        <f t="shared" si="1"/>
        <v>752559</v>
      </c>
      <c r="H10" s="190"/>
      <c r="I10" s="191"/>
      <c r="J10" s="202" t="s">
        <v>46</v>
      </c>
      <c r="K10" s="204"/>
      <c r="L10" s="27">
        <f t="shared" si="2"/>
        <v>794819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14327303</v>
      </c>
      <c r="AG10" s="137"/>
      <c r="AH10" s="11" t="str">
        <f>'廃棄物事業経費（市町村）'!B10</f>
        <v>27202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2" t="s">
        <v>304</v>
      </c>
      <c r="C11" s="188"/>
      <c r="D11" s="188"/>
      <c r="E11" s="27">
        <f t="shared" si="0"/>
        <v>13487697</v>
      </c>
      <c r="F11" s="27">
        <f t="shared" si="1"/>
        <v>1710825</v>
      </c>
      <c r="H11" s="190"/>
      <c r="I11" s="193" t="s">
        <v>47</v>
      </c>
      <c r="J11" s="193"/>
      <c r="K11" s="193"/>
      <c r="L11" s="27">
        <f t="shared" si="2"/>
        <v>59304</v>
      </c>
      <c r="M11" s="27">
        <f t="shared" si="3"/>
        <v>15344</v>
      </c>
      <c r="AC11" s="25" t="s">
        <v>303</v>
      </c>
      <c r="AD11" s="138" t="s">
        <v>62</v>
      </c>
      <c r="AE11" s="137" t="s">
        <v>67</v>
      </c>
      <c r="AF11" s="133">
        <f ca="1" t="shared" si="4"/>
        <v>13487697</v>
      </c>
      <c r="AG11" s="137"/>
      <c r="AH11" s="11" t="str">
        <f>'廃棄物事業経費（市町村）'!B11</f>
        <v>27203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7" t="s">
        <v>46</v>
      </c>
      <c r="C12" s="188"/>
      <c r="D12" s="188"/>
      <c r="E12" s="27">
        <f t="shared" si="0"/>
        <v>10343637</v>
      </c>
      <c r="F12" s="27">
        <f t="shared" si="1"/>
        <v>89824</v>
      </c>
      <c r="H12" s="190"/>
      <c r="I12" s="193" t="s">
        <v>48</v>
      </c>
      <c r="J12" s="193"/>
      <c r="K12" s="193"/>
      <c r="L12" s="27">
        <f t="shared" si="2"/>
        <v>992533</v>
      </c>
      <c r="M12" s="27">
        <f t="shared" si="3"/>
        <v>25901</v>
      </c>
      <c r="AC12" s="25" t="s">
        <v>46</v>
      </c>
      <c r="AD12" s="138" t="s">
        <v>62</v>
      </c>
      <c r="AE12" s="137" t="s">
        <v>68</v>
      </c>
      <c r="AF12" s="133">
        <f ca="1" t="shared" si="4"/>
        <v>10343637</v>
      </c>
      <c r="AG12" s="137"/>
      <c r="AH12" s="11" t="str">
        <f>'廃棄物事業経費（市町村）'!B12</f>
        <v>27204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4" t="s">
        <v>49</v>
      </c>
      <c r="C13" s="195"/>
      <c r="D13" s="195"/>
      <c r="E13" s="28">
        <f>SUM(E7:E12)</f>
        <v>47774586</v>
      </c>
      <c r="F13" s="28">
        <f>SUM(F7:F12)</f>
        <v>2635428</v>
      </c>
      <c r="H13" s="190"/>
      <c r="I13" s="181" t="s">
        <v>32</v>
      </c>
      <c r="J13" s="196"/>
      <c r="K13" s="197"/>
      <c r="L13" s="29">
        <f>SUM(L7:L12)</f>
        <v>16418127</v>
      </c>
      <c r="M13" s="29">
        <f>SUM(M7:M12)</f>
        <v>126494</v>
      </c>
      <c r="AC13" s="25" t="s">
        <v>51</v>
      </c>
      <c r="AD13" s="138" t="s">
        <v>62</v>
      </c>
      <c r="AE13" s="137" t="s">
        <v>69</v>
      </c>
      <c r="AF13" s="133">
        <f ca="1" t="shared" si="4"/>
        <v>101457792</v>
      </c>
      <c r="AG13" s="137"/>
      <c r="AH13" s="11" t="str">
        <f>'廃棄物事業経費（市町村）'!B13</f>
        <v>27205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8" t="s">
        <v>50</v>
      </c>
      <c r="D14" s="199"/>
      <c r="E14" s="32">
        <f>E13-E11</f>
        <v>34286889</v>
      </c>
      <c r="F14" s="32">
        <f>F13-F11</f>
        <v>924603</v>
      </c>
      <c r="H14" s="191"/>
      <c r="I14" s="30"/>
      <c r="J14" s="34"/>
      <c r="K14" s="31" t="s">
        <v>50</v>
      </c>
      <c r="L14" s="33">
        <f>L13-L12</f>
        <v>15425594</v>
      </c>
      <c r="M14" s="33">
        <f>M13-M12</f>
        <v>100593</v>
      </c>
      <c r="AC14" s="25" t="s">
        <v>37</v>
      </c>
      <c r="AD14" s="138" t="s">
        <v>62</v>
      </c>
      <c r="AE14" s="137" t="s">
        <v>70</v>
      </c>
      <c r="AF14" s="133">
        <f ca="1" t="shared" si="4"/>
        <v>0</v>
      </c>
      <c r="AG14" s="137"/>
      <c r="AH14" s="11" t="str">
        <f>'廃棄物事業経費（市町村）'!B14</f>
        <v>27206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7" t="s">
        <v>51</v>
      </c>
      <c r="C15" s="188"/>
      <c r="D15" s="188"/>
      <c r="E15" s="27">
        <f>AF13</f>
        <v>101457792</v>
      </c>
      <c r="F15" s="27">
        <f>AF20</f>
        <v>8373157</v>
      </c>
      <c r="H15" s="205" t="s">
        <v>52</v>
      </c>
      <c r="I15" s="189" t="s">
        <v>53</v>
      </c>
      <c r="J15" s="26" t="s">
        <v>131</v>
      </c>
      <c r="K15" s="37"/>
      <c r="L15" s="27">
        <f>AF27</f>
        <v>12280212</v>
      </c>
      <c r="M15" s="27">
        <f>AF48</f>
        <v>1361791</v>
      </c>
      <c r="AC15" s="25" t="s">
        <v>41</v>
      </c>
      <c r="AD15" s="138" t="s">
        <v>62</v>
      </c>
      <c r="AE15" s="137" t="s">
        <v>71</v>
      </c>
      <c r="AF15" s="133">
        <f ca="1" t="shared" si="4"/>
        <v>19120</v>
      </c>
      <c r="AG15" s="137"/>
      <c r="AH15" s="11" t="str">
        <f>'廃棄物事業経費（市町村）'!B15</f>
        <v>27207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200" t="s">
        <v>2</v>
      </c>
      <c r="C16" s="201"/>
      <c r="D16" s="201"/>
      <c r="E16" s="28">
        <f>SUM(E13,E15)</f>
        <v>149232378</v>
      </c>
      <c r="F16" s="28">
        <f>SUM(F13,F15)</f>
        <v>11008585</v>
      </c>
      <c r="H16" s="206"/>
      <c r="I16" s="190"/>
      <c r="J16" s="190" t="s">
        <v>183</v>
      </c>
      <c r="K16" s="23" t="s">
        <v>132</v>
      </c>
      <c r="L16" s="27">
        <f>AF28</f>
        <v>32269165</v>
      </c>
      <c r="M16" s="27">
        <f aca="true" t="shared" si="5" ref="M16:M28">AF49</f>
        <v>477615</v>
      </c>
      <c r="AC16" s="25" t="s">
        <v>43</v>
      </c>
      <c r="AD16" s="138" t="s">
        <v>62</v>
      </c>
      <c r="AE16" s="137" t="s">
        <v>72</v>
      </c>
      <c r="AF16" s="133">
        <f ca="1" t="shared" si="4"/>
        <v>63100</v>
      </c>
      <c r="AG16" s="137"/>
      <c r="AH16" s="11" t="str">
        <f>'廃棄物事業経費（市町村）'!B16</f>
        <v>27208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8" t="s">
        <v>50</v>
      </c>
      <c r="D17" s="199"/>
      <c r="E17" s="32">
        <f>SUM(E14:E15)</f>
        <v>135744681</v>
      </c>
      <c r="F17" s="32">
        <f>SUM(F14:F15)</f>
        <v>9297760</v>
      </c>
      <c r="H17" s="206"/>
      <c r="I17" s="190"/>
      <c r="J17" s="190"/>
      <c r="K17" s="23" t="s">
        <v>133</v>
      </c>
      <c r="L17" s="27">
        <f>AF29</f>
        <v>10780503</v>
      </c>
      <c r="M17" s="27">
        <f t="shared" si="5"/>
        <v>334498</v>
      </c>
      <c r="AC17" s="25" t="s">
        <v>45</v>
      </c>
      <c r="AD17" s="138" t="s">
        <v>62</v>
      </c>
      <c r="AE17" s="137" t="s">
        <v>73</v>
      </c>
      <c r="AF17" s="133">
        <f ca="1" t="shared" si="4"/>
        <v>752559</v>
      </c>
      <c r="AG17" s="137"/>
      <c r="AH17" s="11" t="str">
        <f>'廃棄物事業経費（市町村）'!B17</f>
        <v>27209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6"/>
      <c r="I18" s="191"/>
      <c r="J18" s="191"/>
      <c r="K18" s="23" t="s">
        <v>134</v>
      </c>
      <c r="L18" s="27">
        <f>AF30</f>
        <v>89872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1710825</v>
      </c>
      <c r="AG18" s="137"/>
      <c r="AH18" s="11" t="str">
        <f>'廃棄物事業経費（市町村）'!B18</f>
        <v>27210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6"/>
      <c r="I19" s="189" t="s">
        <v>54</v>
      </c>
      <c r="J19" s="202" t="s">
        <v>55</v>
      </c>
      <c r="K19" s="204"/>
      <c r="L19" s="27">
        <f aca="true" t="shared" si="6" ref="L19:L28">AF31</f>
        <v>5473193</v>
      </c>
      <c r="M19" s="27">
        <f t="shared" si="5"/>
        <v>324953</v>
      </c>
      <c r="AC19" s="25" t="s">
        <v>46</v>
      </c>
      <c r="AD19" s="138" t="s">
        <v>62</v>
      </c>
      <c r="AE19" s="137" t="s">
        <v>75</v>
      </c>
      <c r="AF19" s="133">
        <f ca="1" t="shared" si="4"/>
        <v>89824</v>
      </c>
      <c r="AG19" s="137"/>
      <c r="AH19" s="11" t="str">
        <f>'廃棄物事業経費（市町村）'!B19</f>
        <v>27211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2" t="s">
        <v>267</v>
      </c>
      <c r="C20" s="192"/>
      <c r="D20" s="192"/>
      <c r="E20" s="39">
        <f>E11</f>
        <v>13487697</v>
      </c>
      <c r="F20" s="39">
        <f>F11</f>
        <v>1710825</v>
      </c>
      <c r="H20" s="206"/>
      <c r="I20" s="190"/>
      <c r="J20" s="202" t="s">
        <v>56</v>
      </c>
      <c r="K20" s="204"/>
      <c r="L20" s="27">
        <f t="shared" si="6"/>
        <v>23403134</v>
      </c>
      <c r="M20" s="27">
        <f t="shared" si="5"/>
        <v>2064671</v>
      </c>
      <c r="AC20" s="25" t="s">
        <v>51</v>
      </c>
      <c r="AD20" s="138" t="s">
        <v>62</v>
      </c>
      <c r="AE20" s="137" t="s">
        <v>76</v>
      </c>
      <c r="AF20" s="133">
        <f ca="1" t="shared" si="4"/>
        <v>8373157</v>
      </c>
      <c r="AG20" s="137"/>
      <c r="AH20" s="11" t="str">
        <f>'廃棄物事業経費（市町村）'!B20</f>
        <v>27212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2" t="s">
        <v>60</v>
      </c>
      <c r="C21" s="187"/>
      <c r="D21" s="187"/>
      <c r="E21" s="39">
        <f>L12+L27</f>
        <v>12870827</v>
      </c>
      <c r="F21" s="39">
        <f>M12+M27</f>
        <v>1777564</v>
      </c>
      <c r="H21" s="206"/>
      <c r="I21" s="191"/>
      <c r="J21" s="202" t="s">
        <v>57</v>
      </c>
      <c r="K21" s="204"/>
      <c r="L21" s="27">
        <f t="shared" si="6"/>
        <v>610965</v>
      </c>
      <c r="M21" s="27">
        <f t="shared" si="5"/>
        <v>21657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85101</v>
      </c>
      <c r="AG21" s="137"/>
      <c r="AH21" s="11" t="str">
        <f>'廃棄物事業経費（市町村）'!B21</f>
        <v>27213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6"/>
      <c r="I22" s="202" t="s">
        <v>58</v>
      </c>
      <c r="J22" s="203"/>
      <c r="K22" s="204"/>
      <c r="L22" s="27">
        <f t="shared" si="6"/>
        <v>631367</v>
      </c>
      <c r="M22" s="27">
        <f t="shared" si="5"/>
        <v>6936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14332724</v>
      </c>
      <c r="AH22" s="11" t="str">
        <f>'廃棄物事業経費（市町村）'!B22</f>
        <v>27214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6"/>
      <c r="I23" s="189" t="s">
        <v>59</v>
      </c>
      <c r="J23" s="181" t="s">
        <v>55</v>
      </c>
      <c r="K23" s="197"/>
      <c r="L23" s="27">
        <f t="shared" si="6"/>
        <v>19105254</v>
      </c>
      <c r="M23" s="27">
        <f t="shared" si="5"/>
        <v>2329838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153646</v>
      </c>
      <c r="AH23" s="11" t="str">
        <f>'廃棄物事業経費（市町村）'!B23</f>
        <v>27215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6"/>
      <c r="I24" s="190"/>
      <c r="J24" s="202" t="s">
        <v>56</v>
      </c>
      <c r="K24" s="204"/>
      <c r="L24" s="27">
        <f t="shared" si="6"/>
        <v>9650639</v>
      </c>
      <c r="M24" s="27">
        <f t="shared" si="5"/>
        <v>828497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794819</v>
      </c>
      <c r="AH24" s="11" t="str">
        <f>'廃棄物事業経費（市町村）'!B24</f>
        <v>27216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6"/>
      <c r="I25" s="190"/>
      <c r="J25" s="202" t="s">
        <v>57</v>
      </c>
      <c r="K25" s="204"/>
      <c r="L25" s="27">
        <f t="shared" si="6"/>
        <v>1762876</v>
      </c>
      <c r="M25" s="27">
        <f t="shared" si="5"/>
        <v>307134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59304</v>
      </c>
      <c r="AH25" s="11" t="str">
        <f>'廃棄物事業経費（市町村）'!B25</f>
        <v>27217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6"/>
      <c r="I26" s="191"/>
      <c r="J26" s="208" t="s">
        <v>46</v>
      </c>
      <c r="K26" s="209"/>
      <c r="L26" s="27">
        <f t="shared" si="6"/>
        <v>1451839</v>
      </c>
      <c r="M26" s="27">
        <f t="shared" si="5"/>
        <v>257662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992533</v>
      </c>
      <c r="AH26" s="11" t="str">
        <f>'廃棄物事業経費（市町村）'!B26</f>
        <v>27218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6"/>
      <c r="I27" s="202" t="s">
        <v>48</v>
      </c>
      <c r="J27" s="203"/>
      <c r="K27" s="204"/>
      <c r="L27" s="27">
        <f t="shared" si="6"/>
        <v>11878294</v>
      </c>
      <c r="M27" s="27">
        <f t="shared" si="5"/>
        <v>1751663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12280212</v>
      </c>
      <c r="AH27" s="11" t="str">
        <f>'廃棄物事業経費（市町村）'!B27</f>
        <v>27219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6"/>
      <c r="I28" s="202" t="s">
        <v>61</v>
      </c>
      <c r="J28" s="203"/>
      <c r="K28" s="204"/>
      <c r="L28" s="27">
        <f t="shared" si="6"/>
        <v>26151</v>
      </c>
      <c r="M28" s="27">
        <f t="shared" si="5"/>
        <v>13922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32269165</v>
      </c>
      <c r="AH28" s="11" t="str">
        <f>'廃棄物事業経費（市町村）'!B28</f>
        <v>27220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6"/>
      <c r="I29" s="181" t="s">
        <v>32</v>
      </c>
      <c r="J29" s="196"/>
      <c r="K29" s="197"/>
      <c r="L29" s="29">
        <f>SUM(L15:L28)</f>
        <v>129413464</v>
      </c>
      <c r="M29" s="29">
        <f>SUM(M15:M28)</f>
        <v>10080837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10780503</v>
      </c>
      <c r="AH29" s="11" t="str">
        <f>'廃棄物事業経費（市町村）'!B29</f>
        <v>27221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7"/>
      <c r="I30" s="30"/>
      <c r="J30" s="34"/>
      <c r="K30" s="31" t="s">
        <v>50</v>
      </c>
      <c r="L30" s="33">
        <f>L29-L27</f>
        <v>117535170</v>
      </c>
      <c r="M30" s="33">
        <f>M29-M27</f>
        <v>8329174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89872</v>
      </c>
      <c r="AH30" s="11" t="str">
        <f>'廃棄物事業経費（市町村）'!B30</f>
        <v>27222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2" t="s">
        <v>46</v>
      </c>
      <c r="I31" s="203"/>
      <c r="J31" s="203"/>
      <c r="K31" s="204"/>
      <c r="L31" s="27">
        <f>AF41</f>
        <v>3400787</v>
      </c>
      <c r="M31" s="27">
        <f>AF62</f>
        <v>914518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5473193</v>
      </c>
      <c r="AH31" s="11" t="str">
        <f>'廃棄物事業経費（市町村）'!B31</f>
        <v>27223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81" t="s">
        <v>2</v>
      </c>
      <c r="I32" s="196"/>
      <c r="J32" s="196"/>
      <c r="K32" s="197"/>
      <c r="L32" s="29">
        <f>SUM(L13,L29,L31)</f>
        <v>149232378</v>
      </c>
      <c r="M32" s="29">
        <f>SUM(M13,M29,M31)</f>
        <v>11121849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23403134</v>
      </c>
      <c r="AH32" s="11" t="str">
        <f>'廃棄物事業経費（市町村）'!B32</f>
        <v>27224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136361551</v>
      </c>
      <c r="M33" s="33">
        <f>SUM(M14,M30,M31)</f>
        <v>9344285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610965</v>
      </c>
      <c r="AH33" s="11" t="str">
        <f>'廃棄物事業経費（市町村）'!B33</f>
        <v>27225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631367</v>
      </c>
      <c r="AH34" s="11" t="str">
        <f>'廃棄物事業経費（市町村）'!B34</f>
        <v>27226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19105254</v>
      </c>
      <c r="AH35" s="11" t="str">
        <f>'廃棄物事業経費（市町村）'!B35</f>
        <v>27227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9650639</v>
      </c>
      <c r="AH36" s="11" t="str">
        <f>'廃棄物事業経費（市町村）'!B36</f>
        <v>27228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1762876</v>
      </c>
      <c r="AH37" s="11" t="str">
        <f>'廃棄物事業経費（市町村）'!B37</f>
        <v>27229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1451839</v>
      </c>
      <c r="AH38" s="11" t="str">
        <f>'廃棄物事業経費（市町村）'!B38</f>
        <v>27230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11878294</v>
      </c>
      <c r="AH39" s="11" t="str">
        <f>'廃棄物事業経費（市町村）'!B39</f>
        <v>27231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26151</v>
      </c>
      <c r="AH40" s="11" t="str">
        <f>'廃棄物事業経費（市町村）'!B40</f>
        <v>27232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3400787</v>
      </c>
      <c r="AH41" s="11" t="str">
        <f>'廃棄物事業経費（市町村）'!B41</f>
        <v>27301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27321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85249</v>
      </c>
      <c r="AH43" s="11" t="str">
        <f>'廃棄物事業経費（市町村）'!B43</f>
        <v>27322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27341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 t="str">
        <f>'廃棄物事業経費（市町村）'!B45</f>
        <v>27361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15344</v>
      </c>
      <c r="AH46" s="11" t="str">
        <f>'廃棄物事業経費（市町村）'!B46</f>
        <v>27362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25901</v>
      </c>
      <c r="AH47" s="11" t="str">
        <f>'廃棄物事業経費（市町村）'!B47</f>
        <v>27366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1361791</v>
      </c>
      <c r="AH48" s="11" t="str">
        <f>'廃棄物事業経費（市町村）'!B48</f>
        <v>27381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477615</v>
      </c>
      <c r="AH49" s="11" t="str">
        <f>'廃棄物事業経費（市町村）'!B49</f>
        <v>27382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334498</v>
      </c>
      <c r="AH50" s="11" t="str">
        <f>'廃棄物事業経費（市町村）'!B50</f>
        <v>27383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324953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2064671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21657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6936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2329838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828497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307134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257662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1751663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13922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914518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2010-04-10T02:11:33Z</dcterms:modified>
  <cp:category/>
  <cp:version/>
  <cp:contentType/>
  <cp:contentStatus/>
</cp:coreProperties>
</file>