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<sst xmlns="http://schemas.openxmlformats.org/spreadsheetml/2006/main" count="1127" uniqueCount="431">
  <si>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</si>
  <si>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</si>
  <si>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</si>
  <si>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</si>
  <si>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</si>
  <si>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</si>
  <si>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</si>
  <si>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</si>
  <si>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</si>
  <si>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</si>
  <si>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</si>
  <si>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</si>
  <si>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</si>
  <si>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</si>
  <si>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</si>
  <si>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</si>
  <si>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</si>
  <si>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</si>
  <si>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</si>
  <si>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</si>
  <si>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</si>
  <si>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</si>
  <si>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</si>
  <si>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</si>
  <si>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</si>
  <si>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</si>
  <si>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</si>
  <si>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</si>
  <si>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</si>
  <si>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</si>
  <si>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</si>
  <si>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</si>
  <si>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</si>
  <si>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</si>
  <si>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</si>
  <si>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</si>
  <si>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</si>
  <si>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</si>
  <si>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</si>
  <si>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</si>
  <si>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</si>
  <si>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</si>
  <si>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</si>
  <si>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</si>
  <si>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</si>
  <si>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</si>
  <si>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</si>
  <si>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</si>
  <si>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</si>
  <si>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</si>
  <si>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</si>
  <si>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</si>
  <si>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</si>
  <si>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</si>
  <si>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</si>
  <si>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</si>
  <si>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</si>
  <si>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</si>
  <si>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</si>
  <si>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</si>
  <si>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</si>
  <si>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</si>
  <si>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</si>
  <si>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</si>
  <si>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</si>
  <si>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</si>
  <si>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</si>
  <si>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</si>
  <si>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</si>
  <si>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</si>
  <si>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</si>
  <si>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</si>
  <si>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</si>
  <si>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</si>
  <si>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</si>
  <si>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</si>
  <si>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</si>
  <si>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</si>
  <si>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</si>
  <si>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</si>
  <si>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</si>
  <si>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</si>
  <si>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</si>
  <si>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</si>
  <si>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</si>
  <si>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</si>
  <si>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</si>
  <si>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</si>
  <si>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</si>
  <si>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</si>
  <si>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</si>
  <si>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</si>
  <si>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</si>
  <si>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</si>
  <si>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</si>
  <si>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</si>
  <si>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</si>
  <si>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</si>
  <si>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</si>
  <si>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</si>
  <si>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</si>
  <si>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</si>
  <si>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</si>
  <si>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</si>
  <si>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</si>
  <si>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</si>
  <si>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</si>
  <si>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</si>
  <si>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</si>
  <si>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</si>
  <si>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</si>
  <si>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</si>
  <si>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</si>
  <si>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</si>
  <si>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</si>
  <si>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</si>
  <si>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</si>
  <si>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</si>
  <si>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</si>
  <si>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</si>
  <si>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</si>
  <si>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</si>
  <si>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</si>
  <si>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</si>
  <si>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</si>
  <si>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</si>
  <si>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</si>
  <si>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</si>
  <si>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</si>
  <si>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</si>
  <si>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</si>
  <si>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</si>
  <si>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</si>
  <si>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</si>
  <si>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</si>
  <si>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</si>
  <si>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</si>
  <si>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</si>
  <si>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</si>
  <si>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</si>
  <si>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</si>
  <si>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</si>
  <si>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</si>
  <si>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</si>
  <si>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</si>
  <si>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</si>
  <si>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</si>
  <si>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</si>
  <si>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</si>
  <si>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</si>
  <si>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</si>
  <si>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</si>
  <si>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</si>
  <si>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</si>
  <si>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</si>
  <si>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</si>
  <si>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</si>
  <si>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</si>
  <si>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</si>
  <si>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</si>
  <si>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</si>
  <si>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</si>
  <si>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</si>
  <si>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</si>
  <si>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</si>
  <si>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</si>
  <si>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</si>
  <si>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</si>
  <si>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</si>
  <si>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</si>
  <si>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</si>
  <si>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</si>
  <si>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</si>
  <si>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</si>
  <si>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</si>
  <si>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</si>
  <si>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</si>
  <si>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</si>
  <si>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</si>
  <si>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</si>
  <si>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</si>
  <si>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</si>
  <si>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</si>
  <si>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</si>
  <si>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</si>
  <si>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</si>
  <si>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</si>
  <si>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</si>
  <si>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</si>
  <si>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</si>
  <si>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</si>
  <si>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</si>
  <si>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</si>
  <si>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</si>
  <si>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</si>
  <si>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</si>
  <si>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</si>
  <si>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</si>
  <si>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</si>
  <si>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</si>
  <si>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</si>
  <si>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</si>
  <si>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</si>
  <si>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</si>
  <si>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</si>
  <si>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</si>
  <si>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</si>
  <si>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</si>
  <si>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</si>
  <si>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</si>
  <si>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</si>
  <si>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</si>
  <si>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</si>
  <si>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</si>
  <si>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</si>
  <si>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</si>
  <si>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</si>
  <si>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</si>
  <si>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</si>
  <si>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</si>
  <si>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</si>
  <si>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</si>
  <si>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</si>
  <si>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</si>
  <si>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</si>
  <si>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</si>
  <si>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</si>
  <si>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</si>
  <si>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</si>
  <si>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</si>
  <si>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</si>
  <si>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</si>
  <si>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</si>
  <si>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</si>
  <si>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</si>
  <si>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</si>
  <si>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</si>
  <si>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</si>
  <si>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</si>
  <si>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</si>
  <si>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</si>
  <si>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</si>
  <si>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</si>
  <si>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</si>
  <si>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</si>
  <si>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</si>
  <si>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</si>
  <si>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</si>
  <si>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</si>
  <si>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</si>
  <si>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</si>
  <si>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</si>
  <si>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</si>
  <si>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</si>
  <si>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</si>
  <si>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</si>
  <si>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</si>
  <si>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</si>
  <si>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</si>
  <si>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</si>
  <si>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</si>
  <si>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</si>
  <si>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</si>
  <si>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</si>
  <si>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</si>
  <si>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</si>
  <si>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</si>
  <si>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</si>
  <si>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</si>
  <si>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</si>
  <si>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</si>
  <si>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</si>
  <si>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</si>
  <si>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</si>
  <si>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</si>
  <si>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</si>
  <si>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</si>
  <si>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</si>
  <si>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</si>
  <si>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</si>
  <si>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</si>
  <si>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</si>
  <si>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</si>
  <si>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</si>
  <si>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</si>
  <si>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</si>
  <si>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</si>
  <si>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</si>
  <si>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</si>
  <si>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</si>
  <si>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</si>
  <si>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</si>
  <si>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</si>
  <si>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</si>
  <si>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</si>
  <si>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</si>
  <si>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</si>
  <si>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</si>
  <si>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</si>
  <si>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</si>
  <si>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</si>
  <si>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</si>
  <si>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</si>
  <si>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</si>
  <si>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</si>
  <si>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</si>
  <si>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</si>
  <si>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</si>
  <si>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</si>
  <si>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</si>
  <si>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</si>
  <si>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</si>
  <si>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</si>
  <si>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</si>
  <si>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</si>
  <si>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</si>
  <si>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</si>
  <si>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</si>
  <si>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</si>
  <si>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</si>
  <si>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</si>
  <si>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</si>
  <si>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</si>
  <si>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</si>
  <si>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</si>
  <si>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</si>
  <si>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20449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</si>
  <si>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</si>
  <si>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</si>
  <si>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</si>
  <si>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</si>
  <si>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</si>
  <si>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</si>
  <si>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</si>
  <si>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</si>
  <si>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</si>
  <si>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</si>
  <si>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</si>
  <si>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</si>
  <si>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</si>
  <si>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20581</t>
  </si>
  <si>
    <t>20583</t>
  </si>
  <si>
    <t>20588</t>
  </si>
  <si>
    <t>20589</t>
  </si>
  <si>
    <t>20590</t>
  </si>
  <si>
    <t>20602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</si>
  <si>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</si>
  <si>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</si>
  <si>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</si>
  <si>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</si>
  <si>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</si>
  <si>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</si>
  <si>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</si>
  <si>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</si>
  <si>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</si>
  <si>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</si>
  <si>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</si>
  <si>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</si>
  <si>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</si>
  <si>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</si>
  <si>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</si>
  <si>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</si>
  <si>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</si>
  <si>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</si>
  <si>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</si>
  <si>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</si>
  <si>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</si>
  <si>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</si>
  <si>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</si>
  <si>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</si>
  <si>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</si>
  <si>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</si>
  <si>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</si>
  <si>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</si>
  <si>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</si>
  <si>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</si>
  <si>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</si>
  <si>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</si>
  <si>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</si>
  <si>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</si>
  <si>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</si>
  <si>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</si>
  <si>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</si>
  <si>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</si>
  <si>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</si>
  <si>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</si>
  <si>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</si>
  <si>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</si>
  <si>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</si>
  <si>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</si>
  <si>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</si>
  <si>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</si>
  <si>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</si>
  <si>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</si>
  <si>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</si>
  <si>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</si>
  <si>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</si>
  <si>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</si>
  <si>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</si>
  <si>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</si>
  <si>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</si>
  <si>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</si>
  <si>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</si>
  <si>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</si>
  <si>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</si>
  <si>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</si>
  <si>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</si>
  <si>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</si>
  <si>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</si>
  <si>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</si>
  <si>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</si>
  <si>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</si>
  <si>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</si>
  <si>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</si>
  <si>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</si>
  <si>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</si>
  <si>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</si>
  <si>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</si>
  <si>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</si>
  <si>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</si>
  <si>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</si>
  <si>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</si>
  <si>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</si>
  <si>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</si>
  <si>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</si>
  <si>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</si>
  <si>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○</t>
  </si>
  <si>
    <t>合計</t>
  </si>
  <si>
    <t>長野県</t>
  </si>
  <si>
    <t>20000</t>
  </si>
  <si>
    <t>20000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</si>
</sst>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428</v>
      </c>
      <c r="B7" s="100" t="s">
        <v>429</v>
      </c>
      <c r="C7" s="99" t="s">
        <v>427</v>
      </c>
      <c r="D7" s="101">
        <f>SUM(D8:D87)</f>
        <v>2180453</v>
      </c>
      <c r="E7" s="101">
        <f>SUM(E8:E87)</f>
        <v>329340</v>
      </c>
      <c r="F7" s="102">
        <f>IF(D7&gt;0,E7/D7*100,0)</f>
        <v>15.10420082432412</v>
      </c>
      <c r="G7" s="101">
        <f>SUM(G8:G87)</f>
        <v>328384</v>
      </c>
      <c r="H7" s="101">
        <f>SUM(H8:H87)</f>
        <v>956</v>
      </c>
      <c r="I7" s="101">
        <f>SUM(I8:I87)</f>
        <v>1851113</v>
      </c>
      <c r="J7" s="102">
        <f>IF($D7&gt;0,I7/$D7*100,0)</f>
        <v>84.89579917567588</v>
      </c>
      <c r="K7" s="101">
        <f>SUM(K8:K87)</f>
        <v>1473476</v>
      </c>
      <c r="L7" s="102">
        <f>IF($D7&gt;0,K7/$D7*100,0)</f>
        <v>67.57659990836767</v>
      </c>
      <c r="M7" s="101">
        <f>SUM(M8:M87)</f>
        <v>7204</v>
      </c>
      <c r="N7" s="102">
        <f>IF($D7&gt;0,M7/$D7*100,0)</f>
        <v>0.3303900611478441</v>
      </c>
      <c r="O7" s="101">
        <f>SUM(O8:O87)</f>
        <v>370433</v>
      </c>
      <c r="P7" s="101">
        <f>SUM(P8:P87)</f>
        <v>247414</v>
      </c>
      <c r="Q7" s="102">
        <f>IF($D7&gt;0,O7/$D7*100,0)</f>
        <v>16.988809206160372</v>
      </c>
      <c r="R7" s="101">
        <f>SUM(R8:R87)</f>
        <v>42918</v>
      </c>
      <c r="S7" s="101">
        <f aca="true" t="shared" si="0" ref="S7:Z7">COUNTIF(S8:S87,"○")</f>
        <v>73</v>
      </c>
      <c r="T7" s="101">
        <f t="shared" si="0"/>
        <v>1</v>
      </c>
      <c r="U7" s="101">
        <f t="shared" si="0"/>
        <v>3</v>
      </c>
      <c r="V7" s="101">
        <f t="shared" si="0"/>
        <v>3</v>
      </c>
      <c r="W7" s="101">
        <f t="shared" si="0"/>
        <v>74</v>
      </c>
      <c r="X7" s="101">
        <f t="shared" si="0"/>
        <v>1</v>
      </c>
      <c r="Y7" s="101">
        <f t="shared" si="0"/>
        <v>3</v>
      </c>
      <c r="Z7" s="101">
        <f t="shared" si="0"/>
        <v>2</v>
      </c>
    </row>
    <row r="8" spans="1:58" ht="12" customHeight="1">
      <c r="A8" s="103" t="s">
        <v>113</v>
      </c>
      <c r="B8" s="104" t="s">
        <v>266</v>
      </c>
      <c r="C8" s="103" t="s">
        <v>346</v>
      </c>
      <c r="D8" s="101">
        <f>+SUM(E8,+I8)</f>
        <v>378381</v>
      </c>
      <c r="E8" s="101">
        <f>+SUM(G8,+H8)</f>
        <v>45115</v>
      </c>
      <c r="F8" s="102">
        <f>IF(D8&gt;0,E8/D8*100,0)</f>
        <v>11.923167389483087</v>
      </c>
      <c r="G8" s="101">
        <v>45115</v>
      </c>
      <c r="H8" s="101">
        <v>0</v>
      </c>
      <c r="I8" s="101">
        <f>+SUM(K8,+M8,+O8)</f>
        <v>333266</v>
      </c>
      <c r="J8" s="102">
        <f>IF($D8&gt;0,I8/$D8*100,0)</f>
        <v>88.0768326105169</v>
      </c>
      <c r="K8" s="101">
        <v>309930</v>
      </c>
      <c r="L8" s="102">
        <f>IF($D8&gt;0,K8/$D8*100,0)</f>
        <v>81.9095039127229</v>
      </c>
      <c r="M8" s="101">
        <v>0</v>
      </c>
      <c r="N8" s="102">
        <f>IF($D8&gt;0,M8/$D8*100,0)</f>
        <v>0</v>
      </c>
      <c r="O8" s="101">
        <v>23336</v>
      </c>
      <c r="P8" s="101">
        <v>20392</v>
      </c>
      <c r="Q8" s="102">
        <f>IF($D8&gt;0,O8/$D8*100,0)</f>
        <v>6.167328697794022</v>
      </c>
      <c r="R8" s="101">
        <v>3574</v>
      </c>
      <c r="S8" s="101" t="s">
        <v>426</v>
      </c>
      <c r="T8" s="101"/>
      <c r="U8" s="101"/>
      <c r="V8" s="101"/>
      <c r="W8" s="105" t="s">
        <v>426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113</v>
      </c>
      <c r="B9" s="104" t="s">
        <v>267</v>
      </c>
      <c r="C9" s="103" t="s">
        <v>347</v>
      </c>
      <c r="D9" s="101">
        <f aca="true" t="shared" si="1" ref="D9:D72">+SUM(E9,+I9)</f>
        <v>224058</v>
      </c>
      <c r="E9" s="101">
        <f aca="true" t="shared" si="2" ref="E9:E72">+SUM(G9,+H9)</f>
        <v>12095</v>
      </c>
      <c r="F9" s="102">
        <f aca="true" t="shared" si="3" ref="F9:F72">IF(D9&gt;0,E9/D9*100,0)</f>
        <v>5.398155834649956</v>
      </c>
      <c r="G9" s="101">
        <v>12095</v>
      </c>
      <c r="H9" s="101">
        <v>0</v>
      </c>
      <c r="I9" s="101">
        <f aca="true" t="shared" si="4" ref="I9:I72">+SUM(K9,+M9,+O9)</f>
        <v>211963</v>
      </c>
      <c r="J9" s="102">
        <f aca="true" t="shared" si="5" ref="J9:J72">IF($D9&gt;0,I9/$D9*100,0)</f>
        <v>94.60184416535004</v>
      </c>
      <c r="K9" s="101">
        <v>201625</v>
      </c>
      <c r="L9" s="102">
        <f aca="true" t="shared" si="6" ref="L9:L72">IF($D9&gt;0,K9/$D9*100,0)</f>
        <v>89.9878602861759</v>
      </c>
      <c r="M9" s="101">
        <v>0</v>
      </c>
      <c r="N9" s="102">
        <f aca="true" t="shared" si="7" ref="N9:N72">IF($D9&gt;0,M9/$D9*100,0)</f>
        <v>0</v>
      </c>
      <c r="O9" s="101">
        <v>10338</v>
      </c>
      <c r="P9" s="101">
        <v>7509</v>
      </c>
      <c r="Q9" s="102">
        <f aca="true" t="shared" si="8" ref="Q9:Q72">IF($D9&gt;0,O9/$D9*100,0)</f>
        <v>4.6139838791741425</v>
      </c>
      <c r="R9" s="101">
        <v>4321</v>
      </c>
      <c r="S9" s="101" t="s">
        <v>426</v>
      </c>
      <c r="T9" s="101"/>
      <c r="U9" s="101"/>
      <c r="V9" s="101"/>
      <c r="W9" s="105" t="s">
        <v>426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113</v>
      </c>
      <c r="B10" s="104" t="s">
        <v>268</v>
      </c>
      <c r="C10" s="103" t="s">
        <v>348</v>
      </c>
      <c r="D10" s="101">
        <f t="shared" si="1"/>
        <v>160615</v>
      </c>
      <c r="E10" s="101">
        <f t="shared" si="2"/>
        <v>27218</v>
      </c>
      <c r="F10" s="102">
        <f t="shared" si="3"/>
        <v>16.946113376708276</v>
      </c>
      <c r="G10" s="101">
        <v>27218</v>
      </c>
      <c r="H10" s="101">
        <v>0</v>
      </c>
      <c r="I10" s="101">
        <f t="shared" si="4"/>
        <v>133397</v>
      </c>
      <c r="J10" s="102">
        <f t="shared" si="5"/>
        <v>83.05388662329172</v>
      </c>
      <c r="K10" s="101">
        <v>101813</v>
      </c>
      <c r="L10" s="102">
        <f t="shared" si="6"/>
        <v>63.38947171808361</v>
      </c>
      <c r="M10" s="101">
        <v>0</v>
      </c>
      <c r="N10" s="102">
        <f t="shared" si="7"/>
        <v>0</v>
      </c>
      <c r="O10" s="101">
        <v>31584</v>
      </c>
      <c r="P10" s="101">
        <v>6904</v>
      </c>
      <c r="Q10" s="102">
        <f t="shared" si="8"/>
        <v>19.664414905208105</v>
      </c>
      <c r="R10" s="101">
        <v>5277</v>
      </c>
      <c r="S10" s="101" t="s">
        <v>426</v>
      </c>
      <c r="T10" s="101"/>
      <c r="U10" s="101"/>
      <c r="V10" s="101"/>
      <c r="W10" s="105" t="s">
        <v>426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113</v>
      </c>
      <c r="B11" s="104" t="s">
        <v>269</v>
      </c>
      <c r="C11" s="103" t="s">
        <v>349</v>
      </c>
      <c r="D11" s="101">
        <f t="shared" si="1"/>
        <v>53854</v>
      </c>
      <c r="E11" s="101">
        <f t="shared" si="2"/>
        <v>1603</v>
      </c>
      <c r="F11" s="102">
        <f t="shared" si="3"/>
        <v>2.9765662717718278</v>
      </c>
      <c r="G11" s="101">
        <v>1603</v>
      </c>
      <c r="H11" s="101">
        <v>0</v>
      </c>
      <c r="I11" s="101">
        <f t="shared" si="4"/>
        <v>52251</v>
      </c>
      <c r="J11" s="102">
        <f t="shared" si="5"/>
        <v>97.02343372822817</v>
      </c>
      <c r="K11" s="101">
        <v>51777</v>
      </c>
      <c r="L11" s="102">
        <f t="shared" si="6"/>
        <v>96.14327626545847</v>
      </c>
      <c r="M11" s="101">
        <v>0</v>
      </c>
      <c r="N11" s="102">
        <f t="shared" si="7"/>
        <v>0</v>
      </c>
      <c r="O11" s="101">
        <v>474</v>
      </c>
      <c r="P11" s="101">
        <v>235</v>
      </c>
      <c r="Q11" s="102">
        <f t="shared" si="8"/>
        <v>0.8801574627697107</v>
      </c>
      <c r="R11" s="101">
        <v>1021</v>
      </c>
      <c r="S11" s="101" t="s">
        <v>426</v>
      </c>
      <c r="T11" s="101"/>
      <c r="U11" s="101"/>
      <c r="V11" s="101"/>
      <c r="W11" s="105" t="s">
        <v>426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113</v>
      </c>
      <c r="B12" s="104" t="s">
        <v>270</v>
      </c>
      <c r="C12" s="103" t="s">
        <v>350</v>
      </c>
      <c r="D12" s="101">
        <f t="shared" si="1"/>
        <v>107424</v>
      </c>
      <c r="E12" s="101">
        <f t="shared" si="2"/>
        <v>19911</v>
      </c>
      <c r="F12" s="102">
        <f t="shared" si="3"/>
        <v>18.534964253798034</v>
      </c>
      <c r="G12" s="101">
        <v>19898</v>
      </c>
      <c r="H12" s="101">
        <v>13</v>
      </c>
      <c r="I12" s="101">
        <f t="shared" si="4"/>
        <v>87513</v>
      </c>
      <c r="J12" s="102">
        <f t="shared" si="5"/>
        <v>81.46503574620196</v>
      </c>
      <c r="K12" s="101">
        <v>69691</v>
      </c>
      <c r="L12" s="102">
        <f t="shared" si="6"/>
        <v>64.87470211498362</v>
      </c>
      <c r="M12" s="101">
        <v>0</v>
      </c>
      <c r="N12" s="102">
        <f t="shared" si="7"/>
        <v>0</v>
      </c>
      <c r="O12" s="101">
        <v>17822</v>
      </c>
      <c r="P12" s="101">
        <v>17697</v>
      </c>
      <c r="Q12" s="102">
        <f t="shared" si="8"/>
        <v>16.59033363121835</v>
      </c>
      <c r="R12" s="101">
        <v>2941</v>
      </c>
      <c r="S12" s="101" t="s">
        <v>426</v>
      </c>
      <c r="T12" s="101"/>
      <c r="U12" s="101"/>
      <c r="V12" s="101"/>
      <c r="W12" s="105" t="s">
        <v>426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113</v>
      </c>
      <c r="B13" s="104" t="s">
        <v>271</v>
      </c>
      <c r="C13" s="103" t="s">
        <v>351</v>
      </c>
      <c r="D13" s="101">
        <f t="shared" si="1"/>
        <v>51586</v>
      </c>
      <c r="E13" s="101">
        <f t="shared" si="2"/>
        <v>964</v>
      </c>
      <c r="F13" s="102">
        <f t="shared" si="3"/>
        <v>1.8687240724227505</v>
      </c>
      <c r="G13" s="101">
        <v>964</v>
      </c>
      <c r="H13" s="101">
        <v>0</v>
      </c>
      <c r="I13" s="101">
        <f t="shared" si="4"/>
        <v>50622</v>
      </c>
      <c r="J13" s="102">
        <f t="shared" si="5"/>
        <v>98.13127592757725</v>
      </c>
      <c r="K13" s="101">
        <v>49668</v>
      </c>
      <c r="L13" s="102">
        <f t="shared" si="6"/>
        <v>96.28193695964022</v>
      </c>
      <c r="M13" s="101">
        <v>0</v>
      </c>
      <c r="N13" s="102">
        <f t="shared" si="7"/>
        <v>0</v>
      </c>
      <c r="O13" s="101">
        <v>954</v>
      </c>
      <c r="P13" s="101">
        <v>954</v>
      </c>
      <c r="Q13" s="102">
        <f t="shared" si="8"/>
        <v>1.8493389679370371</v>
      </c>
      <c r="R13" s="101">
        <v>1923</v>
      </c>
      <c r="S13" s="101" t="s">
        <v>426</v>
      </c>
      <c r="T13" s="101"/>
      <c r="U13" s="101"/>
      <c r="V13" s="101"/>
      <c r="W13" s="105" t="s">
        <v>426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113</v>
      </c>
      <c r="B14" s="104" t="s">
        <v>272</v>
      </c>
      <c r="C14" s="103" t="s">
        <v>352</v>
      </c>
      <c r="D14" s="101">
        <f t="shared" si="1"/>
        <v>52895</v>
      </c>
      <c r="E14" s="101">
        <f t="shared" si="2"/>
        <v>7745</v>
      </c>
      <c r="F14" s="102">
        <f t="shared" si="3"/>
        <v>14.6422157103696</v>
      </c>
      <c r="G14" s="101">
        <v>7745</v>
      </c>
      <c r="H14" s="101">
        <v>0</v>
      </c>
      <c r="I14" s="101">
        <f t="shared" si="4"/>
        <v>45150</v>
      </c>
      <c r="J14" s="102">
        <f t="shared" si="5"/>
        <v>85.3577842896304</v>
      </c>
      <c r="K14" s="101">
        <v>43269</v>
      </c>
      <c r="L14" s="102">
        <f t="shared" si="6"/>
        <v>81.80168257869363</v>
      </c>
      <c r="M14" s="101">
        <v>0</v>
      </c>
      <c r="N14" s="102">
        <f t="shared" si="7"/>
        <v>0</v>
      </c>
      <c r="O14" s="101">
        <v>1881</v>
      </c>
      <c r="P14" s="101">
        <v>1420</v>
      </c>
      <c r="Q14" s="102">
        <f t="shared" si="8"/>
        <v>3.5561017109367614</v>
      </c>
      <c r="R14" s="101">
        <v>551</v>
      </c>
      <c r="S14" s="101" t="s">
        <v>426</v>
      </c>
      <c r="T14" s="101"/>
      <c r="U14" s="101"/>
      <c r="V14" s="101"/>
      <c r="W14" s="105" t="s">
        <v>426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113</v>
      </c>
      <c r="B15" s="104" t="s">
        <v>273</v>
      </c>
      <c r="C15" s="103" t="s">
        <v>353</v>
      </c>
      <c r="D15" s="101">
        <f t="shared" si="1"/>
        <v>44268</v>
      </c>
      <c r="E15" s="101">
        <f t="shared" si="2"/>
        <v>10363</v>
      </c>
      <c r="F15" s="102">
        <f t="shared" si="3"/>
        <v>23.409686455227252</v>
      </c>
      <c r="G15" s="101">
        <v>10107</v>
      </c>
      <c r="H15" s="101">
        <v>256</v>
      </c>
      <c r="I15" s="101">
        <f t="shared" si="4"/>
        <v>33905</v>
      </c>
      <c r="J15" s="102">
        <f t="shared" si="5"/>
        <v>76.59031354477275</v>
      </c>
      <c r="K15" s="101">
        <v>21469</v>
      </c>
      <c r="L15" s="102">
        <f t="shared" si="6"/>
        <v>48.4977862112587</v>
      </c>
      <c r="M15" s="101">
        <v>0</v>
      </c>
      <c r="N15" s="102">
        <f t="shared" si="7"/>
        <v>0</v>
      </c>
      <c r="O15" s="101">
        <v>12436</v>
      </c>
      <c r="P15" s="101">
        <v>5383</v>
      </c>
      <c r="Q15" s="102">
        <f t="shared" si="8"/>
        <v>28.09252733351405</v>
      </c>
      <c r="R15" s="101">
        <v>817</v>
      </c>
      <c r="S15" s="101" t="s">
        <v>426</v>
      </c>
      <c r="T15" s="101"/>
      <c r="U15" s="101"/>
      <c r="V15" s="101"/>
      <c r="W15" s="105" t="s">
        <v>426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113</v>
      </c>
      <c r="B16" s="104" t="s">
        <v>274</v>
      </c>
      <c r="C16" s="103" t="s">
        <v>354</v>
      </c>
      <c r="D16" s="101">
        <f t="shared" si="1"/>
        <v>70956</v>
      </c>
      <c r="E16" s="101">
        <f t="shared" si="2"/>
        <v>27692</v>
      </c>
      <c r="F16" s="102">
        <f t="shared" si="3"/>
        <v>39.02700264952929</v>
      </c>
      <c r="G16" s="101">
        <v>27692</v>
      </c>
      <c r="H16" s="101">
        <v>0</v>
      </c>
      <c r="I16" s="101">
        <f t="shared" si="4"/>
        <v>43264</v>
      </c>
      <c r="J16" s="102">
        <f t="shared" si="5"/>
        <v>60.97299735047071</v>
      </c>
      <c r="K16" s="101">
        <v>25286</v>
      </c>
      <c r="L16" s="102">
        <f t="shared" si="6"/>
        <v>35.636168893398725</v>
      </c>
      <c r="M16" s="101">
        <v>0</v>
      </c>
      <c r="N16" s="102">
        <f t="shared" si="7"/>
        <v>0</v>
      </c>
      <c r="O16" s="101">
        <v>17978</v>
      </c>
      <c r="P16" s="101">
        <v>7218</v>
      </c>
      <c r="Q16" s="102">
        <f t="shared" si="8"/>
        <v>25.336828457071984</v>
      </c>
      <c r="R16" s="101">
        <v>2803</v>
      </c>
      <c r="S16" s="101" t="s">
        <v>426</v>
      </c>
      <c r="T16" s="101"/>
      <c r="U16" s="101"/>
      <c r="V16" s="101"/>
      <c r="W16" s="105" t="s">
        <v>426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113</v>
      </c>
      <c r="B17" s="104" t="s">
        <v>275</v>
      </c>
      <c r="C17" s="103" t="s">
        <v>355</v>
      </c>
      <c r="D17" s="101">
        <f t="shared" si="1"/>
        <v>34192</v>
      </c>
      <c r="E17" s="101">
        <f t="shared" si="2"/>
        <v>6746</v>
      </c>
      <c r="F17" s="102">
        <f t="shared" si="3"/>
        <v>19.72976134768367</v>
      </c>
      <c r="G17" s="101">
        <v>6732</v>
      </c>
      <c r="H17" s="101">
        <v>14</v>
      </c>
      <c r="I17" s="101">
        <f t="shared" si="4"/>
        <v>27446</v>
      </c>
      <c r="J17" s="102">
        <f t="shared" si="5"/>
        <v>80.27023865231632</v>
      </c>
      <c r="K17" s="101">
        <v>12577</v>
      </c>
      <c r="L17" s="102">
        <f t="shared" si="6"/>
        <v>36.78345811885821</v>
      </c>
      <c r="M17" s="101">
        <v>0</v>
      </c>
      <c r="N17" s="102">
        <f t="shared" si="7"/>
        <v>0</v>
      </c>
      <c r="O17" s="101">
        <v>14869</v>
      </c>
      <c r="P17" s="101">
        <v>14611</v>
      </c>
      <c r="Q17" s="102">
        <f t="shared" si="8"/>
        <v>43.486780533458116</v>
      </c>
      <c r="R17" s="101">
        <v>1032</v>
      </c>
      <c r="S17" s="101" t="s">
        <v>426</v>
      </c>
      <c r="T17" s="101"/>
      <c r="U17" s="101"/>
      <c r="V17" s="101"/>
      <c r="W17" s="105" t="s">
        <v>426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113</v>
      </c>
      <c r="B18" s="104" t="s">
        <v>276</v>
      </c>
      <c r="C18" s="103" t="s">
        <v>356</v>
      </c>
      <c r="D18" s="101">
        <f t="shared" si="1"/>
        <v>45666</v>
      </c>
      <c r="E18" s="101">
        <f t="shared" si="2"/>
        <v>6882</v>
      </c>
      <c r="F18" s="102">
        <f t="shared" si="3"/>
        <v>15.070292996978058</v>
      </c>
      <c r="G18" s="101">
        <v>6882</v>
      </c>
      <c r="H18" s="101">
        <v>0</v>
      </c>
      <c r="I18" s="101">
        <f t="shared" si="4"/>
        <v>38784</v>
      </c>
      <c r="J18" s="102">
        <f t="shared" si="5"/>
        <v>84.92970700302193</v>
      </c>
      <c r="K18" s="101">
        <v>25493</v>
      </c>
      <c r="L18" s="102">
        <f t="shared" si="6"/>
        <v>55.82490255332194</v>
      </c>
      <c r="M18" s="101">
        <v>0</v>
      </c>
      <c r="N18" s="102">
        <f t="shared" si="7"/>
        <v>0</v>
      </c>
      <c r="O18" s="101">
        <v>13291</v>
      </c>
      <c r="P18" s="101">
        <v>12773</v>
      </c>
      <c r="Q18" s="102">
        <f t="shared" si="8"/>
        <v>29.104804449699994</v>
      </c>
      <c r="R18" s="101">
        <v>466</v>
      </c>
      <c r="S18" s="101" t="s">
        <v>426</v>
      </c>
      <c r="T18" s="101"/>
      <c r="U18" s="101"/>
      <c r="V18" s="101"/>
      <c r="W18" s="105" t="s">
        <v>426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113</v>
      </c>
      <c r="B19" s="104" t="s">
        <v>277</v>
      </c>
      <c r="C19" s="103" t="s">
        <v>357</v>
      </c>
      <c r="D19" s="101">
        <f t="shared" si="1"/>
        <v>30938</v>
      </c>
      <c r="E19" s="101">
        <f t="shared" si="2"/>
        <v>7976</v>
      </c>
      <c r="F19" s="102">
        <f t="shared" si="3"/>
        <v>25.780593444954427</v>
      </c>
      <c r="G19" s="101">
        <v>7976</v>
      </c>
      <c r="H19" s="101">
        <v>0</v>
      </c>
      <c r="I19" s="101">
        <f t="shared" si="4"/>
        <v>22962</v>
      </c>
      <c r="J19" s="102">
        <f t="shared" si="5"/>
        <v>74.21940655504558</v>
      </c>
      <c r="K19" s="101">
        <v>14222</v>
      </c>
      <c r="L19" s="102">
        <f t="shared" si="6"/>
        <v>45.96935807098067</v>
      </c>
      <c r="M19" s="101">
        <v>0</v>
      </c>
      <c r="N19" s="102">
        <f t="shared" si="7"/>
        <v>0</v>
      </c>
      <c r="O19" s="101">
        <v>8740</v>
      </c>
      <c r="P19" s="101">
        <v>7109</v>
      </c>
      <c r="Q19" s="102">
        <f t="shared" si="8"/>
        <v>28.250048484064905</v>
      </c>
      <c r="R19" s="101">
        <v>550</v>
      </c>
      <c r="S19" s="101" t="s">
        <v>426</v>
      </c>
      <c r="T19" s="101"/>
      <c r="U19" s="101"/>
      <c r="V19" s="101"/>
      <c r="W19" s="105" t="s">
        <v>426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113</v>
      </c>
      <c r="B20" s="104" t="s">
        <v>278</v>
      </c>
      <c r="C20" s="103" t="s">
        <v>358</v>
      </c>
      <c r="D20" s="101">
        <f t="shared" si="1"/>
        <v>24856</v>
      </c>
      <c r="E20" s="101">
        <f t="shared" si="2"/>
        <v>3635</v>
      </c>
      <c r="F20" s="102">
        <f t="shared" si="3"/>
        <v>14.624235597038945</v>
      </c>
      <c r="G20" s="101">
        <v>3635</v>
      </c>
      <c r="H20" s="101">
        <v>0</v>
      </c>
      <c r="I20" s="101">
        <f t="shared" si="4"/>
        <v>21221</v>
      </c>
      <c r="J20" s="102">
        <f t="shared" si="5"/>
        <v>85.37576440296105</v>
      </c>
      <c r="K20" s="101">
        <v>14199</v>
      </c>
      <c r="L20" s="102">
        <f t="shared" si="6"/>
        <v>57.12504023173479</v>
      </c>
      <c r="M20" s="101">
        <v>696</v>
      </c>
      <c r="N20" s="102">
        <f t="shared" si="7"/>
        <v>2.8001287415513354</v>
      </c>
      <c r="O20" s="101">
        <v>6326</v>
      </c>
      <c r="P20" s="101">
        <v>6087</v>
      </c>
      <c r="Q20" s="102">
        <f t="shared" si="8"/>
        <v>25.450595429674927</v>
      </c>
      <c r="R20" s="101">
        <v>250</v>
      </c>
      <c r="S20" s="101" t="s">
        <v>426</v>
      </c>
      <c r="T20" s="101"/>
      <c r="U20" s="101"/>
      <c r="V20" s="101"/>
      <c r="W20" s="105" t="s">
        <v>426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113</v>
      </c>
      <c r="B21" s="104" t="s">
        <v>279</v>
      </c>
      <c r="C21" s="103" t="s">
        <v>359</v>
      </c>
      <c r="D21" s="101">
        <f t="shared" si="1"/>
        <v>57253</v>
      </c>
      <c r="E21" s="101">
        <f t="shared" si="2"/>
        <v>638</v>
      </c>
      <c r="F21" s="102">
        <f t="shared" si="3"/>
        <v>1.1143520863535534</v>
      </c>
      <c r="G21" s="101">
        <v>638</v>
      </c>
      <c r="H21" s="101">
        <v>0</v>
      </c>
      <c r="I21" s="101">
        <f t="shared" si="4"/>
        <v>56615</v>
      </c>
      <c r="J21" s="102">
        <f t="shared" si="5"/>
        <v>98.88564791364645</v>
      </c>
      <c r="K21" s="101">
        <v>52545</v>
      </c>
      <c r="L21" s="102">
        <f t="shared" si="6"/>
        <v>91.77685012139102</v>
      </c>
      <c r="M21" s="101">
        <v>0</v>
      </c>
      <c r="N21" s="102">
        <f t="shared" si="7"/>
        <v>0</v>
      </c>
      <c r="O21" s="101">
        <v>4070</v>
      </c>
      <c r="P21" s="101">
        <v>2073</v>
      </c>
      <c r="Q21" s="102">
        <f t="shared" si="8"/>
        <v>7.108797792255428</v>
      </c>
      <c r="R21" s="101">
        <v>1149</v>
      </c>
      <c r="S21" s="101" t="s">
        <v>426</v>
      </c>
      <c r="T21" s="101"/>
      <c r="U21" s="101"/>
      <c r="V21" s="101"/>
      <c r="W21" s="105" t="s">
        <v>426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113</v>
      </c>
      <c r="B22" s="104" t="s">
        <v>280</v>
      </c>
      <c r="C22" s="103" t="s">
        <v>360</v>
      </c>
      <c r="D22" s="101">
        <f t="shared" si="1"/>
        <v>66962</v>
      </c>
      <c r="E22" s="101">
        <f t="shared" si="2"/>
        <v>3884</v>
      </c>
      <c r="F22" s="102">
        <f t="shared" si="3"/>
        <v>5.800304650398734</v>
      </c>
      <c r="G22" s="101">
        <v>3884</v>
      </c>
      <c r="H22" s="101">
        <v>0</v>
      </c>
      <c r="I22" s="101">
        <f t="shared" si="4"/>
        <v>63078</v>
      </c>
      <c r="J22" s="102">
        <f t="shared" si="5"/>
        <v>94.19969534960127</v>
      </c>
      <c r="K22" s="101">
        <v>55842</v>
      </c>
      <c r="L22" s="102">
        <f t="shared" si="6"/>
        <v>83.39356650040321</v>
      </c>
      <c r="M22" s="101">
        <v>0</v>
      </c>
      <c r="N22" s="102">
        <f t="shared" si="7"/>
        <v>0</v>
      </c>
      <c r="O22" s="101">
        <v>7236</v>
      </c>
      <c r="P22" s="101">
        <v>1280</v>
      </c>
      <c r="Q22" s="102">
        <f t="shared" si="8"/>
        <v>10.806128849198053</v>
      </c>
      <c r="R22" s="101">
        <v>1492</v>
      </c>
      <c r="S22" s="101"/>
      <c r="T22" s="101" t="s">
        <v>426</v>
      </c>
      <c r="U22" s="101"/>
      <c r="V22" s="101"/>
      <c r="W22" s="105" t="s">
        <v>426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113</v>
      </c>
      <c r="B23" s="104" t="s">
        <v>281</v>
      </c>
      <c r="C23" s="103" t="s">
        <v>361</v>
      </c>
      <c r="D23" s="101">
        <f t="shared" si="1"/>
        <v>101077</v>
      </c>
      <c r="E23" s="101">
        <f t="shared" si="2"/>
        <v>15592</v>
      </c>
      <c r="F23" s="102">
        <f t="shared" si="3"/>
        <v>15.425863450636642</v>
      </c>
      <c r="G23" s="101">
        <v>15592</v>
      </c>
      <c r="H23" s="101">
        <v>0</v>
      </c>
      <c r="I23" s="101">
        <f t="shared" si="4"/>
        <v>85485</v>
      </c>
      <c r="J23" s="102">
        <f t="shared" si="5"/>
        <v>84.57413654936336</v>
      </c>
      <c r="K23" s="101">
        <v>57047</v>
      </c>
      <c r="L23" s="102">
        <f t="shared" si="6"/>
        <v>56.43915035072271</v>
      </c>
      <c r="M23" s="101">
        <v>1584</v>
      </c>
      <c r="N23" s="102">
        <f t="shared" si="7"/>
        <v>1.5671220950364575</v>
      </c>
      <c r="O23" s="101">
        <v>26854</v>
      </c>
      <c r="P23" s="101">
        <v>16457</v>
      </c>
      <c r="Q23" s="102">
        <f t="shared" si="8"/>
        <v>26.567864103604183</v>
      </c>
      <c r="R23" s="101">
        <v>1018</v>
      </c>
      <c r="S23" s="101" t="s">
        <v>426</v>
      </c>
      <c r="T23" s="101"/>
      <c r="U23" s="101"/>
      <c r="V23" s="101"/>
      <c r="W23" s="105" t="s">
        <v>426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113</v>
      </c>
      <c r="B24" s="104" t="s">
        <v>282</v>
      </c>
      <c r="C24" s="103" t="s">
        <v>362</v>
      </c>
      <c r="D24" s="101">
        <f t="shared" si="1"/>
        <v>63325</v>
      </c>
      <c r="E24" s="101">
        <f t="shared" si="2"/>
        <v>18135</v>
      </c>
      <c r="F24" s="102">
        <f t="shared" si="3"/>
        <v>28.637978681405446</v>
      </c>
      <c r="G24" s="101">
        <v>18135</v>
      </c>
      <c r="H24" s="101">
        <v>0</v>
      </c>
      <c r="I24" s="101">
        <f t="shared" si="4"/>
        <v>45190</v>
      </c>
      <c r="J24" s="102">
        <f t="shared" si="5"/>
        <v>71.36202131859454</v>
      </c>
      <c r="K24" s="101">
        <v>32552</v>
      </c>
      <c r="L24" s="102">
        <f t="shared" si="6"/>
        <v>51.404658507698386</v>
      </c>
      <c r="M24" s="101">
        <v>0</v>
      </c>
      <c r="N24" s="102">
        <f t="shared" si="7"/>
        <v>0</v>
      </c>
      <c r="O24" s="101">
        <v>12638</v>
      </c>
      <c r="P24" s="101">
        <v>11292</v>
      </c>
      <c r="Q24" s="102">
        <f t="shared" si="8"/>
        <v>19.95736281089617</v>
      </c>
      <c r="R24" s="101">
        <v>847</v>
      </c>
      <c r="S24" s="101" t="s">
        <v>426</v>
      </c>
      <c r="T24" s="101"/>
      <c r="U24" s="101"/>
      <c r="V24" s="101"/>
      <c r="W24" s="105" t="s">
        <v>426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113</v>
      </c>
      <c r="B25" s="104" t="s">
        <v>283</v>
      </c>
      <c r="C25" s="103" t="s">
        <v>363</v>
      </c>
      <c r="D25" s="101">
        <f t="shared" si="1"/>
        <v>32008</v>
      </c>
      <c r="E25" s="101">
        <f t="shared" si="2"/>
        <v>4290</v>
      </c>
      <c r="F25" s="102">
        <f t="shared" si="3"/>
        <v>13.402899275181204</v>
      </c>
      <c r="G25" s="101">
        <v>4290</v>
      </c>
      <c r="H25" s="101">
        <v>0</v>
      </c>
      <c r="I25" s="101">
        <f t="shared" si="4"/>
        <v>27718</v>
      </c>
      <c r="J25" s="102">
        <f t="shared" si="5"/>
        <v>86.5971007248188</v>
      </c>
      <c r="K25" s="101">
        <v>17837</v>
      </c>
      <c r="L25" s="102">
        <f t="shared" si="6"/>
        <v>55.72669332666833</v>
      </c>
      <c r="M25" s="101">
        <v>440</v>
      </c>
      <c r="N25" s="102">
        <f t="shared" si="7"/>
        <v>1.374656335916021</v>
      </c>
      <c r="O25" s="101">
        <v>9441</v>
      </c>
      <c r="P25" s="101">
        <v>7932</v>
      </c>
      <c r="Q25" s="102">
        <f t="shared" si="8"/>
        <v>29.495751062234444</v>
      </c>
      <c r="R25" s="101">
        <v>742</v>
      </c>
      <c r="S25" s="101" t="s">
        <v>426</v>
      </c>
      <c r="T25" s="101"/>
      <c r="U25" s="101"/>
      <c r="V25" s="101"/>
      <c r="W25" s="105" t="s">
        <v>426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113</v>
      </c>
      <c r="B26" s="104" t="s">
        <v>284</v>
      </c>
      <c r="C26" s="103" t="s">
        <v>364</v>
      </c>
      <c r="D26" s="101">
        <f t="shared" si="1"/>
        <v>97633</v>
      </c>
      <c r="E26" s="101">
        <f t="shared" si="2"/>
        <v>11961</v>
      </c>
      <c r="F26" s="102">
        <f t="shared" si="3"/>
        <v>12.250980713488268</v>
      </c>
      <c r="G26" s="101">
        <v>11961</v>
      </c>
      <c r="H26" s="101">
        <v>0</v>
      </c>
      <c r="I26" s="101">
        <f t="shared" si="4"/>
        <v>85672</v>
      </c>
      <c r="J26" s="102">
        <f t="shared" si="5"/>
        <v>87.74901928651173</v>
      </c>
      <c r="K26" s="101">
        <v>66390</v>
      </c>
      <c r="L26" s="102">
        <f t="shared" si="6"/>
        <v>67.99954933270513</v>
      </c>
      <c r="M26" s="101">
        <v>0</v>
      </c>
      <c r="N26" s="102">
        <f t="shared" si="7"/>
        <v>0</v>
      </c>
      <c r="O26" s="101">
        <v>19282</v>
      </c>
      <c r="P26" s="101">
        <v>13668</v>
      </c>
      <c r="Q26" s="102">
        <f t="shared" si="8"/>
        <v>19.749469953806603</v>
      </c>
      <c r="R26" s="101">
        <v>2101</v>
      </c>
      <c r="S26" s="101" t="s">
        <v>426</v>
      </c>
      <c r="T26" s="101"/>
      <c r="U26" s="101"/>
      <c r="V26" s="101"/>
      <c r="W26" s="105" t="s">
        <v>426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113</v>
      </c>
      <c r="B27" s="104" t="s">
        <v>285</v>
      </c>
      <c r="C27" s="103" t="s">
        <v>365</v>
      </c>
      <c r="D27" s="101">
        <f t="shared" si="1"/>
        <v>5421</v>
      </c>
      <c r="E27" s="101">
        <f t="shared" si="2"/>
        <v>1270</v>
      </c>
      <c r="F27" s="102">
        <f t="shared" si="3"/>
        <v>23.42741191662055</v>
      </c>
      <c r="G27" s="101">
        <v>1270</v>
      </c>
      <c r="H27" s="101">
        <v>0</v>
      </c>
      <c r="I27" s="101">
        <f t="shared" si="4"/>
        <v>4151</v>
      </c>
      <c r="J27" s="102">
        <f t="shared" si="5"/>
        <v>76.57258808337944</v>
      </c>
      <c r="K27" s="101">
        <v>2067</v>
      </c>
      <c r="L27" s="102">
        <f t="shared" si="6"/>
        <v>38.1294964028777</v>
      </c>
      <c r="M27" s="101">
        <v>0</v>
      </c>
      <c r="N27" s="102">
        <f t="shared" si="7"/>
        <v>0</v>
      </c>
      <c r="O27" s="101">
        <v>2084</v>
      </c>
      <c r="P27" s="101">
        <v>1355</v>
      </c>
      <c r="Q27" s="102">
        <f t="shared" si="8"/>
        <v>38.44309168050175</v>
      </c>
      <c r="R27" s="101">
        <v>41</v>
      </c>
      <c r="S27" s="101" t="s">
        <v>426</v>
      </c>
      <c r="T27" s="101"/>
      <c r="U27" s="101"/>
      <c r="V27" s="101"/>
      <c r="W27" s="105" t="s">
        <v>426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113</v>
      </c>
      <c r="B28" s="104" t="s">
        <v>286</v>
      </c>
      <c r="C28" s="103" t="s">
        <v>366</v>
      </c>
      <c r="D28" s="101">
        <f t="shared" si="1"/>
        <v>4427</v>
      </c>
      <c r="E28" s="101">
        <f t="shared" si="2"/>
        <v>1413</v>
      </c>
      <c r="F28" s="102">
        <f t="shared" si="3"/>
        <v>31.917777275807545</v>
      </c>
      <c r="G28" s="101">
        <v>1413</v>
      </c>
      <c r="H28" s="101">
        <v>0</v>
      </c>
      <c r="I28" s="101">
        <f t="shared" si="4"/>
        <v>3014</v>
      </c>
      <c r="J28" s="102">
        <f t="shared" si="5"/>
        <v>68.08222272419245</v>
      </c>
      <c r="K28" s="101">
        <v>1479</v>
      </c>
      <c r="L28" s="102">
        <f t="shared" si="6"/>
        <v>33.408628868308114</v>
      </c>
      <c r="M28" s="101">
        <v>0</v>
      </c>
      <c r="N28" s="102">
        <f t="shared" si="7"/>
        <v>0</v>
      </c>
      <c r="O28" s="101">
        <v>1535</v>
      </c>
      <c r="P28" s="101">
        <v>174</v>
      </c>
      <c r="Q28" s="102">
        <f t="shared" si="8"/>
        <v>34.67359385588434</v>
      </c>
      <c r="R28" s="101">
        <v>679</v>
      </c>
      <c r="S28" s="101" t="s">
        <v>426</v>
      </c>
      <c r="T28" s="101"/>
      <c r="U28" s="101"/>
      <c r="V28" s="101"/>
      <c r="W28" s="105" t="s">
        <v>426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113</v>
      </c>
      <c r="B29" s="104" t="s">
        <v>287</v>
      </c>
      <c r="C29" s="103" t="s">
        <v>367</v>
      </c>
      <c r="D29" s="101">
        <f t="shared" si="1"/>
        <v>3355</v>
      </c>
      <c r="E29" s="101">
        <f t="shared" si="2"/>
        <v>405</v>
      </c>
      <c r="F29" s="102">
        <f t="shared" si="3"/>
        <v>12.071535022354695</v>
      </c>
      <c r="G29" s="101">
        <v>405</v>
      </c>
      <c r="H29" s="101">
        <v>0</v>
      </c>
      <c r="I29" s="101">
        <f t="shared" si="4"/>
        <v>2950</v>
      </c>
      <c r="J29" s="102">
        <f t="shared" si="5"/>
        <v>87.9284649776453</v>
      </c>
      <c r="K29" s="101">
        <v>744</v>
      </c>
      <c r="L29" s="102">
        <f t="shared" si="6"/>
        <v>22.17585692995529</v>
      </c>
      <c r="M29" s="101">
        <v>73</v>
      </c>
      <c r="N29" s="102">
        <f t="shared" si="7"/>
        <v>2.1758569299552906</v>
      </c>
      <c r="O29" s="101">
        <v>2133</v>
      </c>
      <c r="P29" s="101">
        <v>2133</v>
      </c>
      <c r="Q29" s="102">
        <f t="shared" si="8"/>
        <v>63.57675111773472</v>
      </c>
      <c r="R29" s="101">
        <v>39</v>
      </c>
      <c r="S29" s="101" t="s">
        <v>426</v>
      </c>
      <c r="T29" s="101"/>
      <c r="U29" s="101"/>
      <c r="V29" s="101"/>
      <c r="W29" s="105" t="s">
        <v>426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113</v>
      </c>
      <c r="B30" s="104" t="s">
        <v>288</v>
      </c>
      <c r="C30" s="103" t="s">
        <v>368</v>
      </c>
      <c r="D30" s="101">
        <f t="shared" si="1"/>
        <v>1142</v>
      </c>
      <c r="E30" s="101">
        <f t="shared" si="2"/>
        <v>163</v>
      </c>
      <c r="F30" s="102">
        <f t="shared" si="3"/>
        <v>14.273204903677758</v>
      </c>
      <c r="G30" s="101">
        <v>163</v>
      </c>
      <c r="H30" s="101">
        <v>0</v>
      </c>
      <c r="I30" s="101">
        <f t="shared" si="4"/>
        <v>979</v>
      </c>
      <c r="J30" s="102">
        <f t="shared" si="5"/>
        <v>85.72679509632223</v>
      </c>
      <c r="K30" s="101">
        <v>0</v>
      </c>
      <c r="L30" s="102">
        <f t="shared" si="6"/>
        <v>0</v>
      </c>
      <c r="M30" s="101">
        <v>0</v>
      </c>
      <c r="N30" s="102">
        <f t="shared" si="7"/>
        <v>0</v>
      </c>
      <c r="O30" s="101">
        <v>979</v>
      </c>
      <c r="P30" s="101">
        <v>979</v>
      </c>
      <c r="Q30" s="102">
        <f t="shared" si="8"/>
        <v>85.72679509632223</v>
      </c>
      <c r="R30" s="101">
        <v>17</v>
      </c>
      <c r="S30" s="101" t="s">
        <v>426</v>
      </c>
      <c r="T30" s="101"/>
      <c r="U30" s="101"/>
      <c r="V30" s="101"/>
      <c r="W30" s="105" t="s">
        <v>426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113</v>
      </c>
      <c r="B31" s="104" t="s">
        <v>289</v>
      </c>
      <c r="C31" s="103" t="s">
        <v>369</v>
      </c>
      <c r="D31" s="101">
        <f t="shared" si="1"/>
        <v>888</v>
      </c>
      <c r="E31" s="101">
        <f t="shared" si="2"/>
        <v>160</v>
      </c>
      <c r="F31" s="102">
        <f t="shared" si="3"/>
        <v>18.01801801801802</v>
      </c>
      <c r="G31" s="101">
        <v>160</v>
      </c>
      <c r="H31" s="101">
        <v>0</v>
      </c>
      <c r="I31" s="101">
        <f t="shared" si="4"/>
        <v>728</v>
      </c>
      <c r="J31" s="102">
        <f t="shared" si="5"/>
        <v>81.98198198198197</v>
      </c>
      <c r="K31" s="101">
        <v>0</v>
      </c>
      <c r="L31" s="102">
        <f t="shared" si="6"/>
        <v>0</v>
      </c>
      <c r="M31" s="101">
        <v>0</v>
      </c>
      <c r="N31" s="102">
        <f t="shared" si="7"/>
        <v>0</v>
      </c>
      <c r="O31" s="101">
        <v>728</v>
      </c>
      <c r="P31" s="101">
        <v>728</v>
      </c>
      <c r="Q31" s="102">
        <f t="shared" si="8"/>
        <v>81.98198198198197</v>
      </c>
      <c r="R31" s="101">
        <v>2</v>
      </c>
      <c r="S31" s="101" t="s">
        <v>426</v>
      </c>
      <c r="T31" s="101"/>
      <c r="U31" s="101"/>
      <c r="V31" s="101"/>
      <c r="W31" s="105" t="s">
        <v>426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113</v>
      </c>
      <c r="B32" s="104" t="s">
        <v>290</v>
      </c>
      <c r="C32" s="103" t="s">
        <v>370</v>
      </c>
      <c r="D32" s="101">
        <f t="shared" si="1"/>
        <v>12920</v>
      </c>
      <c r="E32" s="101">
        <f t="shared" si="2"/>
        <v>3256</v>
      </c>
      <c r="F32" s="102">
        <f t="shared" si="3"/>
        <v>25.20123839009288</v>
      </c>
      <c r="G32" s="101">
        <v>3256</v>
      </c>
      <c r="H32" s="101">
        <v>0</v>
      </c>
      <c r="I32" s="101">
        <f t="shared" si="4"/>
        <v>9664</v>
      </c>
      <c r="J32" s="102">
        <f t="shared" si="5"/>
        <v>74.79876160990712</v>
      </c>
      <c r="K32" s="101">
        <v>6683</v>
      </c>
      <c r="L32" s="102">
        <f t="shared" si="6"/>
        <v>51.72600619195047</v>
      </c>
      <c r="M32" s="101">
        <v>352</v>
      </c>
      <c r="N32" s="102">
        <f t="shared" si="7"/>
        <v>2.7244582043343657</v>
      </c>
      <c r="O32" s="101">
        <v>2629</v>
      </c>
      <c r="P32" s="101">
        <v>2589</v>
      </c>
      <c r="Q32" s="102">
        <f t="shared" si="8"/>
        <v>20.348297213622292</v>
      </c>
      <c r="R32" s="101">
        <v>110</v>
      </c>
      <c r="S32" s="101" t="s">
        <v>426</v>
      </c>
      <c r="T32" s="101"/>
      <c r="U32" s="101"/>
      <c r="V32" s="101"/>
      <c r="W32" s="105" t="s">
        <v>426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113</v>
      </c>
      <c r="B33" s="104" t="s">
        <v>291</v>
      </c>
      <c r="C33" s="103" t="s">
        <v>371</v>
      </c>
      <c r="D33" s="101">
        <f t="shared" si="1"/>
        <v>19000</v>
      </c>
      <c r="E33" s="101">
        <f t="shared" si="2"/>
        <v>7277</v>
      </c>
      <c r="F33" s="102">
        <f t="shared" si="3"/>
        <v>38.3</v>
      </c>
      <c r="G33" s="101">
        <v>7277</v>
      </c>
      <c r="H33" s="101">
        <v>0</v>
      </c>
      <c r="I33" s="101">
        <f t="shared" si="4"/>
        <v>11723</v>
      </c>
      <c r="J33" s="102">
        <f t="shared" si="5"/>
        <v>61.7</v>
      </c>
      <c r="K33" s="101">
        <v>7659</v>
      </c>
      <c r="L33" s="102">
        <f t="shared" si="6"/>
        <v>40.310526315789474</v>
      </c>
      <c r="M33" s="101">
        <v>0</v>
      </c>
      <c r="N33" s="102">
        <f t="shared" si="7"/>
        <v>0</v>
      </c>
      <c r="O33" s="101">
        <v>4064</v>
      </c>
      <c r="P33" s="101">
        <v>3496</v>
      </c>
      <c r="Q33" s="102">
        <f t="shared" si="8"/>
        <v>21.38947368421053</v>
      </c>
      <c r="R33" s="101">
        <v>244</v>
      </c>
      <c r="S33" s="101" t="s">
        <v>426</v>
      </c>
      <c r="T33" s="101"/>
      <c r="U33" s="101"/>
      <c r="V33" s="101"/>
      <c r="W33" s="105" t="s">
        <v>426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113</v>
      </c>
      <c r="B34" s="104" t="s">
        <v>292</v>
      </c>
      <c r="C34" s="103" t="s">
        <v>372</v>
      </c>
      <c r="D34" s="101">
        <f t="shared" si="1"/>
        <v>14280</v>
      </c>
      <c r="E34" s="101">
        <f t="shared" si="2"/>
        <v>1903</v>
      </c>
      <c r="F34" s="102">
        <f t="shared" si="3"/>
        <v>13.326330532212886</v>
      </c>
      <c r="G34" s="101">
        <v>1903</v>
      </c>
      <c r="H34" s="101">
        <v>0</v>
      </c>
      <c r="I34" s="101">
        <f t="shared" si="4"/>
        <v>12377</v>
      </c>
      <c r="J34" s="102">
        <f t="shared" si="5"/>
        <v>86.67366946778712</v>
      </c>
      <c r="K34" s="101">
        <v>10829</v>
      </c>
      <c r="L34" s="102">
        <f t="shared" si="6"/>
        <v>75.83333333333333</v>
      </c>
      <c r="M34" s="101">
        <v>0</v>
      </c>
      <c r="N34" s="102">
        <f t="shared" si="7"/>
        <v>0</v>
      </c>
      <c r="O34" s="101">
        <v>1548</v>
      </c>
      <c r="P34" s="101">
        <v>1356</v>
      </c>
      <c r="Q34" s="102">
        <f t="shared" si="8"/>
        <v>10.840336134453782</v>
      </c>
      <c r="R34" s="101">
        <v>755</v>
      </c>
      <c r="S34" s="101" t="s">
        <v>426</v>
      </c>
      <c r="T34" s="101"/>
      <c r="U34" s="101"/>
      <c r="V34" s="101"/>
      <c r="W34" s="105" t="s">
        <v>426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113</v>
      </c>
      <c r="B35" s="104" t="s">
        <v>293</v>
      </c>
      <c r="C35" s="103" t="s">
        <v>373</v>
      </c>
      <c r="D35" s="101">
        <f t="shared" si="1"/>
        <v>8275</v>
      </c>
      <c r="E35" s="101">
        <f t="shared" si="2"/>
        <v>1204</v>
      </c>
      <c r="F35" s="102">
        <f t="shared" si="3"/>
        <v>14.549848942598187</v>
      </c>
      <c r="G35" s="101">
        <v>1204</v>
      </c>
      <c r="H35" s="101">
        <v>0</v>
      </c>
      <c r="I35" s="101">
        <f t="shared" si="4"/>
        <v>7071</v>
      </c>
      <c r="J35" s="102">
        <f t="shared" si="5"/>
        <v>85.45015105740181</v>
      </c>
      <c r="K35" s="101">
        <v>3102</v>
      </c>
      <c r="L35" s="102">
        <f t="shared" si="6"/>
        <v>37.48640483383686</v>
      </c>
      <c r="M35" s="101">
        <v>229</v>
      </c>
      <c r="N35" s="102">
        <f t="shared" si="7"/>
        <v>2.7673716012084593</v>
      </c>
      <c r="O35" s="101">
        <v>3740</v>
      </c>
      <c r="P35" s="101">
        <v>3740</v>
      </c>
      <c r="Q35" s="102">
        <f t="shared" si="8"/>
        <v>45.196374622356494</v>
      </c>
      <c r="R35" s="101">
        <v>95</v>
      </c>
      <c r="S35" s="101" t="s">
        <v>426</v>
      </c>
      <c r="T35" s="101"/>
      <c r="U35" s="101"/>
      <c r="V35" s="101"/>
      <c r="W35" s="105" t="s">
        <v>426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113</v>
      </c>
      <c r="B36" s="104" t="s">
        <v>294</v>
      </c>
      <c r="C36" s="103" t="s">
        <v>374</v>
      </c>
      <c r="D36" s="101">
        <f t="shared" si="1"/>
        <v>4896</v>
      </c>
      <c r="E36" s="101">
        <f t="shared" si="2"/>
        <v>821</v>
      </c>
      <c r="F36" s="102">
        <f t="shared" si="3"/>
        <v>16.768790849673202</v>
      </c>
      <c r="G36" s="101">
        <v>821</v>
      </c>
      <c r="H36" s="101">
        <v>0</v>
      </c>
      <c r="I36" s="101">
        <f t="shared" si="4"/>
        <v>4075</v>
      </c>
      <c r="J36" s="102">
        <f t="shared" si="5"/>
        <v>83.2312091503268</v>
      </c>
      <c r="K36" s="101">
        <v>3780</v>
      </c>
      <c r="L36" s="102">
        <f t="shared" si="6"/>
        <v>77.20588235294117</v>
      </c>
      <c r="M36" s="101">
        <v>0</v>
      </c>
      <c r="N36" s="102">
        <f t="shared" si="7"/>
        <v>0</v>
      </c>
      <c r="O36" s="101">
        <v>295</v>
      </c>
      <c r="P36" s="101">
        <v>295</v>
      </c>
      <c r="Q36" s="102">
        <f t="shared" si="8"/>
        <v>6.025326797385621</v>
      </c>
      <c r="R36" s="101">
        <v>45</v>
      </c>
      <c r="S36" s="101"/>
      <c r="T36" s="101"/>
      <c r="U36" s="101"/>
      <c r="V36" s="101" t="s">
        <v>426</v>
      </c>
      <c r="W36" s="105"/>
      <c r="X36" s="105"/>
      <c r="Y36" s="105"/>
      <c r="Z36" s="105" t="s">
        <v>426</v>
      </c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113</v>
      </c>
      <c r="B37" s="104" t="s">
        <v>295</v>
      </c>
      <c r="C37" s="103" t="s">
        <v>375</v>
      </c>
      <c r="D37" s="101">
        <f t="shared" si="1"/>
        <v>7263</v>
      </c>
      <c r="E37" s="101">
        <f t="shared" si="2"/>
        <v>1341</v>
      </c>
      <c r="F37" s="102">
        <f t="shared" si="3"/>
        <v>18.463444857496903</v>
      </c>
      <c r="G37" s="101">
        <v>1341</v>
      </c>
      <c r="H37" s="101">
        <v>0</v>
      </c>
      <c r="I37" s="101">
        <f t="shared" si="4"/>
        <v>5922</v>
      </c>
      <c r="J37" s="102">
        <f t="shared" si="5"/>
        <v>81.5365551425031</v>
      </c>
      <c r="K37" s="101">
        <v>5612</v>
      </c>
      <c r="L37" s="102">
        <f t="shared" si="6"/>
        <v>77.26834641332783</v>
      </c>
      <c r="M37" s="101">
        <v>0</v>
      </c>
      <c r="N37" s="102">
        <f t="shared" si="7"/>
        <v>0</v>
      </c>
      <c r="O37" s="101">
        <v>310</v>
      </c>
      <c r="P37" s="101">
        <v>230</v>
      </c>
      <c r="Q37" s="102">
        <f t="shared" si="8"/>
        <v>4.268208729175272</v>
      </c>
      <c r="R37" s="101">
        <v>69</v>
      </c>
      <c r="S37" s="101" t="s">
        <v>426</v>
      </c>
      <c r="T37" s="101"/>
      <c r="U37" s="101"/>
      <c r="V37" s="101"/>
      <c r="W37" s="105" t="s">
        <v>426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113</v>
      </c>
      <c r="B38" s="104" t="s">
        <v>296</v>
      </c>
      <c r="C38" s="103" t="s">
        <v>376</v>
      </c>
      <c r="D38" s="101">
        <f t="shared" si="1"/>
        <v>22171</v>
      </c>
      <c r="E38" s="101">
        <f t="shared" si="2"/>
        <v>596</v>
      </c>
      <c r="F38" s="102">
        <f t="shared" si="3"/>
        <v>2.6881962924541067</v>
      </c>
      <c r="G38" s="101">
        <v>596</v>
      </c>
      <c r="H38" s="101">
        <v>0</v>
      </c>
      <c r="I38" s="101">
        <f t="shared" si="4"/>
        <v>21575</v>
      </c>
      <c r="J38" s="102">
        <f t="shared" si="5"/>
        <v>97.31180370754589</v>
      </c>
      <c r="K38" s="101">
        <v>21507</v>
      </c>
      <c r="L38" s="102">
        <f t="shared" si="6"/>
        <v>97.00509674800415</v>
      </c>
      <c r="M38" s="101">
        <v>0</v>
      </c>
      <c r="N38" s="102">
        <f t="shared" si="7"/>
        <v>0</v>
      </c>
      <c r="O38" s="101">
        <v>68</v>
      </c>
      <c r="P38" s="101">
        <v>4</v>
      </c>
      <c r="Q38" s="102">
        <f t="shared" si="8"/>
        <v>0.3067069595417437</v>
      </c>
      <c r="R38" s="101">
        <v>490</v>
      </c>
      <c r="S38" s="101" t="s">
        <v>426</v>
      </c>
      <c r="T38" s="101"/>
      <c r="U38" s="101"/>
      <c r="V38" s="101"/>
      <c r="W38" s="105" t="s">
        <v>426</v>
      </c>
      <c r="X38" s="105"/>
      <c r="Y38" s="105"/>
      <c r="Z38" s="105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113</v>
      </c>
      <c r="B39" s="104" t="s">
        <v>297</v>
      </c>
      <c r="C39" s="103" t="s">
        <v>377</v>
      </c>
      <c r="D39" s="101">
        <f t="shared" si="1"/>
        <v>15439</v>
      </c>
      <c r="E39" s="101">
        <f t="shared" si="2"/>
        <v>1458</v>
      </c>
      <c r="F39" s="102">
        <f t="shared" si="3"/>
        <v>9.443616814560528</v>
      </c>
      <c r="G39" s="101">
        <v>1458</v>
      </c>
      <c r="H39" s="101">
        <v>0</v>
      </c>
      <c r="I39" s="101">
        <f t="shared" si="4"/>
        <v>13981</v>
      </c>
      <c r="J39" s="102">
        <f t="shared" si="5"/>
        <v>90.55638318543947</v>
      </c>
      <c r="K39" s="101">
        <v>9888</v>
      </c>
      <c r="L39" s="102">
        <f t="shared" si="6"/>
        <v>64.04559880821297</v>
      </c>
      <c r="M39" s="101">
        <v>0</v>
      </c>
      <c r="N39" s="102">
        <f t="shared" si="7"/>
        <v>0</v>
      </c>
      <c r="O39" s="101">
        <v>4093</v>
      </c>
      <c r="P39" s="101">
        <v>793</v>
      </c>
      <c r="Q39" s="102">
        <f t="shared" si="8"/>
        <v>26.510784377226503</v>
      </c>
      <c r="R39" s="101">
        <v>275</v>
      </c>
      <c r="S39" s="101" t="s">
        <v>426</v>
      </c>
      <c r="T39" s="101"/>
      <c r="U39" s="101"/>
      <c r="V39" s="101"/>
      <c r="W39" s="105" t="s">
        <v>426</v>
      </c>
      <c r="X39" s="105"/>
      <c r="Y39" s="105"/>
      <c r="Z39" s="105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113</v>
      </c>
      <c r="B40" s="104" t="s">
        <v>298</v>
      </c>
      <c r="C40" s="103" t="s">
        <v>378</v>
      </c>
      <c r="D40" s="101">
        <f t="shared" si="1"/>
        <v>7741</v>
      </c>
      <c r="E40" s="101">
        <f t="shared" si="2"/>
        <v>652</v>
      </c>
      <c r="F40" s="102">
        <f t="shared" si="3"/>
        <v>8.422684407699265</v>
      </c>
      <c r="G40" s="101">
        <v>652</v>
      </c>
      <c r="H40" s="101">
        <v>0</v>
      </c>
      <c r="I40" s="101">
        <f t="shared" si="4"/>
        <v>7089</v>
      </c>
      <c r="J40" s="102">
        <f t="shared" si="5"/>
        <v>91.57731559230074</v>
      </c>
      <c r="K40" s="101">
        <v>6395</v>
      </c>
      <c r="L40" s="102">
        <f t="shared" si="6"/>
        <v>82.61206562459631</v>
      </c>
      <c r="M40" s="101">
        <v>0</v>
      </c>
      <c r="N40" s="102">
        <f t="shared" si="7"/>
        <v>0</v>
      </c>
      <c r="O40" s="101">
        <v>694</v>
      </c>
      <c r="P40" s="101">
        <v>694</v>
      </c>
      <c r="Q40" s="102">
        <f t="shared" si="8"/>
        <v>8.96524996770443</v>
      </c>
      <c r="R40" s="101">
        <v>106</v>
      </c>
      <c r="S40" s="101" t="s">
        <v>426</v>
      </c>
      <c r="T40" s="101"/>
      <c r="U40" s="101"/>
      <c r="V40" s="101"/>
      <c r="W40" s="105" t="s">
        <v>426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113</v>
      </c>
      <c r="B41" s="104" t="s">
        <v>299</v>
      </c>
      <c r="C41" s="103" t="s">
        <v>379</v>
      </c>
      <c r="D41" s="101">
        <f t="shared" si="1"/>
        <v>22229</v>
      </c>
      <c r="E41" s="101">
        <f t="shared" si="2"/>
        <v>2311</v>
      </c>
      <c r="F41" s="102">
        <f t="shared" si="3"/>
        <v>10.396329119618516</v>
      </c>
      <c r="G41" s="101">
        <v>2311</v>
      </c>
      <c r="H41" s="101">
        <v>0</v>
      </c>
      <c r="I41" s="101">
        <f t="shared" si="4"/>
        <v>19918</v>
      </c>
      <c r="J41" s="102">
        <f t="shared" si="5"/>
        <v>89.60367088038149</v>
      </c>
      <c r="K41" s="101">
        <v>17193</v>
      </c>
      <c r="L41" s="102">
        <f t="shared" si="6"/>
        <v>77.34490980251023</v>
      </c>
      <c r="M41" s="101">
        <v>0</v>
      </c>
      <c r="N41" s="102">
        <f t="shared" si="7"/>
        <v>0</v>
      </c>
      <c r="O41" s="101">
        <v>2725</v>
      </c>
      <c r="P41" s="101">
        <v>2599</v>
      </c>
      <c r="Q41" s="102">
        <f t="shared" si="8"/>
        <v>12.258761077871249</v>
      </c>
      <c r="R41" s="101">
        <v>552</v>
      </c>
      <c r="S41" s="101" t="s">
        <v>426</v>
      </c>
      <c r="T41" s="101"/>
      <c r="U41" s="101"/>
      <c r="V41" s="101"/>
      <c r="W41" s="105" t="s">
        <v>426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113</v>
      </c>
      <c r="B42" s="104" t="s">
        <v>300</v>
      </c>
      <c r="C42" s="103" t="s">
        <v>380</v>
      </c>
      <c r="D42" s="101">
        <f t="shared" si="1"/>
        <v>26584</v>
      </c>
      <c r="E42" s="101">
        <f t="shared" si="2"/>
        <v>8468</v>
      </c>
      <c r="F42" s="102">
        <f t="shared" si="3"/>
        <v>31.853746614504963</v>
      </c>
      <c r="G42" s="101">
        <v>8468</v>
      </c>
      <c r="H42" s="101">
        <v>0</v>
      </c>
      <c r="I42" s="101">
        <f t="shared" si="4"/>
        <v>18116</v>
      </c>
      <c r="J42" s="102">
        <f t="shared" si="5"/>
        <v>68.14625338549504</v>
      </c>
      <c r="K42" s="101">
        <v>11989</v>
      </c>
      <c r="L42" s="102">
        <f t="shared" si="6"/>
        <v>45.098555522118566</v>
      </c>
      <c r="M42" s="101">
        <v>0</v>
      </c>
      <c r="N42" s="102">
        <f t="shared" si="7"/>
        <v>0</v>
      </c>
      <c r="O42" s="101">
        <v>6127</v>
      </c>
      <c r="P42" s="101">
        <v>1331</v>
      </c>
      <c r="Q42" s="102">
        <f t="shared" si="8"/>
        <v>23.047697863376467</v>
      </c>
      <c r="R42" s="101">
        <v>1630</v>
      </c>
      <c r="S42" s="101" t="s">
        <v>426</v>
      </c>
      <c r="T42" s="101"/>
      <c r="U42" s="101"/>
      <c r="V42" s="101"/>
      <c r="W42" s="105" t="s">
        <v>426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113</v>
      </c>
      <c r="B43" s="104" t="s">
        <v>301</v>
      </c>
      <c r="C43" s="103" t="s">
        <v>381</v>
      </c>
      <c r="D43" s="101">
        <f t="shared" si="1"/>
        <v>10736</v>
      </c>
      <c r="E43" s="101">
        <f t="shared" si="2"/>
        <v>2855</v>
      </c>
      <c r="F43" s="102">
        <f t="shared" si="3"/>
        <v>26.592771982116243</v>
      </c>
      <c r="G43" s="101">
        <v>2855</v>
      </c>
      <c r="H43" s="101">
        <v>0</v>
      </c>
      <c r="I43" s="101">
        <f t="shared" si="4"/>
        <v>7881</v>
      </c>
      <c r="J43" s="102">
        <f t="shared" si="5"/>
        <v>73.40722801788375</v>
      </c>
      <c r="K43" s="101">
        <v>2795</v>
      </c>
      <c r="L43" s="102">
        <f t="shared" si="6"/>
        <v>26.033904619970194</v>
      </c>
      <c r="M43" s="101">
        <v>0</v>
      </c>
      <c r="N43" s="102">
        <f t="shared" si="7"/>
        <v>0</v>
      </c>
      <c r="O43" s="101">
        <v>5086</v>
      </c>
      <c r="P43" s="101">
        <v>2883</v>
      </c>
      <c r="Q43" s="102">
        <f t="shared" si="8"/>
        <v>47.373323397913566</v>
      </c>
      <c r="R43" s="101">
        <v>751</v>
      </c>
      <c r="S43" s="101" t="s">
        <v>426</v>
      </c>
      <c r="T43" s="101"/>
      <c r="U43" s="101"/>
      <c r="V43" s="101"/>
      <c r="W43" s="105" t="s">
        <v>426</v>
      </c>
      <c r="X43" s="105"/>
      <c r="Y43" s="105"/>
      <c r="Z43" s="105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113</v>
      </c>
      <c r="B44" s="104" t="s">
        <v>302</v>
      </c>
      <c r="C44" s="103" t="s">
        <v>382</v>
      </c>
      <c r="D44" s="101">
        <f t="shared" si="1"/>
        <v>13918</v>
      </c>
      <c r="E44" s="101">
        <f t="shared" si="2"/>
        <v>3635</v>
      </c>
      <c r="F44" s="102">
        <f t="shared" si="3"/>
        <v>26.117258226756718</v>
      </c>
      <c r="G44" s="101">
        <v>3635</v>
      </c>
      <c r="H44" s="101">
        <v>0</v>
      </c>
      <c r="I44" s="101">
        <f t="shared" si="4"/>
        <v>10283</v>
      </c>
      <c r="J44" s="102">
        <f t="shared" si="5"/>
        <v>73.88274177324328</v>
      </c>
      <c r="K44" s="101">
        <v>7804</v>
      </c>
      <c r="L44" s="102">
        <f t="shared" si="6"/>
        <v>56.07127460842075</v>
      </c>
      <c r="M44" s="101">
        <v>0</v>
      </c>
      <c r="N44" s="102">
        <f t="shared" si="7"/>
        <v>0</v>
      </c>
      <c r="O44" s="101">
        <v>2479</v>
      </c>
      <c r="P44" s="101">
        <v>2244</v>
      </c>
      <c r="Q44" s="102">
        <f t="shared" si="8"/>
        <v>17.81146716482253</v>
      </c>
      <c r="R44" s="101">
        <v>648</v>
      </c>
      <c r="S44" s="101" t="s">
        <v>426</v>
      </c>
      <c r="T44" s="101"/>
      <c r="U44" s="101"/>
      <c r="V44" s="101"/>
      <c r="W44" s="105" t="s">
        <v>426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113</v>
      </c>
      <c r="B45" s="104" t="s">
        <v>303</v>
      </c>
      <c r="C45" s="103" t="s">
        <v>383</v>
      </c>
      <c r="D45" s="101">
        <f t="shared" si="1"/>
        <v>5296</v>
      </c>
      <c r="E45" s="101">
        <f t="shared" si="2"/>
        <v>984</v>
      </c>
      <c r="F45" s="102">
        <f t="shared" si="3"/>
        <v>18.580060422960727</v>
      </c>
      <c r="G45" s="101">
        <v>969</v>
      </c>
      <c r="H45" s="101">
        <v>15</v>
      </c>
      <c r="I45" s="101">
        <f t="shared" si="4"/>
        <v>4312</v>
      </c>
      <c r="J45" s="102">
        <f t="shared" si="5"/>
        <v>81.41993957703929</v>
      </c>
      <c r="K45" s="101">
        <v>2288</v>
      </c>
      <c r="L45" s="102">
        <f t="shared" si="6"/>
        <v>43.202416918429</v>
      </c>
      <c r="M45" s="101">
        <v>0</v>
      </c>
      <c r="N45" s="102">
        <f t="shared" si="7"/>
        <v>0</v>
      </c>
      <c r="O45" s="101">
        <v>2024</v>
      </c>
      <c r="P45" s="101">
        <v>823</v>
      </c>
      <c r="Q45" s="102">
        <f t="shared" si="8"/>
        <v>38.21752265861027</v>
      </c>
      <c r="R45" s="101">
        <v>64</v>
      </c>
      <c r="S45" s="101" t="s">
        <v>426</v>
      </c>
      <c r="T45" s="101"/>
      <c r="U45" s="101"/>
      <c r="V45" s="101"/>
      <c r="W45" s="105" t="s">
        <v>426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113</v>
      </c>
      <c r="B46" s="104" t="s">
        <v>304</v>
      </c>
      <c r="C46" s="103" t="s">
        <v>384</v>
      </c>
      <c r="D46" s="101">
        <f t="shared" si="1"/>
        <v>9101</v>
      </c>
      <c r="E46" s="101">
        <f t="shared" si="2"/>
        <v>413</v>
      </c>
      <c r="F46" s="102">
        <f t="shared" si="3"/>
        <v>4.537962861224042</v>
      </c>
      <c r="G46" s="101">
        <v>413</v>
      </c>
      <c r="H46" s="101">
        <v>0</v>
      </c>
      <c r="I46" s="101">
        <f t="shared" si="4"/>
        <v>8688</v>
      </c>
      <c r="J46" s="102">
        <f t="shared" si="5"/>
        <v>95.46203713877595</v>
      </c>
      <c r="K46" s="101">
        <v>5048</v>
      </c>
      <c r="L46" s="102">
        <f t="shared" si="6"/>
        <v>55.46643226019119</v>
      </c>
      <c r="M46" s="101">
        <v>0</v>
      </c>
      <c r="N46" s="102">
        <f t="shared" si="7"/>
        <v>0</v>
      </c>
      <c r="O46" s="101">
        <v>3640</v>
      </c>
      <c r="P46" s="101">
        <v>75</v>
      </c>
      <c r="Q46" s="102">
        <f t="shared" si="8"/>
        <v>39.99560487858477</v>
      </c>
      <c r="R46" s="101">
        <v>252</v>
      </c>
      <c r="S46" s="101" t="s">
        <v>426</v>
      </c>
      <c r="T46" s="101"/>
      <c r="U46" s="101"/>
      <c r="V46" s="101"/>
      <c r="W46" s="105" t="s">
        <v>426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113</v>
      </c>
      <c r="B47" s="104" t="s">
        <v>305</v>
      </c>
      <c r="C47" s="103" t="s">
        <v>385</v>
      </c>
      <c r="D47" s="101">
        <f t="shared" si="1"/>
        <v>14231</v>
      </c>
      <c r="E47" s="101">
        <f t="shared" si="2"/>
        <v>3232</v>
      </c>
      <c r="F47" s="102">
        <f t="shared" si="3"/>
        <v>22.710983065139484</v>
      </c>
      <c r="G47" s="101">
        <v>3232</v>
      </c>
      <c r="H47" s="101">
        <v>0</v>
      </c>
      <c r="I47" s="101">
        <f t="shared" si="4"/>
        <v>10999</v>
      </c>
      <c r="J47" s="102">
        <f t="shared" si="5"/>
        <v>77.28901693486051</v>
      </c>
      <c r="K47" s="101">
        <v>4511</v>
      </c>
      <c r="L47" s="102">
        <f t="shared" si="6"/>
        <v>31.698404890731503</v>
      </c>
      <c r="M47" s="101">
        <v>0</v>
      </c>
      <c r="N47" s="102">
        <f t="shared" si="7"/>
        <v>0</v>
      </c>
      <c r="O47" s="101">
        <v>6488</v>
      </c>
      <c r="P47" s="101">
        <v>1810</v>
      </c>
      <c r="Q47" s="102">
        <f t="shared" si="8"/>
        <v>45.59061204412902</v>
      </c>
      <c r="R47" s="101">
        <v>109</v>
      </c>
      <c r="S47" s="101" t="s">
        <v>426</v>
      </c>
      <c r="T47" s="101"/>
      <c r="U47" s="101"/>
      <c r="V47" s="101"/>
      <c r="W47" s="105" t="s">
        <v>426</v>
      </c>
      <c r="X47" s="105"/>
      <c r="Y47" s="105"/>
      <c r="Z47" s="105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113</v>
      </c>
      <c r="B48" s="104" t="s">
        <v>306</v>
      </c>
      <c r="C48" s="103" t="s">
        <v>386</v>
      </c>
      <c r="D48" s="101">
        <f t="shared" si="1"/>
        <v>13445</v>
      </c>
      <c r="E48" s="101">
        <f t="shared" si="2"/>
        <v>1888</v>
      </c>
      <c r="F48" s="102">
        <f t="shared" si="3"/>
        <v>14.042394942357753</v>
      </c>
      <c r="G48" s="101">
        <v>1888</v>
      </c>
      <c r="H48" s="101">
        <v>0</v>
      </c>
      <c r="I48" s="101">
        <f t="shared" si="4"/>
        <v>11557</v>
      </c>
      <c r="J48" s="102">
        <f t="shared" si="5"/>
        <v>85.95760505764225</v>
      </c>
      <c r="K48" s="101">
        <v>5408</v>
      </c>
      <c r="L48" s="102">
        <f t="shared" si="6"/>
        <v>40.22313127556713</v>
      </c>
      <c r="M48" s="101">
        <v>0</v>
      </c>
      <c r="N48" s="102">
        <f t="shared" si="7"/>
        <v>0</v>
      </c>
      <c r="O48" s="101">
        <v>6149</v>
      </c>
      <c r="P48" s="101">
        <v>1760</v>
      </c>
      <c r="Q48" s="102">
        <f t="shared" si="8"/>
        <v>45.73447378207512</v>
      </c>
      <c r="R48" s="101">
        <v>135</v>
      </c>
      <c r="S48" s="101"/>
      <c r="T48" s="101"/>
      <c r="U48" s="101" t="s">
        <v>426</v>
      </c>
      <c r="V48" s="101"/>
      <c r="W48" s="105"/>
      <c r="X48" s="105"/>
      <c r="Y48" s="105" t="s">
        <v>426</v>
      </c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  <row r="49" spans="1:58" ht="12" customHeight="1">
      <c r="A49" s="103" t="s">
        <v>113</v>
      </c>
      <c r="B49" s="104" t="s">
        <v>307</v>
      </c>
      <c r="C49" s="103" t="s">
        <v>387</v>
      </c>
      <c r="D49" s="101">
        <f t="shared" si="1"/>
        <v>5493</v>
      </c>
      <c r="E49" s="101">
        <f t="shared" si="2"/>
        <v>696</v>
      </c>
      <c r="F49" s="102">
        <f t="shared" si="3"/>
        <v>12.670671764063353</v>
      </c>
      <c r="G49" s="101">
        <v>522</v>
      </c>
      <c r="H49" s="101">
        <v>174</v>
      </c>
      <c r="I49" s="101">
        <f t="shared" si="4"/>
        <v>4797</v>
      </c>
      <c r="J49" s="102">
        <f t="shared" si="5"/>
        <v>87.32932823593664</v>
      </c>
      <c r="K49" s="101">
        <v>0</v>
      </c>
      <c r="L49" s="102">
        <f t="shared" si="6"/>
        <v>0</v>
      </c>
      <c r="M49" s="101">
        <v>0</v>
      </c>
      <c r="N49" s="102">
        <f t="shared" si="7"/>
        <v>0</v>
      </c>
      <c r="O49" s="101">
        <v>4797</v>
      </c>
      <c r="P49" s="101">
        <v>2146</v>
      </c>
      <c r="Q49" s="102">
        <f t="shared" si="8"/>
        <v>87.32932823593664</v>
      </c>
      <c r="R49" s="101">
        <v>59</v>
      </c>
      <c r="S49" s="101" t="s">
        <v>426</v>
      </c>
      <c r="T49" s="101"/>
      <c r="U49" s="101"/>
      <c r="V49" s="101"/>
      <c r="W49" s="105" t="s">
        <v>426</v>
      </c>
      <c r="X49" s="105"/>
      <c r="Y49" s="105"/>
      <c r="Z49" s="105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</row>
    <row r="50" spans="1:58" ht="12" customHeight="1">
      <c r="A50" s="103" t="s">
        <v>113</v>
      </c>
      <c r="B50" s="104" t="s">
        <v>308</v>
      </c>
      <c r="C50" s="103" t="s">
        <v>388</v>
      </c>
      <c r="D50" s="101">
        <f t="shared" si="1"/>
        <v>7168</v>
      </c>
      <c r="E50" s="101">
        <f t="shared" si="2"/>
        <v>1208</v>
      </c>
      <c r="F50" s="102">
        <f t="shared" si="3"/>
        <v>16.852678571428573</v>
      </c>
      <c r="G50" s="101">
        <v>1208</v>
      </c>
      <c r="H50" s="101">
        <v>0</v>
      </c>
      <c r="I50" s="101">
        <f t="shared" si="4"/>
        <v>5960</v>
      </c>
      <c r="J50" s="102">
        <f t="shared" si="5"/>
        <v>83.14732142857143</v>
      </c>
      <c r="K50" s="101">
        <v>2508</v>
      </c>
      <c r="L50" s="102">
        <f t="shared" si="6"/>
        <v>34.988839285714285</v>
      </c>
      <c r="M50" s="101">
        <v>0</v>
      </c>
      <c r="N50" s="102">
        <f t="shared" si="7"/>
        <v>0</v>
      </c>
      <c r="O50" s="101">
        <v>3452</v>
      </c>
      <c r="P50" s="101">
        <v>2334</v>
      </c>
      <c r="Q50" s="102">
        <f t="shared" si="8"/>
        <v>48.158482142857146</v>
      </c>
      <c r="R50" s="101">
        <v>144</v>
      </c>
      <c r="S50" s="101" t="s">
        <v>426</v>
      </c>
      <c r="T50" s="101"/>
      <c r="U50" s="101"/>
      <c r="V50" s="101"/>
      <c r="W50" s="105" t="s">
        <v>426</v>
      </c>
      <c r="X50" s="105"/>
      <c r="Y50" s="105"/>
      <c r="Z50" s="105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</row>
    <row r="51" spans="1:58" ht="12" customHeight="1">
      <c r="A51" s="103" t="s">
        <v>113</v>
      </c>
      <c r="B51" s="104" t="s">
        <v>309</v>
      </c>
      <c r="C51" s="103" t="s">
        <v>389</v>
      </c>
      <c r="D51" s="101">
        <f t="shared" si="1"/>
        <v>535</v>
      </c>
      <c r="E51" s="101">
        <f t="shared" si="2"/>
        <v>43</v>
      </c>
      <c r="F51" s="102">
        <f t="shared" si="3"/>
        <v>8.037383177570094</v>
      </c>
      <c r="G51" s="101">
        <v>43</v>
      </c>
      <c r="H51" s="101">
        <v>0</v>
      </c>
      <c r="I51" s="101">
        <f t="shared" si="4"/>
        <v>492</v>
      </c>
      <c r="J51" s="102">
        <f t="shared" si="5"/>
        <v>91.96261682242991</v>
      </c>
      <c r="K51" s="101">
        <v>0</v>
      </c>
      <c r="L51" s="102">
        <f t="shared" si="6"/>
        <v>0</v>
      </c>
      <c r="M51" s="101">
        <v>0</v>
      </c>
      <c r="N51" s="102">
        <f t="shared" si="7"/>
        <v>0</v>
      </c>
      <c r="O51" s="101">
        <v>492</v>
      </c>
      <c r="P51" s="101">
        <v>492</v>
      </c>
      <c r="Q51" s="102">
        <f t="shared" si="8"/>
        <v>91.96261682242991</v>
      </c>
      <c r="R51" s="101">
        <v>3</v>
      </c>
      <c r="S51" s="101" t="s">
        <v>426</v>
      </c>
      <c r="T51" s="101"/>
      <c r="U51" s="101"/>
      <c r="V51" s="101"/>
      <c r="W51" s="105" t="s">
        <v>426</v>
      </c>
      <c r="X51" s="105"/>
      <c r="Y51" s="105"/>
      <c r="Z51" s="105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</row>
    <row r="52" spans="1:58" ht="12" customHeight="1">
      <c r="A52" s="103" t="s">
        <v>113</v>
      </c>
      <c r="B52" s="104" t="s">
        <v>310</v>
      </c>
      <c r="C52" s="103" t="s">
        <v>390</v>
      </c>
      <c r="D52" s="101">
        <f t="shared" si="1"/>
        <v>1200</v>
      </c>
      <c r="E52" s="101">
        <f t="shared" si="2"/>
        <v>175</v>
      </c>
      <c r="F52" s="102">
        <f t="shared" si="3"/>
        <v>14.583333333333334</v>
      </c>
      <c r="G52" s="101">
        <v>175</v>
      </c>
      <c r="H52" s="101">
        <v>0</v>
      </c>
      <c r="I52" s="101">
        <f t="shared" si="4"/>
        <v>1025</v>
      </c>
      <c r="J52" s="102">
        <f t="shared" si="5"/>
        <v>85.41666666666666</v>
      </c>
      <c r="K52" s="101">
        <v>0</v>
      </c>
      <c r="L52" s="102">
        <f t="shared" si="6"/>
        <v>0</v>
      </c>
      <c r="M52" s="101">
        <v>0</v>
      </c>
      <c r="N52" s="102">
        <f t="shared" si="7"/>
        <v>0</v>
      </c>
      <c r="O52" s="101">
        <v>1025</v>
      </c>
      <c r="P52" s="101">
        <v>297</v>
      </c>
      <c r="Q52" s="102">
        <f t="shared" si="8"/>
        <v>85.41666666666666</v>
      </c>
      <c r="R52" s="101">
        <v>12</v>
      </c>
      <c r="S52" s="101"/>
      <c r="T52" s="101"/>
      <c r="U52" s="101"/>
      <c r="V52" s="101" t="s">
        <v>426</v>
      </c>
      <c r="W52" s="105"/>
      <c r="X52" s="105"/>
      <c r="Y52" s="105"/>
      <c r="Z52" s="105" t="s">
        <v>426</v>
      </c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</row>
    <row r="53" spans="1:58" ht="12" customHeight="1">
      <c r="A53" s="103" t="s">
        <v>113</v>
      </c>
      <c r="B53" s="104" t="s">
        <v>311</v>
      </c>
      <c r="C53" s="103" t="s">
        <v>391</v>
      </c>
      <c r="D53" s="101">
        <f t="shared" si="1"/>
        <v>4220</v>
      </c>
      <c r="E53" s="101">
        <f t="shared" si="2"/>
        <v>290</v>
      </c>
      <c r="F53" s="102">
        <f t="shared" si="3"/>
        <v>6.872037914691943</v>
      </c>
      <c r="G53" s="101">
        <v>290</v>
      </c>
      <c r="H53" s="101">
        <v>0</v>
      </c>
      <c r="I53" s="101">
        <f t="shared" si="4"/>
        <v>3930</v>
      </c>
      <c r="J53" s="102">
        <f t="shared" si="5"/>
        <v>93.12796208530806</v>
      </c>
      <c r="K53" s="101">
        <v>0</v>
      </c>
      <c r="L53" s="102">
        <f t="shared" si="6"/>
        <v>0</v>
      </c>
      <c r="M53" s="101">
        <v>0</v>
      </c>
      <c r="N53" s="102">
        <f t="shared" si="7"/>
        <v>0</v>
      </c>
      <c r="O53" s="101">
        <v>3930</v>
      </c>
      <c r="P53" s="101">
        <v>3930</v>
      </c>
      <c r="Q53" s="102">
        <f t="shared" si="8"/>
        <v>93.12796208530806</v>
      </c>
      <c r="R53" s="101">
        <v>39</v>
      </c>
      <c r="S53" s="101" t="s">
        <v>426</v>
      </c>
      <c r="T53" s="101"/>
      <c r="U53" s="101"/>
      <c r="V53" s="101"/>
      <c r="W53" s="105" t="s">
        <v>426</v>
      </c>
      <c r="X53" s="105"/>
      <c r="Y53" s="105"/>
      <c r="Z53" s="105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</row>
    <row r="54" spans="1:58" ht="12" customHeight="1">
      <c r="A54" s="103" t="s">
        <v>113</v>
      </c>
      <c r="B54" s="104" t="s">
        <v>312</v>
      </c>
      <c r="C54" s="103" t="s">
        <v>392</v>
      </c>
      <c r="D54" s="101">
        <f t="shared" si="1"/>
        <v>653</v>
      </c>
      <c r="E54" s="101">
        <f t="shared" si="2"/>
        <v>94</v>
      </c>
      <c r="F54" s="102">
        <f t="shared" si="3"/>
        <v>14.39509954058193</v>
      </c>
      <c r="G54" s="101">
        <v>94</v>
      </c>
      <c r="H54" s="101">
        <v>0</v>
      </c>
      <c r="I54" s="101">
        <f t="shared" si="4"/>
        <v>559</v>
      </c>
      <c r="J54" s="102">
        <f t="shared" si="5"/>
        <v>85.60490045941806</v>
      </c>
      <c r="K54" s="101">
        <v>0</v>
      </c>
      <c r="L54" s="102">
        <f t="shared" si="6"/>
        <v>0</v>
      </c>
      <c r="M54" s="101">
        <v>0</v>
      </c>
      <c r="N54" s="102">
        <f t="shared" si="7"/>
        <v>0</v>
      </c>
      <c r="O54" s="101">
        <v>559</v>
      </c>
      <c r="P54" s="101">
        <v>184</v>
      </c>
      <c r="Q54" s="102">
        <f t="shared" si="8"/>
        <v>85.60490045941806</v>
      </c>
      <c r="R54" s="101">
        <v>11</v>
      </c>
      <c r="S54" s="101" t="s">
        <v>426</v>
      </c>
      <c r="T54" s="101"/>
      <c r="U54" s="101"/>
      <c r="V54" s="101"/>
      <c r="W54" s="105" t="s">
        <v>426</v>
      </c>
      <c r="X54" s="105"/>
      <c r="Y54" s="105"/>
      <c r="Z54" s="105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</row>
    <row r="55" spans="1:58" ht="12" customHeight="1">
      <c r="A55" s="103" t="s">
        <v>113</v>
      </c>
      <c r="B55" s="104" t="s">
        <v>313</v>
      </c>
      <c r="C55" s="103" t="s">
        <v>393</v>
      </c>
      <c r="D55" s="101">
        <f t="shared" si="1"/>
        <v>1816</v>
      </c>
      <c r="E55" s="101">
        <f t="shared" si="2"/>
        <v>475</v>
      </c>
      <c r="F55" s="102">
        <f t="shared" si="3"/>
        <v>26.15638766519824</v>
      </c>
      <c r="G55" s="101">
        <v>438</v>
      </c>
      <c r="H55" s="101">
        <v>37</v>
      </c>
      <c r="I55" s="101">
        <f t="shared" si="4"/>
        <v>1341</v>
      </c>
      <c r="J55" s="102">
        <f t="shared" si="5"/>
        <v>73.84361233480176</v>
      </c>
      <c r="K55" s="101">
        <v>981</v>
      </c>
      <c r="L55" s="102">
        <f t="shared" si="6"/>
        <v>54.01982378854625</v>
      </c>
      <c r="M55" s="101">
        <v>0</v>
      </c>
      <c r="N55" s="102">
        <f t="shared" si="7"/>
        <v>0</v>
      </c>
      <c r="O55" s="101">
        <v>360</v>
      </c>
      <c r="P55" s="101">
        <v>360</v>
      </c>
      <c r="Q55" s="102">
        <f t="shared" si="8"/>
        <v>19.823788546255507</v>
      </c>
      <c r="R55" s="101">
        <v>22</v>
      </c>
      <c r="S55" s="101" t="s">
        <v>426</v>
      </c>
      <c r="T55" s="101"/>
      <c r="U55" s="101"/>
      <c r="V55" s="101"/>
      <c r="W55" s="105" t="s">
        <v>426</v>
      </c>
      <c r="X55" s="105"/>
      <c r="Y55" s="105"/>
      <c r="Z55" s="105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</row>
    <row r="56" spans="1:58" ht="12" customHeight="1">
      <c r="A56" s="103" t="s">
        <v>113</v>
      </c>
      <c r="B56" s="104" t="s">
        <v>314</v>
      </c>
      <c r="C56" s="103" t="s">
        <v>394</v>
      </c>
      <c r="D56" s="101">
        <f t="shared" si="1"/>
        <v>1955</v>
      </c>
      <c r="E56" s="101">
        <f t="shared" si="2"/>
        <v>853</v>
      </c>
      <c r="F56" s="102">
        <f t="shared" si="3"/>
        <v>43.631713554987215</v>
      </c>
      <c r="G56" s="101">
        <v>785</v>
      </c>
      <c r="H56" s="101">
        <v>68</v>
      </c>
      <c r="I56" s="101">
        <f t="shared" si="4"/>
        <v>1102</v>
      </c>
      <c r="J56" s="102">
        <f t="shared" si="5"/>
        <v>56.368286445012785</v>
      </c>
      <c r="K56" s="101">
        <v>0</v>
      </c>
      <c r="L56" s="102">
        <f t="shared" si="6"/>
        <v>0</v>
      </c>
      <c r="M56" s="101">
        <v>0</v>
      </c>
      <c r="N56" s="102">
        <f t="shared" si="7"/>
        <v>0</v>
      </c>
      <c r="O56" s="101">
        <v>1102</v>
      </c>
      <c r="P56" s="101">
        <v>1096</v>
      </c>
      <c r="Q56" s="102">
        <f t="shared" si="8"/>
        <v>56.368286445012785</v>
      </c>
      <c r="R56" s="101">
        <v>32</v>
      </c>
      <c r="S56" s="101" t="s">
        <v>426</v>
      </c>
      <c r="T56" s="101"/>
      <c r="U56" s="101"/>
      <c r="V56" s="101"/>
      <c r="W56" s="105" t="s">
        <v>426</v>
      </c>
      <c r="X56" s="105"/>
      <c r="Y56" s="105"/>
      <c r="Z56" s="105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</row>
    <row r="57" spans="1:58" ht="12" customHeight="1">
      <c r="A57" s="103" t="s">
        <v>113</v>
      </c>
      <c r="B57" s="104" t="s">
        <v>315</v>
      </c>
      <c r="C57" s="103" t="s">
        <v>395</v>
      </c>
      <c r="D57" s="101">
        <f t="shared" si="1"/>
        <v>6904</v>
      </c>
      <c r="E57" s="101">
        <f t="shared" si="2"/>
        <v>614</v>
      </c>
      <c r="F57" s="102">
        <f t="shared" si="3"/>
        <v>8.893395133256083</v>
      </c>
      <c r="G57" s="101">
        <v>614</v>
      </c>
      <c r="H57" s="101">
        <v>0</v>
      </c>
      <c r="I57" s="101">
        <f t="shared" si="4"/>
        <v>6290</v>
      </c>
      <c r="J57" s="102">
        <f t="shared" si="5"/>
        <v>91.10660486674391</v>
      </c>
      <c r="K57" s="101">
        <v>3260</v>
      </c>
      <c r="L57" s="102">
        <f t="shared" si="6"/>
        <v>47.21900347624565</v>
      </c>
      <c r="M57" s="101">
        <v>209</v>
      </c>
      <c r="N57" s="102">
        <f t="shared" si="7"/>
        <v>3.027230590961761</v>
      </c>
      <c r="O57" s="101">
        <v>2821</v>
      </c>
      <c r="P57" s="101">
        <v>2821</v>
      </c>
      <c r="Q57" s="102">
        <f t="shared" si="8"/>
        <v>40.8603707995365</v>
      </c>
      <c r="R57" s="101">
        <v>80</v>
      </c>
      <c r="S57" s="101"/>
      <c r="T57" s="101"/>
      <c r="U57" s="101" t="s">
        <v>426</v>
      </c>
      <c r="V57" s="101"/>
      <c r="W57" s="105"/>
      <c r="X57" s="105"/>
      <c r="Y57" s="105" t="s">
        <v>426</v>
      </c>
      <c r="Z57" s="105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</row>
    <row r="58" spans="1:58" ht="12" customHeight="1">
      <c r="A58" s="103" t="s">
        <v>113</v>
      </c>
      <c r="B58" s="104" t="s">
        <v>316</v>
      </c>
      <c r="C58" s="103" t="s">
        <v>396</v>
      </c>
      <c r="D58" s="101">
        <f t="shared" si="1"/>
        <v>7083</v>
      </c>
      <c r="E58" s="101">
        <f t="shared" si="2"/>
        <v>227</v>
      </c>
      <c r="F58" s="102">
        <f t="shared" si="3"/>
        <v>3.204856699138783</v>
      </c>
      <c r="G58" s="101">
        <v>202</v>
      </c>
      <c r="H58" s="101">
        <v>25</v>
      </c>
      <c r="I58" s="101">
        <f t="shared" si="4"/>
        <v>6856</v>
      </c>
      <c r="J58" s="102">
        <f t="shared" si="5"/>
        <v>96.79514330086121</v>
      </c>
      <c r="K58" s="101">
        <v>3314</v>
      </c>
      <c r="L58" s="102">
        <f t="shared" si="6"/>
        <v>46.788084145136246</v>
      </c>
      <c r="M58" s="101">
        <v>0</v>
      </c>
      <c r="N58" s="102">
        <f t="shared" si="7"/>
        <v>0</v>
      </c>
      <c r="O58" s="101">
        <v>3542</v>
      </c>
      <c r="P58" s="101">
        <v>1357</v>
      </c>
      <c r="Q58" s="102">
        <f t="shared" si="8"/>
        <v>50.007059155724974</v>
      </c>
      <c r="R58" s="101">
        <v>107</v>
      </c>
      <c r="S58" s="101"/>
      <c r="T58" s="101"/>
      <c r="U58" s="101" t="s">
        <v>426</v>
      </c>
      <c r="V58" s="101"/>
      <c r="W58" s="105"/>
      <c r="X58" s="105"/>
      <c r="Y58" s="105" t="s">
        <v>426</v>
      </c>
      <c r="Z58" s="105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</row>
    <row r="59" spans="1:58" ht="12" customHeight="1">
      <c r="A59" s="103" t="s">
        <v>113</v>
      </c>
      <c r="B59" s="104" t="s">
        <v>317</v>
      </c>
      <c r="C59" s="103" t="s">
        <v>397</v>
      </c>
      <c r="D59" s="101">
        <f t="shared" si="1"/>
        <v>1247</v>
      </c>
      <c r="E59" s="101">
        <f t="shared" si="2"/>
        <v>733</v>
      </c>
      <c r="F59" s="102">
        <f t="shared" si="3"/>
        <v>58.781074578989575</v>
      </c>
      <c r="G59" s="101">
        <v>591</v>
      </c>
      <c r="H59" s="101">
        <v>142</v>
      </c>
      <c r="I59" s="101">
        <f t="shared" si="4"/>
        <v>514</v>
      </c>
      <c r="J59" s="102">
        <f t="shared" si="5"/>
        <v>41.218925421010425</v>
      </c>
      <c r="K59" s="101">
        <v>0</v>
      </c>
      <c r="L59" s="102">
        <f t="shared" si="6"/>
        <v>0</v>
      </c>
      <c r="M59" s="101">
        <v>0</v>
      </c>
      <c r="N59" s="102">
        <f t="shared" si="7"/>
        <v>0</v>
      </c>
      <c r="O59" s="101">
        <v>514</v>
      </c>
      <c r="P59" s="101">
        <v>514</v>
      </c>
      <c r="Q59" s="102">
        <f t="shared" si="8"/>
        <v>41.218925421010425</v>
      </c>
      <c r="R59" s="101">
        <v>7</v>
      </c>
      <c r="S59" s="101" t="s">
        <v>426</v>
      </c>
      <c r="T59" s="101"/>
      <c r="U59" s="101"/>
      <c r="V59" s="101"/>
      <c r="W59" s="105" t="s">
        <v>426</v>
      </c>
      <c r="X59" s="105"/>
      <c r="Y59" s="105"/>
      <c r="Z59" s="105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</row>
    <row r="60" spans="1:58" ht="12" customHeight="1">
      <c r="A60" s="103" t="s">
        <v>113</v>
      </c>
      <c r="B60" s="104" t="s">
        <v>318</v>
      </c>
      <c r="C60" s="103" t="s">
        <v>398</v>
      </c>
      <c r="D60" s="101">
        <f t="shared" si="1"/>
        <v>5502</v>
      </c>
      <c r="E60" s="101">
        <f t="shared" si="2"/>
        <v>2468</v>
      </c>
      <c r="F60" s="102">
        <f t="shared" si="3"/>
        <v>44.85641584878226</v>
      </c>
      <c r="G60" s="101">
        <v>2468</v>
      </c>
      <c r="H60" s="101">
        <v>0</v>
      </c>
      <c r="I60" s="101">
        <f t="shared" si="4"/>
        <v>3034</v>
      </c>
      <c r="J60" s="102">
        <f t="shared" si="5"/>
        <v>55.14358415121774</v>
      </c>
      <c r="K60" s="101">
        <v>2230</v>
      </c>
      <c r="L60" s="102">
        <f t="shared" si="6"/>
        <v>40.530716103235186</v>
      </c>
      <c r="M60" s="101">
        <v>0</v>
      </c>
      <c r="N60" s="102">
        <f t="shared" si="7"/>
        <v>0</v>
      </c>
      <c r="O60" s="101">
        <v>804</v>
      </c>
      <c r="P60" s="101">
        <v>789</v>
      </c>
      <c r="Q60" s="102">
        <f t="shared" si="8"/>
        <v>14.612868047982552</v>
      </c>
      <c r="R60" s="101">
        <v>75</v>
      </c>
      <c r="S60" s="101" t="s">
        <v>426</v>
      </c>
      <c r="T60" s="101"/>
      <c r="U60" s="101"/>
      <c r="V60" s="101"/>
      <c r="W60" s="105" t="s">
        <v>426</v>
      </c>
      <c r="X60" s="105"/>
      <c r="Y60" s="105"/>
      <c r="Z60" s="105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</row>
    <row r="61" spans="1:58" ht="12" customHeight="1">
      <c r="A61" s="103" t="s">
        <v>113</v>
      </c>
      <c r="B61" s="104" t="s">
        <v>319</v>
      </c>
      <c r="C61" s="103" t="s">
        <v>399</v>
      </c>
      <c r="D61" s="101">
        <f t="shared" si="1"/>
        <v>5044</v>
      </c>
      <c r="E61" s="101">
        <f t="shared" si="2"/>
        <v>1634</v>
      </c>
      <c r="F61" s="102">
        <f t="shared" si="3"/>
        <v>32.3949246629659</v>
      </c>
      <c r="G61" s="101">
        <v>1620</v>
      </c>
      <c r="H61" s="101">
        <v>14</v>
      </c>
      <c r="I61" s="101">
        <f t="shared" si="4"/>
        <v>3410</v>
      </c>
      <c r="J61" s="102">
        <f t="shared" si="5"/>
        <v>67.60507533703411</v>
      </c>
      <c r="K61" s="101">
        <v>351</v>
      </c>
      <c r="L61" s="102">
        <f t="shared" si="6"/>
        <v>6.958762886597938</v>
      </c>
      <c r="M61" s="101">
        <v>0</v>
      </c>
      <c r="N61" s="102">
        <f t="shared" si="7"/>
        <v>0</v>
      </c>
      <c r="O61" s="101">
        <v>3059</v>
      </c>
      <c r="P61" s="101">
        <v>3059</v>
      </c>
      <c r="Q61" s="102">
        <f t="shared" si="8"/>
        <v>60.646312450436156</v>
      </c>
      <c r="R61" s="101">
        <v>36</v>
      </c>
      <c r="S61" s="101" t="s">
        <v>426</v>
      </c>
      <c r="T61" s="101"/>
      <c r="U61" s="101"/>
      <c r="V61" s="101"/>
      <c r="W61" s="105" t="s">
        <v>426</v>
      </c>
      <c r="X61" s="105"/>
      <c r="Y61" s="105"/>
      <c r="Z61" s="105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</row>
    <row r="62" spans="1:58" ht="12" customHeight="1">
      <c r="A62" s="103" t="s">
        <v>113</v>
      </c>
      <c r="B62" s="104" t="s">
        <v>320</v>
      </c>
      <c r="C62" s="103" t="s">
        <v>400</v>
      </c>
      <c r="D62" s="101">
        <f t="shared" si="1"/>
        <v>3354</v>
      </c>
      <c r="E62" s="101">
        <f t="shared" si="2"/>
        <v>798</v>
      </c>
      <c r="F62" s="102">
        <f t="shared" si="3"/>
        <v>23.792486583184257</v>
      </c>
      <c r="G62" s="101">
        <v>798</v>
      </c>
      <c r="H62" s="101">
        <v>0</v>
      </c>
      <c r="I62" s="101">
        <f t="shared" si="4"/>
        <v>2556</v>
      </c>
      <c r="J62" s="102">
        <f t="shared" si="5"/>
        <v>76.20751341681574</v>
      </c>
      <c r="K62" s="101">
        <v>1637</v>
      </c>
      <c r="L62" s="102">
        <f t="shared" si="6"/>
        <v>48.80739415623137</v>
      </c>
      <c r="M62" s="101">
        <v>0</v>
      </c>
      <c r="N62" s="102">
        <f t="shared" si="7"/>
        <v>0</v>
      </c>
      <c r="O62" s="101">
        <v>919</v>
      </c>
      <c r="P62" s="101">
        <v>919</v>
      </c>
      <c r="Q62" s="102">
        <f t="shared" si="8"/>
        <v>27.400119260584376</v>
      </c>
      <c r="R62" s="101">
        <v>39</v>
      </c>
      <c r="S62" s="101" t="s">
        <v>426</v>
      </c>
      <c r="T62" s="101"/>
      <c r="U62" s="101"/>
      <c r="V62" s="101"/>
      <c r="W62" s="105" t="s">
        <v>426</v>
      </c>
      <c r="X62" s="105"/>
      <c r="Y62" s="105"/>
      <c r="Z62" s="105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</row>
    <row r="63" spans="1:58" ht="12" customHeight="1">
      <c r="A63" s="103" t="s">
        <v>113</v>
      </c>
      <c r="B63" s="104" t="s">
        <v>321</v>
      </c>
      <c r="C63" s="103" t="s">
        <v>401</v>
      </c>
      <c r="D63" s="101">
        <f t="shared" si="1"/>
        <v>994</v>
      </c>
      <c r="E63" s="101">
        <f t="shared" si="2"/>
        <v>61</v>
      </c>
      <c r="F63" s="102">
        <f t="shared" si="3"/>
        <v>6.1368209255533195</v>
      </c>
      <c r="G63" s="101">
        <v>61</v>
      </c>
      <c r="H63" s="101">
        <v>0</v>
      </c>
      <c r="I63" s="101">
        <f t="shared" si="4"/>
        <v>933</v>
      </c>
      <c r="J63" s="102">
        <f t="shared" si="5"/>
        <v>93.86317907444668</v>
      </c>
      <c r="K63" s="101">
        <v>0</v>
      </c>
      <c r="L63" s="102">
        <f t="shared" si="6"/>
        <v>0</v>
      </c>
      <c r="M63" s="101">
        <v>0</v>
      </c>
      <c r="N63" s="102">
        <f t="shared" si="7"/>
        <v>0</v>
      </c>
      <c r="O63" s="101">
        <v>933</v>
      </c>
      <c r="P63" s="101">
        <v>132</v>
      </c>
      <c r="Q63" s="102">
        <f t="shared" si="8"/>
        <v>93.86317907444668</v>
      </c>
      <c r="R63" s="101">
        <v>8</v>
      </c>
      <c r="S63" s="101" t="s">
        <v>426</v>
      </c>
      <c r="T63" s="101"/>
      <c r="U63" s="101"/>
      <c r="V63" s="101"/>
      <c r="W63" s="105" t="s">
        <v>426</v>
      </c>
      <c r="X63" s="105"/>
      <c r="Y63" s="105"/>
      <c r="Z63" s="105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</row>
    <row r="64" spans="1:58" ht="12" customHeight="1">
      <c r="A64" s="103" t="s">
        <v>113</v>
      </c>
      <c r="B64" s="104" t="s">
        <v>322</v>
      </c>
      <c r="C64" s="103" t="s">
        <v>402</v>
      </c>
      <c r="D64" s="101">
        <f t="shared" si="1"/>
        <v>4422</v>
      </c>
      <c r="E64" s="101">
        <f t="shared" si="2"/>
        <v>1250</v>
      </c>
      <c r="F64" s="102">
        <f t="shared" si="3"/>
        <v>28.267752148349164</v>
      </c>
      <c r="G64" s="101">
        <v>1240</v>
      </c>
      <c r="H64" s="101">
        <v>10</v>
      </c>
      <c r="I64" s="101">
        <f t="shared" si="4"/>
        <v>3172</v>
      </c>
      <c r="J64" s="102">
        <f t="shared" si="5"/>
        <v>71.73224785165083</v>
      </c>
      <c r="K64" s="101">
        <v>1037</v>
      </c>
      <c r="L64" s="102">
        <f t="shared" si="6"/>
        <v>23.450927182270465</v>
      </c>
      <c r="M64" s="101">
        <v>0</v>
      </c>
      <c r="N64" s="102">
        <f t="shared" si="7"/>
        <v>0</v>
      </c>
      <c r="O64" s="101">
        <v>2135</v>
      </c>
      <c r="P64" s="101">
        <v>2132</v>
      </c>
      <c r="Q64" s="102">
        <f t="shared" si="8"/>
        <v>48.28132066938037</v>
      </c>
      <c r="R64" s="101">
        <v>41</v>
      </c>
      <c r="S64" s="101" t="s">
        <v>426</v>
      </c>
      <c r="T64" s="101"/>
      <c r="U64" s="101"/>
      <c r="V64" s="101"/>
      <c r="W64" s="105" t="s">
        <v>426</v>
      </c>
      <c r="X64" s="105"/>
      <c r="Y64" s="105"/>
      <c r="Z64" s="105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</row>
    <row r="65" spans="1:58" ht="12" customHeight="1">
      <c r="A65" s="103" t="s">
        <v>113</v>
      </c>
      <c r="B65" s="104" t="s">
        <v>323</v>
      </c>
      <c r="C65" s="103" t="s">
        <v>403</v>
      </c>
      <c r="D65" s="101">
        <f t="shared" si="1"/>
        <v>13263</v>
      </c>
      <c r="E65" s="101">
        <f t="shared" si="2"/>
        <v>4158</v>
      </c>
      <c r="F65" s="102">
        <f t="shared" si="3"/>
        <v>31.350373218728794</v>
      </c>
      <c r="G65" s="101">
        <v>4156</v>
      </c>
      <c r="H65" s="101">
        <v>2</v>
      </c>
      <c r="I65" s="101">
        <f t="shared" si="4"/>
        <v>9105</v>
      </c>
      <c r="J65" s="102">
        <f t="shared" si="5"/>
        <v>68.6496267812712</v>
      </c>
      <c r="K65" s="101">
        <v>6041</v>
      </c>
      <c r="L65" s="102">
        <f t="shared" si="6"/>
        <v>45.54776445751338</v>
      </c>
      <c r="M65" s="101">
        <v>0</v>
      </c>
      <c r="N65" s="102">
        <f t="shared" si="7"/>
        <v>0</v>
      </c>
      <c r="O65" s="101">
        <v>3064</v>
      </c>
      <c r="P65" s="101">
        <v>1739</v>
      </c>
      <c r="Q65" s="102">
        <f t="shared" si="8"/>
        <v>23.10186232375782</v>
      </c>
      <c r="R65" s="101">
        <v>169</v>
      </c>
      <c r="S65" s="101" t="s">
        <v>426</v>
      </c>
      <c r="T65" s="101"/>
      <c r="U65" s="101"/>
      <c r="V65" s="101"/>
      <c r="W65" s="105" t="s">
        <v>426</v>
      </c>
      <c r="X65" s="105"/>
      <c r="Y65" s="105"/>
      <c r="Z65" s="105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</row>
    <row r="66" spans="1:58" ht="12" customHeight="1">
      <c r="A66" s="103" t="s">
        <v>113</v>
      </c>
      <c r="B66" s="104" t="s">
        <v>324</v>
      </c>
      <c r="C66" s="103" t="s">
        <v>404</v>
      </c>
      <c r="D66" s="101">
        <f t="shared" si="1"/>
        <v>3160</v>
      </c>
      <c r="E66" s="101">
        <f t="shared" si="2"/>
        <v>643</v>
      </c>
      <c r="F66" s="102">
        <f t="shared" si="3"/>
        <v>20.348101265822784</v>
      </c>
      <c r="G66" s="101">
        <v>643</v>
      </c>
      <c r="H66" s="101">
        <v>0</v>
      </c>
      <c r="I66" s="101">
        <f t="shared" si="4"/>
        <v>2517</v>
      </c>
      <c r="J66" s="102">
        <f t="shared" si="5"/>
        <v>79.65189873417722</v>
      </c>
      <c r="K66" s="101">
        <v>1726</v>
      </c>
      <c r="L66" s="102">
        <f t="shared" si="6"/>
        <v>54.620253164556964</v>
      </c>
      <c r="M66" s="101">
        <v>0</v>
      </c>
      <c r="N66" s="102">
        <f t="shared" si="7"/>
        <v>0</v>
      </c>
      <c r="O66" s="101">
        <v>791</v>
      </c>
      <c r="P66" s="101">
        <v>445</v>
      </c>
      <c r="Q66" s="102">
        <f t="shared" si="8"/>
        <v>25.031645569620252</v>
      </c>
      <c r="R66" s="101">
        <v>33</v>
      </c>
      <c r="S66" s="101" t="s">
        <v>426</v>
      </c>
      <c r="T66" s="101"/>
      <c r="U66" s="101"/>
      <c r="V66" s="101"/>
      <c r="W66" s="105" t="s">
        <v>426</v>
      </c>
      <c r="X66" s="105"/>
      <c r="Y66" s="105"/>
      <c r="Z66" s="105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</row>
    <row r="67" spans="1:58" ht="12" customHeight="1">
      <c r="A67" s="103" t="s">
        <v>113</v>
      </c>
      <c r="B67" s="104" t="s">
        <v>325</v>
      </c>
      <c r="C67" s="103" t="s">
        <v>405</v>
      </c>
      <c r="D67" s="101">
        <f t="shared" si="1"/>
        <v>2103</v>
      </c>
      <c r="E67" s="101">
        <f t="shared" si="2"/>
        <v>598</v>
      </c>
      <c r="F67" s="102">
        <f t="shared" si="3"/>
        <v>28.43556823585354</v>
      </c>
      <c r="G67" s="101">
        <v>598</v>
      </c>
      <c r="H67" s="101">
        <v>0</v>
      </c>
      <c r="I67" s="101">
        <f t="shared" si="4"/>
        <v>1505</v>
      </c>
      <c r="J67" s="102">
        <f t="shared" si="5"/>
        <v>71.56443176414645</v>
      </c>
      <c r="K67" s="101">
        <v>0</v>
      </c>
      <c r="L67" s="102">
        <f t="shared" si="6"/>
        <v>0</v>
      </c>
      <c r="M67" s="101">
        <v>0</v>
      </c>
      <c r="N67" s="102">
        <f t="shared" si="7"/>
        <v>0</v>
      </c>
      <c r="O67" s="101">
        <v>1505</v>
      </c>
      <c r="P67" s="101">
        <v>1457</v>
      </c>
      <c r="Q67" s="102">
        <f t="shared" si="8"/>
        <v>71.56443176414645</v>
      </c>
      <c r="R67" s="101">
        <v>18</v>
      </c>
      <c r="S67" s="101"/>
      <c r="T67" s="101"/>
      <c r="U67" s="101"/>
      <c r="V67" s="101" t="s">
        <v>426</v>
      </c>
      <c r="W67" s="105"/>
      <c r="X67" s="105" t="s">
        <v>426</v>
      </c>
      <c r="Y67" s="105"/>
      <c r="Z67" s="105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</row>
    <row r="68" spans="1:58" ht="12" customHeight="1">
      <c r="A68" s="103" t="s">
        <v>113</v>
      </c>
      <c r="B68" s="104" t="s">
        <v>326</v>
      </c>
      <c r="C68" s="103" t="s">
        <v>406</v>
      </c>
      <c r="D68" s="101">
        <f t="shared" si="1"/>
        <v>15191</v>
      </c>
      <c r="E68" s="101">
        <f t="shared" si="2"/>
        <v>1042</v>
      </c>
      <c r="F68" s="102">
        <f t="shared" si="3"/>
        <v>6.859324600092159</v>
      </c>
      <c r="G68" s="101">
        <v>1042</v>
      </c>
      <c r="H68" s="101">
        <v>0</v>
      </c>
      <c r="I68" s="101">
        <f t="shared" si="4"/>
        <v>14149</v>
      </c>
      <c r="J68" s="102">
        <f t="shared" si="5"/>
        <v>93.14067539990783</v>
      </c>
      <c r="K68" s="101">
        <v>13219</v>
      </c>
      <c r="L68" s="102">
        <f t="shared" si="6"/>
        <v>87.018629451649</v>
      </c>
      <c r="M68" s="101">
        <v>0</v>
      </c>
      <c r="N68" s="102">
        <f t="shared" si="7"/>
        <v>0</v>
      </c>
      <c r="O68" s="101">
        <v>930</v>
      </c>
      <c r="P68" s="101">
        <v>624</v>
      </c>
      <c r="Q68" s="102">
        <f t="shared" si="8"/>
        <v>6.122045948258838</v>
      </c>
      <c r="R68" s="101">
        <v>197</v>
      </c>
      <c r="S68" s="101" t="s">
        <v>426</v>
      </c>
      <c r="T68" s="101"/>
      <c r="U68" s="101"/>
      <c r="V68" s="101"/>
      <c r="W68" s="105" t="s">
        <v>426</v>
      </c>
      <c r="X68" s="105"/>
      <c r="Y68" s="105"/>
      <c r="Z68" s="105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</row>
    <row r="69" spans="1:58" ht="12" customHeight="1">
      <c r="A69" s="103" t="s">
        <v>113</v>
      </c>
      <c r="B69" s="104" t="s">
        <v>327</v>
      </c>
      <c r="C69" s="103" t="s">
        <v>407</v>
      </c>
      <c r="D69" s="101">
        <f t="shared" si="1"/>
        <v>8646</v>
      </c>
      <c r="E69" s="101">
        <f t="shared" si="2"/>
        <v>492</v>
      </c>
      <c r="F69" s="102">
        <f t="shared" si="3"/>
        <v>5.690492713393477</v>
      </c>
      <c r="G69" s="101">
        <v>492</v>
      </c>
      <c r="H69" s="101">
        <v>0</v>
      </c>
      <c r="I69" s="101">
        <f t="shared" si="4"/>
        <v>8154</v>
      </c>
      <c r="J69" s="102">
        <f t="shared" si="5"/>
        <v>94.30950728660652</v>
      </c>
      <c r="K69" s="101">
        <v>7867</v>
      </c>
      <c r="L69" s="102">
        <f t="shared" si="6"/>
        <v>90.99005320379366</v>
      </c>
      <c r="M69" s="101">
        <v>0</v>
      </c>
      <c r="N69" s="102">
        <f t="shared" si="7"/>
        <v>0</v>
      </c>
      <c r="O69" s="101">
        <v>287</v>
      </c>
      <c r="P69" s="101">
        <v>287</v>
      </c>
      <c r="Q69" s="102">
        <f t="shared" si="8"/>
        <v>3.319454082812862</v>
      </c>
      <c r="R69" s="101">
        <v>85</v>
      </c>
      <c r="S69" s="101" t="s">
        <v>426</v>
      </c>
      <c r="T69" s="101"/>
      <c r="U69" s="101"/>
      <c r="V69" s="101"/>
      <c r="W69" s="105" t="s">
        <v>426</v>
      </c>
      <c r="X69" s="105"/>
      <c r="Y69" s="105"/>
      <c r="Z69" s="105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</row>
    <row r="70" spans="1:58" ht="12" customHeight="1">
      <c r="A70" s="103" t="s">
        <v>113</v>
      </c>
      <c r="B70" s="104" t="s">
        <v>328</v>
      </c>
      <c r="C70" s="103" t="s">
        <v>408</v>
      </c>
      <c r="D70" s="101">
        <f t="shared" si="1"/>
        <v>4941</v>
      </c>
      <c r="E70" s="101">
        <f t="shared" si="2"/>
        <v>178</v>
      </c>
      <c r="F70" s="102">
        <f t="shared" si="3"/>
        <v>3.602509613438575</v>
      </c>
      <c r="G70" s="101">
        <v>178</v>
      </c>
      <c r="H70" s="101">
        <v>0</v>
      </c>
      <c r="I70" s="101">
        <f t="shared" si="4"/>
        <v>4763</v>
      </c>
      <c r="J70" s="102">
        <f t="shared" si="5"/>
        <v>96.39749038656143</v>
      </c>
      <c r="K70" s="101">
        <v>3683</v>
      </c>
      <c r="L70" s="102">
        <f t="shared" si="6"/>
        <v>74.53956688929367</v>
      </c>
      <c r="M70" s="101">
        <v>0</v>
      </c>
      <c r="N70" s="102">
        <f t="shared" si="7"/>
        <v>0</v>
      </c>
      <c r="O70" s="101">
        <v>1080</v>
      </c>
      <c r="P70" s="101">
        <v>38</v>
      </c>
      <c r="Q70" s="102">
        <f t="shared" si="8"/>
        <v>21.85792349726776</v>
      </c>
      <c r="R70" s="101">
        <v>36</v>
      </c>
      <c r="S70" s="101" t="s">
        <v>426</v>
      </c>
      <c r="T70" s="101"/>
      <c r="U70" s="101"/>
      <c r="V70" s="101"/>
      <c r="W70" s="105" t="s">
        <v>426</v>
      </c>
      <c r="X70" s="105"/>
      <c r="Y70" s="105"/>
      <c r="Z70" s="105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</row>
    <row r="71" spans="1:58" ht="12" customHeight="1">
      <c r="A71" s="103" t="s">
        <v>113</v>
      </c>
      <c r="B71" s="104" t="s">
        <v>329</v>
      </c>
      <c r="C71" s="103" t="s">
        <v>409</v>
      </c>
      <c r="D71" s="101">
        <f t="shared" si="1"/>
        <v>5591</v>
      </c>
      <c r="E71" s="101">
        <f t="shared" si="2"/>
        <v>1046</v>
      </c>
      <c r="F71" s="102">
        <f t="shared" si="3"/>
        <v>18.708638883920585</v>
      </c>
      <c r="G71" s="101">
        <v>1046</v>
      </c>
      <c r="H71" s="101">
        <v>0</v>
      </c>
      <c r="I71" s="101">
        <f t="shared" si="4"/>
        <v>4545</v>
      </c>
      <c r="J71" s="102">
        <f t="shared" si="5"/>
        <v>81.29136111607941</v>
      </c>
      <c r="K71" s="101">
        <v>2843</v>
      </c>
      <c r="L71" s="102">
        <f t="shared" si="6"/>
        <v>50.8495796816312</v>
      </c>
      <c r="M71" s="101">
        <v>0</v>
      </c>
      <c r="N71" s="102">
        <f t="shared" si="7"/>
        <v>0</v>
      </c>
      <c r="O71" s="101">
        <v>1702</v>
      </c>
      <c r="P71" s="101">
        <v>1702</v>
      </c>
      <c r="Q71" s="102">
        <f t="shared" si="8"/>
        <v>30.441781434448224</v>
      </c>
      <c r="R71" s="101">
        <v>83</v>
      </c>
      <c r="S71" s="101" t="s">
        <v>426</v>
      </c>
      <c r="T71" s="101"/>
      <c r="U71" s="101"/>
      <c r="V71" s="101"/>
      <c r="W71" s="105" t="s">
        <v>426</v>
      </c>
      <c r="X71" s="105"/>
      <c r="Y71" s="105"/>
      <c r="Z71" s="105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</row>
    <row r="72" spans="1:58" ht="12" customHeight="1">
      <c r="A72" s="103" t="s">
        <v>113</v>
      </c>
      <c r="B72" s="104" t="s">
        <v>330</v>
      </c>
      <c r="C72" s="103" t="s">
        <v>410</v>
      </c>
      <c r="D72" s="101">
        <f t="shared" si="1"/>
        <v>10673</v>
      </c>
      <c r="E72" s="101">
        <f t="shared" si="2"/>
        <v>3181</v>
      </c>
      <c r="F72" s="102">
        <f t="shared" si="3"/>
        <v>29.804178768855994</v>
      </c>
      <c r="G72" s="101">
        <v>2999</v>
      </c>
      <c r="H72" s="101">
        <v>182</v>
      </c>
      <c r="I72" s="101">
        <f t="shared" si="4"/>
        <v>7492</v>
      </c>
      <c r="J72" s="102">
        <f t="shared" si="5"/>
        <v>70.19582123114401</v>
      </c>
      <c r="K72" s="101">
        <v>6433</v>
      </c>
      <c r="L72" s="102">
        <f t="shared" si="6"/>
        <v>60.2735875573878</v>
      </c>
      <c r="M72" s="101">
        <v>0</v>
      </c>
      <c r="N72" s="102">
        <f t="shared" si="7"/>
        <v>0</v>
      </c>
      <c r="O72" s="101">
        <v>1059</v>
      </c>
      <c r="P72" s="101">
        <v>1059</v>
      </c>
      <c r="Q72" s="102">
        <f t="shared" si="8"/>
        <v>9.922233673756207</v>
      </c>
      <c r="R72" s="101">
        <v>88</v>
      </c>
      <c r="S72" s="101" t="s">
        <v>426</v>
      </c>
      <c r="T72" s="101"/>
      <c r="U72" s="101"/>
      <c r="V72" s="101"/>
      <c r="W72" s="105" t="s">
        <v>426</v>
      </c>
      <c r="X72" s="105"/>
      <c r="Y72" s="105"/>
      <c r="Z72" s="105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</row>
    <row r="73" spans="1:58" ht="12" customHeight="1">
      <c r="A73" s="103" t="s">
        <v>113</v>
      </c>
      <c r="B73" s="104" t="s">
        <v>331</v>
      </c>
      <c r="C73" s="103" t="s">
        <v>411</v>
      </c>
      <c r="D73" s="101">
        <f aca="true" t="shared" si="9" ref="D73:D87">+SUM(E73,+I73)</f>
        <v>10029</v>
      </c>
      <c r="E73" s="101">
        <f aca="true" t="shared" si="10" ref="E73:E87">+SUM(G73,+H73)</f>
        <v>1193</v>
      </c>
      <c r="F73" s="102">
        <f aca="true" t="shared" si="11" ref="F73:F87">IF(D73&gt;0,E73/D73*100,0)</f>
        <v>11.895503041180575</v>
      </c>
      <c r="G73" s="101">
        <v>1193</v>
      </c>
      <c r="H73" s="101">
        <v>0</v>
      </c>
      <c r="I73" s="101">
        <f aca="true" t="shared" si="12" ref="I73:I87">+SUM(K73,+M73,+O73)</f>
        <v>8836</v>
      </c>
      <c r="J73" s="102">
        <f aca="true" t="shared" si="13" ref="J73:J87">IF($D73&gt;0,I73/$D73*100,0)</f>
        <v>88.10449695881942</v>
      </c>
      <c r="K73" s="101">
        <v>8366</v>
      </c>
      <c r="L73" s="102">
        <f aca="true" t="shared" si="14" ref="L73:L87">IF($D73&gt;0,K73/$D73*100,0)</f>
        <v>83.41808754611625</v>
      </c>
      <c r="M73" s="101">
        <v>0</v>
      </c>
      <c r="N73" s="102">
        <f aca="true" t="shared" si="15" ref="N73:N87">IF($D73&gt;0,M73/$D73*100,0)</f>
        <v>0</v>
      </c>
      <c r="O73" s="101">
        <v>470</v>
      </c>
      <c r="P73" s="101">
        <v>315</v>
      </c>
      <c r="Q73" s="102">
        <f aca="true" t="shared" si="16" ref="Q73:Q87">IF($D73&gt;0,O73/$D73*100,0)</f>
        <v>4.686409412703161</v>
      </c>
      <c r="R73" s="101">
        <v>217</v>
      </c>
      <c r="S73" s="101" t="s">
        <v>426</v>
      </c>
      <c r="T73" s="101"/>
      <c r="U73" s="101"/>
      <c r="V73" s="101"/>
      <c r="W73" s="105" t="s">
        <v>426</v>
      </c>
      <c r="X73" s="105"/>
      <c r="Y73" s="105"/>
      <c r="Z73" s="105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</row>
    <row r="74" spans="1:58" ht="12" customHeight="1">
      <c r="A74" s="103" t="s">
        <v>113</v>
      </c>
      <c r="B74" s="104" t="s">
        <v>332</v>
      </c>
      <c r="C74" s="103" t="s">
        <v>412</v>
      </c>
      <c r="D74" s="101">
        <f t="shared" si="9"/>
        <v>9260</v>
      </c>
      <c r="E74" s="101">
        <f t="shared" si="10"/>
        <v>1735</v>
      </c>
      <c r="F74" s="102">
        <f t="shared" si="11"/>
        <v>18.736501079913605</v>
      </c>
      <c r="G74" s="101">
        <v>1735</v>
      </c>
      <c r="H74" s="101">
        <v>0</v>
      </c>
      <c r="I74" s="101">
        <f t="shared" si="12"/>
        <v>7525</v>
      </c>
      <c r="J74" s="102">
        <f t="shared" si="13"/>
        <v>81.26349892008639</v>
      </c>
      <c r="K74" s="101">
        <v>4745</v>
      </c>
      <c r="L74" s="102">
        <f t="shared" si="14"/>
        <v>51.24190064794817</v>
      </c>
      <c r="M74" s="101">
        <v>0</v>
      </c>
      <c r="N74" s="102">
        <f t="shared" si="15"/>
        <v>0</v>
      </c>
      <c r="O74" s="101">
        <v>2780</v>
      </c>
      <c r="P74" s="101">
        <v>2482</v>
      </c>
      <c r="Q74" s="102">
        <f t="shared" si="16"/>
        <v>30.021598272138228</v>
      </c>
      <c r="R74" s="101">
        <v>119</v>
      </c>
      <c r="S74" s="101" t="s">
        <v>426</v>
      </c>
      <c r="T74" s="101"/>
      <c r="U74" s="101"/>
      <c r="V74" s="101"/>
      <c r="W74" s="105" t="s">
        <v>426</v>
      </c>
      <c r="X74" s="105"/>
      <c r="Y74" s="105"/>
      <c r="Z74" s="105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</row>
    <row r="75" spans="1:58" ht="12" customHeight="1">
      <c r="A75" s="103" t="s">
        <v>113</v>
      </c>
      <c r="B75" s="104" t="s">
        <v>333</v>
      </c>
      <c r="C75" s="103" t="s">
        <v>413</v>
      </c>
      <c r="D75" s="101">
        <f t="shared" si="9"/>
        <v>3495</v>
      </c>
      <c r="E75" s="101">
        <f t="shared" si="10"/>
        <v>1035</v>
      </c>
      <c r="F75" s="102">
        <f t="shared" si="11"/>
        <v>29.613733905579398</v>
      </c>
      <c r="G75" s="101">
        <v>1031</v>
      </c>
      <c r="H75" s="101">
        <v>4</v>
      </c>
      <c r="I75" s="101">
        <f t="shared" si="12"/>
        <v>2460</v>
      </c>
      <c r="J75" s="102">
        <f t="shared" si="13"/>
        <v>70.3862660944206</v>
      </c>
      <c r="K75" s="101">
        <v>393</v>
      </c>
      <c r="L75" s="102">
        <f t="shared" si="14"/>
        <v>11.244635193133048</v>
      </c>
      <c r="M75" s="101">
        <v>0</v>
      </c>
      <c r="N75" s="102">
        <f t="shared" si="15"/>
        <v>0</v>
      </c>
      <c r="O75" s="101">
        <v>2067</v>
      </c>
      <c r="P75" s="101">
        <v>1200</v>
      </c>
      <c r="Q75" s="102">
        <f t="shared" si="16"/>
        <v>59.141630901287556</v>
      </c>
      <c r="R75" s="101">
        <v>58</v>
      </c>
      <c r="S75" s="101" t="s">
        <v>426</v>
      </c>
      <c r="T75" s="101"/>
      <c r="U75" s="101"/>
      <c r="V75" s="101"/>
      <c r="W75" s="105" t="s">
        <v>426</v>
      </c>
      <c r="X75" s="105"/>
      <c r="Y75" s="105"/>
      <c r="Z75" s="105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</row>
    <row r="76" spans="1:58" ht="12" customHeight="1">
      <c r="A76" s="103" t="s">
        <v>113</v>
      </c>
      <c r="B76" s="104" t="s">
        <v>334</v>
      </c>
      <c r="C76" s="103" t="s">
        <v>414</v>
      </c>
      <c r="D76" s="101">
        <f t="shared" si="9"/>
        <v>16313</v>
      </c>
      <c r="E76" s="101">
        <f t="shared" si="10"/>
        <v>7231</v>
      </c>
      <c r="F76" s="102">
        <f t="shared" si="11"/>
        <v>44.326610678599884</v>
      </c>
      <c r="G76" s="101">
        <v>7231</v>
      </c>
      <c r="H76" s="101">
        <v>0</v>
      </c>
      <c r="I76" s="101">
        <f t="shared" si="12"/>
        <v>9082</v>
      </c>
      <c r="J76" s="102">
        <f t="shared" si="13"/>
        <v>55.673389321400116</v>
      </c>
      <c r="K76" s="101">
        <v>5781</v>
      </c>
      <c r="L76" s="102">
        <f t="shared" si="14"/>
        <v>35.43799423772451</v>
      </c>
      <c r="M76" s="101">
        <v>0</v>
      </c>
      <c r="N76" s="102">
        <f t="shared" si="15"/>
        <v>0</v>
      </c>
      <c r="O76" s="101">
        <v>3301</v>
      </c>
      <c r="P76" s="101">
        <v>2837</v>
      </c>
      <c r="Q76" s="102">
        <f t="shared" si="16"/>
        <v>20.2353950836756</v>
      </c>
      <c r="R76" s="101">
        <v>568</v>
      </c>
      <c r="S76" s="101" t="s">
        <v>426</v>
      </c>
      <c r="T76" s="101"/>
      <c r="U76" s="101"/>
      <c r="V76" s="101"/>
      <c r="W76" s="105" t="s">
        <v>426</v>
      </c>
      <c r="X76" s="105"/>
      <c r="Y76" s="105"/>
      <c r="Z76" s="105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</row>
    <row r="77" spans="1:58" ht="12" customHeight="1">
      <c r="A77" s="103" t="s">
        <v>113</v>
      </c>
      <c r="B77" s="104" t="s">
        <v>335</v>
      </c>
      <c r="C77" s="103" t="s">
        <v>415</v>
      </c>
      <c r="D77" s="101">
        <f t="shared" si="9"/>
        <v>11557</v>
      </c>
      <c r="E77" s="101">
        <f t="shared" si="10"/>
        <v>982</v>
      </c>
      <c r="F77" s="102">
        <f t="shared" si="11"/>
        <v>8.497014796227395</v>
      </c>
      <c r="G77" s="101">
        <v>982</v>
      </c>
      <c r="H77" s="101">
        <v>0</v>
      </c>
      <c r="I77" s="101">
        <f t="shared" si="12"/>
        <v>10575</v>
      </c>
      <c r="J77" s="102">
        <f t="shared" si="13"/>
        <v>91.5029852037726</v>
      </c>
      <c r="K77" s="101">
        <v>8321</v>
      </c>
      <c r="L77" s="102">
        <f t="shared" si="14"/>
        <v>71.99965388941767</v>
      </c>
      <c r="M77" s="101">
        <v>0</v>
      </c>
      <c r="N77" s="102">
        <f t="shared" si="15"/>
        <v>0</v>
      </c>
      <c r="O77" s="101">
        <v>2254</v>
      </c>
      <c r="P77" s="101">
        <v>44</v>
      </c>
      <c r="Q77" s="102">
        <f t="shared" si="16"/>
        <v>19.503331314354934</v>
      </c>
      <c r="R77" s="101">
        <v>59</v>
      </c>
      <c r="S77" s="101" t="s">
        <v>426</v>
      </c>
      <c r="T77" s="101"/>
      <c r="U77" s="101"/>
      <c r="V77" s="101"/>
      <c r="W77" s="105" t="s">
        <v>426</v>
      </c>
      <c r="X77" s="105"/>
      <c r="Y77" s="105"/>
      <c r="Z77" s="105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</row>
    <row r="78" spans="1:58" ht="12" customHeight="1">
      <c r="A78" s="103" t="s">
        <v>113</v>
      </c>
      <c r="B78" s="104" t="s">
        <v>336</v>
      </c>
      <c r="C78" s="103" t="s">
        <v>416</v>
      </c>
      <c r="D78" s="101">
        <f t="shared" si="9"/>
        <v>7871</v>
      </c>
      <c r="E78" s="101">
        <f t="shared" si="10"/>
        <v>882</v>
      </c>
      <c r="F78" s="102">
        <f t="shared" si="11"/>
        <v>11.20569177995172</v>
      </c>
      <c r="G78" s="101">
        <v>882</v>
      </c>
      <c r="H78" s="101">
        <v>0</v>
      </c>
      <c r="I78" s="101">
        <f t="shared" si="12"/>
        <v>6989</v>
      </c>
      <c r="J78" s="102">
        <f t="shared" si="13"/>
        <v>88.79430822004828</v>
      </c>
      <c r="K78" s="101">
        <v>3167</v>
      </c>
      <c r="L78" s="102">
        <f t="shared" si="14"/>
        <v>40.23631050692415</v>
      </c>
      <c r="M78" s="101">
        <v>3621</v>
      </c>
      <c r="N78" s="102">
        <f t="shared" si="15"/>
        <v>46.00431965442765</v>
      </c>
      <c r="O78" s="101">
        <v>201</v>
      </c>
      <c r="P78" s="101">
        <v>133</v>
      </c>
      <c r="Q78" s="102">
        <f t="shared" si="16"/>
        <v>2.5536780586964807</v>
      </c>
      <c r="R78" s="101">
        <v>52</v>
      </c>
      <c r="S78" s="101" t="s">
        <v>426</v>
      </c>
      <c r="T78" s="101"/>
      <c r="U78" s="101"/>
      <c r="V78" s="101"/>
      <c r="W78" s="105" t="s">
        <v>426</v>
      </c>
      <c r="X78" s="105"/>
      <c r="Y78" s="105"/>
      <c r="Z78" s="105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</row>
    <row r="79" spans="1:58" ht="12" customHeight="1">
      <c r="A79" s="103" t="s">
        <v>113</v>
      </c>
      <c r="B79" s="104" t="s">
        <v>337</v>
      </c>
      <c r="C79" s="103" t="s">
        <v>417</v>
      </c>
      <c r="D79" s="101">
        <f t="shared" si="9"/>
        <v>14577</v>
      </c>
      <c r="E79" s="101">
        <f t="shared" si="10"/>
        <v>2973</v>
      </c>
      <c r="F79" s="102">
        <f t="shared" si="11"/>
        <v>20.395143033546</v>
      </c>
      <c r="G79" s="101">
        <v>2973</v>
      </c>
      <c r="H79" s="101">
        <v>0</v>
      </c>
      <c r="I79" s="101">
        <f t="shared" si="12"/>
        <v>11604</v>
      </c>
      <c r="J79" s="102">
        <f t="shared" si="13"/>
        <v>79.60485696645401</v>
      </c>
      <c r="K79" s="101">
        <v>8135</v>
      </c>
      <c r="L79" s="102">
        <f t="shared" si="14"/>
        <v>55.80709336626192</v>
      </c>
      <c r="M79" s="101">
        <v>0</v>
      </c>
      <c r="N79" s="102">
        <f t="shared" si="15"/>
        <v>0</v>
      </c>
      <c r="O79" s="101">
        <v>3469</v>
      </c>
      <c r="P79" s="101">
        <v>3018</v>
      </c>
      <c r="Q79" s="102">
        <f t="shared" si="16"/>
        <v>23.797763600192084</v>
      </c>
      <c r="R79" s="101">
        <v>130</v>
      </c>
      <c r="S79" s="101" t="s">
        <v>426</v>
      </c>
      <c r="T79" s="101"/>
      <c r="U79" s="101"/>
      <c r="V79" s="101"/>
      <c r="W79" s="105" t="s">
        <v>426</v>
      </c>
      <c r="X79" s="105"/>
      <c r="Y79" s="105"/>
      <c r="Z79" s="105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</row>
    <row r="80" spans="1:58" ht="12" customHeight="1">
      <c r="A80" s="103" t="s">
        <v>113</v>
      </c>
      <c r="B80" s="104" t="s">
        <v>338</v>
      </c>
      <c r="C80" s="103" t="s">
        <v>418</v>
      </c>
      <c r="D80" s="101">
        <f t="shared" si="9"/>
        <v>5384</v>
      </c>
      <c r="E80" s="101">
        <f t="shared" si="10"/>
        <v>877</v>
      </c>
      <c r="F80" s="102">
        <f t="shared" si="11"/>
        <v>16.289004457652304</v>
      </c>
      <c r="G80" s="101">
        <v>877</v>
      </c>
      <c r="H80" s="101">
        <v>0</v>
      </c>
      <c r="I80" s="101">
        <f t="shared" si="12"/>
        <v>4507</v>
      </c>
      <c r="J80" s="102">
        <f t="shared" si="13"/>
        <v>83.7109955423477</v>
      </c>
      <c r="K80" s="101">
        <v>4215</v>
      </c>
      <c r="L80" s="102">
        <f t="shared" si="14"/>
        <v>78.28751857355127</v>
      </c>
      <c r="M80" s="101">
        <v>0</v>
      </c>
      <c r="N80" s="102">
        <f t="shared" si="15"/>
        <v>0</v>
      </c>
      <c r="O80" s="101">
        <v>292</v>
      </c>
      <c r="P80" s="101">
        <v>267</v>
      </c>
      <c r="Q80" s="102">
        <f t="shared" si="16"/>
        <v>5.423476968796434</v>
      </c>
      <c r="R80" s="101">
        <v>41</v>
      </c>
      <c r="S80" s="101" t="s">
        <v>426</v>
      </c>
      <c r="T80" s="101"/>
      <c r="U80" s="101"/>
      <c r="V80" s="101"/>
      <c r="W80" s="105" t="s">
        <v>426</v>
      </c>
      <c r="X80" s="105"/>
      <c r="Y80" s="105"/>
      <c r="Z80" s="105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</row>
    <row r="81" spans="1:58" ht="12" customHeight="1">
      <c r="A81" s="103" t="s">
        <v>113</v>
      </c>
      <c r="B81" s="104" t="s">
        <v>339</v>
      </c>
      <c r="C81" s="103" t="s">
        <v>419</v>
      </c>
      <c r="D81" s="101">
        <f t="shared" si="9"/>
        <v>4151</v>
      </c>
      <c r="E81" s="101">
        <f t="shared" si="10"/>
        <v>65</v>
      </c>
      <c r="F81" s="102">
        <f t="shared" si="11"/>
        <v>1.565887737894483</v>
      </c>
      <c r="G81" s="101">
        <v>65</v>
      </c>
      <c r="H81" s="101">
        <v>0</v>
      </c>
      <c r="I81" s="101">
        <f t="shared" si="12"/>
        <v>4086</v>
      </c>
      <c r="J81" s="102">
        <f t="shared" si="13"/>
        <v>98.43411226210551</v>
      </c>
      <c r="K81" s="101">
        <v>3064</v>
      </c>
      <c r="L81" s="102">
        <f t="shared" si="14"/>
        <v>73.81353890628765</v>
      </c>
      <c r="M81" s="101">
        <v>0</v>
      </c>
      <c r="N81" s="102">
        <f t="shared" si="15"/>
        <v>0</v>
      </c>
      <c r="O81" s="101">
        <v>1022</v>
      </c>
      <c r="P81" s="101">
        <v>0</v>
      </c>
      <c r="Q81" s="102">
        <f t="shared" si="16"/>
        <v>24.620573355817875</v>
      </c>
      <c r="R81" s="101">
        <v>14</v>
      </c>
      <c r="S81" s="101" t="s">
        <v>426</v>
      </c>
      <c r="T81" s="101"/>
      <c r="U81" s="101"/>
      <c r="V81" s="101"/>
      <c r="W81" s="105" t="s">
        <v>426</v>
      </c>
      <c r="X81" s="105"/>
      <c r="Y81" s="105"/>
      <c r="Z81" s="105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</row>
    <row r="82" spans="1:58" ht="12" customHeight="1">
      <c r="A82" s="103" t="s">
        <v>113</v>
      </c>
      <c r="B82" s="104" t="s">
        <v>340</v>
      </c>
      <c r="C82" s="103" t="s">
        <v>420</v>
      </c>
      <c r="D82" s="101">
        <f t="shared" si="9"/>
        <v>5392</v>
      </c>
      <c r="E82" s="101">
        <f t="shared" si="10"/>
        <v>2214</v>
      </c>
      <c r="F82" s="102">
        <f t="shared" si="11"/>
        <v>41.060830860534125</v>
      </c>
      <c r="G82" s="101">
        <v>2214</v>
      </c>
      <c r="H82" s="101">
        <v>0</v>
      </c>
      <c r="I82" s="101">
        <f t="shared" si="12"/>
        <v>3178</v>
      </c>
      <c r="J82" s="102">
        <f t="shared" si="13"/>
        <v>58.939169139465875</v>
      </c>
      <c r="K82" s="101">
        <v>2118</v>
      </c>
      <c r="L82" s="102">
        <f t="shared" si="14"/>
        <v>39.28041543026706</v>
      </c>
      <c r="M82" s="101">
        <v>0</v>
      </c>
      <c r="N82" s="102">
        <f t="shared" si="15"/>
        <v>0</v>
      </c>
      <c r="O82" s="101">
        <v>1060</v>
      </c>
      <c r="P82" s="101">
        <v>989</v>
      </c>
      <c r="Q82" s="102">
        <f t="shared" si="16"/>
        <v>19.658753709198812</v>
      </c>
      <c r="R82" s="101">
        <v>32</v>
      </c>
      <c r="S82" s="101" t="s">
        <v>426</v>
      </c>
      <c r="T82" s="101"/>
      <c r="U82" s="101"/>
      <c r="V82" s="101"/>
      <c r="W82" s="105" t="s">
        <v>426</v>
      </c>
      <c r="X82" s="105"/>
      <c r="Y82" s="105"/>
      <c r="Z82" s="105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</row>
    <row r="83" spans="1:58" ht="12" customHeight="1">
      <c r="A83" s="103" t="s">
        <v>113</v>
      </c>
      <c r="B83" s="104" t="s">
        <v>341</v>
      </c>
      <c r="C83" s="103" t="s">
        <v>421</v>
      </c>
      <c r="D83" s="101">
        <f t="shared" si="9"/>
        <v>9910</v>
      </c>
      <c r="E83" s="101">
        <f t="shared" si="10"/>
        <v>3946</v>
      </c>
      <c r="F83" s="102">
        <f t="shared" si="11"/>
        <v>39.81836528758829</v>
      </c>
      <c r="G83" s="101">
        <v>3946</v>
      </c>
      <c r="H83" s="101">
        <v>0</v>
      </c>
      <c r="I83" s="101">
        <f t="shared" si="12"/>
        <v>5964</v>
      </c>
      <c r="J83" s="102">
        <f t="shared" si="13"/>
        <v>60.1816347124117</v>
      </c>
      <c r="K83" s="101">
        <v>1682</v>
      </c>
      <c r="L83" s="102">
        <f t="shared" si="14"/>
        <v>16.972754793138243</v>
      </c>
      <c r="M83" s="101">
        <v>0</v>
      </c>
      <c r="N83" s="102">
        <f t="shared" si="15"/>
        <v>0</v>
      </c>
      <c r="O83" s="101">
        <v>4282</v>
      </c>
      <c r="P83" s="101">
        <v>4282</v>
      </c>
      <c r="Q83" s="102">
        <f t="shared" si="16"/>
        <v>43.208879919273464</v>
      </c>
      <c r="R83" s="101">
        <v>107</v>
      </c>
      <c r="S83" s="101" t="s">
        <v>426</v>
      </c>
      <c r="T83" s="101"/>
      <c r="U83" s="101"/>
      <c r="V83" s="101"/>
      <c r="W83" s="105" t="s">
        <v>426</v>
      </c>
      <c r="X83" s="105"/>
      <c r="Y83" s="105"/>
      <c r="Z83" s="105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</row>
    <row r="84" spans="1:58" ht="12" customHeight="1">
      <c r="A84" s="103" t="s">
        <v>113</v>
      </c>
      <c r="B84" s="104" t="s">
        <v>342</v>
      </c>
      <c r="C84" s="103" t="s">
        <v>422</v>
      </c>
      <c r="D84" s="101">
        <f t="shared" si="9"/>
        <v>3167</v>
      </c>
      <c r="E84" s="101">
        <f t="shared" si="10"/>
        <v>826</v>
      </c>
      <c r="F84" s="102">
        <f t="shared" si="11"/>
        <v>26.0814651089359</v>
      </c>
      <c r="G84" s="101">
        <v>826</v>
      </c>
      <c r="H84" s="101">
        <v>0</v>
      </c>
      <c r="I84" s="101">
        <f t="shared" si="12"/>
        <v>2341</v>
      </c>
      <c r="J84" s="102">
        <f t="shared" si="13"/>
        <v>73.9185348910641</v>
      </c>
      <c r="K84" s="101">
        <v>1805</v>
      </c>
      <c r="L84" s="102">
        <f t="shared" si="14"/>
        <v>56.99400063151248</v>
      </c>
      <c r="M84" s="101">
        <v>0</v>
      </c>
      <c r="N84" s="102">
        <f t="shared" si="15"/>
        <v>0</v>
      </c>
      <c r="O84" s="101">
        <v>536</v>
      </c>
      <c r="P84" s="101">
        <v>235</v>
      </c>
      <c r="Q84" s="102">
        <f t="shared" si="16"/>
        <v>16.924534259551628</v>
      </c>
      <c r="R84" s="101">
        <v>14</v>
      </c>
      <c r="S84" s="101" t="s">
        <v>426</v>
      </c>
      <c r="T84" s="101"/>
      <c r="U84" s="101"/>
      <c r="V84" s="101"/>
      <c r="W84" s="105" t="s">
        <v>426</v>
      </c>
      <c r="X84" s="105"/>
      <c r="Y84" s="105"/>
      <c r="Z84" s="105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</row>
    <row r="85" spans="1:58" ht="12" customHeight="1">
      <c r="A85" s="103" t="s">
        <v>113</v>
      </c>
      <c r="B85" s="104" t="s">
        <v>343</v>
      </c>
      <c r="C85" s="103" t="s">
        <v>423</v>
      </c>
      <c r="D85" s="101">
        <f t="shared" si="9"/>
        <v>2351</v>
      </c>
      <c r="E85" s="101">
        <f t="shared" si="10"/>
        <v>808</v>
      </c>
      <c r="F85" s="102">
        <f t="shared" si="11"/>
        <v>34.368353891960865</v>
      </c>
      <c r="G85" s="101">
        <v>808</v>
      </c>
      <c r="H85" s="101">
        <v>0</v>
      </c>
      <c r="I85" s="101">
        <f t="shared" si="12"/>
        <v>1543</v>
      </c>
      <c r="J85" s="102">
        <f t="shared" si="13"/>
        <v>65.63164610803913</v>
      </c>
      <c r="K85" s="101">
        <v>997</v>
      </c>
      <c r="L85" s="102">
        <f t="shared" si="14"/>
        <v>42.407486176095276</v>
      </c>
      <c r="M85" s="101">
        <v>0</v>
      </c>
      <c r="N85" s="102">
        <f t="shared" si="15"/>
        <v>0</v>
      </c>
      <c r="O85" s="101">
        <v>546</v>
      </c>
      <c r="P85" s="101">
        <v>546</v>
      </c>
      <c r="Q85" s="102">
        <f t="shared" si="16"/>
        <v>23.224159931943852</v>
      </c>
      <c r="R85" s="101">
        <v>6</v>
      </c>
      <c r="S85" s="101" t="s">
        <v>426</v>
      </c>
      <c r="T85" s="101"/>
      <c r="U85" s="101"/>
      <c r="V85" s="101"/>
      <c r="W85" s="105" t="s">
        <v>426</v>
      </c>
      <c r="X85" s="105"/>
      <c r="Y85" s="105"/>
      <c r="Z85" s="105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</row>
    <row r="86" spans="1:58" ht="12" customHeight="1">
      <c r="A86" s="103" t="s">
        <v>113</v>
      </c>
      <c r="B86" s="104" t="s">
        <v>344</v>
      </c>
      <c r="C86" s="103" t="s">
        <v>424</v>
      </c>
      <c r="D86" s="101">
        <f t="shared" si="9"/>
        <v>12746</v>
      </c>
      <c r="E86" s="101">
        <f t="shared" si="10"/>
        <v>2721</v>
      </c>
      <c r="F86" s="102">
        <f t="shared" si="11"/>
        <v>21.347873842774202</v>
      </c>
      <c r="G86" s="101">
        <v>2721</v>
      </c>
      <c r="H86" s="101">
        <v>0</v>
      </c>
      <c r="I86" s="101">
        <f t="shared" si="12"/>
        <v>10025</v>
      </c>
      <c r="J86" s="102">
        <f t="shared" si="13"/>
        <v>78.6521261572258</v>
      </c>
      <c r="K86" s="101">
        <v>3544</v>
      </c>
      <c r="L86" s="102">
        <f t="shared" si="14"/>
        <v>27.804801506354938</v>
      </c>
      <c r="M86" s="101">
        <v>0</v>
      </c>
      <c r="N86" s="102">
        <f t="shared" si="15"/>
        <v>0</v>
      </c>
      <c r="O86" s="101">
        <v>6481</v>
      </c>
      <c r="P86" s="101">
        <v>6436</v>
      </c>
      <c r="Q86" s="102">
        <f t="shared" si="16"/>
        <v>50.84732465087086</v>
      </c>
      <c r="R86" s="101">
        <v>75</v>
      </c>
      <c r="S86" s="101" t="s">
        <v>426</v>
      </c>
      <c r="T86" s="101"/>
      <c r="U86" s="101"/>
      <c r="V86" s="101"/>
      <c r="W86" s="105" t="s">
        <v>426</v>
      </c>
      <c r="X86" s="105"/>
      <c r="Y86" s="105"/>
      <c r="Z86" s="105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</row>
    <row r="87" spans="1:58" ht="12" customHeight="1">
      <c r="A87" s="103" t="s">
        <v>113</v>
      </c>
      <c r="B87" s="104" t="s">
        <v>345</v>
      </c>
      <c r="C87" s="103" t="s">
        <v>425</v>
      </c>
      <c r="D87" s="101">
        <f t="shared" si="9"/>
        <v>2387</v>
      </c>
      <c r="E87" s="101">
        <f t="shared" si="10"/>
        <v>745</v>
      </c>
      <c r="F87" s="102">
        <f t="shared" si="11"/>
        <v>31.21072475911186</v>
      </c>
      <c r="G87" s="101">
        <v>745</v>
      </c>
      <c r="H87" s="101">
        <v>0</v>
      </c>
      <c r="I87" s="101">
        <f t="shared" si="12"/>
        <v>1642</v>
      </c>
      <c r="J87" s="102">
        <f t="shared" si="13"/>
        <v>68.78927524088814</v>
      </c>
      <c r="K87" s="101">
        <v>0</v>
      </c>
      <c r="L87" s="102">
        <f t="shared" si="14"/>
        <v>0</v>
      </c>
      <c r="M87" s="101">
        <v>0</v>
      </c>
      <c r="N87" s="102">
        <f t="shared" si="15"/>
        <v>0</v>
      </c>
      <c r="O87" s="101">
        <v>1642</v>
      </c>
      <c r="P87" s="101">
        <v>1632</v>
      </c>
      <c r="Q87" s="102">
        <f t="shared" si="16"/>
        <v>68.78927524088814</v>
      </c>
      <c r="R87" s="101">
        <v>19</v>
      </c>
      <c r="S87" s="101" t="s">
        <v>426</v>
      </c>
      <c r="T87" s="101"/>
      <c r="U87" s="101"/>
      <c r="V87" s="101"/>
      <c r="W87" s="105" t="s">
        <v>426</v>
      </c>
      <c r="X87" s="105"/>
      <c r="Y87" s="105"/>
      <c r="Z87" s="105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428</v>
      </c>
      <c r="B7" s="109" t="s">
        <v>429</v>
      </c>
      <c r="C7" s="108" t="s">
        <v>427</v>
      </c>
      <c r="D7" s="110">
        <f aca="true" t="shared" si="0" ref="D7:AI7">SUM(D8:D87)</f>
        <v>509489</v>
      </c>
      <c r="E7" s="110">
        <f t="shared" si="0"/>
        <v>5115</v>
      </c>
      <c r="F7" s="110">
        <f t="shared" si="0"/>
        <v>2892</v>
      </c>
      <c r="G7" s="110">
        <f t="shared" si="0"/>
        <v>2223</v>
      </c>
      <c r="H7" s="110">
        <f t="shared" si="0"/>
        <v>93182</v>
      </c>
      <c r="I7" s="110">
        <f t="shared" si="0"/>
        <v>75917</v>
      </c>
      <c r="J7" s="110">
        <f t="shared" si="0"/>
        <v>17265</v>
      </c>
      <c r="K7" s="110">
        <f t="shared" si="0"/>
        <v>411192</v>
      </c>
      <c r="L7" s="110">
        <f t="shared" si="0"/>
        <v>273581</v>
      </c>
      <c r="M7" s="110">
        <f t="shared" si="0"/>
        <v>137611</v>
      </c>
      <c r="N7" s="110">
        <f t="shared" si="0"/>
        <v>510872</v>
      </c>
      <c r="O7" s="110">
        <f t="shared" si="0"/>
        <v>351569</v>
      </c>
      <c r="P7" s="110">
        <f t="shared" si="0"/>
        <v>347608</v>
      </c>
      <c r="Q7" s="110">
        <f t="shared" si="0"/>
        <v>0</v>
      </c>
      <c r="R7" s="110">
        <f t="shared" si="0"/>
        <v>0</v>
      </c>
      <c r="S7" s="110">
        <f t="shared" si="0"/>
        <v>3770</v>
      </c>
      <c r="T7" s="110">
        <f t="shared" si="0"/>
        <v>191</v>
      </c>
      <c r="U7" s="110">
        <f t="shared" si="0"/>
        <v>0</v>
      </c>
      <c r="V7" s="110">
        <f t="shared" si="0"/>
        <v>158661</v>
      </c>
      <c r="W7" s="110">
        <f t="shared" si="0"/>
        <v>151500</v>
      </c>
      <c r="X7" s="110">
        <f t="shared" si="0"/>
        <v>2566</v>
      </c>
      <c r="Y7" s="110">
        <f t="shared" si="0"/>
        <v>0</v>
      </c>
      <c r="Z7" s="110">
        <f t="shared" si="0"/>
        <v>3955</v>
      </c>
      <c r="AA7" s="110">
        <f t="shared" si="0"/>
        <v>0</v>
      </c>
      <c r="AB7" s="110">
        <f t="shared" si="0"/>
        <v>640</v>
      </c>
      <c r="AC7" s="110">
        <f t="shared" si="0"/>
        <v>642</v>
      </c>
      <c r="AD7" s="110">
        <f t="shared" si="0"/>
        <v>642</v>
      </c>
      <c r="AE7" s="110">
        <f t="shared" si="0"/>
        <v>0</v>
      </c>
      <c r="AF7" s="110">
        <f t="shared" si="0"/>
        <v>7622</v>
      </c>
      <c r="AG7" s="110">
        <f t="shared" si="0"/>
        <v>7622</v>
      </c>
      <c r="AH7" s="110">
        <f t="shared" si="0"/>
        <v>0</v>
      </c>
      <c r="AI7" s="110">
        <f t="shared" si="0"/>
        <v>0</v>
      </c>
      <c r="AJ7" s="110">
        <f aca="true" t="shared" si="1" ref="AJ7:BC7">SUM(AJ8:AJ87)</f>
        <v>32235</v>
      </c>
      <c r="AK7" s="110">
        <f t="shared" si="1"/>
        <v>11863</v>
      </c>
      <c r="AL7" s="110">
        <f t="shared" si="1"/>
        <v>13405</v>
      </c>
      <c r="AM7" s="110">
        <f t="shared" si="1"/>
        <v>1704</v>
      </c>
      <c r="AN7" s="110">
        <f t="shared" si="1"/>
        <v>1060</v>
      </c>
      <c r="AO7" s="110">
        <f t="shared" si="1"/>
        <v>0</v>
      </c>
      <c r="AP7" s="110">
        <f t="shared" si="1"/>
        <v>2516</v>
      </c>
      <c r="AQ7" s="110">
        <f t="shared" si="1"/>
        <v>669</v>
      </c>
      <c r="AR7" s="110">
        <f t="shared" si="1"/>
        <v>0</v>
      </c>
      <c r="AS7" s="110">
        <f t="shared" si="1"/>
        <v>1018</v>
      </c>
      <c r="AT7" s="110">
        <f t="shared" si="1"/>
        <v>847</v>
      </c>
      <c r="AU7" s="110">
        <f t="shared" si="1"/>
        <v>685</v>
      </c>
      <c r="AV7" s="110">
        <f t="shared" si="1"/>
        <v>26</v>
      </c>
      <c r="AW7" s="110">
        <f t="shared" si="1"/>
        <v>136</v>
      </c>
      <c r="AX7" s="110">
        <f t="shared" si="1"/>
        <v>0</v>
      </c>
      <c r="AY7" s="110">
        <f t="shared" si="1"/>
        <v>0</v>
      </c>
      <c r="AZ7" s="110">
        <f t="shared" si="1"/>
        <v>651</v>
      </c>
      <c r="BA7" s="110">
        <f t="shared" si="1"/>
        <v>651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113</v>
      </c>
      <c r="B8" s="112" t="s">
        <v>266</v>
      </c>
      <c r="C8" s="111" t="s">
        <v>346</v>
      </c>
      <c r="D8" s="101">
        <f>SUM(E8,+H8,+K8)</f>
        <v>80878</v>
      </c>
      <c r="E8" s="101">
        <f>SUM(F8:G8)</f>
        <v>1</v>
      </c>
      <c r="F8" s="101">
        <v>1</v>
      </c>
      <c r="G8" s="101">
        <v>0</v>
      </c>
      <c r="H8" s="101">
        <f>SUM(I8:J8)</f>
        <v>71921</v>
      </c>
      <c r="I8" s="101">
        <v>61759</v>
      </c>
      <c r="J8" s="101">
        <v>10162</v>
      </c>
      <c r="K8" s="101">
        <f>SUM(L8:M8)</f>
        <v>8956</v>
      </c>
      <c r="L8" s="101">
        <v>6682</v>
      </c>
      <c r="M8" s="101">
        <v>2274</v>
      </c>
      <c r="N8" s="101">
        <f>SUM(O8,+V8,+AC8)</f>
        <v>80878</v>
      </c>
      <c r="O8" s="101">
        <f>SUM(P8:U8)</f>
        <v>68442</v>
      </c>
      <c r="P8" s="101">
        <v>68435</v>
      </c>
      <c r="Q8" s="101">
        <v>0</v>
      </c>
      <c r="R8" s="101">
        <v>0</v>
      </c>
      <c r="S8" s="101">
        <v>7</v>
      </c>
      <c r="T8" s="101">
        <v>0</v>
      </c>
      <c r="U8" s="101">
        <v>0</v>
      </c>
      <c r="V8" s="101">
        <f>SUM(W8:AB8)</f>
        <v>12436</v>
      </c>
      <c r="W8" s="101">
        <v>11796</v>
      </c>
      <c r="X8" s="101">
        <v>0</v>
      </c>
      <c r="Y8" s="101">
        <v>0</v>
      </c>
      <c r="Z8" s="101">
        <v>0</v>
      </c>
      <c r="AA8" s="101">
        <v>0</v>
      </c>
      <c r="AB8" s="101">
        <v>640</v>
      </c>
      <c r="AC8" s="101">
        <f>SUM(AD8:AE8)</f>
        <v>0</v>
      </c>
      <c r="AD8" s="101">
        <v>0</v>
      </c>
      <c r="AE8" s="101">
        <v>0</v>
      </c>
      <c r="AF8" s="101">
        <f>SUM(AG8:AI8)</f>
        <v>1043</v>
      </c>
      <c r="AG8" s="101">
        <v>1043</v>
      </c>
      <c r="AH8" s="101">
        <v>0</v>
      </c>
      <c r="AI8" s="101">
        <v>0</v>
      </c>
      <c r="AJ8" s="101">
        <f>SUM(AK8:AS8)</f>
        <v>13084</v>
      </c>
      <c r="AK8" s="101">
        <v>420</v>
      </c>
      <c r="AL8" s="101">
        <v>11656</v>
      </c>
      <c r="AM8" s="101">
        <v>154</v>
      </c>
      <c r="AN8" s="101">
        <v>854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48</v>
      </c>
      <c r="AU8" s="101">
        <v>17</v>
      </c>
      <c r="AV8" s="101">
        <v>18</v>
      </c>
      <c r="AW8" s="101">
        <v>13</v>
      </c>
      <c r="AX8" s="101">
        <v>0</v>
      </c>
      <c r="AY8" s="101">
        <v>0</v>
      </c>
      <c r="AZ8" s="101">
        <f>SUM(BA8:BC8)</f>
        <v>147</v>
      </c>
      <c r="BA8" s="101">
        <v>147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113</v>
      </c>
      <c r="B9" s="112" t="s">
        <v>267</v>
      </c>
      <c r="C9" s="111" t="s">
        <v>347</v>
      </c>
      <c r="D9" s="101">
        <f aca="true" t="shared" si="2" ref="D9:D72">SUM(E9,+H9,+K9)</f>
        <v>12894</v>
      </c>
      <c r="E9" s="101">
        <f aca="true" t="shared" si="3" ref="E9:E72">SUM(F9:G9)</f>
        <v>34</v>
      </c>
      <c r="F9" s="101">
        <v>34</v>
      </c>
      <c r="G9" s="101">
        <v>0</v>
      </c>
      <c r="H9" s="101">
        <f aca="true" t="shared" si="4" ref="H9:H72">SUM(I9:J9)</f>
        <v>0</v>
      </c>
      <c r="I9" s="101">
        <v>0</v>
      </c>
      <c r="J9" s="101">
        <v>0</v>
      </c>
      <c r="K9" s="101">
        <f aca="true" t="shared" si="5" ref="K9:K72">SUM(L9:M9)</f>
        <v>12860</v>
      </c>
      <c r="L9" s="101">
        <v>7478</v>
      </c>
      <c r="M9" s="101">
        <v>5382</v>
      </c>
      <c r="N9" s="101">
        <f aca="true" t="shared" si="6" ref="N9:N72">SUM(O9,+V9,+AC9)</f>
        <v>12894</v>
      </c>
      <c r="O9" s="101">
        <f aca="true" t="shared" si="7" ref="O9:O72">SUM(P9:U9)</f>
        <v>7512</v>
      </c>
      <c r="P9" s="101">
        <v>7512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72">SUM(W9:AB9)</f>
        <v>5382</v>
      </c>
      <c r="W9" s="101">
        <v>5382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72">SUM(AD9:AE9)</f>
        <v>0</v>
      </c>
      <c r="AD9" s="101">
        <v>0</v>
      </c>
      <c r="AE9" s="101">
        <v>0</v>
      </c>
      <c r="AF9" s="101">
        <f aca="true" t="shared" si="10" ref="AF9:AF72">SUM(AG9:AI9)</f>
        <v>519</v>
      </c>
      <c r="AG9" s="101">
        <v>519</v>
      </c>
      <c r="AH9" s="101">
        <v>0</v>
      </c>
      <c r="AI9" s="101">
        <v>0</v>
      </c>
      <c r="AJ9" s="101">
        <f aca="true" t="shared" si="11" ref="AJ9:AJ72">SUM(AK9:AS9)</f>
        <v>519</v>
      </c>
      <c r="AK9" s="101">
        <v>0</v>
      </c>
      <c r="AL9" s="101">
        <v>0</v>
      </c>
      <c r="AM9" s="101">
        <v>519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72">SUM(AU9:AY9)</f>
        <v>73</v>
      </c>
      <c r="AU9" s="101">
        <v>0</v>
      </c>
      <c r="AV9" s="101">
        <v>0</v>
      </c>
      <c r="AW9" s="101">
        <v>73</v>
      </c>
      <c r="AX9" s="101">
        <v>0</v>
      </c>
      <c r="AY9" s="101">
        <v>0</v>
      </c>
      <c r="AZ9" s="101">
        <f aca="true" t="shared" si="13" ref="AZ9:AZ7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113</v>
      </c>
      <c r="B10" s="112" t="s">
        <v>268</v>
      </c>
      <c r="C10" s="111" t="s">
        <v>348</v>
      </c>
      <c r="D10" s="101">
        <f t="shared" si="2"/>
        <v>41958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41958</v>
      </c>
      <c r="L10" s="101">
        <v>25333</v>
      </c>
      <c r="M10" s="101">
        <v>16625</v>
      </c>
      <c r="N10" s="101">
        <f t="shared" si="6"/>
        <v>41958</v>
      </c>
      <c r="O10" s="101">
        <f t="shared" si="7"/>
        <v>25333</v>
      </c>
      <c r="P10" s="101">
        <v>25333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16625</v>
      </c>
      <c r="W10" s="101">
        <v>16625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121</v>
      </c>
      <c r="AG10" s="101">
        <v>121</v>
      </c>
      <c r="AH10" s="101">
        <v>0</v>
      </c>
      <c r="AI10" s="101">
        <v>0</v>
      </c>
      <c r="AJ10" s="101">
        <f t="shared" si="11"/>
        <v>121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121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121</v>
      </c>
      <c r="BA10" s="101">
        <v>121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113</v>
      </c>
      <c r="B11" s="112" t="s">
        <v>269</v>
      </c>
      <c r="C11" s="111" t="s">
        <v>349</v>
      </c>
      <c r="D11" s="101">
        <f t="shared" si="2"/>
        <v>1771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1771</v>
      </c>
      <c r="L11" s="101">
        <v>1685</v>
      </c>
      <c r="M11" s="101">
        <v>86</v>
      </c>
      <c r="N11" s="101">
        <f t="shared" si="6"/>
        <v>1771</v>
      </c>
      <c r="O11" s="101">
        <f t="shared" si="7"/>
        <v>1685</v>
      </c>
      <c r="P11" s="101">
        <v>1685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86</v>
      </c>
      <c r="W11" s="101">
        <v>86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8</v>
      </c>
      <c r="AG11" s="101">
        <v>8</v>
      </c>
      <c r="AH11" s="101">
        <v>0</v>
      </c>
      <c r="AI11" s="101">
        <v>0</v>
      </c>
      <c r="AJ11" s="101">
        <f t="shared" si="11"/>
        <v>1771</v>
      </c>
      <c r="AK11" s="101">
        <v>1771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8</v>
      </c>
      <c r="AU11" s="101">
        <v>8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113</v>
      </c>
      <c r="B12" s="112" t="s">
        <v>270</v>
      </c>
      <c r="C12" s="111" t="s">
        <v>350</v>
      </c>
      <c r="D12" s="101">
        <f t="shared" si="2"/>
        <v>20596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20596</v>
      </c>
      <c r="L12" s="101">
        <v>15717</v>
      </c>
      <c r="M12" s="101">
        <v>4879</v>
      </c>
      <c r="N12" s="101">
        <f t="shared" si="6"/>
        <v>20598</v>
      </c>
      <c r="O12" s="101">
        <f t="shared" si="7"/>
        <v>15717</v>
      </c>
      <c r="P12" s="101">
        <v>15717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4879</v>
      </c>
      <c r="W12" s="101">
        <v>4879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2</v>
      </c>
      <c r="AD12" s="101">
        <v>2</v>
      </c>
      <c r="AE12" s="101">
        <v>0</v>
      </c>
      <c r="AF12" s="101">
        <f t="shared" si="10"/>
        <v>116</v>
      </c>
      <c r="AG12" s="101">
        <v>116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116</v>
      </c>
      <c r="AU12" s="101">
        <v>116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7</v>
      </c>
      <c r="BA12" s="101">
        <v>7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113</v>
      </c>
      <c r="B13" s="112" t="s">
        <v>271</v>
      </c>
      <c r="C13" s="111" t="s">
        <v>351</v>
      </c>
      <c r="D13" s="101">
        <f t="shared" si="2"/>
        <v>7130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7130</v>
      </c>
      <c r="L13" s="101">
        <v>5591</v>
      </c>
      <c r="M13" s="101">
        <v>1539</v>
      </c>
      <c r="N13" s="101">
        <f t="shared" si="6"/>
        <v>7130</v>
      </c>
      <c r="O13" s="101">
        <f t="shared" si="7"/>
        <v>5591</v>
      </c>
      <c r="P13" s="101">
        <v>5591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1539</v>
      </c>
      <c r="W13" s="101">
        <v>1539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22</v>
      </c>
      <c r="AG13" s="101">
        <v>22</v>
      </c>
      <c r="AH13" s="101">
        <v>0</v>
      </c>
      <c r="AI13" s="101">
        <v>0</v>
      </c>
      <c r="AJ13" s="101">
        <f t="shared" si="11"/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22</v>
      </c>
      <c r="AU13" s="101">
        <v>22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113</v>
      </c>
      <c r="B14" s="112" t="s">
        <v>272</v>
      </c>
      <c r="C14" s="111" t="s">
        <v>352</v>
      </c>
      <c r="D14" s="101">
        <f t="shared" si="2"/>
        <v>12314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12314</v>
      </c>
      <c r="L14" s="101">
        <v>11265</v>
      </c>
      <c r="M14" s="101">
        <v>1049</v>
      </c>
      <c r="N14" s="101">
        <f t="shared" si="6"/>
        <v>12314</v>
      </c>
      <c r="O14" s="101">
        <f t="shared" si="7"/>
        <v>11265</v>
      </c>
      <c r="P14" s="101">
        <v>11265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1049</v>
      </c>
      <c r="W14" s="101">
        <v>1049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0</v>
      </c>
      <c r="AG14" s="101">
        <v>0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113</v>
      </c>
      <c r="B15" s="112" t="s">
        <v>273</v>
      </c>
      <c r="C15" s="111" t="s">
        <v>353</v>
      </c>
      <c r="D15" s="101">
        <f t="shared" si="2"/>
        <v>19053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19053</v>
      </c>
      <c r="L15" s="101">
        <v>12851</v>
      </c>
      <c r="M15" s="101">
        <v>6202</v>
      </c>
      <c r="N15" s="101">
        <f t="shared" si="6"/>
        <v>19053</v>
      </c>
      <c r="O15" s="101">
        <f t="shared" si="7"/>
        <v>12851</v>
      </c>
      <c r="P15" s="101">
        <v>12851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6202</v>
      </c>
      <c r="W15" s="101">
        <v>6202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106</v>
      </c>
      <c r="AG15" s="101">
        <v>106</v>
      </c>
      <c r="AH15" s="101">
        <v>0</v>
      </c>
      <c r="AI15" s="101">
        <v>0</v>
      </c>
      <c r="AJ15" s="101">
        <f t="shared" si="11"/>
        <v>106</v>
      </c>
      <c r="AK15" s="101">
        <v>0</v>
      </c>
      <c r="AL15" s="101">
        <v>0</v>
      </c>
      <c r="AM15" s="101">
        <v>106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10</v>
      </c>
      <c r="AU15" s="101">
        <v>0</v>
      </c>
      <c r="AV15" s="101">
        <v>0</v>
      </c>
      <c r="AW15" s="101">
        <v>10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113</v>
      </c>
      <c r="B16" s="112" t="s">
        <v>274</v>
      </c>
      <c r="C16" s="111" t="s">
        <v>354</v>
      </c>
      <c r="D16" s="101">
        <f t="shared" si="2"/>
        <v>28256</v>
      </c>
      <c r="E16" s="101">
        <f t="shared" si="3"/>
        <v>217</v>
      </c>
      <c r="F16" s="101">
        <v>217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28039</v>
      </c>
      <c r="L16" s="101">
        <v>18896</v>
      </c>
      <c r="M16" s="101">
        <v>9143</v>
      </c>
      <c r="N16" s="101">
        <f t="shared" si="6"/>
        <v>28256</v>
      </c>
      <c r="O16" s="101">
        <f t="shared" si="7"/>
        <v>19113</v>
      </c>
      <c r="P16" s="101">
        <v>19113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9143</v>
      </c>
      <c r="W16" s="101">
        <v>9143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1</v>
      </c>
      <c r="AG16" s="101">
        <v>1</v>
      </c>
      <c r="AH16" s="101">
        <v>0</v>
      </c>
      <c r="AI16" s="101">
        <v>0</v>
      </c>
      <c r="AJ16" s="101">
        <f t="shared" si="11"/>
        <v>1002</v>
      </c>
      <c r="AK16" s="101">
        <v>21</v>
      </c>
      <c r="AL16" s="101">
        <v>981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1</v>
      </c>
      <c r="AU16" s="101">
        <v>1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113</v>
      </c>
      <c r="B17" s="112" t="s">
        <v>275</v>
      </c>
      <c r="C17" s="111" t="s">
        <v>355</v>
      </c>
      <c r="D17" s="101">
        <f t="shared" si="2"/>
        <v>9552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9552</v>
      </c>
      <c r="L17" s="101">
        <v>7492</v>
      </c>
      <c r="M17" s="101">
        <v>2060</v>
      </c>
      <c r="N17" s="101">
        <f t="shared" si="6"/>
        <v>9566</v>
      </c>
      <c r="O17" s="101">
        <f t="shared" si="7"/>
        <v>7492</v>
      </c>
      <c r="P17" s="101">
        <v>7492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2060</v>
      </c>
      <c r="W17" s="101">
        <v>2060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14</v>
      </c>
      <c r="AD17" s="101">
        <v>14</v>
      </c>
      <c r="AE17" s="101">
        <v>0</v>
      </c>
      <c r="AF17" s="101">
        <f t="shared" si="10"/>
        <v>33</v>
      </c>
      <c r="AG17" s="101">
        <v>33</v>
      </c>
      <c r="AH17" s="101">
        <v>0</v>
      </c>
      <c r="AI17" s="101">
        <v>0</v>
      </c>
      <c r="AJ17" s="101">
        <f t="shared" si="11"/>
        <v>1016</v>
      </c>
      <c r="AK17" s="101">
        <v>1016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33</v>
      </c>
      <c r="AU17" s="101">
        <v>33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113</v>
      </c>
      <c r="B18" s="112" t="s">
        <v>276</v>
      </c>
      <c r="C18" s="111" t="s">
        <v>356</v>
      </c>
      <c r="D18" s="101">
        <f t="shared" si="2"/>
        <v>9955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9955</v>
      </c>
      <c r="L18" s="101">
        <v>7275</v>
      </c>
      <c r="M18" s="101">
        <v>2680</v>
      </c>
      <c r="N18" s="101">
        <f t="shared" si="6"/>
        <v>9955</v>
      </c>
      <c r="O18" s="101">
        <f t="shared" si="7"/>
        <v>7275</v>
      </c>
      <c r="P18" s="101">
        <v>7275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2680</v>
      </c>
      <c r="W18" s="101">
        <v>2680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59</v>
      </c>
      <c r="AG18" s="101">
        <v>59</v>
      </c>
      <c r="AH18" s="101">
        <v>0</v>
      </c>
      <c r="AI18" s="101">
        <v>0</v>
      </c>
      <c r="AJ18" s="101">
        <f t="shared" si="11"/>
        <v>492</v>
      </c>
      <c r="AK18" s="101">
        <v>492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59</v>
      </c>
      <c r="AU18" s="101">
        <v>59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113</v>
      </c>
      <c r="B19" s="112" t="s">
        <v>277</v>
      </c>
      <c r="C19" s="111" t="s">
        <v>357</v>
      </c>
      <c r="D19" s="101">
        <f t="shared" si="2"/>
        <v>13848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13848</v>
      </c>
      <c r="L19" s="101">
        <v>9017</v>
      </c>
      <c r="M19" s="101">
        <v>4831</v>
      </c>
      <c r="N19" s="101">
        <f t="shared" si="6"/>
        <v>13848</v>
      </c>
      <c r="O19" s="101">
        <f t="shared" si="7"/>
        <v>9017</v>
      </c>
      <c r="P19" s="101">
        <v>9017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4831</v>
      </c>
      <c r="W19" s="101">
        <v>4831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58</v>
      </c>
      <c r="AG19" s="101">
        <v>58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58</v>
      </c>
      <c r="AU19" s="101">
        <v>58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113</v>
      </c>
      <c r="B20" s="112" t="s">
        <v>278</v>
      </c>
      <c r="C20" s="111" t="s">
        <v>358</v>
      </c>
      <c r="D20" s="101">
        <f t="shared" si="2"/>
        <v>5381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5381</v>
      </c>
      <c r="L20" s="101">
        <v>2949</v>
      </c>
      <c r="M20" s="101">
        <v>2432</v>
      </c>
      <c r="N20" s="101">
        <f t="shared" si="6"/>
        <v>5381</v>
      </c>
      <c r="O20" s="101">
        <f t="shared" si="7"/>
        <v>2949</v>
      </c>
      <c r="P20" s="101">
        <v>2949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2432</v>
      </c>
      <c r="W20" s="101">
        <v>2432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19</v>
      </c>
      <c r="AG20" s="101">
        <v>19</v>
      </c>
      <c r="AH20" s="101">
        <v>0</v>
      </c>
      <c r="AI20" s="101">
        <v>0</v>
      </c>
      <c r="AJ20" s="101">
        <f t="shared" si="11"/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19</v>
      </c>
      <c r="AU20" s="101">
        <v>19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6</v>
      </c>
      <c r="BA20" s="101">
        <v>6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113</v>
      </c>
      <c r="B21" s="112" t="s">
        <v>279</v>
      </c>
      <c r="C21" s="111" t="s">
        <v>359</v>
      </c>
      <c r="D21" s="101">
        <f t="shared" si="2"/>
        <v>6544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6544</v>
      </c>
      <c r="L21" s="101">
        <v>4955</v>
      </c>
      <c r="M21" s="101">
        <v>1589</v>
      </c>
      <c r="N21" s="101">
        <f t="shared" si="6"/>
        <v>6544</v>
      </c>
      <c r="O21" s="101">
        <f t="shared" si="7"/>
        <v>4955</v>
      </c>
      <c r="P21" s="101">
        <v>4955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1589</v>
      </c>
      <c r="W21" s="101">
        <v>1589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21</v>
      </c>
      <c r="AG21" s="101">
        <v>21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21</v>
      </c>
      <c r="AU21" s="101">
        <v>21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113</v>
      </c>
      <c r="B22" s="112" t="s">
        <v>280</v>
      </c>
      <c r="C22" s="111" t="s">
        <v>360</v>
      </c>
      <c r="D22" s="101">
        <f t="shared" si="2"/>
        <v>7611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7611</v>
      </c>
      <c r="L22" s="101">
        <v>3763</v>
      </c>
      <c r="M22" s="101">
        <v>3848</v>
      </c>
      <c r="N22" s="101">
        <f t="shared" si="6"/>
        <v>7611</v>
      </c>
      <c r="O22" s="101">
        <f t="shared" si="7"/>
        <v>3763</v>
      </c>
      <c r="P22" s="101">
        <v>0</v>
      </c>
      <c r="Q22" s="101">
        <v>0</v>
      </c>
      <c r="R22" s="101">
        <v>0</v>
      </c>
      <c r="S22" s="101">
        <v>3763</v>
      </c>
      <c r="T22" s="101">
        <v>0</v>
      </c>
      <c r="U22" s="101">
        <v>0</v>
      </c>
      <c r="V22" s="101">
        <f t="shared" si="8"/>
        <v>3848</v>
      </c>
      <c r="W22" s="101">
        <v>0</v>
      </c>
      <c r="X22" s="101">
        <v>0</v>
      </c>
      <c r="Y22" s="101">
        <v>0</v>
      </c>
      <c r="Z22" s="101">
        <v>3848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18</v>
      </c>
      <c r="AG22" s="101">
        <v>18</v>
      </c>
      <c r="AH22" s="101">
        <v>0</v>
      </c>
      <c r="AI22" s="101">
        <v>0</v>
      </c>
      <c r="AJ22" s="101">
        <f t="shared" si="11"/>
        <v>18</v>
      </c>
      <c r="AK22" s="101">
        <v>0</v>
      </c>
      <c r="AL22" s="101">
        <v>0</v>
      </c>
      <c r="AM22" s="101">
        <v>18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113</v>
      </c>
      <c r="B23" s="112" t="s">
        <v>281</v>
      </c>
      <c r="C23" s="111" t="s">
        <v>361</v>
      </c>
      <c r="D23" s="101">
        <f t="shared" si="2"/>
        <v>29695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29695</v>
      </c>
      <c r="L23" s="101">
        <v>17661</v>
      </c>
      <c r="M23" s="101">
        <v>12034</v>
      </c>
      <c r="N23" s="101">
        <f t="shared" si="6"/>
        <v>29695</v>
      </c>
      <c r="O23" s="101">
        <f t="shared" si="7"/>
        <v>17661</v>
      </c>
      <c r="P23" s="101">
        <v>17661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12034</v>
      </c>
      <c r="W23" s="101">
        <v>12034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1666</v>
      </c>
      <c r="AG23" s="101">
        <v>1666</v>
      </c>
      <c r="AH23" s="101">
        <v>0</v>
      </c>
      <c r="AI23" s="101">
        <v>0</v>
      </c>
      <c r="AJ23" s="101">
        <f t="shared" si="11"/>
        <v>1656</v>
      </c>
      <c r="AK23" s="101">
        <v>0</v>
      </c>
      <c r="AL23" s="101">
        <v>0</v>
      </c>
      <c r="AM23" s="101">
        <v>7</v>
      </c>
      <c r="AN23" s="101">
        <v>115</v>
      </c>
      <c r="AO23" s="101">
        <v>0</v>
      </c>
      <c r="AP23" s="101">
        <v>1429</v>
      </c>
      <c r="AQ23" s="101">
        <v>105</v>
      </c>
      <c r="AR23" s="101">
        <v>0</v>
      </c>
      <c r="AS23" s="101">
        <v>0</v>
      </c>
      <c r="AT23" s="101">
        <f t="shared" si="12"/>
        <v>10</v>
      </c>
      <c r="AU23" s="101">
        <v>2</v>
      </c>
      <c r="AV23" s="101">
        <v>8</v>
      </c>
      <c r="AW23" s="101">
        <v>0</v>
      </c>
      <c r="AX23" s="101">
        <v>0</v>
      </c>
      <c r="AY23" s="101">
        <v>0</v>
      </c>
      <c r="AZ23" s="101">
        <f t="shared" si="13"/>
        <v>106</v>
      </c>
      <c r="BA23" s="101">
        <v>106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113</v>
      </c>
      <c r="B24" s="112" t="s">
        <v>282</v>
      </c>
      <c r="C24" s="111" t="s">
        <v>362</v>
      </c>
      <c r="D24" s="101">
        <f t="shared" si="2"/>
        <v>24829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24829</v>
      </c>
      <c r="L24" s="101">
        <v>18209</v>
      </c>
      <c r="M24" s="101">
        <v>6620</v>
      </c>
      <c r="N24" s="101">
        <f t="shared" si="6"/>
        <v>24829</v>
      </c>
      <c r="O24" s="101">
        <f t="shared" si="7"/>
        <v>18209</v>
      </c>
      <c r="P24" s="101">
        <v>18209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6620</v>
      </c>
      <c r="W24" s="101">
        <v>6620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44</v>
      </c>
      <c r="AG24" s="101">
        <v>44</v>
      </c>
      <c r="AH24" s="101">
        <v>0</v>
      </c>
      <c r="AI24" s="101">
        <v>0</v>
      </c>
      <c r="AJ24" s="101">
        <f t="shared" si="11"/>
        <v>241</v>
      </c>
      <c r="AK24" s="101">
        <v>0</v>
      </c>
      <c r="AL24" s="101">
        <v>197</v>
      </c>
      <c r="AM24" s="101">
        <v>44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113</v>
      </c>
      <c r="B25" s="112" t="s">
        <v>283</v>
      </c>
      <c r="C25" s="111" t="s">
        <v>363</v>
      </c>
      <c r="D25" s="101">
        <f t="shared" si="2"/>
        <v>6925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6925</v>
      </c>
      <c r="L25" s="101">
        <v>4972</v>
      </c>
      <c r="M25" s="101">
        <v>1953</v>
      </c>
      <c r="N25" s="101">
        <f t="shared" si="6"/>
        <v>7446</v>
      </c>
      <c r="O25" s="101">
        <f t="shared" si="7"/>
        <v>4049</v>
      </c>
      <c r="P25" s="101">
        <v>4049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3397</v>
      </c>
      <c r="W25" s="101">
        <v>3397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536</v>
      </c>
      <c r="AG25" s="101">
        <v>536</v>
      </c>
      <c r="AH25" s="101">
        <v>0</v>
      </c>
      <c r="AI25" s="101">
        <v>0</v>
      </c>
      <c r="AJ25" s="101">
        <f t="shared" si="11"/>
        <v>536</v>
      </c>
      <c r="AK25" s="101">
        <v>0</v>
      </c>
      <c r="AL25" s="101">
        <v>0</v>
      </c>
      <c r="AM25" s="101">
        <v>3</v>
      </c>
      <c r="AN25" s="101">
        <v>0</v>
      </c>
      <c r="AO25" s="101">
        <v>0</v>
      </c>
      <c r="AP25" s="101">
        <v>533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17</v>
      </c>
      <c r="BA25" s="101">
        <v>17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113</v>
      </c>
      <c r="B26" s="112" t="s">
        <v>284</v>
      </c>
      <c r="C26" s="111" t="s">
        <v>364</v>
      </c>
      <c r="D26" s="101">
        <f t="shared" si="2"/>
        <v>24753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24753</v>
      </c>
      <c r="L26" s="101">
        <v>17103</v>
      </c>
      <c r="M26" s="101">
        <v>7650</v>
      </c>
      <c r="N26" s="101">
        <f t="shared" si="6"/>
        <v>24753</v>
      </c>
      <c r="O26" s="101">
        <f t="shared" si="7"/>
        <v>17103</v>
      </c>
      <c r="P26" s="101">
        <v>17103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7650</v>
      </c>
      <c r="W26" s="101">
        <v>7650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84</v>
      </c>
      <c r="AG26" s="101">
        <v>84</v>
      </c>
      <c r="AH26" s="101">
        <v>0</v>
      </c>
      <c r="AI26" s="101">
        <v>0</v>
      </c>
      <c r="AJ26" s="101">
        <f t="shared" si="11"/>
        <v>1466</v>
      </c>
      <c r="AK26" s="101">
        <v>1466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84</v>
      </c>
      <c r="AU26" s="101">
        <v>84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113</v>
      </c>
      <c r="B27" s="112" t="s">
        <v>285</v>
      </c>
      <c r="C27" s="111" t="s">
        <v>365</v>
      </c>
      <c r="D27" s="101">
        <f t="shared" si="2"/>
        <v>2464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2464</v>
      </c>
      <c r="L27" s="101">
        <v>1817</v>
      </c>
      <c r="M27" s="101">
        <v>647</v>
      </c>
      <c r="N27" s="101">
        <f t="shared" si="6"/>
        <v>2464</v>
      </c>
      <c r="O27" s="101">
        <f t="shared" si="7"/>
        <v>1817</v>
      </c>
      <c r="P27" s="101">
        <v>1817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647</v>
      </c>
      <c r="W27" s="101">
        <v>647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89</v>
      </c>
      <c r="AG27" s="101">
        <v>89</v>
      </c>
      <c r="AH27" s="101">
        <v>0</v>
      </c>
      <c r="AI27" s="101">
        <v>0</v>
      </c>
      <c r="AJ27" s="101">
        <f t="shared" si="11"/>
        <v>89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89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113</v>
      </c>
      <c r="B28" s="112" t="s">
        <v>286</v>
      </c>
      <c r="C28" s="111" t="s">
        <v>366</v>
      </c>
      <c r="D28" s="101">
        <f t="shared" si="2"/>
        <v>1814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1814</v>
      </c>
      <c r="L28" s="101">
        <v>1106</v>
      </c>
      <c r="M28" s="101">
        <v>708</v>
      </c>
      <c r="N28" s="101">
        <f t="shared" si="6"/>
        <v>1814</v>
      </c>
      <c r="O28" s="101">
        <f t="shared" si="7"/>
        <v>1106</v>
      </c>
      <c r="P28" s="101">
        <v>1106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708</v>
      </c>
      <c r="W28" s="101">
        <v>708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65</v>
      </c>
      <c r="AG28" s="101">
        <v>65</v>
      </c>
      <c r="AH28" s="101">
        <v>0</v>
      </c>
      <c r="AI28" s="101">
        <v>0</v>
      </c>
      <c r="AJ28" s="101">
        <f t="shared" si="11"/>
        <v>65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65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113</v>
      </c>
      <c r="B29" s="112" t="s">
        <v>287</v>
      </c>
      <c r="C29" s="111" t="s">
        <v>367</v>
      </c>
      <c r="D29" s="101">
        <f t="shared" si="2"/>
        <v>1566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1566</v>
      </c>
      <c r="L29" s="101">
        <v>961</v>
      </c>
      <c r="M29" s="101">
        <v>605</v>
      </c>
      <c r="N29" s="101">
        <f t="shared" si="6"/>
        <v>1673</v>
      </c>
      <c r="O29" s="101">
        <f t="shared" si="7"/>
        <v>961</v>
      </c>
      <c r="P29" s="101">
        <v>961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712</v>
      </c>
      <c r="W29" s="101">
        <v>605</v>
      </c>
      <c r="X29" s="101">
        <v>0</v>
      </c>
      <c r="Y29" s="101">
        <v>0</v>
      </c>
      <c r="Z29" s="101">
        <v>107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0</v>
      </c>
      <c r="AG29" s="101">
        <v>0</v>
      </c>
      <c r="AH29" s="101">
        <v>0</v>
      </c>
      <c r="AI29" s="101">
        <v>0</v>
      </c>
      <c r="AJ29" s="101">
        <f t="shared" si="11"/>
        <v>57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57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113</v>
      </c>
      <c r="B30" s="112" t="s">
        <v>288</v>
      </c>
      <c r="C30" s="111" t="s">
        <v>368</v>
      </c>
      <c r="D30" s="101">
        <f t="shared" si="2"/>
        <v>608</v>
      </c>
      <c r="E30" s="101">
        <f t="shared" si="3"/>
        <v>608</v>
      </c>
      <c r="F30" s="101">
        <v>192</v>
      </c>
      <c r="G30" s="101">
        <v>416</v>
      </c>
      <c r="H30" s="101">
        <f t="shared" si="4"/>
        <v>0</v>
      </c>
      <c r="I30" s="101">
        <v>0</v>
      </c>
      <c r="J30" s="101">
        <v>0</v>
      </c>
      <c r="K30" s="101">
        <f t="shared" si="5"/>
        <v>0</v>
      </c>
      <c r="L30" s="101">
        <v>0</v>
      </c>
      <c r="M30" s="101">
        <v>0</v>
      </c>
      <c r="N30" s="101">
        <f t="shared" si="6"/>
        <v>608</v>
      </c>
      <c r="O30" s="101">
        <f t="shared" si="7"/>
        <v>192</v>
      </c>
      <c r="P30" s="101">
        <v>192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416</v>
      </c>
      <c r="W30" s="101">
        <v>416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22</v>
      </c>
      <c r="AG30" s="101">
        <v>22</v>
      </c>
      <c r="AH30" s="101">
        <v>0</v>
      </c>
      <c r="AI30" s="101">
        <v>0</v>
      </c>
      <c r="AJ30" s="101">
        <f t="shared" si="11"/>
        <v>22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22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113</v>
      </c>
      <c r="B31" s="112" t="s">
        <v>289</v>
      </c>
      <c r="C31" s="111" t="s">
        <v>369</v>
      </c>
      <c r="D31" s="101">
        <f t="shared" si="2"/>
        <v>384</v>
      </c>
      <c r="E31" s="101">
        <f t="shared" si="3"/>
        <v>0</v>
      </c>
      <c r="F31" s="101">
        <v>0</v>
      </c>
      <c r="G31" s="101">
        <v>0</v>
      </c>
      <c r="H31" s="101">
        <f t="shared" si="4"/>
        <v>384</v>
      </c>
      <c r="I31" s="101">
        <v>150</v>
      </c>
      <c r="J31" s="101">
        <v>234</v>
      </c>
      <c r="K31" s="101">
        <f t="shared" si="5"/>
        <v>0</v>
      </c>
      <c r="L31" s="101">
        <v>0</v>
      </c>
      <c r="M31" s="101">
        <v>0</v>
      </c>
      <c r="N31" s="101">
        <f t="shared" si="6"/>
        <v>384</v>
      </c>
      <c r="O31" s="101">
        <f t="shared" si="7"/>
        <v>150</v>
      </c>
      <c r="P31" s="101">
        <v>150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234</v>
      </c>
      <c r="W31" s="101">
        <v>234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14</v>
      </c>
      <c r="AG31" s="101">
        <v>14</v>
      </c>
      <c r="AH31" s="101">
        <v>0</v>
      </c>
      <c r="AI31" s="101">
        <v>0</v>
      </c>
      <c r="AJ31" s="101">
        <f t="shared" si="11"/>
        <v>14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14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113</v>
      </c>
      <c r="B32" s="112" t="s">
        <v>290</v>
      </c>
      <c r="C32" s="111" t="s">
        <v>370</v>
      </c>
      <c r="D32" s="101">
        <f t="shared" si="2"/>
        <v>4402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4402</v>
      </c>
      <c r="L32" s="101">
        <v>2725</v>
      </c>
      <c r="M32" s="101">
        <v>1677</v>
      </c>
      <c r="N32" s="101">
        <f t="shared" si="6"/>
        <v>4402</v>
      </c>
      <c r="O32" s="101">
        <f t="shared" si="7"/>
        <v>2725</v>
      </c>
      <c r="P32" s="101">
        <v>2725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1677</v>
      </c>
      <c r="W32" s="101">
        <v>1677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41</v>
      </c>
      <c r="AG32" s="101">
        <v>41</v>
      </c>
      <c r="AH32" s="101">
        <v>0</v>
      </c>
      <c r="AI32" s="101">
        <v>0</v>
      </c>
      <c r="AJ32" s="101">
        <f t="shared" si="11"/>
        <v>56</v>
      </c>
      <c r="AK32" s="101">
        <v>15</v>
      </c>
      <c r="AL32" s="101">
        <v>0</v>
      </c>
      <c r="AM32" s="101">
        <v>0</v>
      </c>
      <c r="AN32" s="101">
        <v>22</v>
      </c>
      <c r="AO32" s="101">
        <v>0</v>
      </c>
      <c r="AP32" s="101">
        <v>0</v>
      </c>
      <c r="AQ32" s="101">
        <v>19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19</v>
      </c>
      <c r="BA32" s="101">
        <v>19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113</v>
      </c>
      <c r="B33" s="112" t="s">
        <v>291</v>
      </c>
      <c r="C33" s="111" t="s">
        <v>371</v>
      </c>
      <c r="D33" s="101">
        <f t="shared" si="2"/>
        <v>10970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10970</v>
      </c>
      <c r="L33" s="101">
        <v>3492</v>
      </c>
      <c r="M33" s="101">
        <v>7478</v>
      </c>
      <c r="N33" s="101">
        <f t="shared" si="6"/>
        <v>10970</v>
      </c>
      <c r="O33" s="101">
        <f t="shared" si="7"/>
        <v>3492</v>
      </c>
      <c r="P33" s="101">
        <v>3492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7478</v>
      </c>
      <c r="W33" s="101">
        <v>7478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60</v>
      </c>
      <c r="AG33" s="101">
        <v>60</v>
      </c>
      <c r="AH33" s="101">
        <v>0</v>
      </c>
      <c r="AI33" s="101">
        <v>0</v>
      </c>
      <c r="AJ33" s="101">
        <f t="shared" si="11"/>
        <v>60</v>
      </c>
      <c r="AK33" s="101">
        <v>0</v>
      </c>
      <c r="AL33" s="101">
        <v>0</v>
      </c>
      <c r="AM33" s="101">
        <v>60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22</v>
      </c>
      <c r="BA33" s="101">
        <v>22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113</v>
      </c>
      <c r="B34" s="112" t="s">
        <v>292</v>
      </c>
      <c r="C34" s="111" t="s">
        <v>372</v>
      </c>
      <c r="D34" s="101">
        <f t="shared" si="2"/>
        <v>3679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3679</v>
      </c>
      <c r="L34" s="101">
        <v>2379</v>
      </c>
      <c r="M34" s="101">
        <v>1300</v>
      </c>
      <c r="N34" s="101">
        <f t="shared" si="6"/>
        <v>3679</v>
      </c>
      <c r="O34" s="101">
        <f t="shared" si="7"/>
        <v>2379</v>
      </c>
      <c r="P34" s="101">
        <v>2379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1300</v>
      </c>
      <c r="W34" s="101">
        <v>1300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20</v>
      </c>
      <c r="AG34" s="101">
        <v>20</v>
      </c>
      <c r="AH34" s="101">
        <v>0</v>
      </c>
      <c r="AI34" s="101">
        <v>0</v>
      </c>
      <c r="AJ34" s="101">
        <f t="shared" si="11"/>
        <v>20</v>
      </c>
      <c r="AK34" s="101">
        <v>0</v>
      </c>
      <c r="AL34" s="101">
        <v>0</v>
      </c>
      <c r="AM34" s="101">
        <v>20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84</v>
      </c>
      <c r="BA34" s="101">
        <v>84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113</v>
      </c>
      <c r="B35" s="112" t="s">
        <v>293</v>
      </c>
      <c r="C35" s="111" t="s">
        <v>373</v>
      </c>
      <c r="D35" s="101">
        <f t="shared" si="2"/>
        <v>1611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1611</v>
      </c>
      <c r="L35" s="101">
        <v>1271</v>
      </c>
      <c r="M35" s="101">
        <v>340</v>
      </c>
      <c r="N35" s="101">
        <f t="shared" si="6"/>
        <v>1611</v>
      </c>
      <c r="O35" s="101">
        <f t="shared" si="7"/>
        <v>1271</v>
      </c>
      <c r="P35" s="101">
        <v>1271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340</v>
      </c>
      <c r="W35" s="101">
        <v>340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557</v>
      </c>
      <c r="AG35" s="101">
        <v>557</v>
      </c>
      <c r="AH35" s="101">
        <v>0</v>
      </c>
      <c r="AI35" s="101">
        <v>0</v>
      </c>
      <c r="AJ35" s="101">
        <f t="shared" si="11"/>
        <v>557</v>
      </c>
      <c r="AK35" s="101">
        <v>0</v>
      </c>
      <c r="AL35" s="101">
        <v>0</v>
      </c>
      <c r="AM35" s="101">
        <v>0</v>
      </c>
      <c r="AN35" s="101">
        <v>3</v>
      </c>
      <c r="AO35" s="101">
        <v>0</v>
      </c>
      <c r="AP35" s="101">
        <v>554</v>
      </c>
      <c r="AQ35" s="101">
        <v>0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113</v>
      </c>
      <c r="B36" s="112" t="s">
        <v>294</v>
      </c>
      <c r="C36" s="111" t="s">
        <v>374</v>
      </c>
      <c r="D36" s="101">
        <f t="shared" si="2"/>
        <v>1116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1116</v>
      </c>
      <c r="L36" s="101">
        <v>988</v>
      </c>
      <c r="M36" s="101">
        <v>128</v>
      </c>
      <c r="N36" s="101">
        <f t="shared" si="6"/>
        <v>1033</v>
      </c>
      <c r="O36" s="101">
        <f t="shared" si="7"/>
        <v>899</v>
      </c>
      <c r="P36" s="101">
        <v>899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134</v>
      </c>
      <c r="W36" s="101">
        <v>134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3</v>
      </c>
      <c r="AG36" s="101">
        <v>3</v>
      </c>
      <c r="AH36" s="101">
        <v>0</v>
      </c>
      <c r="AI36" s="101">
        <v>0</v>
      </c>
      <c r="AJ36" s="101">
        <f t="shared" si="11"/>
        <v>3</v>
      </c>
      <c r="AK36" s="101">
        <v>3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3</v>
      </c>
      <c r="AU36" s="101">
        <v>3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113</v>
      </c>
      <c r="B37" s="112" t="s">
        <v>295</v>
      </c>
      <c r="C37" s="111" t="s">
        <v>375</v>
      </c>
      <c r="D37" s="101">
        <f t="shared" si="2"/>
        <v>2962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2962</v>
      </c>
      <c r="L37" s="101">
        <v>1965</v>
      </c>
      <c r="M37" s="101">
        <v>997</v>
      </c>
      <c r="N37" s="101">
        <f t="shared" si="6"/>
        <v>2962</v>
      </c>
      <c r="O37" s="101">
        <f t="shared" si="7"/>
        <v>1965</v>
      </c>
      <c r="P37" s="101">
        <v>1965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997</v>
      </c>
      <c r="W37" s="101">
        <v>997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9</v>
      </c>
      <c r="AG37" s="101">
        <v>9</v>
      </c>
      <c r="AH37" s="101">
        <v>0</v>
      </c>
      <c r="AI37" s="101">
        <v>0</v>
      </c>
      <c r="AJ37" s="101">
        <f t="shared" si="11"/>
        <v>9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9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113</v>
      </c>
      <c r="B38" s="112" t="s">
        <v>296</v>
      </c>
      <c r="C38" s="111" t="s">
        <v>376</v>
      </c>
      <c r="D38" s="101">
        <f t="shared" si="2"/>
        <v>580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580</v>
      </c>
      <c r="L38" s="101">
        <v>468</v>
      </c>
      <c r="M38" s="101">
        <v>112</v>
      </c>
      <c r="N38" s="101">
        <f t="shared" si="6"/>
        <v>580</v>
      </c>
      <c r="O38" s="101">
        <f t="shared" si="7"/>
        <v>468</v>
      </c>
      <c r="P38" s="101">
        <v>468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112</v>
      </c>
      <c r="W38" s="101">
        <v>112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3</v>
      </c>
      <c r="AG38" s="101">
        <v>3</v>
      </c>
      <c r="AH38" s="101">
        <v>0</v>
      </c>
      <c r="AI38" s="101">
        <v>0</v>
      </c>
      <c r="AJ38" s="101">
        <f t="shared" si="11"/>
        <v>580</v>
      </c>
      <c r="AK38" s="101">
        <v>580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3</v>
      </c>
      <c r="AU38" s="101">
        <v>3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113</v>
      </c>
      <c r="B39" s="112" t="s">
        <v>297</v>
      </c>
      <c r="C39" s="111" t="s">
        <v>377</v>
      </c>
      <c r="D39" s="101">
        <f t="shared" si="2"/>
        <v>4239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4239</v>
      </c>
      <c r="L39" s="101">
        <v>3016</v>
      </c>
      <c r="M39" s="101">
        <v>1223</v>
      </c>
      <c r="N39" s="101">
        <f t="shared" si="6"/>
        <v>4239</v>
      </c>
      <c r="O39" s="101">
        <f t="shared" si="7"/>
        <v>3016</v>
      </c>
      <c r="P39" s="101">
        <v>3016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1223</v>
      </c>
      <c r="W39" s="101">
        <v>1223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13</v>
      </c>
      <c r="AG39" s="101">
        <v>13</v>
      </c>
      <c r="AH39" s="101">
        <v>0</v>
      </c>
      <c r="AI39" s="101">
        <v>0</v>
      </c>
      <c r="AJ39" s="101">
        <f t="shared" si="11"/>
        <v>530</v>
      </c>
      <c r="AK39" s="101">
        <v>530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13</v>
      </c>
      <c r="AU39" s="101">
        <v>13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113</v>
      </c>
      <c r="B40" s="112" t="s">
        <v>298</v>
      </c>
      <c r="C40" s="111" t="s">
        <v>378</v>
      </c>
      <c r="D40" s="101">
        <f t="shared" si="2"/>
        <v>1825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1825</v>
      </c>
      <c r="L40" s="101">
        <v>1524</v>
      </c>
      <c r="M40" s="101">
        <v>301</v>
      </c>
      <c r="N40" s="101">
        <f t="shared" si="6"/>
        <v>1825</v>
      </c>
      <c r="O40" s="101">
        <f t="shared" si="7"/>
        <v>1524</v>
      </c>
      <c r="P40" s="101">
        <v>1524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301</v>
      </c>
      <c r="W40" s="101">
        <v>301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5</v>
      </c>
      <c r="AG40" s="101">
        <v>5</v>
      </c>
      <c r="AH40" s="101">
        <v>0</v>
      </c>
      <c r="AI40" s="101">
        <v>0</v>
      </c>
      <c r="AJ40" s="101">
        <f t="shared" si="11"/>
        <v>228</v>
      </c>
      <c r="AK40" s="101">
        <v>228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5</v>
      </c>
      <c r="AU40" s="101">
        <v>5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113</v>
      </c>
      <c r="B41" s="112" t="s">
        <v>299</v>
      </c>
      <c r="C41" s="111" t="s">
        <v>379</v>
      </c>
      <c r="D41" s="101">
        <f t="shared" si="2"/>
        <v>3232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3232</v>
      </c>
      <c r="L41" s="101">
        <v>2991</v>
      </c>
      <c r="M41" s="101">
        <v>241</v>
      </c>
      <c r="N41" s="101">
        <f t="shared" si="6"/>
        <v>3232</v>
      </c>
      <c r="O41" s="101">
        <f t="shared" si="7"/>
        <v>2991</v>
      </c>
      <c r="P41" s="101">
        <v>2991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241</v>
      </c>
      <c r="W41" s="101">
        <v>241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14</v>
      </c>
      <c r="AG41" s="101">
        <v>14</v>
      </c>
      <c r="AH41" s="101">
        <v>0</v>
      </c>
      <c r="AI41" s="101">
        <v>0</v>
      </c>
      <c r="AJ41" s="101">
        <f t="shared" si="11"/>
        <v>3232</v>
      </c>
      <c r="AK41" s="101">
        <v>3232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14</v>
      </c>
      <c r="AU41" s="101">
        <v>14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113</v>
      </c>
      <c r="B42" s="112" t="s">
        <v>300</v>
      </c>
      <c r="C42" s="111" t="s">
        <v>380</v>
      </c>
      <c r="D42" s="101">
        <f t="shared" si="2"/>
        <v>9660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9660</v>
      </c>
      <c r="L42" s="101">
        <v>7042</v>
      </c>
      <c r="M42" s="101">
        <v>2618</v>
      </c>
      <c r="N42" s="101">
        <f t="shared" si="6"/>
        <v>9660</v>
      </c>
      <c r="O42" s="101">
        <f t="shared" si="7"/>
        <v>7042</v>
      </c>
      <c r="P42" s="101">
        <v>7042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2618</v>
      </c>
      <c r="W42" s="101">
        <v>2618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1</v>
      </c>
      <c r="AG42" s="101">
        <v>1</v>
      </c>
      <c r="AH42" s="101">
        <v>0</v>
      </c>
      <c r="AI42" s="101">
        <v>0</v>
      </c>
      <c r="AJ42" s="101">
        <f t="shared" si="11"/>
        <v>342</v>
      </c>
      <c r="AK42" s="101">
        <v>7</v>
      </c>
      <c r="AL42" s="101">
        <v>335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1</v>
      </c>
      <c r="AU42" s="101">
        <v>1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113</v>
      </c>
      <c r="B43" s="112" t="s">
        <v>301</v>
      </c>
      <c r="C43" s="111" t="s">
        <v>381</v>
      </c>
      <c r="D43" s="101">
        <f t="shared" si="2"/>
        <v>3893</v>
      </c>
      <c r="E43" s="101">
        <f t="shared" si="3"/>
        <v>0</v>
      </c>
      <c r="F43" s="101">
        <v>0</v>
      </c>
      <c r="G43" s="101">
        <v>0</v>
      </c>
      <c r="H43" s="101">
        <f t="shared" si="4"/>
        <v>0</v>
      </c>
      <c r="I43" s="101">
        <v>0</v>
      </c>
      <c r="J43" s="101">
        <v>0</v>
      </c>
      <c r="K43" s="101">
        <f t="shared" si="5"/>
        <v>3893</v>
      </c>
      <c r="L43" s="101">
        <v>2567</v>
      </c>
      <c r="M43" s="101">
        <v>1326</v>
      </c>
      <c r="N43" s="101">
        <f t="shared" si="6"/>
        <v>3893</v>
      </c>
      <c r="O43" s="101">
        <f t="shared" si="7"/>
        <v>2567</v>
      </c>
      <c r="P43" s="101">
        <v>2567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1326</v>
      </c>
      <c r="W43" s="101">
        <v>1326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14</v>
      </c>
      <c r="AG43" s="101">
        <v>14</v>
      </c>
      <c r="AH43" s="101">
        <v>0</v>
      </c>
      <c r="AI43" s="101">
        <v>0</v>
      </c>
      <c r="AJ43" s="101">
        <f t="shared" si="11"/>
        <v>414</v>
      </c>
      <c r="AK43" s="101">
        <v>414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14</v>
      </c>
      <c r="AU43" s="101">
        <v>14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113</v>
      </c>
      <c r="B44" s="112" t="s">
        <v>302</v>
      </c>
      <c r="C44" s="111" t="s">
        <v>382</v>
      </c>
      <c r="D44" s="101">
        <f t="shared" si="2"/>
        <v>4698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4698</v>
      </c>
      <c r="L44" s="101">
        <v>3382</v>
      </c>
      <c r="M44" s="101">
        <v>1316</v>
      </c>
      <c r="N44" s="101">
        <f t="shared" si="6"/>
        <v>4698</v>
      </c>
      <c r="O44" s="101">
        <f t="shared" si="7"/>
        <v>3382</v>
      </c>
      <c r="P44" s="101">
        <v>3382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 t="shared" si="8"/>
        <v>1316</v>
      </c>
      <c r="W44" s="101">
        <v>1316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0</v>
      </c>
      <c r="AG44" s="101">
        <v>0</v>
      </c>
      <c r="AH44" s="101">
        <v>0</v>
      </c>
      <c r="AI44" s="101">
        <v>0</v>
      </c>
      <c r="AJ44" s="101">
        <f t="shared" si="11"/>
        <v>167</v>
      </c>
      <c r="AK44" s="101">
        <v>4</v>
      </c>
      <c r="AL44" s="101">
        <v>163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113</v>
      </c>
      <c r="B45" s="112" t="s">
        <v>303</v>
      </c>
      <c r="C45" s="111" t="s">
        <v>383</v>
      </c>
      <c r="D45" s="101">
        <f t="shared" si="2"/>
        <v>1434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1434</v>
      </c>
      <c r="L45" s="101">
        <v>1210</v>
      </c>
      <c r="M45" s="101">
        <v>224</v>
      </c>
      <c r="N45" s="101">
        <f t="shared" si="6"/>
        <v>1452</v>
      </c>
      <c r="O45" s="101">
        <f t="shared" si="7"/>
        <v>1210</v>
      </c>
      <c r="P45" s="101">
        <v>1210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224</v>
      </c>
      <c r="W45" s="101">
        <v>224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18</v>
      </c>
      <c r="AD45" s="101">
        <v>18</v>
      </c>
      <c r="AE45" s="101">
        <v>0</v>
      </c>
      <c r="AF45" s="101">
        <f t="shared" si="10"/>
        <v>5</v>
      </c>
      <c r="AG45" s="101">
        <v>5</v>
      </c>
      <c r="AH45" s="101">
        <v>0</v>
      </c>
      <c r="AI45" s="101">
        <v>0</v>
      </c>
      <c r="AJ45" s="101">
        <f t="shared" si="11"/>
        <v>153</v>
      </c>
      <c r="AK45" s="101">
        <v>153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 t="shared" si="12"/>
        <v>5</v>
      </c>
      <c r="AU45" s="101">
        <v>5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113</v>
      </c>
      <c r="B46" s="112" t="s">
        <v>304</v>
      </c>
      <c r="C46" s="111" t="s">
        <v>384</v>
      </c>
      <c r="D46" s="101">
        <f t="shared" si="2"/>
        <v>715</v>
      </c>
      <c r="E46" s="101">
        <f t="shared" si="3"/>
        <v>0</v>
      </c>
      <c r="F46" s="101">
        <v>0</v>
      </c>
      <c r="G46" s="101">
        <v>0</v>
      </c>
      <c r="H46" s="101">
        <f t="shared" si="4"/>
        <v>0</v>
      </c>
      <c r="I46" s="101">
        <v>0</v>
      </c>
      <c r="J46" s="101">
        <v>0</v>
      </c>
      <c r="K46" s="101">
        <f t="shared" si="5"/>
        <v>715</v>
      </c>
      <c r="L46" s="101">
        <v>532</v>
      </c>
      <c r="M46" s="101">
        <v>183</v>
      </c>
      <c r="N46" s="101">
        <f t="shared" si="6"/>
        <v>715</v>
      </c>
      <c r="O46" s="101">
        <f t="shared" si="7"/>
        <v>532</v>
      </c>
      <c r="P46" s="101">
        <v>532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183</v>
      </c>
      <c r="W46" s="101">
        <v>183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2</v>
      </c>
      <c r="AG46" s="101">
        <v>2</v>
      </c>
      <c r="AH46" s="101">
        <v>0</v>
      </c>
      <c r="AI46" s="101">
        <v>0</v>
      </c>
      <c r="AJ46" s="101">
        <f t="shared" si="11"/>
        <v>76</v>
      </c>
      <c r="AK46" s="101">
        <v>76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2</v>
      </c>
      <c r="AU46" s="101">
        <v>2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113</v>
      </c>
      <c r="B47" s="112" t="s">
        <v>305</v>
      </c>
      <c r="C47" s="111" t="s">
        <v>385</v>
      </c>
      <c r="D47" s="101">
        <f t="shared" si="2"/>
        <v>4546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4546</v>
      </c>
      <c r="L47" s="101">
        <v>2539</v>
      </c>
      <c r="M47" s="101">
        <v>2007</v>
      </c>
      <c r="N47" s="101">
        <f t="shared" si="6"/>
        <v>4546</v>
      </c>
      <c r="O47" s="101">
        <f t="shared" si="7"/>
        <v>2539</v>
      </c>
      <c r="P47" s="101">
        <v>2539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2007</v>
      </c>
      <c r="W47" s="101">
        <v>2007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26</v>
      </c>
      <c r="AG47" s="101">
        <v>26</v>
      </c>
      <c r="AH47" s="101">
        <v>0</v>
      </c>
      <c r="AI47" s="101">
        <v>0</v>
      </c>
      <c r="AJ47" s="101">
        <f t="shared" si="11"/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26</v>
      </c>
      <c r="AU47" s="101">
        <v>26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6</v>
      </c>
      <c r="BA47" s="101">
        <v>6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113</v>
      </c>
      <c r="B48" s="112" t="s">
        <v>306</v>
      </c>
      <c r="C48" s="111" t="s">
        <v>386</v>
      </c>
      <c r="D48" s="101">
        <f t="shared" si="2"/>
        <v>3870</v>
      </c>
      <c r="E48" s="101">
        <f t="shared" si="3"/>
        <v>0</v>
      </c>
      <c r="F48" s="101">
        <v>0</v>
      </c>
      <c r="G48" s="101">
        <v>0</v>
      </c>
      <c r="H48" s="101">
        <f t="shared" si="4"/>
        <v>0</v>
      </c>
      <c r="I48" s="101">
        <v>0</v>
      </c>
      <c r="J48" s="101">
        <v>0</v>
      </c>
      <c r="K48" s="101">
        <f t="shared" si="5"/>
        <v>3870</v>
      </c>
      <c r="L48" s="101">
        <v>2294</v>
      </c>
      <c r="M48" s="101">
        <v>1576</v>
      </c>
      <c r="N48" s="101">
        <f t="shared" si="6"/>
        <v>3870</v>
      </c>
      <c r="O48" s="101">
        <f t="shared" si="7"/>
        <v>2294</v>
      </c>
      <c r="P48" s="101">
        <v>2294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1576</v>
      </c>
      <c r="W48" s="101">
        <v>1576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22</v>
      </c>
      <c r="AG48" s="101">
        <v>22</v>
      </c>
      <c r="AH48" s="101">
        <v>0</v>
      </c>
      <c r="AI48" s="101">
        <v>0</v>
      </c>
      <c r="AJ48" s="101">
        <f t="shared" si="11"/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22</v>
      </c>
      <c r="AU48" s="101">
        <v>22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113</v>
      </c>
      <c r="B49" s="112" t="s">
        <v>307</v>
      </c>
      <c r="C49" s="111" t="s">
        <v>387</v>
      </c>
      <c r="D49" s="101">
        <f t="shared" si="2"/>
        <v>1749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1749</v>
      </c>
      <c r="L49" s="101">
        <v>560</v>
      </c>
      <c r="M49" s="101">
        <v>1189</v>
      </c>
      <c r="N49" s="101">
        <f t="shared" si="6"/>
        <v>2131</v>
      </c>
      <c r="O49" s="101">
        <f t="shared" si="7"/>
        <v>751</v>
      </c>
      <c r="P49" s="101">
        <v>560</v>
      </c>
      <c r="Q49" s="101">
        <v>0</v>
      </c>
      <c r="R49" s="101">
        <v>0</v>
      </c>
      <c r="S49" s="101">
        <v>0</v>
      </c>
      <c r="T49" s="101">
        <v>191</v>
      </c>
      <c r="U49" s="101">
        <v>0</v>
      </c>
      <c r="V49" s="101">
        <f t="shared" si="8"/>
        <v>1189</v>
      </c>
      <c r="W49" s="101">
        <v>1189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 t="shared" si="9"/>
        <v>191</v>
      </c>
      <c r="AD49" s="101">
        <v>191</v>
      </c>
      <c r="AE49" s="101">
        <v>0</v>
      </c>
      <c r="AF49" s="101">
        <f t="shared" si="10"/>
        <v>7</v>
      </c>
      <c r="AG49" s="101">
        <v>7</v>
      </c>
      <c r="AH49" s="101">
        <v>0</v>
      </c>
      <c r="AI49" s="101">
        <v>0</v>
      </c>
      <c r="AJ49" s="101">
        <f t="shared" si="11"/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7</v>
      </c>
      <c r="AU49" s="101">
        <v>7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113</v>
      </c>
      <c r="B50" s="112" t="s">
        <v>308</v>
      </c>
      <c r="C50" s="111" t="s">
        <v>388</v>
      </c>
      <c r="D50" s="101">
        <f t="shared" si="2"/>
        <v>2470</v>
      </c>
      <c r="E50" s="101">
        <f t="shared" si="3"/>
        <v>0</v>
      </c>
      <c r="F50" s="101">
        <v>0</v>
      </c>
      <c r="G50" s="101">
        <v>0</v>
      </c>
      <c r="H50" s="101">
        <f t="shared" si="4"/>
        <v>1148</v>
      </c>
      <c r="I50" s="101">
        <v>1148</v>
      </c>
      <c r="J50" s="101">
        <v>0</v>
      </c>
      <c r="K50" s="101">
        <f t="shared" si="5"/>
        <v>1322</v>
      </c>
      <c r="L50" s="101">
        <v>0</v>
      </c>
      <c r="M50" s="101">
        <v>1322</v>
      </c>
      <c r="N50" s="101">
        <f t="shared" si="6"/>
        <v>2470</v>
      </c>
      <c r="O50" s="101">
        <f t="shared" si="7"/>
        <v>1148</v>
      </c>
      <c r="P50" s="101">
        <v>1148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1322</v>
      </c>
      <c r="W50" s="101">
        <v>1322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0</v>
      </c>
      <c r="AD50" s="101">
        <v>0</v>
      </c>
      <c r="AE50" s="101">
        <v>0</v>
      </c>
      <c r="AF50" s="101">
        <f t="shared" si="10"/>
        <v>275</v>
      </c>
      <c r="AG50" s="101">
        <v>275</v>
      </c>
      <c r="AH50" s="101">
        <v>0</v>
      </c>
      <c r="AI50" s="101">
        <v>0</v>
      </c>
      <c r="AJ50" s="101">
        <f t="shared" si="11"/>
        <v>275</v>
      </c>
      <c r="AK50" s="101">
        <v>0</v>
      </c>
      <c r="AL50" s="101">
        <v>0</v>
      </c>
      <c r="AM50" s="101">
        <v>275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 t="shared" si="12"/>
        <v>0</v>
      </c>
      <c r="AU50" s="101">
        <v>0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26</v>
      </c>
      <c r="BA50" s="101">
        <v>26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113</v>
      </c>
      <c r="B51" s="112" t="s">
        <v>309</v>
      </c>
      <c r="C51" s="111" t="s">
        <v>389</v>
      </c>
      <c r="D51" s="101">
        <f t="shared" si="2"/>
        <v>419</v>
      </c>
      <c r="E51" s="101">
        <f t="shared" si="3"/>
        <v>0</v>
      </c>
      <c r="F51" s="101">
        <v>0</v>
      </c>
      <c r="G51" s="101">
        <v>0</v>
      </c>
      <c r="H51" s="101">
        <f t="shared" si="4"/>
        <v>128</v>
      </c>
      <c r="I51" s="101">
        <v>128</v>
      </c>
      <c r="J51" s="101">
        <v>0</v>
      </c>
      <c r="K51" s="101">
        <f t="shared" si="5"/>
        <v>291</v>
      </c>
      <c r="L51" s="101">
        <v>0</v>
      </c>
      <c r="M51" s="101">
        <v>291</v>
      </c>
      <c r="N51" s="101">
        <f t="shared" si="6"/>
        <v>419</v>
      </c>
      <c r="O51" s="101">
        <f t="shared" si="7"/>
        <v>128</v>
      </c>
      <c r="P51" s="101">
        <v>128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291</v>
      </c>
      <c r="W51" s="101">
        <v>291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0</v>
      </c>
      <c r="AD51" s="101">
        <v>0</v>
      </c>
      <c r="AE51" s="101">
        <v>0</v>
      </c>
      <c r="AF51" s="101">
        <f t="shared" si="10"/>
        <v>46</v>
      </c>
      <c r="AG51" s="101">
        <v>46</v>
      </c>
      <c r="AH51" s="101">
        <v>0</v>
      </c>
      <c r="AI51" s="101">
        <v>0</v>
      </c>
      <c r="AJ51" s="101">
        <f t="shared" si="11"/>
        <v>46</v>
      </c>
      <c r="AK51" s="101">
        <v>0</v>
      </c>
      <c r="AL51" s="101">
        <v>0</v>
      </c>
      <c r="AM51" s="101">
        <v>46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 t="shared" si="12"/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4</v>
      </c>
      <c r="BA51" s="101">
        <v>4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113</v>
      </c>
      <c r="B52" s="112" t="s">
        <v>310</v>
      </c>
      <c r="C52" s="111" t="s">
        <v>390</v>
      </c>
      <c r="D52" s="101">
        <f t="shared" si="2"/>
        <v>823</v>
      </c>
      <c r="E52" s="101">
        <f t="shared" si="3"/>
        <v>0</v>
      </c>
      <c r="F52" s="101">
        <v>0</v>
      </c>
      <c r="G52" s="101">
        <v>0</v>
      </c>
      <c r="H52" s="101">
        <f t="shared" si="4"/>
        <v>0</v>
      </c>
      <c r="I52" s="101">
        <v>0</v>
      </c>
      <c r="J52" s="101">
        <v>0</v>
      </c>
      <c r="K52" s="101">
        <f t="shared" si="5"/>
        <v>823</v>
      </c>
      <c r="L52" s="101">
        <v>254</v>
      </c>
      <c r="M52" s="101">
        <v>569</v>
      </c>
      <c r="N52" s="101">
        <f t="shared" si="6"/>
        <v>823</v>
      </c>
      <c r="O52" s="101">
        <f t="shared" si="7"/>
        <v>254</v>
      </c>
      <c r="P52" s="101">
        <v>254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569</v>
      </c>
      <c r="W52" s="101">
        <v>569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0</v>
      </c>
      <c r="AD52" s="101">
        <v>0</v>
      </c>
      <c r="AE52" s="101">
        <v>0</v>
      </c>
      <c r="AF52" s="101">
        <f t="shared" si="10"/>
        <v>1</v>
      </c>
      <c r="AG52" s="101">
        <v>1</v>
      </c>
      <c r="AH52" s="101">
        <v>0</v>
      </c>
      <c r="AI52" s="101">
        <v>0</v>
      </c>
      <c r="AJ52" s="101">
        <f t="shared" si="11"/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1</v>
      </c>
      <c r="BA52" s="101">
        <v>1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113</v>
      </c>
      <c r="B53" s="112" t="s">
        <v>311</v>
      </c>
      <c r="C53" s="111" t="s">
        <v>391</v>
      </c>
      <c r="D53" s="101">
        <f t="shared" si="2"/>
        <v>1706</v>
      </c>
      <c r="E53" s="101">
        <f t="shared" si="3"/>
        <v>0</v>
      </c>
      <c r="F53" s="101">
        <v>0</v>
      </c>
      <c r="G53" s="101">
        <v>0</v>
      </c>
      <c r="H53" s="101">
        <f t="shared" si="4"/>
        <v>0</v>
      </c>
      <c r="I53" s="101">
        <v>0</v>
      </c>
      <c r="J53" s="101">
        <v>0</v>
      </c>
      <c r="K53" s="101">
        <f t="shared" si="5"/>
        <v>1706</v>
      </c>
      <c r="L53" s="101">
        <v>425</v>
      </c>
      <c r="M53" s="101">
        <v>1281</v>
      </c>
      <c r="N53" s="101">
        <f t="shared" si="6"/>
        <v>1706</v>
      </c>
      <c r="O53" s="101">
        <f t="shared" si="7"/>
        <v>425</v>
      </c>
      <c r="P53" s="101">
        <v>425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1281</v>
      </c>
      <c r="W53" s="101">
        <v>1281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0</v>
      </c>
      <c r="AD53" s="101">
        <v>0</v>
      </c>
      <c r="AE53" s="101">
        <v>0</v>
      </c>
      <c r="AF53" s="101">
        <f t="shared" si="10"/>
        <v>7</v>
      </c>
      <c r="AG53" s="101">
        <v>7</v>
      </c>
      <c r="AH53" s="101">
        <v>0</v>
      </c>
      <c r="AI53" s="101">
        <v>0</v>
      </c>
      <c r="AJ53" s="101">
        <f t="shared" si="11"/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 t="shared" si="12"/>
        <v>7</v>
      </c>
      <c r="AU53" s="101">
        <v>7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113</v>
      </c>
      <c r="B54" s="112" t="s">
        <v>312</v>
      </c>
      <c r="C54" s="111" t="s">
        <v>392</v>
      </c>
      <c r="D54" s="101">
        <f t="shared" si="2"/>
        <v>399</v>
      </c>
      <c r="E54" s="101">
        <f t="shared" si="3"/>
        <v>0</v>
      </c>
      <c r="F54" s="101">
        <v>0</v>
      </c>
      <c r="G54" s="101">
        <v>0</v>
      </c>
      <c r="H54" s="101">
        <f t="shared" si="4"/>
        <v>0</v>
      </c>
      <c r="I54" s="101">
        <v>0</v>
      </c>
      <c r="J54" s="101">
        <v>0</v>
      </c>
      <c r="K54" s="101">
        <f t="shared" si="5"/>
        <v>399</v>
      </c>
      <c r="L54" s="101">
        <v>122</v>
      </c>
      <c r="M54" s="101">
        <v>277</v>
      </c>
      <c r="N54" s="101">
        <f t="shared" si="6"/>
        <v>399</v>
      </c>
      <c r="O54" s="101">
        <f t="shared" si="7"/>
        <v>122</v>
      </c>
      <c r="P54" s="101">
        <v>122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277</v>
      </c>
      <c r="W54" s="101">
        <v>277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0</v>
      </c>
      <c r="AD54" s="101">
        <v>0</v>
      </c>
      <c r="AE54" s="101">
        <v>0</v>
      </c>
      <c r="AF54" s="101">
        <f t="shared" si="10"/>
        <v>2</v>
      </c>
      <c r="AG54" s="101">
        <v>2</v>
      </c>
      <c r="AH54" s="101">
        <v>0</v>
      </c>
      <c r="AI54" s="101">
        <v>0</v>
      </c>
      <c r="AJ54" s="101">
        <f t="shared" si="11"/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 t="shared" si="12"/>
        <v>2</v>
      </c>
      <c r="AU54" s="101">
        <v>2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1" t="s">
        <v>113</v>
      </c>
      <c r="B55" s="112" t="s">
        <v>313</v>
      </c>
      <c r="C55" s="111" t="s">
        <v>393</v>
      </c>
      <c r="D55" s="101">
        <f t="shared" si="2"/>
        <v>435</v>
      </c>
      <c r="E55" s="101">
        <f t="shared" si="3"/>
        <v>0</v>
      </c>
      <c r="F55" s="101">
        <v>0</v>
      </c>
      <c r="G55" s="101">
        <v>0</v>
      </c>
      <c r="H55" s="101">
        <f t="shared" si="4"/>
        <v>0</v>
      </c>
      <c r="I55" s="101">
        <v>0</v>
      </c>
      <c r="J55" s="101">
        <v>0</v>
      </c>
      <c r="K55" s="101">
        <f t="shared" si="5"/>
        <v>435</v>
      </c>
      <c r="L55" s="101">
        <v>308</v>
      </c>
      <c r="M55" s="101">
        <v>127</v>
      </c>
      <c r="N55" s="101">
        <f t="shared" si="6"/>
        <v>457</v>
      </c>
      <c r="O55" s="101">
        <f t="shared" si="7"/>
        <v>308</v>
      </c>
      <c r="P55" s="101">
        <v>308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127</v>
      </c>
      <c r="W55" s="101">
        <v>127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22</v>
      </c>
      <c r="AD55" s="101">
        <v>22</v>
      </c>
      <c r="AE55" s="101">
        <v>0</v>
      </c>
      <c r="AF55" s="101">
        <f t="shared" si="10"/>
        <v>2</v>
      </c>
      <c r="AG55" s="101">
        <v>2</v>
      </c>
      <c r="AH55" s="101">
        <v>0</v>
      </c>
      <c r="AI55" s="101">
        <v>0</v>
      </c>
      <c r="AJ55" s="101">
        <f t="shared" si="11"/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 t="shared" si="12"/>
        <v>2</v>
      </c>
      <c r="AU55" s="101">
        <v>2</v>
      </c>
      <c r="AV55" s="101">
        <v>0</v>
      </c>
      <c r="AW55" s="101">
        <v>0</v>
      </c>
      <c r="AX55" s="101">
        <v>0</v>
      </c>
      <c r="AY55" s="101">
        <v>0</v>
      </c>
      <c r="AZ55" s="101">
        <f t="shared" si="13"/>
        <v>0</v>
      </c>
      <c r="BA55" s="101">
        <v>0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1" t="s">
        <v>113</v>
      </c>
      <c r="B56" s="112" t="s">
        <v>314</v>
      </c>
      <c r="C56" s="111" t="s">
        <v>394</v>
      </c>
      <c r="D56" s="101">
        <f t="shared" si="2"/>
        <v>859</v>
      </c>
      <c r="E56" s="101">
        <f t="shared" si="3"/>
        <v>0</v>
      </c>
      <c r="F56" s="101">
        <v>0</v>
      </c>
      <c r="G56" s="101">
        <v>0</v>
      </c>
      <c r="H56" s="101">
        <f t="shared" si="4"/>
        <v>859</v>
      </c>
      <c r="I56" s="101">
        <v>477</v>
      </c>
      <c r="J56" s="101">
        <v>382</v>
      </c>
      <c r="K56" s="101">
        <f t="shared" si="5"/>
        <v>0</v>
      </c>
      <c r="L56" s="101">
        <v>0</v>
      </c>
      <c r="M56" s="101">
        <v>0</v>
      </c>
      <c r="N56" s="101">
        <f t="shared" si="6"/>
        <v>897</v>
      </c>
      <c r="O56" s="101">
        <f t="shared" si="7"/>
        <v>477</v>
      </c>
      <c r="P56" s="101">
        <v>477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 t="shared" si="8"/>
        <v>382</v>
      </c>
      <c r="W56" s="101">
        <v>382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 t="shared" si="9"/>
        <v>38</v>
      </c>
      <c r="AD56" s="101">
        <v>38</v>
      </c>
      <c r="AE56" s="101">
        <v>0</v>
      </c>
      <c r="AF56" s="101">
        <f t="shared" si="10"/>
        <v>4</v>
      </c>
      <c r="AG56" s="101">
        <v>4</v>
      </c>
      <c r="AH56" s="101">
        <v>0</v>
      </c>
      <c r="AI56" s="101">
        <v>0</v>
      </c>
      <c r="AJ56" s="101">
        <f t="shared" si="11"/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f t="shared" si="12"/>
        <v>4</v>
      </c>
      <c r="AU56" s="101">
        <v>4</v>
      </c>
      <c r="AV56" s="101">
        <v>0</v>
      </c>
      <c r="AW56" s="101">
        <v>0</v>
      </c>
      <c r="AX56" s="101">
        <v>0</v>
      </c>
      <c r="AY56" s="101">
        <v>0</v>
      </c>
      <c r="AZ56" s="101">
        <f t="shared" si="13"/>
        <v>0</v>
      </c>
      <c r="BA56" s="101">
        <v>0</v>
      </c>
      <c r="BB56" s="101">
        <v>0</v>
      </c>
      <c r="BC56" s="101">
        <v>0</v>
      </c>
      <c r="BD56" s="79"/>
      <c r="BE56" s="79"/>
      <c r="BF56" s="79"/>
    </row>
    <row r="57" spans="1:58" ht="12" customHeight="1">
      <c r="A57" s="111" t="s">
        <v>113</v>
      </c>
      <c r="B57" s="112" t="s">
        <v>315</v>
      </c>
      <c r="C57" s="111" t="s">
        <v>395</v>
      </c>
      <c r="D57" s="101">
        <f t="shared" si="2"/>
        <v>1282</v>
      </c>
      <c r="E57" s="101">
        <f t="shared" si="3"/>
        <v>0</v>
      </c>
      <c r="F57" s="101">
        <v>0</v>
      </c>
      <c r="G57" s="101">
        <v>0</v>
      </c>
      <c r="H57" s="101">
        <f t="shared" si="4"/>
        <v>0</v>
      </c>
      <c r="I57" s="101">
        <v>0</v>
      </c>
      <c r="J57" s="101">
        <v>0</v>
      </c>
      <c r="K57" s="101">
        <f t="shared" si="5"/>
        <v>1282</v>
      </c>
      <c r="L57" s="101">
        <v>511</v>
      </c>
      <c r="M57" s="101">
        <v>771</v>
      </c>
      <c r="N57" s="101">
        <f t="shared" si="6"/>
        <v>1282</v>
      </c>
      <c r="O57" s="101">
        <f t="shared" si="7"/>
        <v>511</v>
      </c>
      <c r="P57" s="101">
        <v>511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771</v>
      </c>
      <c r="W57" s="101">
        <v>771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0</v>
      </c>
      <c r="AD57" s="101">
        <v>0</v>
      </c>
      <c r="AE57" s="101">
        <v>0</v>
      </c>
      <c r="AF57" s="101">
        <f t="shared" si="10"/>
        <v>7</v>
      </c>
      <c r="AG57" s="101">
        <v>7</v>
      </c>
      <c r="AH57" s="101">
        <v>0</v>
      </c>
      <c r="AI57" s="101">
        <v>0</v>
      </c>
      <c r="AJ57" s="101">
        <f t="shared" si="11"/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0</v>
      </c>
      <c r="AT57" s="101">
        <f t="shared" si="12"/>
        <v>7</v>
      </c>
      <c r="AU57" s="101">
        <v>7</v>
      </c>
      <c r="AV57" s="101">
        <v>0</v>
      </c>
      <c r="AW57" s="101">
        <v>0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1" t="s">
        <v>113</v>
      </c>
      <c r="B58" s="112" t="s">
        <v>316</v>
      </c>
      <c r="C58" s="111" t="s">
        <v>396</v>
      </c>
      <c r="D58" s="101">
        <f t="shared" si="2"/>
        <v>1279</v>
      </c>
      <c r="E58" s="101">
        <f t="shared" si="3"/>
        <v>0</v>
      </c>
      <c r="F58" s="101">
        <v>0</v>
      </c>
      <c r="G58" s="101">
        <v>0</v>
      </c>
      <c r="H58" s="101">
        <f t="shared" si="4"/>
        <v>0</v>
      </c>
      <c r="I58" s="101">
        <v>0</v>
      </c>
      <c r="J58" s="101">
        <v>0</v>
      </c>
      <c r="K58" s="101">
        <f t="shared" si="5"/>
        <v>1279</v>
      </c>
      <c r="L58" s="101">
        <v>575</v>
      </c>
      <c r="M58" s="101">
        <v>704</v>
      </c>
      <c r="N58" s="101">
        <f t="shared" si="6"/>
        <v>1292</v>
      </c>
      <c r="O58" s="101">
        <f t="shared" si="7"/>
        <v>575</v>
      </c>
      <c r="P58" s="101">
        <v>575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704</v>
      </c>
      <c r="W58" s="101">
        <v>704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 t="shared" si="9"/>
        <v>13</v>
      </c>
      <c r="AD58" s="101">
        <v>13</v>
      </c>
      <c r="AE58" s="101">
        <v>0</v>
      </c>
      <c r="AF58" s="101">
        <f t="shared" si="10"/>
        <v>7</v>
      </c>
      <c r="AG58" s="101">
        <v>7</v>
      </c>
      <c r="AH58" s="101">
        <v>0</v>
      </c>
      <c r="AI58" s="101">
        <v>0</v>
      </c>
      <c r="AJ58" s="101">
        <f t="shared" si="11"/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 t="shared" si="12"/>
        <v>7</v>
      </c>
      <c r="AU58" s="101">
        <v>7</v>
      </c>
      <c r="AV58" s="101">
        <v>0</v>
      </c>
      <c r="AW58" s="101">
        <v>0</v>
      </c>
      <c r="AX58" s="101">
        <v>0</v>
      </c>
      <c r="AY58" s="101">
        <v>0</v>
      </c>
      <c r="AZ58" s="101">
        <f t="shared" si="13"/>
        <v>7</v>
      </c>
      <c r="BA58" s="101">
        <v>7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1" t="s">
        <v>113</v>
      </c>
      <c r="B59" s="112" t="s">
        <v>317</v>
      </c>
      <c r="C59" s="111" t="s">
        <v>397</v>
      </c>
      <c r="D59" s="101">
        <f t="shared" si="2"/>
        <v>582</v>
      </c>
      <c r="E59" s="101">
        <f t="shared" si="3"/>
        <v>0</v>
      </c>
      <c r="F59" s="101">
        <v>0</v>
      </c>
      <c r="G59" s="101">
        <v>0</v>
      </c>
      <c r="H59" s="101">
        <f t="shared" si="4"/>
        <v>582</v>
      </c>
      <c r="I59" s="101">
        <v>573</v>
      </c>
      <c r="J59" s="101">
        <v>9</v>
      </c>
      <c r="K59" s="101">
        <f t="shared" si="5"/>
        <v>0</v>
      </c>
      <c r="L59" s="101">
        <v>0</v>
      </c>
      <c r="M59" s="101">
        <v>0</v>
      </c>
      <c r="N59" s="101">
        <f t="shared" si="6"/>
        <v>722</v>
      </c>
      <c r="O59" s="101">
        <f t="shared" si="7"/>
        <v>573</v>
      </c>
      <c r="P59" s="101">
        <v>573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9</v>
      </c>
      <c r="W59" s="101">
        <v>9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140</v>
      </c>
      <c r="AD59" s="101">
        <v>140</v>
      </c>
      <c r="AE59" s="101">
        <v>0</v>
      </c>
      <c r="AF59" s="101">
        <f t="shared" si="10"/>
        <v>3</v>
      </c>
      <c r="AG59" s="101">
        <v>3</v>
      </c>
      <c r="AH59" s="101">
        <v>0</v>
      </c>
      <c r="AI59" s="101">
        <v>0</v>
      </c>
      <c r="AJ59" s="101">
        <f t="shared" si="11"/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 t="shared" si="12"/>
        <v>3</v>
      </c>
      <c r="AU59" s="101">
        <v>3</v>
      </c>
      <c r="AV59" s="101">
        <v>0</v>
      </c>
      <c r="AW59" s="101">
        <v>0</v>
      </c>
      <c r="AX59" s="101">
        <v>0</v>
      </c>
      <c r="AY59" s="101">
        <v>0</v>
      </c>
      <c r="AZ59" s="101">
        <f t="shared" si="13"/>
        <v>0</v>
      </c>
      <c r="BA59" s="101">
        <v>0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1" t="s">
        <v>113</v>
      </c>
      <c r="B60" s="112" t="s">
        <v>318</v>
      </c>
      <c r="C60" s="111" t="s">
        <v>398</v>
      </c>
      <c r="D60" s="101">
        <f t="shared" si="2"/>
        <v>3170</v>
      </c>
      <c r="E60" s="101">
        <f t="shared" si="3"/>
        <v>3170</v>
      </c>
      <c r="F60" s="101">
        <v>2291</v>
      </c>
      <c r="G60" s="101">
        <v>879</v>
      </c>
      <c r="H60" s="101">
        <f t="shared" si="4"/>
        <v>0</v>
      </c>
      <c r="I60" s="101">
        <v>0</v>
      </c>
      <c r="J60" s="101">
        <v>0</v>
      </c>
      <c r="K60" s="101">
        <f t="shared" si="5"/>
        <v>0</v>
      </c>
      <c r="L60" s="101">
        <v>0</v>
      </c>
      <c r="M60" s="101">
        <v>0</v>
      </c>
      <c r="N60" s="101">
        <f t="shared" si="6"/>
        <v>3170</v>
      </c>
      <c r="O60" s="101">
        <f t="shared" si="7"/>
        <v>2291</v>
      </c>
      <c r="P60" s="101">
        <v>2291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879</v>
      </c>
      <c r="W60" s="101">
        <v>879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0</v>
      </c>
      <c r="AD60" s="101">
        <v>0</v>
      </c>
      <c r="AE60" s="101">
        <v>0</v>
      </c>
      <c r="AF60" s="101">
        <f t="shared" si="10"/>
        <v>221</v>
      </c>
      <c r="AG60" s="101">
        <v>221</v>
      </c>
      <c r="AH60" s="101">
        <v>0</v>
      </c>
      <c r="AI60" s="101">
        <v>0</v>
      </c>
      <c r="AJ60" s="101">
        <f t="shared" si="11"/>
        <v>221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221</v>
      </c>
      <c r="AT60" s="101">
        <f t="shared" si="12"/>
        <v>0</v>
      </c>
      <c r="AU60" s="101">
        <v>0</v>
      </c>
      <c r="AV60" s="101">
        <v>0</v>
      </c>
      <c r="AW60" s="101">
        <v>0</v>
      </c>
      <c r="AX60" s="101">
        <v>0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1" t="s">
        <v>113</v>
      </c>
      <c r="B61" s="112" t="s">
        <v>319</v>
      </c>
      <c r="C61" s="111" t="s">
        <v>399</v>
      </c>
      <c r="D61" s="101">
        <f t="shared" si="2"/>
        <v>3228</v>
      </c>
      <c r="E61" s="101">
        <f t="shared" si="3"/>
        <v>0</v>
      </c>
      <c r="F61" s="101">
        <v>0</v>
      </c>
      <c r="G61" s="101">
        <v>0</v>
      </c>
      <c r="H61" s="101">
        <f t="shared" si="4"/>
        <v>3228</v>
      </c>
      <c r="I61" s="101">
        <v>1306</v>
      </c>
      <c r="J61" s="101">
        <v>1922</v>
      </c>
      <c r="K61" s="101">
        <f t="shared" si="5"/>
        <v>0</v>
      </c>
      <c r="L61" s="101">
        <v>0</v>
      </c>
      <c r="M61" s="101">
        <v>0</v>
      </c>
      <c r="N61" s="101">
        <f t="shared" si="6"/>
        <v>3231</v>
      </c>
      <c r="O61" s="101">
        <f t="shared" si="7"/>
        <v>1306</v>
      </c>
      <c r="P61" s="101">
        <v>1306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1922</v>
      </c>
      <c r="W61" s="101">
        <v>1922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3</v>
      </c>
      <c r="AD61" s="101">
        <v>3</v>
      </c>
      <c r="AE61" s="101">
        <v>0</v>
      </c>
      <c r="AF61" s="101">
        <f t="shared" si="10"/>
        <v>225</v>
      </c>
      <c r="AG61" s="101">
        <v>225</v>
      </c>
      <c r="AH61" s="101">
        <v>0</v>
      </c>
      <c r="AI61" s="101">
        <v>0</v>
      </c>
      <c r="AJ61" s="101">
        <f t="shared" si="11"/>
        <v>225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225</v>
      </c>
      <c r="AT61" s="101">
        <f t="shared" si="12"/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0</v>
      </c>
      <c r="AZ61" s="101">
        <f t="shared" si="13"/>
        <v>0</v>
      </c>
      <c r="BA61" s="101">
        <v>0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1" t="s">
        <v>113</v>
      </c>
      <c r="B62" s="112" t="s">
        <v>320</v>
      </c>
      <c r="C62" s="111" t="s">
        <v>400</v>
      </c>
      <c r="D62" s="101">
        <f t="shared" si="2"/>
        <v>1053</v>
      </c>
      <c r="E62" s="101">
        <f t="shared" si="3"/>
        <v>0</v>
      </c>
      <c r="F62" s="101">
        <v>0</v>
      </c>
      <c r="G62" s="101">
        <v>0</v>
      </c>
      <c r="H62" s="101">
        <f t="shared" si="4"/>
        <v>1053</v>
      </c>
      <c r="I62" s="101">
        <v>685</v>
      </c>
      <c r="J62" s="101">
        <v>368</v>
      </c>
      <c r="K62" s="101">
        <f t="shared" si="5"/>
        <v>0</v>
      </c>
      <c r="L62" s="101">
        <v>0</v>
      </c>
      <c r="M62" s="101">
        <v>0</v>
      </c>
      <c r="N62" s="101">
        <f t="shared" si="6"/>
        <v>1052</v>
      </c>
      <c r="O62" s="101">
        <f t="shared" si="7"/>
        <v>685</v>
      </c>
      <c r="P62" s="101">
        <v>685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 t="shared" si="8"/>
        <v>367</v>
      </c>
      <c r="W62" s="101">
        <v>367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 t="shared" si="9"/>
        <v>0</v>
      </c>
      <c r="AD62" s="101">
        <v>0</v>
      </c>
      <c r="AE62" s="101">
        <v>0</v>
      </c>
      <c r="AF62" s="101">
        <f t="shared" si="10"/>
        <v>73</v>
      </c>
      <c r="AG62" s="101">
        <v>73</v>
      </c>
      <c r="AH62" s="101">
        <v>0</v>
      </c>
      <c r="AI62" s="101">
        <v>0</v>
      </c>
      <c r="AJ62" s="101">
        <f t="shared" si="11"/>
        <v>73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73</v>
      </c>
      <c r="AT62" s="101">
        <f t="shared" si="12"/>
        <v>0</v>
      </c>
      <c r="AU62" s="101">
        <v>0</v>
      </c>
      <c r="AV62" s="101">
        <v>0</v>
      </c>
      <c r="AW62" s="101">
        <v>0</v>
      </c>
      <c r="AX62" s="101">
        <v>0</v>
      </c>
      <c r="AY62" s="101">
        <v>0</v>
      </c>
      <c r="AZ62" s="101">
        <f t="shared" si="13"/>
        <v>0</v>
      </c>
      <c r="BA62" s="101">
        <v>0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1" t="s">
        <v>113</v>
      </c>
      <c r="B63" s="112" t="s">
        <v>321</v>
      </c>
      <c r="C63" s="111" t="s">
        <v>401</v>
      </c>
      <c r="D63" s="101">
        <f t="shared" si="2"/>
        <v>767</v>
      </c>
      <c r="E63" s="101">
        <f t="shared" si="3"/>
        <v>157</v>
      </c>
      <c r="F63" s="101">
        <v>157</v>
      </c>
      <c r="G63" s="101">
        <v>0</v>
      </c>
      <c r="H63" s="101">
        <f t="shared" si="4"/>
        <v>610</v>
      </c>
      <c r="I63" s="101">
        <v>0</v>
      </c>
      <c r="J63" s="101">
        <v>610</v>
      </c>
      <c r="K63" s="101">
        <f t="shared" si="5"/>
        <v>0</v>
      </c>
      <c r="L63" s="101">
        <v>0</v>
      </c>
      <c r="M63" s="101">
        <v>0</v>
      </c>
      <c r="N63" s="101">
        <f t="shared" si="6"/>
        <v>767</v>
      </c>
      <c r="O63" s="101">
        <f t="shared" si="7"/>
        <v>157</v>
      </c>
      <c r="P63" s="101">
        <v>157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 t="shared" si="8"/>
        <v>610</v>
      </c>
      <c r="W63" s="101">
        <v>610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 t="shared" si="9"/>
        <v>0</v>
      </c>
      <c r="AD63" s="101">
        <v>0</v>
      </c>
      <c r="AE63" s="101">
        <v>0</v>
      </c>
      <c r="AF63" s="101">
        <f t="shared" si="10"/>
        <v>53</v>
      </c>
      <c r="AG63" s="101">
        <v>53</v>
      </c>
      <c r="AH63" s="101">
        <v>0</v>
      </c>
      <c r="AI63" s="101">
        <v>0</v>
      </c>
      <c r="AJ63" s="101">
        <f t="shared" si="11"/>
        <v>53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53</v>
      </c>
      <c r="AT63" s="101">
        <f t="shared" si="12"/>
        <v>0</v>
      </c>
      <c r="AU63" s="101">
        <v>0</v>
      </c>
      <c r="AV63" s="101">
        <v>0</v>
      </c>
      <c r="AW63" s="101">
        <v>0</v>
      </c>
      <c r="AX63" s="101">
        <v>0</v>
      </c>
      <c r="AY63" s="101">
        <v>0</v>
      </c>
      <c r="AZ63" s="101">
        <f t="shared" si="13"/>
        <v>0</v>
      </c>
      <c r="BA63" s="101">
        <v>0</v>
      </c>
      <c r="BB63" s="101">
        <v>0</v>
      </c>
      <c r="BC63" s="101">
        <v>0</v>
      </c>
      <c r="BD63" s="79"/>
      <c r="BE63" s="79"/>
      <c r="BF63" s="79"/>
    </row>
    <row r="64" spans="1:58" ht="12" customHeight="1">
      <c r="A64" s="111" t="s">
        <v>113</v>
      </c>
      <c r="B64" s="112" t="s">
        <v>322</v>
      </c>
      <c r="C64" s="111" t="s">
        <v>402</v>
      </c>
      <c r="D64" s="101">
        <f t="shared" si="2"/>
        <v>2228</v>
      </c>
      <c r="E64" s="101">
        <f t="shared" si="3"/>
        <v>0</v>
      </c>
      <c r="F64" s="101">
        <v>0</v>
      </c>
      <c r="G64" s="101">
        <v>0</v>
      </c>
      <c r="H64" s="101">
        <f t="shared" si="4"/>
        <v>2228</v>
      </c>
      <c r="I64" s="101">
        <v>1082</v>
      </c>
      <c r="J64" s="101">
        <v>1146</v>
      </c>
      <c r="K64" s="101">
        <f t="shared" si="5"/>
        <v>0</v>
      </c>
      <c r="L64" s="101">
        <v>0</v>
      </c>
      <c r="M64" s="101">
        <v>0</v>
      </c>
      <c r="N64" s="101">
        <f t="shared" si="6"/>
        <v>2237</v>
      </c>
      <c r="O64" s="101">
        <f t="shared" si="7"/>
        <v>1082</v>
      </c>
      <c r="P64" s="101">
        <v>1082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 t="shared" si="8"/>
        <v>1146</v>
      </c>
      <c r="W64" s="101">
        <v>1146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 t="shared" si="9"/>
        <v>9</v>
      </c>
      <c r="AD64" s="101">
        <v>9</v>
      </c>
      <c r="AE64" s="101">
        <v>0</v>
      </c>
      <c r="AF64" s="101">
        <f t="shared" si="10"/>
        <v>155</v>
      </c>
      <c r="AG64" s="101">
        <v>155</v>
      </c>
      <c r="AH64" s="101">
        <v>0</v>
      </c>
      <c r="AI64" s="101">
        <v>0</v>
      </c>
      <c r="AJ64" s="101">
        <f t="shared" si="11"/>
        <v>155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155</v>
      </c>
      <c r="AT64" s="101">
        <f t="shared" si="12"/>
        <v>0</v>
      </c>
      <c r="AU64" s="101">
        <v>0</v>
      </c>
      <c r="AV64" s="101">
        <v>0</v>
      </c>
      <c r="AW64" s="101">
        <v>0</v>
      </c>
      <c r="AX64" s="101">
        <v>0</v>
      </c>
      <c r="AY64" s="101">
        <v>0</v>
      </c>
      <c r="AZ64" s="101">
        <f t="shared" si="13"/>
        <v>0</v>
      </c>
      <c r="BA64" s="101">
        <v>0</v>
      </c>
      <c r="BB64" s="101">
        <v>0</v>
      </c>
      <c r="BC64" s="101">
        <v>0</v>
      </c>
      <c r="BD64" s="79"/>
      <c r="BE64" s="79"/>
      <c r="BF64" s="79"/>
    </row>
    <row r="65" spans="1:58" ht="12" customHeight="1">
      <c r="A65" s="111" t="s">
        <v>113</v>
      </c>
      <c r="B65" s="112" t="s">
        <v>323</v>
      </c>
      <c r="C65" s="111" t="s">
        <v>403</v>
      </c>
      <c r="D65" s="101">
        <f t="shared" si="2"/>
        <v>5734</v>
      </c>
      <c r="E65" s="101">
        <f t="shared" si="3"/>
        <v>928</v>
      </c>
      <c r="F65" s="101">
        <v>0</v>
      </c>
      <c r="G65" s="101">
        <v>928</v>
      </c>
      <c r="H65" s="101">
        <f t="shared" si="4"/>
        <v>4806</v>
      </c>
      <c r="I65" s="101">
        <v>3168</v>
      </c>
      <c r="J65" s="101">
        <v>1638</v>
      </c>
      <c r="K65" s="101">
        <f t="shared" si="5"/>
        <v>0</v>
      </c>
      <c r="L65" s="101">
        <v>0</v>
      </c>
      <c r="M65" s="101">
        <v>0</v>
      </c>
      <c r="N65" s="101">
        <f t="shared" si="6"/>
        <v>5735</v>
      </c>
      <c r="O65" s="101">
        <f t="shared" si="7"/>
        <v>3168</v>
      </c>
      <c r="P65" s="101">
        <v>3168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 t="shared" si="8"/>
        <v>2566</v>
      </c>
      <c r="W65" s="101">
        <v>0</v>
      </c>
      <c r="X65" s="101">
        <v>2566</v>
      </c>
      <c r="Y65" s="101">
        <v>0</v>
      </c>
      <c r="Z65" s="101">
        <v>0</v>
      </c>
      <c r="AA65" s="101">
        <v>0</v>
      </c>
      <c r="AB65" s="101">
        <v>0</v>
      </c>
      <c r="AC65" s="101">
        <f t="shared" si="9"/>
        <v>1</v>
      </c>
      <c r="AD65" s="101">
        <v>1</v>
      </c>
      <c r="AE65" s="101">
        <v>0</v>
      </c>
      <c r="AF65" s="101">
        <f t="shared" si="10"/>
        <v>399</v>
      </c>
      <c r="AG65" s="101">
        <v>399</v>
      </c>
      <c r="AH65" s="101">
        <v>0</v>
      </c>
      <c r="AI65" s="101">
        <v>0</v>
      </c>
      <c r="AJ65" s="101">
        <f t="shared" si="11"/>
        <v>399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399</v>
      </c>
      <c r="AR65" s="101">
        <v>0</v>
      </c>
      <c r="AS65" s="101">
        <v>0</v>
      </c>
      <c r="AT65" s="101">
        <f t="shared" si="12"/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 t="shared" si="13"/>
        <v>0</v>
      </c>
      <c r="BA65" s="101">
        <v>0</v>
      </c>
      <c r="BB65" s="101">
        <v>0</v>
      </c>
      <c r="BC65" s="101">
        <v>0</v>
      </c>
      <c r="BD65" s="79"/>
      <c r="BE65" s="79"/>
      <c r="BF65" s="79"/>
    </row>
    <row r="66" spans="1:58" ht="12" customHeight="1">
      <c r="A66" s="111" t="s">
        <v>113</v>
      </c>
      <c r="B66" s="112" t="s">
        <v>324</v>
      </c>
      <c r="C66" s="111" t="s">
        <v>404</v>
      </c>
      <c r="D66" s="101">
        <f t="shared" si="2"/>
        <v>844</v>
      </c>
      <c r="E66" s="101">
        <f t="shared" si="3"/>
        <v>0</v>
      </c>
      <c r="F66" s="101">
        <v>0</v>
      </c>
      <c r="G66" s="101">
        <v>0</v>
      </c>
      <c r="H66" s="101">
        <f t="shared" si="4"/>
        <v>0</v>
      </c>
      <c r="I66" s="101">
        <v>0</v>
      </c>
      <c r="J66" s="101">
        <v>0</v>
      </c>
      <c r="K66" s="101">
        <f t="shared" si="5"/>
        <v>844</v>
      </c>
      <c r="L66" s="101">
        <v>533</v>
      </c>
      <c r="M66" s="101">
        <v>311</v>
      </c>
      <c r="N66" s="101">
        <f t="shared" si="6"/>
        <v>844</v>
      </c>
      <c r="O66" s="101">
        <f t="shared" si="7"/>
        <v>533</v>
      </c>
      <c r="P66" s="101">
        <v>533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 t="shared" si="8"/>
        <v>311</v>
      </c>
      <c r="W66" s="101">
        <v>311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 t="shared" si="9"/>
        <v>0</v>
      </c>
      <c r="AD66" s="101">
        <v>0</v>
      </c>
      <c r="AE66" s="101">
        <v>0</v>
      </c>
      <c r="AF66" s="101">
        <f t="shared" si="10"/>
        <v>0</v>
      </c>
      <c r="AG66" s="101">
        <v>0</v>
      </c>
      <c r="AH66" s="101">
        <v>0</v>
      </c>
      <c r="AI66" s="101">
        <v>0</v>
      </c>
      <c r="AJ66" s="101">
        <f t="shared" si="11"/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f t="shared" si="12"/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 t="shared" si="13"/>
        <v>0</v>
      </c>
      <c r="BA66" s="101">
        <v>0</v>
      </c>
      <c r="BB66" s="101">
        <v>0</v>
      </c>
      <c r="BC66" s="101">
        <v>0</v>
      </c>
      <c r="BD66" s="79"/>
      <c r="BE66" s="79"/>
      <c r="BF66" s="79"/>
    </row>
    <row r="67" spans="1:58" ht="12" customHeight="1">
      <c r="A67" s="111" t="s">
        <v>113</v>
      </c>
      <c r="B67" s="112" t="s">
        <v>325</v>
      </c>
      <c r="C67" s="111" t="s">
        <v>405</v>
      </c>
      <c r="D67" s="101">
        <f t="shared" si="2"/>
        <v>638</v>
      </c>
      <c r="E67" s="101">
        <f t="shared" si="3"/>
        <v>0</v>
      </c>
      <c r="F67" s="101">
        <v>0</v>
      </c>
      <c r="G67" s="101">
        <v>0</v>
      </c>
      <c r="H67" s="101">
        <f t="shared" si="4"/>
        <v>0</v>
      </c>
      <c r="I67" s="101">
        <v>0</v>
      </c>
      <c r="J67" s="101">
        <v>0</v>
      </c>
      <c r="K67" s="101">
        <f t="shared" si="5"/>
        <v>638</v>
      </c>
      <c r="L67" s="101">
        <v>275</v>
      </c>
      <c r="M67" s="101">
        <v>363</v>
      </c>
      <c r="N67" s="101">
        <f t="shared" si="6"/>
        <v>638</v>
      </c>
      <c r="O67" s="101">
        <f t="shared" si="7"/>
        <v>275</v>
      </c>
      <c r="P67" s="101">
        <v>275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 t="shared" si="8"/>
        <v>363</v>
      </c>
      <c r="W67" s="101">
        <v>363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 t="shared" si="9"/>
        <v>0</v>
      </c>
      <c r="AD67" s="101">
        <v>0</v>
      </c>
      <c r="AE67" s="101">
        <v>0</v>
      </c>
      <c r="AF67" s="101">
        <f t="shared" si="10"/>
        <v>2</v>
      </c>
      <c r="AG67" s="101">
        <v>2</v>
      </c>
      <c r="AH67" s="101">
        <v>0</v>
      </c>
      <c r="AI67" s="101">
        <v>0</v>
      </c>
      <c r="AJ67" s="101">
        <f t="shared" si="11"/>
        <v>35</v>
      </c>
      <c r="AK67" s="101">
        <v>35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f t="shared" si="12"/>
        <v>2</v>
      </c>
      <c r="AU67" s="101">
        <v>2</v>
      </c>
      <c r="AV67" s="101">
        <v>0</v>
      </c>
      <c r="AW67" s="101">
        <v>0</v>
      </c>
      <c r="AX67" s="101">
        <v>0</v>
      </c>
      <c r="AY67" s="101">
        <v>0</v>
      </c>
      <c r="AZ67" s="101">
        <f t="shared" si="13"/>
        <v>0</v>
      </c>
      <c r="BA67" s="101">
        <v>0</v>
      </c>
      <c r="BB67" s="101">
        <v>0</v>
      </c>
      <c r="BC67" s="101">
        <v>0</v>
      </c>
      <c r="BD67" s="79"/>
      <c r="BE67" s="79"/>
      <c r="BF67" s="79"/>
    </row>
    <row r="68" spans="1:58" ht="12" customHeight="1">
      <c r="A68" s="111" t="s">
        <v>113</v>
      </c>
      <c r="B68" s="112" t="s">
        <v>326</v>
      </c>
      <c r="C68" s="111" t="s">
        <v>406</v>
      </c>
      <c r="D68" s="101">
        <f t="shared" si="2"/>
        <v>1616</v>
      </c>
      <c r="E68" s="101">
        <f t="shared" si="3"/>
        <v>0</v>
      </c>
      <c r="F68" s="101">
        <v>0</v>
      </c>
      <c r="G68" s="101">
        <v>0</v>
      </c>
      <c r="H68" s="101">
        <f t="shared" si="4"/>
        <v>0</v>
      </c>
      <c r="I68" s="101">
        <v>0</v>
      </c>
      <c r="J68" s="101">
        <v>0</v>
      </c>
      <c r="K68" s="101">
        <f t="shared" si="5"/>
        <v>1616</v>
      </c>
      <c r="L68" s="101">
        <v>1148</v>
      </c>
      <c r="M68" s="101">
        <v>468</v>
      </c>
      <c r="N68" s="101">
        <f t="shared" si="6"/>
        <v>1616</v>
      </c>
      <c r="O68" s="101">
        <f t="shared" si="7"/>
        <v>1148</v>
      </c>
      <c r="P68" s="101">
        <v>1148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 t="shared" si="8"/>
        <v>468</v>
      </c>
      <c r="W68" s="101">
        <v>468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 t="shared" si="9"/>
        <v>0</v>
      </c>
      <c r="AD68" s="101">
        <v>0</v>
      </c>
      <c r="AE68" s="101">
        <v>0</v>
      </c>
      <c r="AF68" s="101">
        <f t="shared" si="10"/>
        <v>64</v>
      </c>
      <c r="AG68" s="101">
        <v>64</v>
      </c>
      <c r="AH68" s="101">
        <v>0</v>
      </c>
      <c r="AI68" s="101">
        <v>0</v>
      </c>
      <c r="AJ68" s="101">
        <f t="shared" si="11"/>
        <v>64</v>
      </c>
      <c r="AK68" s="101">
        <v>0</v>
      </c>
      <c r="AL68" s="101">
        <v>0</v>
      </c>
      <c r="AM68" s="101">
        <v>64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 t="shared" si="12"/>
        <v>9</v>
      </c>
      <c r="AU68" s="101">
        <v>0</v>
      </c>
      <c r="AV68" s="101">
        <v>0</v>
      </c>
      <c r="AW68" s="101">
        <v>9</v>
      </c>
      <c r="AX68" s="101">
        <v>0</v>
      </c>
      <c r="AY68" s="101">
        <v>0</v>
      </c>
      <c r="AZ68" s="101">
        <f t="shared" si="13"/>
        <v>0</v>
      </c>
      <c r="BA68" s="101">
        <v>0</v>
      </c>
      <c r="BB68" s="101">
        <v>0</v>
      </c>
      <c r="BC68" s="101">
        <v>0</v>
      </c>
      <c r="BD68" s="79"/>
      <c r="BE68" s="79"/>
      <c r="BF68" s="79"/>
    </row>
    <row r="69" spans="1:58" ht="12" customHeight="1">
      <c r="A69" s="111" t="s">
        <v>113</v>
      </c>
      <c r="B69" s="112" t="s">
        <v>327</v>
      </c>
      <c r="C69" s="111" t="s">
        <v>407</v>
      </c>
      <c r="D69" s="101">
        <f t="shared" si="2"/>
        <v>740</v>
      </c>
      <c r="E69" s="101">
        <f t="shared" si="3"/>
        <v>0</v>
      </c>
      <c r="F69" s="101">
        <v>0</v>
      </c>
      <c r="G69" s="101">
        <v>0</v>
      </c>
      <c r="H69" s="101">
        <f t="shared" si="4"/>
        <v>0</v>
      </c>
      <c r="I69" s="101">
        <v>0</v>
      </c>
      <c r="J69" s="101">
        <v>0</v>
      </c>
      <c r="K69" s="101">
        <f t="shared" si="5"/>
        <v>740</v>
      </c>
      <c r="L69" s="101">
        <v>521</v>
      </c>
      <c r="M69" s="101">
        <v>219</v>
      </c>
      <c r="N69" s="101">
        <f t="shared" si="6"/>
        <v>740</v>
      </c>
      <c r="O69" s="101">
        <f t="shared" si="7"/>
        <v>521</v>
      </c>
      <c r="P69" s="101">
        <v>521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 t="shared" si="8"/>
        <v>219</v>
      </c>
      <c r="W69" s="101">
        <v>219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 t="shared" si="9"/>
        <v>0</v>
      </c>
      <c r="AD69" s="101">
        <v>0</v>
      </c>
      <c r="AE69" s="101">
        <v>0</v>
      </c>
      <c r="AF69" s="101">
        <f t="shared" si="10"/>
        <v>30</v>
      </c>
      <c r="AG69" s="101">
        <v>30</v>
      </c>
      <c r="AH69" s="101">
        <v>0</v>
      </c>
      <c r="AI69" s="101">
        <v>0</v>
      </c>
      <c r="AJ69" s="101">
        <f t="shared" si="11"/>
        <v>30</v>
      </c>
      <c r="AK69" s="101">
        <v>0</v>
      </c>
      <c r="AL69" s="101">
        <v>0</v>
      </c>
      <c r="AM69" s="101">
        <v>30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f t="shared" si="12"/>
        <v>2</v>
      </c>
      <c r="AU69" s="101">
        <v>0</v>
      </c>
      <c r="AV69" s="101">
        <v>0</v>
      </c>
      <c r="AW69" s="101">
        <v>2</v>
      </c>
      <c r="AX69" s="101">
        <v>0</v>
      </c>
      <c r="AY69" s="101">
        <v>0</v>
      </c>
      <c r="AZ69" s="101">
        <f t="shared" si="13"/>
        <v>0</v>
      </c>
      <c r="BA69" s="101">
        <v>0</v>
      </c>
      <c r="BB69" s="101">
        <v>0</v>
      </c>
      <c r="BC69" s="101">
        <v>0</v>
      </c>
      <c r="BD69" s="79"/>
      <c r="BE69" s="79"/>
      <c r="BF69" s="79"/>
    </row>
    <row r="70" spans="1:58" ht="12" customHeight="1">
      <c r="A70" s="111" t="s">
        <v>113</v>
      </c>
      <c r="B70" s="112" t="s">
        <v>328</v>
      </c>
      <c r="C70" s="111" t="s">
        <v>408</v>
      </c>
      <c r="D70" s="101">
        <f t="shared" si="2"/>
        <v>155</v>
      </c>
      <c r="E70" s="101">
        <f t="shared" si="3"/>
        <v>0</v>
      </c>
      <c r="F70" s="101">
        <v>0</v>
      </c>
      <c r="G70" s="101">
        <v>0</v>
      </c>
      <c r="H70" s="101">
        <f t="shared" si="4"/>
        <v>0</v>
      </c>
      <c r="I70" s="101">
        <v>0</v>
      </c>
      <c r="J70" s="101">
        <v>0</v>
      </c>
      <c r="K70" s="101">
        <f t="shared" si="5"/>
        <v>155</v>
      </c>
      <c r="L70" s="101">
        <v>128</v>
      </c>
      <c r="M70" s="101">
        <v>27</v>
      </c>
      <c r="N70" s="101">
        <f t="shared" si="6"/>
        <v>155</v>
      </c>
      <c r="O70" s="101">
        <f t="shared" si="7"/>
        <v>128</v>
      </c>
      <c r="P70" s="101">
        <v>128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f t="shared" si="8"/>
        <v>27</v>
      </c>
      <c r="W70" s="101">
        <v>27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f t="shared" si="9"/>
        <v>0</v>
      </c>
      <c r="AD70" s="101">
        <v>0</v>
      </c>
      <c r="AE70" s="101">
        <v>0</v>
      </c>
      <c r="AF70" s="101">
        <f t="shared" si="10"/>
        <v>1</v>
      </c>
      <c r="AG70" s="101">
        <v>1</v>
      </c>
      <c r="AH70" s="101">
        <v>0</v>
      </c>
      <c r="AI70" s="101">
        <v>0</v>
      </c>
      <c r="AJ70" s="101">
        <f t="shared" si="11"/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f t="shared" si="12"/>
        <v>1</v>
      </c>
      <c r="AU70" s="101">
        <v>1</v>
      </c>
      <c r="AV70" s="101">
        <v>0</v>
      </c>
      <c r="AW70" s="101">
        <v>0</v>
      </c>
      <c r="AX70" s="101">
        <v>0</v>
      </c>
      <c r="AY70" s="101">
        <v>0</v>
      </c>
      <c r="AZ70" s="101">
        <f t="shared" si="13"/>
        <v>0</v>
      </c>
      <c r="BA70" s="101">
        <v>0</v>
      </c>
      <c r="BB70" s="101">
        <v>0</v>
      </c>
      <c r="BC70" s="101">
        <v>0</v>
      </c>
      <c r="BD70" s="79"/>
      <c r="BE70" s="79"/>
      <c r="BF70" s="79"/>
    </row>
    <row r="71" spans="1:58" ht="12" customHeight="1">
      <c r="A71" s="111" t="s">
        <v>113</v>
      </c>
      <c r="B71" s="112" t="s">
        <v>329</v>
      </c>
      <c r="C71" s="111" t="s">
        <v>409</v>
      </c>
      <c r="D71" s="101">
        <f t="shared" si="2"/>
        <v>2229</v>
      </c>
      <c r="E71" s="101">
        <f t="shared" si="3"/>
        <v>0</v>
      </c>
      <c r="F71" s="101">
        <v>0</v>
      </c>
      <c r="G71" s="101">
        <v>0</v>
      </c>
      <c r="H71" s="101">
        <f t="shared" si="4"/>
        <v>0</v>
      </c>
      <c r="I71" s="101">
        <v>0</v>
      </c>
      <c r="J71" s="101">
        <v>0</v>
      </c>
      <c r="K71" s="101">
        <f t="shared" si="5"/>
        <v>2229</v>
      </c>
      <c r="L71" s="101">
        <v>955</v>
      </c>
      <c r="M71" s="101">
        <v>1274</v>
      </c>
      <c r="N71" s="101">
        <f t="shared" si="6"/>
        <v>2229</v>
      </c>
      <c r="O71" s="101">
        <f t="shared" si="7"/>
        <v>955</v>
      </c>
      <c r="P71" s="101">
        <v>955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f t="shared" si="8"/>
        <v>1274</v>
      </c>
      <c r="W71" s="101">
        <v>1274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f t="shared" si="9"/>
        <v>0</v>
      </c>
      <c r="AD71" s="101">
        <v>0</v>
      </c>
      <c r="AE71" s="101">
        <v>0</v>
      </c>
      <c r="AF71" s="101">
        <f t="shared" si="10"/>
        <v>14</v>
      </c>
      <c r="AG71" s="101">
        <v>14</v>
      </c>
      <c r="AH71" s="101">
        <v>0</v>
      </c>
      <c r="AI71" s="101">
        <v>0</v>
      </c>
      <c r="AJ71" s="101">
        <f t="shared" si="11"/>
        <v>14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14</v>
      </c>
      <c r="AR71" s="101">
        <v>0</v>
      </c>
      <c r="AS71" s="101">
        <v>0</v>
      </c>
      <c r="AT71" s="101">
        <f t="shared" si="12"/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f t="shared" si="13"/>
        <v>0</v>
      </c>
      <c r="BA71" s="101">
        <v>0</v>
      </c>
      <c r="BB71" s="101">
        <v>0</v>
      </c>
      <c r="BC71" s="101">
        <v>0</v>
      </c>
      <c r="BD71" s="79"/>
      <c r="BE71" s="79"/>
      <c r="BF71" s="79"/>
    </row>
    <row r="72" spans="1:58" ht="12" customHeight="1">
      <c r="A72" s="111" t="s">
        <v>113</v>
      </c>
      <c r="B72" s="112" t="s">
        <v>330</v>
      </c>
      <c r="C72" s="111" t="s">
        <v>410</v>
      </c>
      <c r="D72" s="101">
        <f t="shared" si="2"/>
        <v>2356</v>
      </c>
      <c r="E72" s="101">
        <f t="shared" si="3"/>
        <v>0</v>
      </c>
      <c r="F72" s="101">
        <v>0</v>
      </c>
      <c r="G72" s="101">
        <v>0</v>
      </c>
      <c r="H72" s="101">
        <f t="shared" si="4"/>
        <v>0</v>
      </c>
      <c r="I72" s="101">
        <v>0</v>
      </c>
      <c r="J72" s="101">
        <v>0</v>
      </c>
      <c r="K72" s="101">
        <f t="shared" si="5"/>
        <v>2356</v>
      </c>
      <c r="L72" s="101">
        <v>1266</v>
      </c>
      <c r="M72" s="101">
        <v>1090</v>
      </c>
      <c r="N72" s="101">
        <f t="shared" si="6"/>
        <v>2538</v>
      </c>
      <c r="O72" s="101">
        <f t="shared" si="7"/>
        <v>1266</v>
      </c>
      <c r="P72" s="101">
        <v>1266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f t="shared" si="8"/>
        <v>1090</v>
      </c>
      <c r="W72" s="101">
        <v>1090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f t="shared" si="9"/>
        <v>182</v>
      </c>
      <c r="AD72" s="101">
        <v>182</v>
      </c>
      <c r="AE72" s="101">
        <v>0</v>
      </c>
      <c r="AF72" s="101">
        <f t="shared" si="10"/>
        <v>8</v>
      </c>
      <c r="AG72" s="101">
        <v>8</v>
      </c>
      <c r="AH72" s="101">
        <v>0</v>
      </c>
      <c r="AI72" s="101">
        <v>0</v>
      </c>
      <c r="AJ72" s="101">
        <f t="shared" si="11"/>
        <v>135</v>
      </c>
      <c r="AK72" s="101">
        <v>135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f t="shared" si="12"/>
        <v>8</v>
      </c>
      <c r="AU72" s="101">
        <v>8</v>
      </c>
      <c r="AV72" s="101">
        <v>0</v>
      </c>
      <c r="AW72" s="101">
        <v>0</v>
      </c>
      <c r="AX72" s="101">
        <v>0</v>
      </c>
      <c r="AY72" s="101">
        <v>0</v>
      </c>
      <c r="AZ72" s="101">
        <f t="shared" si="13"/>
        <v>0</v>
      </c>
      <c r="BA72" s="101">
        <v>0</v>
      </c>
      <c r="BB72" s="101">
        <v>0</v>
      </c>
      <c r="BC72" s="101">
        <v>0</v>
      </c>
      <c r="BD72" s="79"/>
      <c r="BE72" s="79"/>
      <c r="BF72" s="79"/>
    </row>
    <row r="73" spans="1:58" ht="12" customHeight="1">
      <c r="A73" s="111" t="s">
        <v>113</v>
      </c>
      <c r="B73" s="112" t="s">
        <v>331</v>
      </c>
      <c r="C73" s="111" t="s">
        <v>411</v>
      </c>
      <c r="D73" s="101">
        <f aca="true" t="shared" si="14" ref="D73:D87">SUM(E73,+H73,+K73)</f>
        <v>1818</v>
      </c>
      <c r="E73" s="101">
        <f aca="true" t="shared" si="15" ref="E73:E87">SUM(F73:G73)</f>
        <v>0</v>
      </c>
      <c r="F73" s="101">
        <v>0</v>
      </c>
      <c r="G73" s="101">
        <v>0</v>
      </c>
      <c r="H73" s="101">
        <f aca="true" t="shared" si="16" ref="H73:H87">SUM(I73:J73)</f>
        <v>0</v>
      </c>
      <c r="I73" s="101">
        <v>0</v>
      </c>
      <c r="J73" s="101">
        <v>0</v>
      </c>
      <c r="K73" s="101">
        <f aca="true" t="shared" si="17" ref="K73:K87">SUM(L73:M73)</f>
        <v>1818</v>
      </c>
      <c r="L73" s="101">
        <v>1776</v>
      </c>
      <c r="M73" s="101">
        <v>42</v>
      </c>
      <c r="N73" s="101">
        <f aca="true" t="shared" si="18" ref="N73:N87">SUM(O73,+V73,+AC73)</f>
        <v>1826</v>
      </c>
      <c r="O73" s="101">
        <f aca="true" t="shared" si="19" ref="O73:O87">SUM(P73:U73)</f>
        <v>1776</v>
      </c>
      <c r="P73" s="101">
        <v>1776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f aca="true" t="shared" si="20" ref="V73:V87">SUM(W73:AB73)</f>
        <v>42</v>
      </c>
      <c r="W73" s="101">
        <v>42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f aca="true" t="shared" si="21" ref="AC73:AC87">SUM(AD73:AE73)</f>
        <v>8</v>
      </c>
      <c r="AD73" s="101">
        <v>8</v>
      </c>
      <c r="AE73" s="101">
        <v>0</v>
      </c>
      <c r="AF73" s="101">
        <f aca="true" t="shared" si="22" ref="AF73:AF87">SUM(AG73:AI73)</f>
        <v>6</v>
      </c>
      <c r="AG73" s="101">
        <v>6</v>
      </c>
      <c r="AH73" s="101">
        <v>0</v>
      </c>
      <c r="AI73" s="101">
        <v>0</v>
      </c>
      <c r="AJ73" s="101">
        <f aca="true" t="shared" si="23" ref="AJ73:AJ87">SUM(AK73:AS73)</f>
        <v>115</v>
      </c>
      <c r="AK73" s="101">
        <v>115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0</v>
      </c>
      <c r="AT73" s="101">
        <f aca="true" t="shared" si="24" ref="AT73:AT87">SUM(AU73:AY73)</f>
        <v>6</v>
      </c>
      <c r="AU73" s="101">
        <v>6</v>
      </c>
      <c r="AV73" s="101">
        <v>0</v>
      </c>
      <c r="AW73" s="101">
        <v>0</v>
      </c>
      <c r="AX73" s="101">
        <v>0</v>
      </c>
      <c r="AY73" s="101">
        <v>0</v>
      </c>
      <c r="AZ73" s="101">
        <f aca="true" t="shared" si="25" ref="AZ73:AZ87">SUM(BA73:BC73)</f>
        <v>0</v>
      </c>
      <c r="BA73" s="101">
        <v>0</v>
      </c>
      <c r="BB73" s="101">
        <v>0</v>
      </c>
      <c r="BC73" s="101">
        <v>0</v>
      </c>
      <c r="BD73" s="79"/>
      <c r="BE73" s="79"/>
      <c r="BF73" s="79"/>
    </row>
    <row r="74" spans="1:58" ht="12" customHeight="1">
      <c r="A74" s="111" t="s">
        <v>113</v>
      </c>
      <c r="B74" s="112" t="s">
        <v>332</v>
      </c>
      <c r="C74" s="111" t="s">
        <v>412</v>
      </c>
      <c r="D74" s="101">
        <f t="shared" si="14"/>
        <v>3496</v>
      </c>
      <c r="E74" s="101">
        <f t="shared" si="15"/>
        <v>0</v>
      </c>
      <c r="F74" s="101">
        <v>0</v>
      </c>
      <c r="G74" s="101">
        <v>0</v>
      </c>
      <c r="H74" s="101">
        <f t="shared" si="16"/>
        <v>1749</v>
      </c>
      <c r="I74" s="101">
        <v>1749</v>
      </c>
      <c r="J74" s="101">
        <v>0</v>
      </c>
      <c r="K74" s="101">
        <f t="shared" si="17"/>
        <v>1747</v>
      </c>
      <c r="L74" s="101">
        <v>0</v>
      </c>
      <c r="M74" s="101">
        <v>1747</v>
      </c>
      <c r="N74" s="101">
        <f t="shared" si="18"/>
        <v>3496</v>
      </c>
      <c r="O74" s="101">
        <f t="shared" si="19"/>
        <v>1749</v>
      </c>
      <c r="P74" s="101">
        <v>1749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f t="shared" si="20"/>
        <v>1747</v>
      </c>
      <c r="W74" s="101">
        <v>1747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f t="shared" si="21"/>
        <v>0</v>
      </c>
      <c r="AD74" s="101">
        <v>0</v>
      </c>
      <c r="AE74" s="101">
        <v>0</v>
      </c>
      <c r="AF74" s="101">
        <f t="shared" si="22"/>
        <v>13</v>
      </c>
      <c r="AG74" s="101">
        <v>13</v>
      </c>
      <c r="AH74" s="101">
        <v>0</v>
      </c>
      <c r="AI74" s="101">
        <v>0</v>
      </c>
      <c r="AJ74" s="101">
        <f t="shared" si="23"/>
        <v>125</v>
      </c>
      <c r="AK74" s="101">
        <v>125</v>
      </c>
      <c r="AL74" s="101">
        <v>0</v>
      </c>
      <c r="AM74" s="101">
        <v>0</v>
      </c>
      <c r="AN74" s="101">
        <v>0</v>
      </c>
      <c r="AO74" s="101">
        <v>0</v>
      </c>
      <c r="AP74" s="101">
        <v>0</v>
      </c>
      <c r="AQ74" s="101">
        <v>0</v>
      </c>
      <c r="AR74" s="101">
        <v>0</v>
      </c>
      <c r="AS74" s="101">
        <v>0</v>
      </c>
      <c r="AT74" s="101">
        <f t="shared" si="24"/>
        <v>13</v>
      </c>
      <c r="AU74" s="101">
        <v>13</v>
      </c>
      <c r="AV74" s="101">
        <v>0</v>
      </c>
      <c r="AW74" s="101">
        <v>0</v>
      </c>
      <c r="AX74" s="101">
        <v>0</v>
      </c>
      <c r="AY74" s="101">
        <v>0</v>
      </c>
      <c r="AZ74" s="101">
        <f t="shared" si="25"/>
        <v>0</v>
      </c>
      <c r="BA74" s="101">
        <v>0</v>
      </c>
      <c r="BB74" s="101">
        <v>0</v>
      </c>
      <c r="BC74" s="101">
        <v>0</v>
      </c>
      <c r="BD74" s="79"/>
      <c r="BE74" s="79"/>
      <c r="BF74" s="79"/>
    </row>
    <row r="75" spans="1:58" ht="12" customHeight="1">
      <c r="A75" s="111" t="s">
        <v>113</v>
      </c>
      <c r="B75" s="112" t="s">
        <v>333</v>
      </c>
      <c r="C75" s="111" t="s">
        <v>413</v>
      </c>
      <c r="D75" s="101">
        <f t="shared" si="14"/>
        <v>1858</v>
      </c>
      <c r="E75" s="101">
        <f t="shared" si="15"/>
        <v>0</v>
      </c>
      <c r="F75" s="101">
        <v>0</v>
      </c>
      <c r="G75" s="101">
        <v>0</v>
      </c>
      <c r="H75" s="101">
        <f t="shared" si="16"/>
        <v>955</v>
      </c>
      <c r="I75" s="101">
        <v>955</v>
      </c>
      <c r="J75" s="101">
        <v>0</v>
      </c>
      <c r="K75" s="101">
        <f t="shared" si="17"/>
        <v>903</v>
      </c>
      <c r="L75" s="101">
        <v>0</v>
      </c>
      <c r="M75" s="101">
        <v>903</v>
      </c>
      <c r="N75" s="101">
        <f t="shared" si="18"/>
        <v>1859</v>
      </c>
      <c r="O75" s="101">
        <f t="shared" si="19"/>
        <v>955</v>
      </c>
      <c r="P75" s="101">
        <v>955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f t="shared" si="20"/>
        <v>903</v>
      </c>
      <c r="W75" s="101">
        <v>903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f t="shared" si="21"/>
        <v>1</v>
      </c>
      <c r="AD75" s="101">
        <v>1</v>
      </c>
      <c r="AE75" s="101">
        <v>0</v>
      </c>
      <c r="AF75" s="101">
        <f t="shared" si="22"/>
        <v>7</v>
      </c>
      <c r="AG75" s="101">
        <v>7</v>
      </c>
      <c r="AH75" s="101">
        <v>0</v>
      </c>
      <c r="AI75" s="101">
        <v>0</v>
      </c>
      <c r="AJ75" s="101">
        <f t="shared" si="23"/>
        <v>67</v>
      </c>
      <c r="AK75" s="101">
        <v>67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  <c r="AT75" s="101">
        <f t="shared" si="24"/>
        <v>7</v>
      </c>
      <c r="AU75" s="101">
        <v>7</v>
      </c>
      <c r="AV75" s="101">
        <v>0</v>
      </c>
      <c r="AW75" s="101">
        <v>0</v>
      </c>
      <c r="AX75" s="101">
        <v>0</v>
      </c>
      <c r="AY75" s="101">
        <v>0</v>
      </c>
      <c r="AZ75" s="101">
        <f t="shared" si="25"/>
        <v>0</v>
      </c>
      <c r="BA75" s="101">
        <v>0</v>
      </c>
      <c r="BB75" s="101">
        <v>0</v>
      </c>
      <c r="BC75" s="101">
        <v>0</v>
      </c>
      <c r="BD75" s="79"/>
      <c r="BE75" s="79"/>
      <c r="BF75" s="79"/>
    </row>
    <row r="76" spans="1:58" ht="12" customHeight="1">
      <c r="A76" s="111" t="s">
        <v>113</v>
      </c>
      <c r="B76" s="112" t="s">
        <v>334</v>
      </c>
      <c r="C76" s="111" t="s">
        <v>414</v>
      </c>
      <c r="D76" s="101">
        <f t="shared" si="14"/>
        <v>9211</v>
      </c>
      <c r="E76" s="101">
        <f t="shared" si="15"/>
        <v>0</v>
      </c>
      <c r="F76" s="101">
        <v>0</v>
      </c>
      <c r="G76" s="101">
        <v>0</v>
      </c>
      <c r="H76" s="101">
        <f t="shared" si="16"/>
        <v>0</v>
      </c>
      <c r="I76" s="101">
        <v>0</v>
      </c>
      <c r="J76" s="101">
        <v>0</v>
      </c>
      <c r="K76" s="101">
        <f t="shared" si="17"/>
        <v>9211</v>
      </c>
      <c r="L76" s="101">
        <v>8380</v>
      </c>
      <c r="M76" s="101">
        <v>831</v>
      </c>
      <c r="N76" s="101">
        <f t="shared" si="18"/>
        <v>9211</v>
      </c>
      <c r="O76" s="101">
        <f t="shared" si="19"/>
        <v>8380</v>
      </c>
      <c r="P76" s="101">
        <v>8380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f t="shared" si="20"/>
        <v>831</v>
      </c>
      <c r="W76" s="101">
        <v>831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f t="shared" si="21"/>
        <v>0</v>
      </c>
      <c r="AD76" s="101">
        <v>0</v>
      </c>
      <c r="AE76" s="101">
        <v>0</v>
      </c>
      <c r="AF76" s="101">
        <f t="shared" si="22"/>
        <v>16</v>
      </c>
      <c r="AG76" s="101">
        <v>16</v>
      </c>
      <c r="AH76" s="101">
        <v>0</v>
      </c>
      <c r="AI76" s="101">
        <v>0</v>
      </c>
      <c r="AJ76" s="101">
        <f t="shared" si="23"/>
        <v>89</v>
      </c>
      <c r="AK76" s="101">
        <v>0</v>
      </c>
      <c r="AL76" s="101">
        <v>73</v>
      </c>
      <c r="AM76" s="101">
        <v>16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f t="shared" si="24"/>
        <v>0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f t="shared" si="25"/>
        <v>73</v>
      </c>
      <c r="BA76" s="101">
        <v>73</v>
      </c>
      <c r="BB76" s="101">
        <v>0</v>
      </c>
      <c r="BC76" s="101">
        <v>0</v>
      </c>
      <c r="BD76" s="79"/>
      <c r="BE76" s="79"/>
      <c r="BF76" s="79"/>
    </row>
    <row r="77" spans="1:58" ht="12" customHeight="1">
      <c r="A77" s="111" t="s">
        <v>113</v>
      </c>
      <c r="B77" s="112" t="s">
        <v>335</v>
      </c>
      <c r="C77" s="111" t="s">
        <v>415</v>
      </c>
      <c r="D77" s="101">
        <f t="shared" si="14"/>
        <v>870</v>
      </c>
      <c r="E77" s="101">
        <f t="shared" si="15"/>
        <v>0</v>
      </c>
      <c r="F77" s="101">
        <v>0</v>
      </c>
      <c r="G77" s="101">
        <v>0</v>
      </c>
      <c r="H77" s="101">
        <f t="shared" si="16"/>
        <v>0</v>
      </c>
      <c r="I77" s="101">
        <v>0</v>
      </c>
      <c r="J77" s="101">
        <v>0</v>
      </c>
      <c r="K77" s="101">
        <f t="shared" si="17"/>
        <v>870</v>
      </c>
      <c r="L77" s="101">
        <v>793</v>
      </c>
      <c r="M77" s="101">
        <v>77</v>
      </c>
      <c r="N77" s="101">
        <f t="shared" si="18"/>
        <v>876</v>
      </c>
      <c r="O77" s="101">
        <f t="shared" si="19"/>
        <v>793</v>
      </c>
      <c r="P77" s="101">
        <v>793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f t="shared" si="20"/>
        <v>83</v>
      </c>
      <c r="W77" s="101">
        <v>83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f t="shared" si="21"/>
        <v>0</v>
      </c>
      <c r="AD77" s="101">
        <v>0</v>
      </c>
      <c r="AE77" s="101">
        <v>0</v>
      </c>
      <c r="AF77" s="101">
        <f t="shared" si="22"/>
        <v>2</v>
      </c>
      <c r="AG77" s="101">
        <v>2</v>
      </c>
      <c r="AH77" s="101">
        <v>0</v>
      </c>
      <c r="AI77" s="101">
        <v>0</v>
      </c>
      <c r="AJ77" s="101">
        <f t="shared" si="23"/>
        <v>876</v>
      </c>
      <c r="AK77" s="101">
        <v>876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f t="shared" si="24"/>
        <v>2</v>
      </c>
      <c r="AU77" s="101">
        <v>2</v>
      </c>
      <c r="AV77" s="101">
        <v>0</v>
      </c>
      <c r="AW77" s="101">
        <v>0</v>
      </c>
      <c r="AX77" s="101">
        <v>0</v>
      </c>
      <c r="AY77" s="101">
        <v>0</v>
      </c>
      <c r="AZ77" s="101">
        <f t="shared" si="25"/>
        <v>0</v>
      </c>
      <c r="BA77" s="101">
        <v>0</v>
      </c>
      <c r="BB77" s="101">
        <v>0</v>
      </c>
      <c r="BC77" s="101">
        <v>0</v>
      </c>
      <c r="BD77" s="79"/>
      <c r="BE77" s="79"/>
      <c r="BF77" s="79"/>
    </row>
    <row r="78" spans="1:58" ht="12" customHeight="1">
      <c r="A78" s="111" t="s">
        <v>113</v>
      </c>
      <c r="B78" s="112" t="s">
        <v>336</v>
      </c>
      <c r="C78" s="111" t="s">
        <v>416</v>
      </c>
      <c r="D78" s="101">
        <f t="shared" si="14"/>
        <v>865</v>
      </c>
      <c r="E78" s="101">
        <f t="shared" si="15"/>
        <v>0</v>
      </c>
      <c r="F78" s="101">
        <v>0</v>
      </c>
      <c r="G78" s="101">
        <v>0</v>
      </c>
      <c r="H78" s="101">
        <f t="shared" si="16"/>
        <v>0</v>
      </c>
      <c r="I78" s="101">
        <v>0</v>
      </c>
      <c r="J78" s="101">
        <v>0</v>
      </c>
      <c r="K78" s="101">
        <f t="shared" si="17"/>
        <v>865</v>
      </c>
      <c r="L78" s="101">
        <v>611</v>
      </c>
      <c r="M78" s="101">
        <v>254</v>
      </c>
      <c r="N78" s="101">
        <f t="shared" si="18"/>
        <v>865</v>
      </c>
      <c r="O78" s="101">
        <f t="shared" si="19"/>
        <v>611</v>
      </c>
      <c r="P78" s="101">
        <v>611</v>
      </c>
      <c r="Q78" s="101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f t="shared" si="20"/>
        <v>254</v>
      </c>
      <c r="W78" s="101">
        <v>254</v>
      </c>
      <c r="X78" s="101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f t="shared" si="21"/>
        <v>0</v>
      </c>
      <c r="AD78" s="101">
        <v>0</v>
      </c>
      <c r="AE78" s="101">
        <v>0</v>
      </c>
      <c r="AF78" s="101">
        <f t="shared" si="22"/>
        <v>2</v>
      </c>
      <c r="AG78" s="101">
        <v>2</v>
      </c>
      <c r="AH78" s="101">
        <v>0</v>
      </c>
      <c r="AI78" s="101">
        <v>0</v>
      </c>
      <c r="AJ78" s="101">
        <f t="shared" si="23"/>
        <v>2</v>
      </c>
      <c r="AK78" s="101">
        <v>0</v>
      </c>
      <c r="AL78" s="101">
        <v>0</v>
      </c>
      <c r="AM78" s="101">
        <v>0</v>
      </c>
      <c r="AN78" s="101">
        <v>0</v>
      </c>
      <c r="AO78" s="101">
        <v>0</v>
      </c>
      <c r="AP78" s="101">
        <v>0</v>
      </c>
      <c r="AQ78" s="101">
        <v>2</v>
      </c>
      <c r="AR78" s="101">
        <v>0</v>
      </c>
      <c r="AS78" s="101">
        <v>0</v>
      </c>
      <c r="AT78" s="101">
        <f t="shared" si="24"/>
        <v>0</v>
      </c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f t="shared" si="25"/>
        <v>2</v>
      </c>
      <c r="BA78" s="101">
        <v>2</v>
      </c>
      <c r="BB78" s="101">
        <v>0</v>
      </c>
      <c r="BC78" s="101">
        <v>0</v>
      </c>
      <c r="BD78" s="79"/>
      <c r="BE78" s="79"/>
      <c r="BF78" s="79"/>
    </row>
    <row r="79" spans="1:58" ht="12" customHeight="1">
      <c r="A79" s="111" t="s">
        <v>113</v>
      </c>
      <c r="B79" s="112" t="s">
        <v>337</v>
      </c>
      <c r="C79" s="111" t="s">
        <v>417</v>
      </c>
      <c r="D79" s="101">
        <f t="shared" si="14"/>
        <v>4538</v>
      </c>
      <c r="E79" s="101">
        <f t="shared" si="15"/>
        <v>0</v>
      </c>
      <c r="F79" s="101">
        <v>0</v>
      </c>
      <c r="G79" s="101">
        <v>0</v>
      </c>
      <c r="H79" s="101">
        <f t="shared" si="16"/>
        <v>0</v>
      </c>
      <c r="I79" s="101">
        <v>0</v>
      </c>
      <c r="J79" s="101">
        <v>0</v>
      </c>
      <c r="K79" s="101">
        <f t="shared" si="17"/>
        <v>4538</v>
      </c>
      <c r="L79" s="101">
        <v>2501</v>
      </c>
      <c r="M79" s="101">
        <v>2037</v>
      </c>
      <c r="N79" s="101">
        <f t="shared" si="18"/>
        <v>4538</v>
      </c>
      <c r="O79" s="101">
        <f t="shared" si="19"/>
        <v>2501</v>
      </c>
      <c r="P79" s="101">
        <v>2501</v>
      </c>
      <c r="Q79" s="101">
        <v>0</v>
      </c>
      <c r="R79" s="101">
        <v>0</v>
      </c>
      <c r="S79" s="101">
        <v>0</v>
      </c>
      <c r="T79" s="101">
        <v>0</v>
      </c>
      <c r="U79" s="101">
        <v>0</v>
      </c>
      <c r="V79" s="101">
        <f t="shared" si="20"/>
        <v>2037</v>
      </c>
      <c r="W79" s="101">
        <v>2037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f t="shared" si="21"/>
        <v>0</v>
      </c>
      <c r="AD79" s="101">
        <v>0</v>
      </c>
      <c r="AE79" s="101">
        <v>0</v>
      </c>
      <c r="AF79" s="101">
        <f t="shared" si="22"/>
        <v>27</v>
      </c>
      <c r="AG79" s="101">
        <v>27</v>
      </c>
      <c r="AH79" s="101">
        <v>0</v>
      </c>
      <c r="AI79" s="101">
        <v>0</v>
      </c>
      <c r="AJ79" s="101">
        <f t="shared" si="23"/>
        <v>27</v>
      </c>
      <c r="AK79" s="101">
        <v>27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0</v>
      </c>
      <c r="AT79" s="101">
        <f t="shared" si="24"/>
        <v>27</v>
      </c>
      <c r="AU79" s="101">
        <v>27</v>
      </c>
      <c r="AV79" s="101">
        <v>0</v>
      </c>
      <c r="AW79" s="101">
        <v>0</v>
      </c>
      <c r="AX79" s="101">
        <v>0</v>
      </c>
      <c r="AY79" s="101">
        <v>0</v>
      </c>
      <c r="AZ79" s="101">
        <f t="shared" si="25"/>
        <v>0</v>
      </c>
      <c r="BA79" s="101">
        <v>0</v>
      </c>
      <c r="BB79" s="101">
        <v>0</v>
      </c>
      <c r="BC79" s="101">
        <v>0</v>
      </c>
      <c r="BD79" s="79"/>
      <c r="BE79" s="79"/>
      <c r="BF79" s="79"/>
    </row>
    <row r="80" spans="1:58" ht="12" customHeight="1">
      <c r="A80" s="111" t="s">
        <v>113</v>
      </c>
      <c r="B80" s="112" t="s">
        <v>338</v>
      </c>
      <c r="C80" s="111" t="s">
        <v>418</v>
      </c>
      <c r="D80" s="101">
        <f t="shared" si="14"/>
        <v>841</v>
      </c>
      <c r="E80" s="101">
        <f t="shared" si="15"/>
        <v>0</v>
      </c>
      <c r="F80" s="101">
        <v>0</v>
      </c>
      <c r="G80" s="101">
        <v>0</v>
      </c>
      <c r="H80" s="101">
        <f t="shared" si="16"/>
        <v>0</v>
      </c>
      <c r="I80" s="101">
        <v>0</v>
      </c>
      <c r="J80" s="101">
        <v>0</v>
      </c>
      <c r="K80" s="101">
        <f t="shared" si="17"/>
        <v>841</v>
      </c>
      <c r="L80" s="101">
        <v>717</v>
      </c>
      <c r="M80" s="101">
        <v>124</v>
      </c>
      <c r="N80" s="101">
        <f t="shared" si="18"/>
        <v>841</v>
      </c>
      <c r="O80" s="101">
        <f t="shared" si="19"/>
        <v>717</v>
      </c>
      <c r="P80" s="101">
        <v>717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f t="shared" si="20"/>
        <v>124</v>
      </c>
      <c r="W80" s="101">
        <v>124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f t="shared" si="21"/>
        <v>0</v>
      </c>
      <c r="AD80" s="101">
        <v>0</v>
      </c>
      <c r="AE80" s="101">
        <v>0</v>
      </c>
      <c r="AF80" s="101">
        <f t="shared" si="22"/>
        <v>4</v>
      </c>
      <c r="AG80" s="101">
        <v>4</v>
      </c>
      <c r="AH80" s="101">
        <v>0</v>
      </c>
      <c r="AI80" s="101">
        <v>0</v>
      </c>
      <c r="AJ80" s="101">
        <f t="shared" si="23"/>
        <v>44</v>
      </c>
      <c r="AK80" s="101">
        <v>44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f t="shared" si="24"/>
        <v>4</v>
      </c>
      <c r="AU80" s="101">
        <v>4</v>
      </c>
      <c r="AV80" s="101">
        <v>0</v>
      </c>
      <c r="AW80" s="101">
        <v>0</v>
      </c>
      <c r="AX80" s="101">
        <v>0</v>
      </c>
      <c r="AY80" s="101">
        <v>0</v>
      </c>
      <c r="AZ80" s="101">
        <f t="shared" si="25"/>
        <v>0</v>
      </c>
      <c r="BA80" s="101">
        <v>0</v>
      </c>
      <c r="BB80" s="101">
        <v>0</v>
      </c>
      <c r="BC80" s="101">
        <v>0</v>
      </c>
      <c r="BD80" s="79"/>
      <c r="BE80" s="79"/>
      <c r="BF80" s="79"/>
    </row>
    <row r="81" spans="1:58" ht="12" customHeight="1">
      <c r="A81" s="111" t="s">
        <v>113</v>
      </c>
      <c r="B81" s="112" t="s">
        <v>339</v>
      </c>
      <c r="C81" s="111" t="s">
        <v>419</v>
      </c>
      <c r="D81" s="101">
        <f t="shared" si="14"/>
        <v>183</v>
      </c>
      <c r="E81" s="101">
        <f t="shared" si="15"/>
        <v>0</v>
      </c>
      <c r="F81" s="101">
        <v>0</v>
      </c>
      <c r="G81" s="101">
        <v>0</v>
      </c>
      <c r="H81" s="101">
        <f t="shared" si="16"/>
        <v>183</v>
      </c>
      <c r="I81" s="101">
        <v>73</v>
      </c>
      <c r="J81" s="101">
        <v>110</v>
      </c>
      <c r="K81" s="101">
        <f t="shared" si="17"/>
        <v>0</v>
      </c>
      <c r="L81" s="101">
        <v>0</v>
      </c>
      <c r="M81" s="101">
        <v>0</v>
      </c>
      <c r="N81" s="101">
        <f t="shared" si="18"/>
        <v>183</v>
      </c>
      <c r="O81" s="101">
        <f t="shared" si="19"/>
        <v>73</v>
      </c>
      <c r="P81" s="101">
        <v>73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f t="shared" si="20"/>
        <v>110</v>
      </c>
      <c r="W81" s="101">
        <v>110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f t="shared" si="21"/>
        <v>0</v>
      </c>
      <c r="AD81" s="101">
        <v>0</v>
      </c>
      <c r="AE81" s="101">
        <v>0</v>
      </c>
      <c r="AF81" s="101">
        <f t="shared" si="22"/>
        <v>1</v>
      </c>
      <c r="AG81" s="101">
        <v>1</v>
      </c>
      <c r="AH81" s="101">
        <v>0</v>
      </c>
      <c r="AI81" s="101">
        <v>0</v>
      </c>
      <c r="AJ81" s="101">
        <f t="shared" si="23"/>
        <v>11</v>
      </c>
      <c r="AK81" s="101">
        <v>11</v>
      </c>
      <c r="AL81" s="101">
        <v>0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0</v>
      </c>
      <c r="AT81" s="101">
        <f t="shared" si="24"/>
        <v>1</v>
      </c>
      <c r="AU81" s="101">
        <v>1</v>
      </c>
      <c r="AV81" s="101">
        <v>0</v>
      </c>
      <c r="AW81" s="101">
        <v>0</v>
      </c>
      <c r="AX81" s="101">
        <v>0</v>
      </c>
      <c r="AY81" s="101">
        <v>0</v>
      </c>
      <c r="AZ81" s="101">
        <f t="shared" si="25"/>
        <v>0</v>
      </c>
      <c r="BA81" s="101">
        <v>0</v>
      </c>
      <c r="BB81" s="101">
        <v>0</v>
      </c>
      <c r="BC81" s="101">
        <v>0</v>
      </c>
      <c r="BD81" s="79"/>
      <c r="BE81" s="79"/>
      <c r="BF81" s="79"/>
    </row>
    <row r="82" spans="1:58" ht="12" customHeight="1">
      <c r="A82" s="111" t="s">
        <v>113</v>
      </c>
      <c r="B82" s="112" t="s">
        <v>340</v>
      </c>
      <c r="C82" s="111" t="s">
        <v>420</v>
      </c>
      <c r="D82" s="101">
        <f t="shared" si="14"/>
        <v>2566</v>
      </c>
      <c r="E82" s="101">
        <f t="shared" si="15"/>
        <v>0</v>
      </c>
      <c r="F82" s="101">
        <v>0</v>
      </c>
      <c r="G82" s="101">
        <v>0</v>
      </c>
      <c r="H82" s="101">
        <f t="shared" si="16"/>
        <v>2566</v>
      </c>
      <c r="I82" s="101">
        <v>1882</v>
      </c>
      <c r="J82" s="101">
        <v>684</v>
      </c>
      <c r="K82" s="101">
        <f t="shared" si="17"/>
        <v>0</v>
      </c>
      <c r="L82" s="101">
        <v>0</v>
      </c>
      <c r="M82" s="101">
        <v>0</v>
      </c>
      <c r="N82" s="101">
        <f t="shared" si="18"/>
        <v>2566</v>
      </c>
      <c r="O82" s="101">
        <f t="shared" si="19"/>
        <v>1882</v>
      </c>
      <c r="P82" s="101">
        <v>1882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f t="shared" si="20"/>
        <v>684</v>
      </c>
      <c r="W82" s="101">
        <v>684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f t="shared" si="21"/>
        <v>0</v>
      </c>
      <c r="AD82" s="101">
        <v>0</v>
      </c>
      <c r="AE82" s="101">
        <v>0</v>
      </c>
      <c r="AF82" s="101">
        <f t="shared" si="22"/>
        <v>14</v>
      </c>
      <c r="AG82" s="101">
        <v>14</v>
      </c>
      <c r="AH82" s="101">
        <v>0</v>
      </c>
      <c r="AI82" s="101">
        <v>0</v>
      </c>
      <c r="AJ82" s="101">
        <f t="shared" si="23"/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1">
        <f t="shared" si="24"/>
        <v>14</v>
      </c>
      <c r="AU82" s="101">
        <v>14</v>
      </c>
      <c r="AV82" s="101">
        <v>0</v>
      </c>
      <c r="AW82" s="101">
        <v>0</v>
      </c>
      <c r="AX82" s="101">
        <v>0</v>
      </c>
      <c r="AY82" s="101">
        <v>0</v>
      </c>
      <c r="AZ82" s="101">
        <f t="shared" si="25"/>
        <v>3</v>
      </c>
      <c r="BA82" s="101">
        <v>3</v>
      </c>
      <c r="BB82" s="101">
        <v>0</v>
      </c>
      <c r="BC82" s="101">
        <v>0</v>
      </c>
      <c r="BD82" s="79"/>
      <c r="BE82" s="79"/>
      <c r="BF82" s="79"/>
    </row>
    <row r="83" spans="1:58" ht="12" customHeight="1">
      <c r="A83" s="111" t="s">
        <v>113</v>
      </c>
      <c r="B83" s="112" t="s">
        <v>341</v>
      </c>
      <c r="C83" s="111" t="s">
        <v>421</v>
      </c>
      <c r="D83" s="101">
        <f t="shared" si="14"/>
        <v>6194</v>
      </c>
      <c r="E83" s="101">
        <f t="shared" si="15"/>
        <v>0</v>
      </c>
      <c r="F83" s="101">
        <v>0</v>
      </c>
      <c r="G83" s="101">
        <v>0</v>
      </c>
      <c r="H83" s="101">
        <f t="shared" si="16"/>
        <v>0</v>
      </c>
      <c r="I83" s="101">
        <v>0</v>
      </c>
      <c r="J83" s="101">
        <v>0</v>
      </c>
      <c r="K83" s="101">
        <f t="shared" si="17"/>
        <v>6194</v>
      </c>
      <c r="L83" s="101">
        <v>4752</v>
      </c>
      <c r="M83" s="101">
        <v>1442</v>
      </c>
      <c r="N83" s="101">
        <f t="shared" si="18"/>
        <v>6194</v>
      </c>
      <c r="O83" s="101">
        <f t="shared" si="19"/>
        <v>4752</v>
      </c>
      <c r="P83" s="101">
        <v>4752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f t="shared" si="20"/>
        <v>1442</v>
      </c>
      <c r="W83" s="101">
        <v>1442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f t="shared" si="21"/>
        <v>0</v>
      </c>
      <c r="AD83" s="101">
        <v>0</v>
      </c>
      <c r="AE83" s="101">
        <v>0</v>
      </c>
      <c r="AF83" s="101">
        <f t="shared" si="22"/>
        <v>234</v>
      </c>
      <c r="AG83" s="101">
        <v>234</v>
      </c>
      <c r="AH83" s="101">
        <v>0</v>
      </c>
      <c r="AI83" s="101">
        <v>0</v>
      </c>
      <c r="AJ83" s="101">
        <f t="shared" si="23"/>
        <v>234</v>
      </c>
      <c r="AK83" s="101">
        <v>0</v>
      </c>
      <c r="AL83" s="101">
        <v>0</v>
      </c>
      <c r="AM83" s="101">
        <v>234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1">
        <f t="shared" si="24"/>
        <v>20</v>
      </c>
      <c r="AU83" s="101">
        <v>0</v>
      </c>
      <c r="AV83" s="101">
        <v>0</v>
      </c>
      <c r="AW83" s="101">
        <v>20</v>
      </c>
      <c r="AX83" s="101">
        <v>0</v>
      </c>
      <c r="AY83" s="101">
        <v>0</v>
      </c>
      <c r="AZ83" s="101">
        <f t="shared" si="25"/>
        <v>0</v>
      </c>
      <c r="BA83" s="101">
        <v>0</v>
      </c>
      <c r="BB83" s="101">
        <v>0</v>
      </c>
      <c r="BC83" s="101">
        <v>0</v>
      </c>
      <c r="BD83" s="79"/>
      <c r="BE83" s="79"/>
      <c r="BF83" s="79"/>
    </row>
    <row r="84" spans="1:58" ht="12" customHeight="1">
      <c r="A84" s="111" t="s">
        <v>113</v>
      </c>
      <c r="B84" s="112" t="s">
        <v>342</v>
      </c>
      <c r="C84" s="111" t="s">
        <v>422</v>
      </c>
      <c r="D84" s="101">
        <f t="shared" si="14"/>
        <v>695</v>
      </c>
      <c r="E84" s="101">
        <f t="shared" si="15"/>
        <v>0</v>
      </c>
      <c r="F84" s="101">
        <v>0</v>
      </c>
      <c r="G84" s="101">
        <v>0</v>
      </c>
      <c r="H84" s="101">
        <f t="shared" si="16"/>
        <v>0</v>
      </c>
      <c r="I84" s="101">
        <v>0</v>
      </c>
      <c r="J84" s="101">
        <v>0</v>
      </c>
      <c r="K84" s="101">
        <f t="shared" si="17"/>
        <v>695</v>
      </c>
      <c r="L84" s="101">
        <v>574</v>
      </c>
      <c r="M84" s="101">
        <v>121</v>
      </c>
      <c r="N84" s="101">
        <f t="shared" si="18"/>
        <v>695</v>
      </c>
      <c r="O84" s="101">
        <f t="shared" si="19"/>
        <v>574</v>
      </c>
      <c r="P84" s="101">
        <v>574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f t="shared" si="20"/>
        <v>121</v>
      </c>
      <c r="W84" s="101">
        <v>121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f t="shared" si="21"/>
        <v>0</v>
      </c>
      <c r="AD84" s="101">
        <v>0</v>
      </c>
      <c r="AE84" s="101">
        <v>0</v>
      </c>
      <c r="AF84" s="101">
        <f t="shared" si="22"/>
        <v>13</v>
      </c>
      <c r="AG84" s="101">
        <v>13</v>
      </c>
      <c r="AH84" s="101">
        <v>0</v>
      </c>
      <c r="AI84" s="101">
        <v>0</v>
      </c>
      <c r="AJ84" s="101">
        <f t="shared" si="23"/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f t="shared" si="24"/>
        <v>13</v>
      </c>
      <c r="AU84" s="101">
        <v>13</v>
      </c>
      <c r="AV84" s="101">
        <v>0</v>
      </c>
      <c r="AW84" s="101">
        <v>0</v>
      </c>
      <c r="AX84" s="101">
        <v>0</v>
      </c>
      <c r="AY84" s="101">
        <v>0</v>
      </c>
      <c r="AZ84" s="101">
        <f t="shared" si="25"/>
        <v>0</v>
      </c>
      <c r="BA84" s="101">
        <v>0</v>
      </c>
      <c r="BB84" s="101">
        <v>0</v>
      </c>
      <c r="BC84" s="101">
        <v>0</v>
      </c>
      <c r="BD84" s="79"/>
      <c r="BE84" s="79"/>
      <c r="BF84" s="79"/>
    </row>
    <row r="85" spans="1:58" ht="12" customHeight="1">
      <c r="A85" s="111" t="s">
        <v>113</v>
      </c>
      <c r="B85" s="112" t="s">
        <v>343</v>
      </c>
      <c r="C85" s="111" t="s">
        <v>423</v>
      </c>
      <c r="D85" s="101">
        <f t="shared" si="14"/>
        <v>921</v>
      </c>
      <c r="E85" s="101">
        <f t="shared" si="15"/>
        <v>0</v>
      </c>
      <c r="F85" s="101">
        <v>0</v>
      </c>
      <c r="G85" s="101">
        <v>0</v>
      </c>
      <c r="H85" s="101">
        <f t="shared" si="16"/>
        <v>0</v>
      </c>
      <c r="I85" s="101">
        <v>0</v>
      </c>
      <c r="J85" s="101">
        <v>0</v>
      </c>
      <c r="K85" s="101">
        <f t="shared" si="17"/>
        <v>921</v>
      </c>
      <c r="L85" s="101">
        <v>551</v>
      </c>
      <c r="M85" s="101">
        <v>370</v>
      </c>
      <c r="N85" s="101">
        <f t="shared" si="18"/>
        <v>921</v>
      </c>
      <c r="O85" s="101">
        <f t="shared" si="19"/>
        <v>551</v>
      </c>
      <c r="P85" s="101">
        <v>551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f t="shared" si="20"/>
        <v>370</v>
      </c>
      <c r="W85" s="101">
        <v>370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f t="shared" si="21"/>
        <v>0</v>
      </c>
      <c r="AD85" s="101">
        <v>0</v>
      </c>
      <c r="AE85" s="101">
        <v>0</v>
      </c>
      <c r="AF85" s="101">
        <f t="shared" si="22"/>
        <v>44</v>
      </c>
      <c r="AG85" s="101">
        <v>44</v>
      </c>
      <c r="AH85" s="101">
        <v>0</v>
      </c>
      <c r="AI85" s="101">
        <v>0</v>
      </c>
      <c r="AJ85" s="101">
        <f t="shared" si="23"/>
        <v>44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44</v>
      </c>
      <c r="AT85" s="101">
        <f t="shared" si="24"/>
        <v>0</v>
      </c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f t="shared" si="25"/>
        <v>0</v>
      </c>
      <c r="BA85" s="101">
        <v>0</v>
      </c>
      <c r="BB85" s="101">
        <v>0</v>
      </c>
      <c r="BC85" s="101">
        <v>0</v>
      </c>
      <c r="BD85" s="79"/>
      <c r="BE85" s="79"/>
      <c r="BF85" s="79"/>
    </row>
    <row r="86" spans="1:58" ht="12" customHeight="1">
      <c r="A86" s="111" t="s">
        <v>113</v>
      </c>
      <c r="B86" s="112" t="s">
        <v>344</v>
      </c>
      <c r="C86" s="111" t="s">
        <v>424</v>
      </c>
      <c r="D86" s="101">
        <f t="shared" si="14"/>
        <v>2741</v>
      </c>
      <c r="E86" s="101">
        <f t="shared" si="15"/>
        <v>0</v>
      </c>
      <c r="F86" s="101">
        <v>0</v>
      </c>
      <c r="G86" s="101">
        <v>0</v>
      </c>
      <c r="H86" s="101">
        <f t="shared" si="16"/>
        <v>0</v>
      </c>
      <c r="I86" s="101">
        <v>0</v>
      </c>
      <c r="J86" s="101">
        <v>0</v>
      </c>
      <c r="K86" s="101">
        <f t="shared" si="17"/>
        <v>2741</v>
      </c>
      <c r="L86" s="101">
        <v>2182</v>
      </c>
      <c r="M86" s="101">
        <v>559</v>
      </c>
      <c r="N86" s="101">
        <f t="shared" si="18"/>
        <v>2741</v>
      </c>
      <c r="O86" s="101">
        <f t="shared" si="19"/>
        <v>2182</v>
      </c>
      <c r="P86" s="101">
        <v>2182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f t="shared" si="20"/>
        <v>559</v>
      </c>
      <c r="W86" s="101">
        <v>559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f t="shared" si="21"/>
        <v>0</v>
      </c>
      <c r="AD86" s="101">
        <v>0</v>
      </c>
      <c r="AE86" s="101">
        <v>0</v>
      </c>
      <c r="AF86" s="101">
        <f t="shared" si="22"/>
        <v>104</v>
      </c>
      <c r="AG86" s="101">
        <v>104</v>
      </c>
      <c r="AH86" s="101">
        <v>0</v>
      </c>
      <c r="AI86" s="101">
        <v>0</v>
      </c>
      <c r="AJ86" s="101">
        <f t="shared" si="23"/>
        <v>104</v>
      </c>
      <c r="AK86" s="101">
        <v>0</v>
      </c>
      <c r="AL86" s="101">
        <v>0</v>
      </c>
      <c r="AM86" s="101">
        <v>104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1">
        <f t="shared" si="24"/>
        <v>9</v>
      </c>
      <c r="AU86" s="101">
        <v>0</v>
      </c>
      <c r="AV86" s="101">
        <v>0</v>
      </c>
      <c r="AW86" s="101">
        <v>9</v>
      </c>
      <c r="AX86" s="101">
        <v>0</v>
      </c>
      <c r="AY86" s="101">
        <v>0</v>
      </c>
      <c r="AZ86" s="101">
        <f t="shared" si="25"/>
        <v>0</v>
      </c>
      <c r="BA86" s="101">
        <v>0</v>
      </c>
      <c r="BB86" s="101">
        <v>0</v>
      </c>
      <c r="BC86" s="101">
        <v>0</v>
      </c>
      <c r="BD86" s="79"/>
      <c r="BE86" s="79"/>
      <c r="BF86" s="79"/>
    </row>
    <row r="87" spans="1:58" ht="12" customHeight="1">
      <c r="A87" s="111" t="s">
        <v>113</v>
      </c>
      <c r="B87" s="112" t="s">
        <v>345</v>
      </c>
      <c r="C87" s="111" t="s">
        <v>425</v>
      </c>
      <c r="D87" s="101">
        <f t="shared" si="14"/>
        <v>1720</v>
      </c>
      <c r="E87" s="101">
        <f t="shared" si="15"/>
        <v>0</v>
      </c>
      <c r="F87" s="101">
        <v>0</v>
      </c>
      <c r="G87" s="101">
        <v>0</v>
      </c>
      <c r="H87" s="101">
        <f t="shared" si="16"/>
        <v>782</v>
      </c>
      <c r="I87" s="101">
        <v>782</v>
      </c>
      <c r="J87" s="101">
        <v>0</v>
      </c>
      <c r="K87" s="101">
        <f t="shared" si="17"/>
        <v>938</v>
      </c>
      <c r="L87" s="101">
        <v>0</v>
      </c>
      <c r="M87" s="101">
        <v>938</v>
      </c>
      <c r="N87" s="101">
        <f t="shared" si="18"/>
        <v>1720</v>
      </c>
      <c r="O87" s="101">
        <f t="shared" si="19"/>
        <v>782</v>
      </c>
      <c r="P87" s="101">
        <v>782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f t="shared" si="20"/>
        <v>938</v>
      </c>
      <c r="W87" s="101">
        <v>938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f t="shared" si="21"/>
        <v>0</v>
      </c>
      <c r="AD87" s="101">
        <v>0</v>
      </c>
      <c r="AE87" s="101">
        <v>0</v>
      </c>
      <c r="AF87" s="101">
        <f t="shared" si="22"/>
        <v>70</v>
      </c>
      <c r="AG87" s="101">
        <v>70</v>
      </c>
      <c r="AH87" s="101">
        <v>0</v>
      </c>
      <c r="AI87" s="101">
        <v>0</v>
      </c>
      <c r="AJ87" s="101">
        <f t="shared" si="23"/>
        <v>70</v>
      </c>
      <c r="AK87" s="101">
        <v>0</v>
      </c>
      <c r="AL87" s="101">
        <v>0</v>
      </c>
      <c r="AM87" s="101">
        <v>4</v>
      </c>
      <c r="AN87" s="101">
        <v>66</v>
      </c>
      <c r="AO87" s="101">
        <v>0</v>
      </c>
      <c r="AP87" s="101">
        <v>0</v>
      </c>
      <c r="AQ87" s="101">
        <v>0</v>
      </c>
      <c r="AR87" s="101">
        <v>0</v>
      </c>
      <c r="AS87" s="101">
        <v>0</v>
      </c>
      <c r="AT87" s="101">
        <f t="shared" si="24"/>
        <v>0</v>
      </c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f t="shared" si="25"/>
        <v>0</v>
      </c>
      <c r="BA87" s="101">
        <v>0</v>
      </c>
      <c r="BB87" s="101">
        <v>0</v>
      </c>
      <c r="BC87" s="101">
        <v>0</v>
      </c>
      <c r="BD87" s="79"/>
      <c r="BE87" s="79"/>
      <c r="BF8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430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20</v>
      </c>
      <c r="M2" s="19" t="str">
        <f>IF(L2&lt;&gt;"",VLOOKUP(L2,$AI$6:$AJ$52,2,FALSE),"-")</f>
        <v>長野県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328384</v>
      </c>
      <c r="F7" s="164" t="s">
        <v>45</v>
      </c>
      <c r="G7" s="23" t="s">
        <v>46</v>
      </c>
      <c r="H7" s="37">
        <f aca="true" t="shared" si="0" ref="H7:H12">AD14</f>
        <v>347608</v>
      </c>
      <c r="I7" s="37">
        <f aca="true" t="shared" si="1" ref="I7:I12">AD24</f>
        <v>151500</v>
      </c>
      <c r="J7" s="37">
        <f aca="true" t="shared" si="2" ref="J7:J12">SUM(H7:I7)</f>
        <v>499108</v>
      </c>
      <c r="K7" s="38">
        <f aca="true" t="shared" si="3" ref="K7:K12">IF(J$13&gt;0,J7/J$13,0)</f>
        <v>0.9782019873390432</v>
      </c>
      <c r="L7" s="39">
        <f>AD34</f>
        <v>7622</v>
      </c>
      <c r="M7" s="40">
        <f>AD37</f>
        <v>651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328384</v>
      </c>
      <c r="AF7" s="28" t="str">
        <f>'水洗化人口等'!B7</f>
        <v>20000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956</v>
      </c>
      <c r="F8" s="165"/>
      <c r="G8" s="23" t="s">
        <v>48</v>
      </c>
      <c r="H8" s="37">
        <f t="shared" si="0"/>
        <v>0</v>
      </c>
      <c r="I8" s="37">
        <f t="shared" si="1"/>
        <v>2566</v>
      </c>
      <c r="J8" s="37">
        <f t="shared" si="2"/>
        <v>2566</v>
      </c>
      <c r="K8" s="38">
        <f t="shared" si="3"/>
        <v>0.005029104521490308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956</v>
      </c>
      <c r="AF8" s="28" t="str">
        <f>'水洗化人口等'!B8</f>
        <v>20201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329340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1473476</v>
      </c>
      <c r="AF9" s="28" t="str">
        <f>'水洗化人口等'!B9</f>
        <v>20202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1473476</v>
      </c>
      <c r="F10" s="165"/>
      <c r="G10" s="23" t="s">
        <v>53</v>
      </c>
      <c r="H10" s="37">
        <f t="shared" si="0"/>
        <v>3770</v>
      </c>
      <c r="I10" s="37">
        <f t="shared" si="1"/>
        <v>3955</v>
      </c>
      <c r="J10" s="37">
        <f t="shared" si="2"/>
        <v>7725</v>
      </c>
      <c r="K10" s="38">
        <f t="shared" si="3"/>
        <v>0.015140230876271485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7204</v>
      </c>
      <c r="AF10" s="28" t="str">
        <f>'水洗化人口等'!B10</f>
        <v>20203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7204</v>
      </c>
      <c r="F11" s="165"/>
      <c r="G11" s="23" t="s">
        <v>56</v>
      </c>
      <c r="H11" s="37">
        <f t="shared" si="0"/>
        <v>191</v>
      </c>
      <c r="I11" s="37">
        <f t="shared" si="1"/>
        <v>0</v>
      </c>
      <c r="J11" s="37">
        <f t="shared" si="2"/>
        <v>191</v>
      </c>
      <c r="K11" s="38">
        <f t="shared" si="3"/>
        <v>0.0003743409834780393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370433</v>
      </c>
      <c r="AF11" s="28" t="str">
        <f>'水洗化人口等'!B11</f>
        <v>20204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370433</v>
      </c>
      <c r="F12" s="165"/>
      <c r="G12" s="23" t="s">
        <v>57</v>
      </c>
      <c r="H12" s="37">
        <f t="shared" si="0"/>
        <v>0</v>
      </c>
      <c r="I12" s="37">
        <f t="shared" si="1"/>
        <v>640</v>
      </c>
      <c r="J12" s="37">
        <f t="shared" si="2"/>
        <v>640</v>
      </c>
      <c r="K12" s="38">
        <f t="shared" si="3"/>
        <v>0.0012543362797169904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247414</v>
      </c>
      <c r="AF12" s="28" t="str">
        <f>'水洗化人口等'!B12</f>
        <v>20205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1851113</v>
      </c>
      <c r="F13" s="166"/>
      <c r="G13" s="23" t="s">
        <v>49</v>
      </c>
      <c r="H13" s="37">
        <f>SUM(H7:H12)</f>
        <v>351569</v>
      </c>
      <c r="I13" s="37">
        <f>SUM(I7:I12)</f>
        <v>158661</v>
      </c>
      <c r="J13" s="37">
        <f>SUM(J7:J12)</f>
        <v>510230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42918</v>
      </c>
      <c r="AF13" s="28" t="str">
        <f>'水洗化人口等'!B13</f>
        <v>20206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2180453</v>
      </c>
      <c r="F14" s="167" t="s">
        <v>59</v>
      </c>
      <c r="G14" s="168"/>
      <c r="H14" s="37">
        <f>AD20</f>
        <v>642</v>
      </c>
      <c r="I14" s="37">
        <f>AD30</f>
        <v>0</v>
      </c>
      <c r="J14" s="37">
        <f>SUM(H14:I14)</f>
        <v>642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347608</v>
      </c>
      <c r="AF14" s="28" t="str">
        <f>'水洗化人口等'!B14</f>
        <v>20207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42918</v>
      </c>
      <c r="F15" s="156" t="s">
        <v>4</v>
      </c>
      <c r="G15" s="157"/>
      <c r="H15" s="47">
        <f>SUM(H13:H14)</f>
        <v>352211</v>
      </c>
      <c r="I15" s="47">
        <f>SUM(I13:I14)</f>
        <v>158661</v>
      </c>
      <c r="J15" s="47">
        <f>SUM(J13:J14)</f>
        <v>510872</v>
      </c>
      <c r="K15" s="48" t="s">
        <v>152</v>
      </c>
      <c r="L15" s="49">
        <f>SUM(L7:L9)</f>
        <v>7622</v>
      </c>
      <c r="M15" s="50">
        <f>SUM(M7:M9)</f>
        <v>651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20208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20209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247414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3770</v>
      </c>
      <c r="AF17" s="28" t="str">
        <f>'水洗化人口等'!B17</f>
        <v>20210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191</v>
      </c>
      <c r="AF18" s="28" t="str">
        <f>'水洗化人口等'!B18</f>
        <v>20211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0.8489579917567588</v>
      </c>
      <c r="F19" s="167" t="s">
        <v>65</v>
      </c>
      <c r="G19" s="168"/>
      <c r="H19" s="37">
        <f>AD21</f>
        <v>2892</v>
      </c>
      <c r="I19" s="37">
        <f>AD31</f>
        <v>2223</v>
      </c>
      <c r="J19" s="41">
        <f>SUM(H19:I19)</f>
        <v>5115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20212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0.1510420082432412</v>
      </c>
      <c r="F20" s="167" t="s">
        <v>67</v>
      </c>
      <c r="G20" s="168"/>
      <c r="H20" s="37">
        <f>AD22</f>
        <v>75917</v>
      </c>
      <c r="I20" s="37">
        <f>AD32</f>
        <v>17265</v>
      </c>
      <c r="J20" s="41">
        <f>SUM(H20:I20)</f>
        <v>93182</v>
      </c>
      <c r="AA20" s="20" t="s">
        <v>59</v>
      </c>
      <c r="AB20" s="81" t="s">
        <v>83</v>
      </c>
      <c r="AC20" s="81" t="s">
        <v>158</v>
      </c>
      <c r="AD20" s="28">
        <f ca="1" t="shared" si="4"/>
        <v>642</v>
      </c>
      <c r="AF20" s="28" t="str">
        <f>'水洗化人口等'!B20</f>
        <v>20213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0.6757659990836766</v>
      </c>
      <c r="F21" s="167" t="s">
        <v>69</v>
      </c>
      <c r="G21" s="168"/>
      <c r="H21" s="37">
        <f>AD23</f>
        <v>273581</v>
      </c>
      <c r="I21" s="37">
        <f>AD33</f>
        <v>137611</v>
      </c>
      <c r="J21" s="41">
        <f>SUM(H21:I21)</f>
        <v>411192</v>
      </c>
      <c r="AA21" s="20" t="s">
        <v>65</v>
      </c>
      <c r="AB21" s="81" t="s">
        <v>83</v>
      </c>
      <c r="AC21" s="81" t="s">
        <v>159</v>
      </c>
      <c r="AD21" s="28">
        <f ca="1" t="shared" si="4"/>
        <v>2892</v>
      </c>
      <c r="AF21" s="28" t="str">
        <f>'水洗化人口等'!B21</f>
        <v>20214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0.1698880920616037</v>
      </c>
      <c r="F22" s="156" t="s">
        <v>4</v>
      </c>
      <c r="G22" s="157"/>
      <c r="H22" s="47">
        <f>SUM(H19:H21)</f>
        <v>352390</v>
      </c>
      <c r="I22" s="47">
        <f>SUM(I19:I21)</f>
        <v>157099</v>
      </c>
      <c r="J22" s="52">
        <f>SUM(J19:J21)</f>
        <v>509489</v>
      </c>
      <c r="AA22" s="20" t="s">
        <v>67</v>
      </c>
      <c r="AB22" s="81" t="s">
        <v>83</v>
      </c>
      <c r="AC22" s="81" t="s">
        <v>160</v>
      </c>
      <c r="AD22" s="28">
        <f ca="1" t="shared" si="4"/>
        <v>75917</v>
      </c>
      <c r="AF22" s="28" t="str">
        <f>'水洗化人口等'!B22</f>
        <v>20215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0.11346908188344348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273581</v>
      </c>
      <c r="AF23" s="28" t="str">
        <f>'水洗化人口等'!B23</f>
        <v>20217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0.9970972247525354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151500</v>
      </c>
      <c r="AF24" s="28" t="str">
        <f>'水洗化人口等'!B24</f>
        <v>20218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0.0029027752474646263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2566</v>
      </c>
      <c r="AF25" s="28" t="str">
        <f>'水洗化人口等'!B25</f>
        <v>20219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20220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11863</v>
      </c>
      <c r="J27" s="55">
        <f>AD49</f>
        <v>685</v>
      </c>
      <c r="AA27" s="20" t="s">
        <v>53</v>
      </c>
      <c r="AB27" s="81" t="s">
        <v>83</v>
      </c>
      <c r="AC27" s="81" t="s">
        <v>165</v>
      </c>
      <c r="AD27" s="28">
        <f ca="1" t="shared" si="4"/>
        <v>3955</v>
      </c>
      <c r="AF27" s="28" t="str">
        <f>'水洗化人口等'!B27</f>
        <v>20303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13405</v>
      </c>
      <c r="J28" s="55">
        <f>AD50</f>
        <v>26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20304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1704</v>
      </c>
      <c r="J29" s="55">
        <f>AD51</f>
        <v>136</v>
      </c>
      <c r="AA29" s="20" t="s">
        <v>57</v>
      </c>
      <c r="AB29" s="81" t="s">
        <v>83</v>
      </c>
      <c r="AC29" s="81" t="s">
        <v>167</v>
      </c>
      <c r="AD29" s="28">
        <f ca="1" t="shared" si="4"/>
        <v>640</v>
      </c>
      <c r="AF29" s="28" t="str">
        <f>'水洗化人口等'!B29</f>
        <v>20305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1060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20306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2223</v>
      </c>
      <c r="AF31" s="28" t="str">
        <f>'水洗化人口等'!B31</f>
        <v>20307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2516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17265</v>
      </c>
      <c r="AF32" s="28" t="str">
        <f>'水洗化人口等'!B32</f>
        <v>20309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669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137611</v>
      </c>
      <c r="AF33" s="28" t="str">
        <f>'水洗化人口等'!B33</f>
        <v>20321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7622</v>
      </c>
      <c r="AF34" s="28" t="str">
        <f>'水洗化人口等'!B34</f>
        <v>20323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1018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20324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32235</v>
      </c>
      <c r="J36" s="57">
        <f>SUM(J27:J31)</f>
        <v>847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20349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651</v>
      </c>
      <c r="AF37" s="28" t="str">
        <f>'水洗化人口等'!B37</f>
        <v>20350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20361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20362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11863</v>
      </c>
      <c r="AF40" s="28" t="str">
        <f>'水洗化人口等'!B40</f>
        <v>20363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13405</v>
      </c>
      <c r="AF41" s="28" t="str">
        <f>'水洗化人口等'!B41</f>
        <v>20382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1704</v>
      </c>
      <c r="AF42" s="28" t="str">
        <f>'水洗化人口等'!B42</f>
        <v>20383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1060</v>
      </c>
      <c r="AF43" s="28" t="str">
        <f>'水洗化人口等'!B43</f>
        <v>20384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20385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2516</v>
      </c>
      <c r="AF45" s="28" t="str">
        <f>'水洗化人口等'!B45</f>
        <v>20386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669</v>
      </c>
      <c r="AF46" s="28" t="str">
        <f>'水洗化人口等'!B46</f>
        <v>20388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0</v>
      </c>
      <c r="AF47" s="28" t="str">
        <f>'水洗化人口等'!B47</f>
        <v>20402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1018</v>
      </c>
      <c r="AF48" s="28" t="str">
        <f>'水洗化人口等'!B48</f>
        <v>20403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685</v>
      </c>
      <c r="AF49" s="28" t="str">
        <f>'水洗化人口等'!B49</f>
        <v>20404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26</v>
      </c>
      <c r="AF50" s="28" t="str">
        <f>'水洗化人口等'!B50</f>
        <v>20407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136</v>
      </c>
      <c r="AF51" s="28" t="str">
        <f>'水洗化人口等'!B51</f>
        <v>20409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 t="str">
        <f>'水洗化人口等'!B52</f>
        <v>20410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20411</v>
      </c>
      <c r="AG53" s="19">
        <v>53</v>
      </c>
    </row>
    <row r="54" spans="32:33" ht="13.5">
      <c r="AF54" s="28" t="str">
        <f>'水洗化人口等'!B54</f>
        <v>20412</v>
      </c>
      <c r="AG54" s="19">
        <v>54</v>
      </c>
    </row>
    <row r="55" spans="32:33" ht="13.5">
      <c r="AF55" s="28" t="str">
        <f>'水洗化人口等'!B55</f>
        <v>20413</v>
      </c>
      <c r="AG55" s="19">
        <v>55</v>
      </c>
    </row>
    <row r="56" spans="32:33" ht="13.5">
      <c r="AF56" s="28" t="str">
        <f>'水洗化人口等'!B56</f>
        <v>20414</v>
      </c>
      <c r="AG56" s="19">
        <v>56</v>
      </c>
    </row>
    <row r="57" spans="32:33" ht="13.5">
      <c r="AF57" s="28" t="str">
        <f>'水洗化人口等'!B57</f>
        <v>20415</v>
      </c>
      <c r="AG57" s="19">
        <v>57</v>
      </c>
    </row>
    <row r="58" spans="32:33" ht="13.5">
      <c r="AF58" s="28" t="str">
        <f>'水洗化人口等'!B58</f>
        <v>20416</v>
      </c>
      <c r="AG58" s="19">
        <v>58</v>
      </c>
    </row>
    <row r="59" spans="32:33" ht="13.5">
      <c r="AF59" s="28" t="str">
        <f>'水洗化人口等'!B59</f>
        <v>20417</v>
      </c>
      <c r="AG59" s="19">
        <v>59</v>
      </c>
    </row>
    <row r="60" spans="32:33" ht="13.5">
      <c r="AF60" s="28" t="str">
        <f>'水洗化人口等'!B60</f>
        <v>20422</v>
      </c>
      <c r="AG60" s="19">
        <v>60</v>
      </c>
    </row>
    <row r="61" spans="32:33" ht="13.5">
      <c r="AF61" s="28" t="str">
        <f>'水洗化人口等'!B61</f>
        <v>20423</v>
      </c>
      <c r="AG61" s="19">
        <v>61</v>
      </c>
    </row>
    <row r="62" spans="32:33" ht="13.5">
      <c r="AF62" s="28" t="str">
        <f>'水洗化人口等'!B62</f>
        <v>20425</v>
      </c>
      <c r="AG62" s="19">
        <v>62</v>
      </c>
    </row>
    <row r="63" spans="32:33" ht="13.5">
      <c r="AF63" s="28" t="str">
        <f>'水洗化人口等'!B63</f>
        <v>20429</v>
      </c>
      <c r="AG63" s="19">
        <v>63</v>
      </c>
    </row>
    <row r="64" spans="32:33" ht="13.5">
      <c r="AF64" s="28" t="str">
        <f>'水洗化人口等'!B64</f>
        <v>20430</v>
      </c>
      <c r="AG64" s="19">
        <v>64</v>
      </c>
    </row>
    <row r="65" spans="32:33" ht="13.5">
      <c r="AF65" s="28" t="str">
        <f>'水洗化人口等'!B65</f>
        <v>20432</v>
      </c>
      <c r="AG65" s="19">
        <v>65</v>
      </c>
    </row>
    <row r="66" spans="32:33" ht="13.5">
      <c r="AF66" s="28" t="str">
        <f>'水洗化人口等'!B66</f>
        <v>20446</v>
      </c>
      <c r="AG66" s="19">
        <v>66</v>
      </c>
    </row>
    <row r="67" spans="32:33" ht="13.5">
      <c r="AF67" s="28" t="str">
        <f>'水洗化人口等'!B67</f>
        <v>20448</v>
      </c>
      <c r="AG67" s="19">
        <v>67</v>
      </c>
    </row>
    <row r="68" spans="32:33" ht="13.5">
      <c r="AF68" s="28" t="str">
        <f>'水洗化人口等'!B68</f>
        <v>20449</v>
      </c>
      <c r="AG68" s="19">
        <v>68</v>
      </c>
    </row>
    <row r="69" spans="32:33" ht="13.5">
      <c r="AF69" s="28" t="str">
        <f>'水洗化人口等'!B69</f>
        <v>20450</v>
      </c>
      <c r="AG69" s="19">
        <v>69</v>
      </c>
    </row>
    <row r="70" spans="32:33" ht="13.5">
      <c r="AF70" s="28" t="str">
        <f>'水洗化人口等'!B70</f>
        <v>20451</v>
      </c>
      <c r="AG70" s="19">
        <v>70</v>
      </c>
    </row>
    <row r="71" spans="32:33" ht="13.5">
      <c r="AF71" s="28" t="str">
        <f>'水洗化人口等'!B71</f>
        <v>20452</v>
      </c>
      <c r="AG71" s="19">
        <v>71</v>
      </c>
    </row>
    <row r="72" spans="32:33" ht="13.5">
      <c r="AF72" s="28" t="str">
        <f>'水洗化人口等'!B72</f>
        <v>20481</v>
      </c>
      <c r="AG72" s="19">
        <v>72</v>
      </c>
    </row>
    <row r="73" spans="32:33" ht="13.5">
      <c r="AF73" s="28" t="str">
        <f>'水洗化人口等'!B73</f>
        <v>20482</v>
      </c>
      <c r="AG73" s="19">
        <v>73</v>
      </c>
    </row>
    <row r="74" spans="32:33" ht="13.5">
      <c r="AF74" s="28" t="str">
        <f>'水洗化人口等'!B74</f>
        <v>20485</v>
      </c>
      <c r="AG74" s="19">
        <v>74</v>
      </c>
    </row>
    <row r="75" spans="32:33" ht="13.5">
      <c r="AF75" s="28" t="str">
        <f>'水洗化人口等'!B75</f>
        <v>20486</v>
      </c>
      <c r="AG75" s="19">
        <v>75</v>
      </c>
    </row>
    <row r="76" spans="32:33" ht="13.5">
      <c r="AF76" s="28" t="str">
        <f>'水洗化人口等'!B76</f>
        <v>20521</v>
      </c>
      <c r="AG76" s="19">
        <v>76</v>
      </c>
    </row>
    <row r="77" spans="32:33" ht="13.5">
      <c r="AF77" s="28" t="str">
        <f>'水洗化人口等'!B77</f>
        <v>20541</v>
      </c>
      <c r="AG77" s="19">
        <v>77</v>
      </c>
    </row>
    <row r="78" spans="32:33" ht="13.5">
      <c r="AF78" s="28" t="str">
        <f>'水洗化人口等'!B78</f>
        <v>20543</v>
      </c>
      <c r="AG78" s="19">
        <v>78</v>
      </c>
    </row>
    <row r="79" spans="32:33" ht="13.5">
      <c r="AF79" s="28" t="str">
        <f>'水洗化人口等'!B79</f>
        <v>20561</v>
      </c>
      <c r="AG79" s="19">
        <v>79</v>
      </c>
    </row>
    <row r="80" spans="32:33" ht="13.5">
      <c r="AF80" s="28" t="str">
        <f>'水洗化人口等'!B80</f>
        <v>20562</v>
      </c>
      <c r="AG80" s="19">
        <v>80</v>
      </c>
    </row>
    <row r="81" spans="32:33" ht="13.5">
      <c r="AF81" s="28" t="str">
        <f>'水洗化人口等'!B81</f>
        <v>20563</v>
      </c>
      <c r="AG81" s="19">
        <v>81</v>
      </c>
    </row>
    <row r="82" spans="32:33" ht="13.5">
      <c r="AF82" s="28" t="str">
        <f>'水洗化人口等'!B82</f>
        <v>20581</v>
      </c>
      <c r="AG82" s="19">
        <v>82</v>
      </c>
    </row>
    <row r="83" spans="32:33" ht="13.5">
      <c r="AF83" s="28" t="str">
        <f>'水洗化人口等'!B83</f>
        <v>20583</v>
      </c>
      <c r="AG83" s="19">
        <v>83</v>
      </c>
    </row>
    <row r="84" spans="32:33" ht="13.5">
      <c r="AF84" s="28" t="str">
        <f>'水洗化人口等'!B84</f>
        <v>20588</v>
      </c>
      <c r="AG84" s="19">
        <v>84</v>
      </c>
    </row>
    <row r="85" spans="32:33" ht="13.5">
      <c r="AF85" s="28" t="str">
        <f>'水洗化人口等'!B85</f>
        <v>20589</v>
      </c>
      <c r="AG85" s="19">
        <v>85</v>
      </c>
    </row>
    <row r="86" spans="32:33" ht="13.5">
      <c r="AF86" s="28" t="str">
        <f>'水洗化人口等'!B86</f>
        <v>20590</v>
      </c>
      <c r="AG86" s="19">
        <v>86</v>
      </c>
    </row>
    <row r="87" spans="32:33" ht="13.5">
      <c r="AF87" s="28" t="str">
        <f>'水洗化人口等'!B87</f>
        <v>20602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2010-04-10T02:00:10Z</dcterms:modified>
  <cp:category/>
  <cp:version/>
  <cp:contentType/>
  <cp:contentStatus/>
</cp:coreProperties>
</file>