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<sst xmlns="http://schemas.openxmlformats.org/spreadsheetml/2006/main" count="770" uniqueCount="323">
  <si>
    <t>21000</t>
  </si>
  <si>
    <t>22000</t>
  </si>
  <si>
    <t>23000</t>
  </si>
  <si>
    <t>24000</t>
  </si>
  <si>
    <t>25000</t>
  </si>
  <si>
    <t>26000</t>
  </si>
  <si>
    <t>27000</t>
  </si>
  <si>
    <t>28000</t>
  </si>
  <si>
    <t>29000</t>
  </si>
  <si>
    <t>全　国</t>
  </si>
  <si>
    <t>48000</t>
  </si>
  <si>
    <t>48</t>
  </si>
  <si>
    <t>全国</t>
  </si>
  <si>
    <t>48000</t>
  </si>
  <si>
    <t>30000</t>
  </si>
  <si>
    <t>31000</t>
  </si>
  <si>
    <t>32000</t>
  </si>
  <si>
    <t>33000</t>
  </si>
  <si>
    <t>34000</t>
  </si>
  <si>
    <t>35000</t>
  </si>
  <si>
    <t>36000</t>
  </si>
  <si>
    <t>37000</t>
  </si>
  <si>
    <t>38000</t>
  </si>
  <si>
    <t>39000</t>
  </si>
  <si>
    <t>40000</t>
  </si>
  <si>
    <t>41000</t>
  </si>
  <si>
    <t>42000</t>
  </si>
  <si>
    <t>43000</t>
  </si>
  <si>
    <t>44000</t>
  </si>
  <si>
    <t>45000</t>
  </si>
  <si>
    <t>46000</t>
  </si>
  <si>
    <t xml:space="preserve">沖縄県                                                        </t>
  </si>
  <si>
    <t>47000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</si>
  <si>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</si>
  <si>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</si>
  <si>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</si>
  <si>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</si>
  <si>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</si>
  <si>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</si>
  <si>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</si>
  <si>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</si>
  <si>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</si>
  <si>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</si>
  <si>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</si>
  <si>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</si>
  <si>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</si>
  <si>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</si>
  <si>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</si>
  <si>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</si>
  <si>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</si>
  <si>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</si>
  <si>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</si>
  <si>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</si>
  <si>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</si>
  <si>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</si>
  <si>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</si>
  <si>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</si>
  <si>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</si>
  <si>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</si>
  <si>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</si>
  <si>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</si>
  <si>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</si>
  <si>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</si>
  <si>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</si>
  <si>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</si>
  <si>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</si>
  <si>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</si>
  <si>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</si>
  <si>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</si>
  <si>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</si>
  <si>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</si>
  <si>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</si>
  <si>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</si>
  <si>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</si>
  <si>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</si>
  <si>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</si>
  <si>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</si>
  <si>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</si>
  <si>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</si>
  <si>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</si>
  <si>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</si>
  <si>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</si>
  <si>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</si>
  <si>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</si>
  <si>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</si>
  <si>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</si>
  <si>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</si>
  <si>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</si>
  <si>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</si>
  <si>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</si>
  <si>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</si>
  <si>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</si>
  <si>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</si>
  <si>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</si>
  <si>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</si>
  <si>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</si>
  <si>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</si>
  <si>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</si>
  <si>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</si>
  <si>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</si>
  <si>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</si>
  <si>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</si>
  <si>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</si>
  <si>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</si>
  <si>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</si>
  <si>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</si>
  <si>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</si>
  <si>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</si>
  <si>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</si>
  <si>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</si>
  <si>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</si>
  <si>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</si>
  <si>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</si>
  <si>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</si>
  <si>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</si>
  <si>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</si>
  <si>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</si>
  <si>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</si>
  <si>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</si>
  <si>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</si>
  <si>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</si>
  <si>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</si>
  <si>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</si>
  <si>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</si>
  <si>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</si>
  <si>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</si>
  <si>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</si>
  <si>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</si>
  <si>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</si>
  <si>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</si>
  <si>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</si>
  <si>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</si>
  <si>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</si>
  <si>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</si>
  <si>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</si>
  <si>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</si>
  <si>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</si>
  <si>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</si>
  <si>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</si>
  <si>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</si>
  <si>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</si>
  <si>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</si>
  <si>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</si>
  <si>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</si>
  <si>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</si>
  <si>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</si>
  <si>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</si>
  <si>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</si>
  <si>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</si>
  <si>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</si>
  <si>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</si>
  <si>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</si>
  <si>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</si>
  <si>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</si>
  <si>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</si>
  <si>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</si>
  <si>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</si>
  <si>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</si>
  <si>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</si>
  <si>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</si>
  <si>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</si>
  <si>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</si>
  <si>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</si>
  <si>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</si>
  <si>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</si>
  <si>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</si>
  <si>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</si>
  <si>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</si>
  <si>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</si>
  <si>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</si>
  <si>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</si>
  <si>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</si>
  <si>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</si>
  <si>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</si>
  <si>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</si>
  <si>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</si>
  <si>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</si>
  <si>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</si>
  <si>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</si>
  <si>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</si>
  <si>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</si>
  <si>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</si>
  <si>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</si>
  <si>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</si>
  <si>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</si>
  <si>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</si>
  <si>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</si>
  <si>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</si>
  <si>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</si>
  <si>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</si>
  <si>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</si>
  <si>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</si>
  <si>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</si>
  <si>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</si>
  <si>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</si>
  <si>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</si>
  <si>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</si>
  <si>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</si>
  <si>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</si>
  <si>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</si>
  <si>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</si>
  <si>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</si>
  <si>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</si>
  <si>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</si>
  <si>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</si>
  <si>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</si>
  <si>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</si>
  <si>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</si>
  <si>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</si>
  <si>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</si>
  <si>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</si>
  <si>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</si>
  <si>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</si>
  <si>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</si>
  <si>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</si>
  <si>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</si>
  <si>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</si>
  <si>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</si>
  <si>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</si>
  <si>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</si>
  <si>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</si>
  <si>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</si>
  <si>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</si>
  <si>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</si>
  <si>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</si>
  <si>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</si>
  <si>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</si>
  <si>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</si>
  <si>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</si>
  <si>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</si>
  <si>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</si>
  <si>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</si>
  <si>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</si>
  <si>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</si>
  <si>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</si>
  <si>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</si>
  <si>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</si>
  <si>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</si>
  <si>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</si>
  <si>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</si>
  <si>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</si>
  <si>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</si>
  <si>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</si>
  <si>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</si>
  <si>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</si>
  <si>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</si>
  <si>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</si>
  <si>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</si>
  <si>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</si>
  <si>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</si>
  <si>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</si>
  <si>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</si>
  <si>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</si>
  <si>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</si>
  <si>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</si>
  <si>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</si>
  <si>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</si>
  <si>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</si>
  <si>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</si>
  <si>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</si>
  <si>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</si>
  <si>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</si>
  <si>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</si>
  <si>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</si>
  <si>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</si>
  <si>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</si>
  <si>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</si>
  <si>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</si>
  <si>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</si>
  <si>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</si>
  <si>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</si>
  <si>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</si>
  <si>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</si>
  <si>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</si>
  <si>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</si>
  <si>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</si>
  <si>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</si>
  <si>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</si>
  <si>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</si>
  <si>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</si>
  <si>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</si>
  <si>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</si>
  <si>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</si>
  <si>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</si>
  <si>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</si>
  <si>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</si>
  <si>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</si>
  <si>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</si>
  <si>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</si>
  <si>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</si>
  <si>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</si>
  <si>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</si>
  <si>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</si>
  <si>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</si>
  <si>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</si>
  <si>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</si>
  <si>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</si>
  <si>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</si>
  <si>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</si>
  <si>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</si>
  <si>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01000</t>
  </si>
  <si>
    <t>合計</t>
  </si>
  <si>
    <t>02000</t>
  </si>
  <si>
    <t>03000</t>
  </si>
  <si>
    <t>04000</t>
  </si>
  <si>
    <t>05000</t>
  </si>
  <si>
    <t>06000</t>
  </si>
  <si>
    <t>07000</t>
  </si>
  <si>
    <t>08000</t>
  </si>
  <si>
    <t>09000</t>
  </si>
  <si>
    <t>10000</t>
  </si>
  <si>
    <t>11000</t>
  </si>
  <si>
    <t>12000</t>
  </si>
  <si>
    <t/>
  </si>
  <si>
    <t>13000</t>
  </si>
  <si>
    <t>14000</t>
  </si>
  <si>
    <t>15000</t>
  </si>
  <si>
    <t>16000</t>
  </si>
  <si>
    <t>17000</t>
  </si>
  <si>
    <t>18000</t>
  </si>
  <si>
    <t>19000</t>
  </si>
  <si>
    <t>20000</t>
  </si>
  <si>
    <t>:市町村コード(都道府県計は、01000～47000の何れか。全国は48000）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</si>
</sst>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38" fontId="4" fillId="0" borderId="16" xfId="49" applyFont="1" applyFill="1" applyBorder="1" applyAlignment="1">
      <alignment horizontal="left" vertical="center"/>
    </xf>
    <xf numFmtId="49" fontId="4" fillId="0" borderId="16" xfId="49" applyNumberFormat="1" applyFont="1" applyFill="1" applyBorder="1" applyAlignment="1">
      <alignment horizontal="left" vertical="center"/>
    </xf>
    <xf numFmtId="38" fontId="4" fillId="0" borderId="16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49" fontId="4" fillId="0" borderId="16" xfId="0" applyNumberFormat="1" applyFont="1" applyFill="1" applyBorder="1" applyAlignment="1">
      <alignment horizontal="left" vertical="center"/>
    </xf>
    <xf numFmtId="38" fontId="4" fillId="0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38" fontId="4" fillId="0" borderId="16" xfId="49" applyFont="1" applyBorder="1" applyAlignment="1">
      <alignment horizontal="righ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6" fillId="0" borderId="0" xfId="62" applyFont="1" applyAlignment="1">
      <alignment horizontal="right"/>
      <protection/>
    </xf>
    <xf numFmtId="0" fontId="7" fillId="0" borderId="0" xfId="0" applyFont="1" applyAlignment="1">
      <alignment horizontal="right" vertical="center"/>
    </xf>
    <xf numFmtId="0" fontId="4" fillId="24" borderId="12" xfId="62" applyFont="1" applyFill="1" applyBorder="1" applyAlignment="1">
      <alignment horizontal="right" vertical="center" wrapText="1"/>
      <protection/>
    </xf>
    <xf numFmtId="0" fontId="4" fillId="24" borderId="12" xfId="62" applyFont="1" applyFill="1" applyBorder="1" applyAlignment="1" quotePrefix="1">
      <alignment horizontal="right" vertical="center" wrapText="1"/>
      <protection/>
    </xf>
    <xf numFmtId="38" fontId="4" fillId="0" borderId="16" xfId="49" applyFont="1" applyFill="1" applyBorder="1" applyAlignment="1">
      <alignment horizontal="right"/>
    </xf>
    <xf numFmtId="0" fontId="4" fillId="0" borderId="16" xfId="0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0" borderId="0" xfId="0" applyFont="1" applyBorder="1" applyAlignment="1">
      <alignment horizontal="right" vertical="center"/>
    </xf>
    <xf numFmtId="176" fontId="4" fillId="0" borderId="16" xfId="49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right" vertical="center"/>
      <protection/>
    </xf>
    <xf numFmtId="0" fontId="4" fillId="24" borderId="22" xfId="62" applyFont="1" applyFill="1" applyBorder="1" applyAlignment="1">
      <alignment horizontal="right" vertical="center"/>
      <protection/>
    </xf>
    <xf numFmtId="0" fontId="4" fillId="24" borderId="23" xfId="62" applyFont="1" applyFill="1" applyBorder="1" applyAlignment="1">
      <alignment horizontal="right" vertical="center"/>
      <protection/>
    </xf>
    <xf numFmtId="0" fontId="4" fillId="24" borderId="24" xfId="62" applyFont="1" applyFill="1" applyBorder="1" applyAlignment="1">
      <alignment horizontal="right" vertical="center"/>
      <protection/>
    </xf>
    <xf numFmtId="0" fontId="4" fillId="24" borderId="25" xfId="62" applyFont="1" applyFill="1" applyBorder="1" applyAlignment="1">
      <alignment horizontal="right" vertical="center"/>
      <protection/>
    </xf>
    <xf numFmtId="0" fontId="4" fillId="24" borderId="26" xfId="62" applyFont="1" applyFill="1" applyBorder="1" applyAlignment="1">
      <alignment horizontal="right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right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8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4" customWidth="1"/>
    <col min="2" max="2" width="6.59765625" style="88" customWidth="1"/>
    <col min="3" max="3" width="12.59765625" style="4" customWidth="1"/>
    <col min="4" max="5" width="10.59765625" style="4" customWidth="1"/>
    <col min="6" max="8" width="9.19921875" style="4" bestFit="1" customWidth="1"/>
    <col min="9" max="9" width="10.59765625" style="4" customWidth="1"/>
    <col min="10" max="10" width="9.19921875" style="4" bestFit="1" customWidth="1"/>
    <col min="11" max="11" width="10.19921875" style="4" bestFit="1" customWidth="1"/>
    <col min="12" max="14" width="9.19921875" style="4" bestFit="1" customWidth="1"/>
    <col min="15" max="15" width="9.5" style="4" bestFit="1" customWidth="1"/>
    <col min="16" max="17" width="9.19921875" style="4" bestFit="1" customWidth="1"/>
    <col min="18" max="18" width="10.59765625" style="4" customWidth="1"/>
    <col min="19" max="22" width="8.59765625" style="119" customWidth="1"/>
    <col min="23" max="26" width="9.09765625" style="119" bestFit="1" customWidth="1"/>
    <col min="27" max="16384" width="9" style="4" customWidth="1"/>
  </cols>
  <sheetData>
    <row r="1" spans="1:22" ht="17.25">
      <c r="A1" s="2" t="s">
        <v>158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6"/>
      <c r="S1" s="118"/>
      <c r="T1" s="118"/>
      <c r="U1" s="118"/>
      <c r="V1" s="118"/>
    </row>
    <row r="2" spans="1:26" s="7" customFormat="1" ht="24" customHeight="1">
      <c r="A2" s="129" t="s">
        <v>33</v>
      </c>
      <c r="B2" s="131" t="s">
        <v>227</v>
      </c>
      <c r="C2" s="133" t="s">
        <v>228</v>
      </c>
      <c r="D2" s="5" t="s">
        <v>34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0"/>
      <c r="R2" s="37" t="s">
        <v>163</v>
      </c>
      <c r="S2" s="135" t="s">
        <v>35</v>
      </c>
      <c r="T2" s="136"/>
      <c r="U2" s="136"/>
      <c r="V2" s="137"/>
      <c r="W2" s="145" t="s">
        <v>36</v>
      </c>
      <c r="X2" s="136"/>
      <c r="Y2" s="136"/>
      <c r="Z2" s="137"/>
    </row>
    <row r="3" spans="1:26" s="7" customFormat="1" ht="18.75" customHeight="1">
      <c r="A3" s="130"/>
      <c r="B3" s="132"/>
      <c r="C3" s="134"/>
      <c r="D3" s="8"/>
      <c r="E3" s="9" t="s">
        <v>37</v>
      </c>
      <c r="F3" s="6"/>
      <c r="G3" s="6"/>
      <c r="H3" s="10"/>
      <c r="I3" s="9" t="s">
        <v>229</v>
      </c>
      <c r="J3" s="6"/>
      <c r="K3" s="6"/>
      <c r="L3" s="6"/>
      <c r="M3" s="6"/>
      <c r="N3" s="6"/>
      <c r="O3" s="6"/>
      <c r="P3" s="6"/>
      <c r="Q3" s="10"/>
      <c r="R3" s="38"/>
      <c r="S3" s="138"/>
      <c r="T3" s="139"/>
      <c r="U3" s="139"/>
      <c r="V3" s="140"/>
      <c r="W3" s="138"/>
      <c r="X3" s="139"/>
      <c r="Y3" s="139"/>
      <c r="Z3" s="140"/>
    </row>
    <row r="4" spans="1:26" s="7" customFormat="1" ht="26.25" customHeight="1">
      <c r="A4" s="130"/>
      <c r="B4" s="132"/>
      <c r="C4" s="134"/>
      <c r="D4" s="8"/>
      <c r="E4" s="11" t="s">
        <v>38</v>
      </c>
      <c r="F4" s="141" t="s">
        <v>230</v>
      </c>
      <c r="G4" s="141" t="s">
        <v>231</v>
      </c>
      <c r="H4" s="141" t="s">
        <v>232</v>
      </c>
      <c r="I4" s="11" t="s">
        <v>38</v>
      </c>
      <c r="J4" s="141" t="s">
        <v>233</v>
      </c>
      <c r="K4" s="141" t="s">
        <v>234</v>
      </c>
      <c r="L4" s="141" t="s">
        <v>235</v>
      </c>
      <c r="M4" s="141" t="s">
        <v>236</v>
      </c>
      <c r="N4" s="141" t="s">
        <v>237</v>
      </c>
      <c r="O4" s="146" t="s">
        <v>238</v>
      </c>
      <c r="P4" s="12"/>
      <c r="Q4" s="141" t="s">
        <v>239</v>
      </c>
      <c r="R4" s="39"/>
      <c r="S4" s="141" t="s">
        <v>39</v>
      </c>
      <c r="T4" s="141" t="s">
        <v>40</v>
      </c>
      <c r="U4" s="143" t="s">
        <v>41</v>
      </c>
      <c r="V4" s="143" t="s">
        <v>42</v>
      </c>
      <c r="W4" s="141" t="s">
        <v>39</v>
      </c>
      <c r="X4" s="141" t="s">
        <v>40</v>
      </c>
      <c r="Y4" s="143" t="s">
        <v>41</v>
      </c>
      <c r="Z4" s="143" t="s">
        <v>42</v>
      </c>
    </row>
    <row r="5" spans="1:26" s="7" customFormat="1" ht="23.25" customHeight="1">
      <c r="A5" s="130"/>
      <c r="B5" s="132"/>
      <c r="C5" s="134"/>
      <c r="D5" s="8"/>
      <c r="E5" s="11"/>
      <c r="F5" s="142"/>
      <c r="G5" s="142"/>
      <c r="H5" s="142"/>
      <c r="I5" s="11"/>
      <c r="J5" s="142"/>
      <c r="K5" s="142"/>
      <c r="L5" s="142"/>
      <c r="M5" s="142"/>
      <c r="N5" s="142"/>
      <c r="O5" s="142"/>
      <c r="P5" s="13" t="s">
        <v>43</v>
      </c>
      <c r="Q5" s="142"/>
      <c r="R5" s="40"/>
      <c r="S5" s="142"/>
      <c r="T5" s="142"/>
      <c r="U5" s="144"/>
      <c r="V5" s="144"/>
      <c r="W5" s="142"/>
      <c r="X5" s="142"/>
      <c r="Y5" s="144"/>
      <c r="Z5" s="144"/>
    </row>
    <row r="6" spans="1:26" s="7" customFormat="1" ht="18" customHeight="1">
      <c r="A6" s="130"/>
      <c r="B6" s="132"/>
      <c r="C6" s="134"/>
      <c r="D6" s="35" t="s">
        <v>44</v>
      </c>
      <c r="E6" s="35" t="s">
        <v>44</v>
      </c>
      <c r="F6" s="13" t="s">
        <v>240</v>
      </c>
      <c r="G6" s="35" t="s">
        <v>44</v>
      </c>
      <c r="H6" s="35" t="s">
        <v>44</v>
      </c>
      <c r="I6" s="35" t="s">
        <v>44</v>
      </c>
      <c r="J6" s="13" t="s">
        <v>240</v>
      </c>
      <c r="K6" s="35" t="s">
        <v>44</v>
      </c>
      <c r="L6" s="13" t="s">
        <v>240</v>
      </c>
      <c r="M6" s="35" t="s">
        <v>44</v>
      </c>
      <c r="N6" s="13" t="s">
        <v>240</v>
      </c>
      <c r="O6" s="35" t="s">
        <v>44</v>
      </c>
      <c r="P6" s="35" t="s">
        <v>44</v>
      </c>
      <c r="Q6" s="13" t="s">
        <v>240</v>
      </c>
      <c r="R6" s="41" t="s">
        <v>164</v>
      </c>
      <c r="S6" s="120"/>
      <c r="T6" s="120"/>
      <c r="U6" s="120"/>
      <c r="V6" s="121"/>
      <c r="W6" s="120"/>
      <c r="X6" s="120"/>
      <c r="Y6" s="120"/>
      <c r="Z6" s="121"/>
    </row>
    <row r="7" spans="1:26" s="93" customFormat="1" ht="11.25">
      <c r="A7" s="90" t="s">
        <v>157</v>
      </c>
      <c r="B7" s="91" t="s">
        <v>300</v>
      </c>
      <c r="C7" s="90" t="s">
        <v>301</v>
      </c>
      <c r="D7" s="92">
        <v>5610763</v>
      </c>
      <c r="E7" s="92">
        <v>613105</v>
      </c>
      <c r="F7" s="101">
        <f aca="true" t="shared" si="0" ref="F7:F54">IF(D7&gt;0,E7/D7*100,0)</f>
        <v>10.927301687845308</v>
      </c>
      <c r="G7" s="92">
        <v>609193</v>
      </c>
      <c r="H7" s="92">
        <v>3912</v>
      </c>
      <c r="I7" s="92">
        <v>4997658</v>
      </c>
      <c r="J7" s="101">
        <f aca="true" t="shared" si="1" ref="J7:J54">IF($D7&gt;0,I7/$D7*100,0)</f>
        <v>89.0726983121547</v>
      </c>
      <c r="K7" s="92">
        <v>4716476</v>
      </c>
      <c r="L7" s="101">
        <f aca="true" t="shared" si="2" ref="L7:L54">IF($D7&gt;0,K7/$D7*100,0)</f>
        <v>84.06122304577826</v>
      </c>
      <c r="M7" s="92">
        <v>0</v>
      </c>
      <c r="N7" s="101">
        <f aca="true" t="shared" si="3" ref="N7:N54">IF($D7&gt;0,M7/$D7*100,0)</f>
        <v>0</v>
      </c>
      <c r="O7" s="92">
        <v>281182</v>
      </c>
      <c r="P7" s="92">
        <v>174240</v>
      </c>
      <c r="Q7" s="101">
        <f aca="true" t="shared" si="4" ref="Q7:Q54">IF($D7&gt;0,O7/$D7*100,0)</f>
        <v>5.0114752663764275</v>
      </c>
      <c r="R7" s="92">
        <v>11286</v>
      </c>
      <c r="S7" s="92">
        <v>175</v>
      </c>
      <c r="T7" s="92">
        <v>1</v>
      </c>
      <c r="U7" s="92">
        <v>1</v>
      </c>
      <c r="V7" s="92">
        <v>3</v>
      </c>
      <c r="W7" s="92">
        <v>155</v>
      </c>
      <c r="X7" s="92">
        <v>0</v>
      </c>
      <c r="Y7" s="92">
        <v>5</v>
      </c>
      <c r="Z7" s="92">
        <v>20</v>
      </c>
    </row>
    <row r="8" spans="1:26" s="94" customFormat="1" ht="11.25">
      <c r="A8" s="90" t="s">
        <v>156</v>
      </c>
      <c r="B8" s="91" t="s">
        <v>302</v>
      </c>
      <c r="C8" s="90" t="s">
        <v>301</v>
      </c>
      <c r="D8" s="92">
        <v>1441511</v>
      </c>
      <c r="E8" s="92">
        <v>273431</v>
      </c>
      <c r="F8" s="101">
        <f t="shared" si="0"/>
        <v>18.96836028306409</v>
      </c>
      <c r="G8" s="92">
        <v>273431</v>
      </c>
      <c r="H8" s="92">
        <v>0</v>
      </c>
      <c r="I8" s="92">
        <v>1168080</v>
      </c>
      <c r="J8" s="101">
        <f t="shared" si="1"/>
        <v>81.03163971693591</v>
      </c>
      <c r="K8" s="92">
        <v>641177</v>
      </c>
      <c r="L8" s="101">
        <f t="shared" si="2"/>
        <v>44.479507960743966</v>
      </c>
      <c r="M8" s="92">
        <v>911</v>
      </c>
      <c r="N8" s="101">
        <f t="shared" si="3"/>
        <v>0.06319757532200587</v>
      </c>
      <c r="O8" s="92">
        <v>525992</v>
      </c>
      <c r="P8" s="92">
        <v>174927</v>
      </c>
      <c r="Q8" s="101">
        <f t="shared" si="4"/>
        <v>36.48893418086993</v>
      </c>
      <c r="R8" s="92">
        <v>4768</v>
      </c>
      <c r="S8" s="92">
        <v>31</v>
      </c>
      <c r="T8" s="92">
        <v>0</v>
      </c>
      <c r="U8" s="92">
        <v>8</v>
      </c>
      <c r="V8" s="92">
        <v>1</v>
      </c>
      <c r="W8" s="122">
        <v>27</v>
      </c>
      <c r="X8" s="122">
        <v>2</v>
      </c>
      <c r="Y8" s="122">
        <v>9</v>
      </c>
      <c r="Z8" s="122">
        <v>2</v>
      </c>
    </row>
    <row r="9" spans="1:26" s="94" customFormat="1" ht="11.25">
      <c r="A9" s="90" t="s">
        <v>155</v>
      </c>
      <c r="B9" s="91" t="s">
        <v>303</v>
      </c>
      <c r="C9" s="90" t="s">
        <v>301</v>
      </c>
      <c r="D9" s="92">
        <v>1379247</v>
      </c>
      <c r="E9" s="92">
        <v>533192</v>
      </c>
      <c r="F9" s="101">
        <f t="shared" si="0"/>
        <v>38.65819537762272</v>
      </c>
      <c r="G9" s="92">
        <v>528948</v>
      </c>
      <c r="H9" s="92">
        <v>4244</v>
      </c>
      <c r="I9" s="92">
        <v>846055</v>
      </c>
      <c r="J9" s="101">
        <f t="shared" si="1"/>
        <v>61.34180462237728</v>
      </c>
      <c r="K9" s="92">
        <v>573117</v>
      </c>
      <c r="L9" s="101">
        <f t="shared" si="2"/>
        <v>41.55289081651075</v>
      </c>
      <c r="M9" s="92">
        <v>7080</v>
      </c>
      <c r="N9" s="101">
        <f t="shared" si="3"/>
        <v>0.5133235743851536</v>
      </c>
      <c r="O9" s="92">
        <v>265858</v>
      </c>
      <c r="P9" s="92">
        <v>201586</v>
      </c>
      <c r="Q9" s="101">
        <f t="shared" si="4"/>
        <v>19.27559023148138</v>
      </c>
      <c r="R9" s="92">
        <v>6381</v>
      </c>
      <c r="S9" s="92">
        <v>35</v>
      </c>
      <c r="T9" s="92">
        <v>0</v>
      </c>
      <c r="U9" s="92">
        <v>0</v>
      </c>
      <c r="V9" s="92">
        <v>0</v>
      </c>
      <c r="W9" s="122">
        <v>34</v>
      </c>
      <c r="X9" s="122">
        <v>0</v>
      </c>
      <c r="Y9" s="122">
        <v>0</v>
      </c>
      <c r="Z9" s="122">
        <v>1</v>
      </c>
    </row>
    <row r="10" spans="1:26" s="94" customFormat="1" ht="11.25">
      <c r="A10" s="90" t="s">
        <v>154</v>
      </c>
      <c r="B10" s="91" t="s">
        <v>304</v>
      </c>
      <c r="C10" s="90" t="s">
        <v>301</v>
      </c>
      <c r="D10" s="92">
        <v>2345077</v>
      </c>
      <c r="E10" s="92">
        <v>423043</v>
      </c>
      <c r="F10" s="101">
        <f t="shared" si="0"/>
        <v>18.03962087385617</v>
      </c>
      <c r="G10" s="92">
        <v>413403</v>
      </c>
      <c r="H10" s="92">
        <v>9640</v>
      </c>
      <c r="I10" s="92">
        <v>1922034</v>
      </c>
      <c r="J10" s="101">
        <f t="shared" si="1"/>
        <v>81.96037912614383</v>
      </c>
      <c r="K10" s="92">
        <v>1622430</v>
      </c>
      <c r="L10" s="101">
        <f t="shared" si="2"/>
        <v>69.18450865366042</v>
      </c>
      <c r="M10" s="92">
        <v>6309</v>
      </c>
      <c r="N10" s="101">
        <f t="shared" si="3"/>
        <v>0.2690316778510898</v>
      </c>
      <c r="O10" s="92">
        <v>293295</v>
      </c>
      <c r="P10" s="92">
        <v>174497</v>
      </c>
      <c r="Q10" s="101">
        <f t="shared" si="4"/>
        <v>12.50683879463233</v>
      </c>
      <c r="R10" s="92">
        <v>15088</v>
      </c>
      <c r="S10" s="92">
        <v>33</v>
      </c>
      <c r="T10" s="92">
        <v>0</v>
      </c>
      <c r="U10" s="92">
        <v>1</v>
      </c>
      <c r="V10" s="92">
        <v>2</v>
      </c>
      <c r="W10" s="122">
        <v>28</v>
      </c>
      <c r="X10" s="122">
        <v>3</v>
      </c>
      <c r="Y10" s="122">
        <v>1</v>
      </c>
      <c r="Z10" s="122">
        <v>4</v>
      </c>
    </row>
    <row r="11" spans="1:26" s="94" customFormat="1" ht="11.25">
      <c r="A11" s="90" t="s">
        <v>153</v>
      </c>
      <c r="B11" s="91" t="s">
        <v>305</v>
      </c>
      <c r="C11" s="90" t="s">
        <v>301</v>
      </c>
      <c r="D11" s="92">
        <v>1136414</v>
      </c>
      <c r="E11" s="92">
        <v>359184</v>
      </c>
      <c r="F11" s="101">
        <f t="shared" si="0"/>
        <v>31.606791187014593</v>
      </c>
      <c r="G11" s="92">
        <v>359184</v>
      </c>
      <c r="H11" s="92">
        <v>0</v>
      </c>
      <c r="I11" s="92">
        <v>777230</v>
      </c>
      <c r="J11" s="101">
        <f t="shared" si="1"/>
        <v>68.3932088129854</v>
      </c>
      <c r="K11" s="92">
        <v>502737</v>
      </c>
      <c r="L11" s="101">
        <f t="shared" si="2"/>
        <v>44.238895332158876</v>
      </c>
      <c r="M11" s="92">
        <v>0</v>
      </c>
      <c r="N11" s="101">
        <f t="shared" si="3"/>
        <v>0</v>
      </c>
      <c r="O11" s="92">
        <v>274493</v>
      </c>
      <c r="P11" s="92">
        <v>166417</v>
      </c>
      <c r="Q11" s="101">
        <f t="shared" si="4"/>
        <v>24.15431348082653</v>
      </c>
      <c r="R11" s="92">
        <v>4608</v>
      </c>
      <c r="S11" s="92">
        <v>22</v>
      </c>
      <c r="T11" s="92">
        <v>1</v>
      </c>
      <c r="U11" s="92">
        <v>0</v>
      </c>
      <c r="V11" s="92">
        <v>2</v>
      </c>
      <c r="W11" s="122">
        <v>21</v>
      </c>
      <c r="X11" s="122">
        <v>1</v>
      </c>
      <c r="Y11" s="122">
        <v>0</v>
      </c>
      <c r="Z11" s="122">
        <v>3</v>
      </c>
    </row>
    <row r="12" spans="1:26" s="94" customFormat="1" ht="11.25">
      <c r="A12" s="90" t="s">
        <v>152</v>
      </c>
      <c r="B12" s="91" t="s">
        <v>306</v>
      </c>
      <c r="C12" s="90" t="s">
        <v>301</v>
      </c>
      <c r="D12" s="92">
        <v>1201009</v>
      </c>
      <c r="E12" s="92">
        <v>169531</v>
      </c>
      <c r="F12" s="101">
        <f t="shared" si="0"/>
        <v>14.115714370167085</v>
      </c>
      <c r="G12" s="92">
        <v>169122</v>
      </c>
      <c r="H12" s="92">
        <v>409</v>
      </c>
      <c r="I12" s="92">
        <v>1031478</v>
      </c>
      <c r="J12" s="101">
        <f t="shared" si="1"/>
        <v>85.88428562983292</v>
      </c>
      <c r="K12" s="92">
        <v>665245</v>
      </c>
      <c r="L12" s="101">
        <f t="shared" si="2"/>
        <v>55.39050914689232</v>
      </c>
      <c r="M12" s="92">
        <v>0</v>
      </c>
      <c r="N12" s="101">
        <f t="shared" si="3"/>
        <v>0</v>
      </c>
      <c r="O12" s="92">
        <v>366233</v>
      </c>
      <c r="P12" s="92">
        <v>154913</v>
      </c>
      <c r="Q12" s="101">
        <f t="shared" si="4"/>
        <v>30.493776482940593</v>
      </c>
      <c r="R12" s="92">
        <v>7080</v>
      </c>
      <c r="S12" s="92">
        <v>29</v>
      </c>
      <c r="T12" s="92">
        <v>0</v>
      </c>
      <c r="U12" s="92">
        <v>1</v>
      </c>
      <c r="V12" s="92">
        <v>5</v>
      </c>
      <c r="W12" s="122">
        <v>27</v>
      </c>
      <c r="X12" s="122">
        <v>2</v>
      </c>
      <c r="Y12" s="122">
        <v>1</v>
      </c>
      <c r="Z12" s="122">
        <v>5</v>
      </c>
    </row>
    <row r="13" spans="1:26" s="94" customFormat="1" ht="11.25">
      <c r="A13" s="90" t="s">
        <v>151</v>
      </c>
      <c r="B13" s="91" t="s">
        <v>307</v>
      </c>
      <c r="C13" s="90" t="s">
        <v>301</v>
      </c>
      <c r="D13" s="92">
        <v>2076623</v>
      </c>
      <c r="E13" s="92">
        <v>320766</v>
      </c>
      <c r="F13" s="101">
        <f t="shared" si="0"/>
        <v>15.446520625072532</v>
      </c>
      <c r="G13" s="92">
        <v>319162</v>
      </c>
      <c r="H13" s="92">
        <v>1604</v>
      </c>
      <c r="I13" s="92">
        <v>1755857</v>
      </c>
      <c r="J13" s="101">
        <f t="shared" si="1"/>
        <v>84.55347937492746</v>
      </c>
      <c r="K13" s="92">
        <v>797919</v>
      </c>
      <c r="L13" s="101">
        <f t="shared" si="2"/>
        <v>38.423873760427384</v>
      </c>
      <c r="M13" s="92">
        <v>2420</v>
      </c>
      <c r="N13" s="101">
        <f t="shared" si="3"/>
        <v>0.11653535571935782</v>
      </c>
      <c r="O13" s="92">
        <v>955518</v>
      </c>
      <c r="P13" s="92">
        <v>479941</v>
      </c>
      <c r="Q13" s="101">
        <f t="shared" si="4"/>
        <v>46.01307025878072</v>
      </c>
      <c r="R13" s="92">
        <v>12443</v>
      </c>
      <c r="S13" s="92">
        <v>44</v>
      </c>
      <c r="T13" s="92">
        <v>6</v>
      </c>
      <c r="U13" s="92">
        <v>0</v>
      </c>
      <c r="V13" s="92">
        <v>9</v>
      </c>
      <c r="W13" s="122">
        <v>45</v>
      </c>
      <c r="X13" s="122">
        <v>5</v>
      </c>
      <c r="Y13" s="122">
        <v>0</v>
      </c>
      <c r="Z13" s="122">
        <v>9</v>
      </c>
    </row>
    <row r="14" spans="1:26" s="94" customFormat="1" ht="11.25">
      <c r="A14" s="90" t="s">
        <v>150</v>
      </c>
      <c r="B14" s="91" t="s">
        <v>308</v>
      </c>
      <c r="C14" s="90" t="s">
        <v>301</v>
      </c>
      <c r="D14" s="92">
        <v>2985456</v>
      </c>
      <c r="E14" s="92">
        <v>380872</v>
      </c>
      <c r="F14" s="101">
        <f t="shared" si="0"/>
        <v>12.757582091312013</v>
      </c>
      <c r="G14" s="92">
        <v>380004</v>
      </c>
      <c r="H14" s="92">
        <v>868</v>
      </c>
      <c r="I14" s="92">
        <v>2604584</v>
      </c>
      <c r="J14" s="101">
        <f t="shared" si="1"/>
        <v>87.24241790868798</v>
      </c>
      <c r="K14" s="92">
        <v>1404278</v>
      </c>
      <c r="L14" s="101">
        <f t="shared" si="2"/>
        <v>47.03730351410304</v>
      </c>
      <c r="M14" s="92">
        <v>10357</v>
      </c>
      <c r="N14" s="101">
        <f t="shared" si="3"/>
        <v>0.3469151781168438</v>
      </c>
      <c r="O14" s="92">
        <v>1189949</v>
      </c>
      <c r="P14" s="92">
        <v>607535</v>
      </c>
      <c r="Q14" s="101">
        <f t="shared" si="4"/>
        <v>39.8581992164681</v>
      </c>
      <c r="R14" s="92">
        <v>53674</v>
      </c>
      <c r="S14" s="92">
        <v>31</v>
      </c>
      <c r="T14" s="92">
        <v>3</v>
      </c>
      <c r="U14" s="92">
        <v>1</v>
      </c>
      <c r="V14" s="92">
        <v>9</v>
      </c>
      <c r="W14" s="122">
        <v>30</v>
      </c>
      <c r="X14" s="122">
        <v>2</v>
      </c>
      <c r="Y14" s="122">
        <v>1</v>
      </c>
      <c r="Z14" s="122">
        <v>11</v>
      </c>
    </row>
    <row r="15" spans="1:26" s="94" customFormat="1" ht="11.25">
      <c r="A15" s="90" t="s">
        <v>149</v>
      </c>
      <c r="B15" s="91" t="s">
        <v>309</v>
      </c>
      <c r="C15" s="90" t="s">
        <v>301</v>
      </c>
      <c r="D15" s="92">
        <v>2009782</v>
      </c>
      <c r="E15" s="92">
        <v>284418</v>
      </c>
      <c r="F15" s="101">
        <f t="shared" si="0"/>
        <v>14.151684113003302</v>
      </c>
      <c r="G15" s="92">
        <v>284418</v>
      </c>
      <c r="H15" s="92">
        <v>0</v>
      </c>
      <c r="I15" s="92">
        <v>1725364</v>
      </c>
      <c r="J15" s="101">
        <f t="shared" si="1"/>
        <v>85.8483158869967</v>
      </c>
      <c r="K15" s="92">
        <v>1047220</v>
      </c>
      <c r="L15" s="101">
        <f t="shared" si="2"/>
        <v>52.106148826091584</v>
      </c>
      <c r="M15" s="92">
        <v>3415</v>
      </c>
      <c r="N15" s="101">
        <f t="shared" si="3"/>
        <v>0.1699189265303401</v>
      </c>
      <c r="O15" s="92">
        <v>674729</v>
      </c>
      <c r="P15" s="92">
        <v>292468</v>
      </c>
      <c r="Q15" s="101">
        <f t="shared" si="4"/>
        <v>33.572248134374775</v>
      </c>
      <c r="R15" s="92">
        <v>33877</v>
      </c>
      <c r="S15" s="92">
        <v>24</v>
      </c>
      <c r="T15" s="92">
        <v>6</v>
      </c>
      <c r="U15" s="92">
        <v>0</v>
      </c>
      <c r="V15" s="92">
        <v>1</v>
      </c>
      <c r="W15" s="122">
        <v>24</v>
      </c>
      <c r="X15" s="122">
        <v>3</v>
      </c>
      <c r="Y15" s="122">
        <v>0</v>
      </c>
      <c r="Z15" s="122">
        <v>4</v>
      </c>
    </row>
    <row r="16" spans="1:26" s="94" customFormat="1" ht="11.25">
      <c r="A16" s="98" t="s">
        <v>148</v>
      </c>
      <c r="B16" s="99" t="s">
        <v>310</v>
      </c>
      <c r="C16" s="98" t="s">
        <v>301</v>
      </c>
      <c r="D16" s="95">
        <v>2016027</v>
      </c>
      <c r="E16" s="95">
        <v>195468</v>
      </c>
      <c r="F16" s="102">
        <f t="shared" si="0"/>
        <v>9.695703480161724</v>
      </c>
      <c r="G16" s="95">
        <v>195093</v>
      </c>
      <c r="H16" s="95">
        <v>375</v>
      </c>
      <c r="I16" s="95">
        <v>1820559</v>
      </c>
      <c r="J16" s="102">
        <f t="shared" si="1"/>
        <v>90.30429651983827</v>
      </c>
      <c r="K16" s="95">
        <v>826535</v>
      </c>
      <c r="L16" s="102">
        <f t="shared" si="2"/>
        <v>40.99821083745406</v>
      </c>
      <c r="M16" s="95">
        <v>30842</v>
      </c>
      <c r="N16" s="102">
        <f t="shared" si="3"/>
        <v>1.529840622174207</v>
      </c>
      <c r="O16" s="95">
        <v>963182</v>
      </c>
      <c r="P16" s="95">
        <v>357095</v>
      </c>
      <c r="Q16" s="102">
        <f t="shared" si="4"/>
        <v>47.77624506021001</v>
      </c>
      <c r="R16" s="95">
        <v>47196</v>
      </c>
      <c r="S16" s="123">
        <v>26</v>
      </c>
      <c r="T16" s="123">
        <v>2</v>
      </c>
      <c r="U16" s="123">
        <v>3</v>
      </c>
      <c r="V16" s="123">
        <v>7</v>
      </c>
      <c r="W16" s="123">
        <v>20</v>
      </c>
      <c r="X16" s="123">
        <v>2</v>
      </c>
      <c r="Y16" s="123">
        <v>7</v>
      </c>
      <c r="Z16" s="123">
        <v>9</v>
      </c>
    </row>
    <row r="17" spans="1:26" s="94" customFormat="1" ht="11.25">
      <c r="A17" s="98" t="s">
        <v>147</v>
      </c>
      <c r="B17" s="99" t="s">
        <v>311</v>
      </c>
      <c r="C17" s="98" t="s">
        <v>301</v>
      </c>
      <c r="D17" s="95">
        <v>7057566</v>
      </c>
      <c r="E17" s="95">
        <v>198115</v>
      </c>
      <c r="F17" s="102">
        <f t="shared" si="0"/>
        <v>2.807129256743756</v>
      </c>
      <c r="G17" s="95">
        <v>196362</v>
      </c>
      <c r="H17" s="95">
        <v>1753</v>
      </c>
      <c r="I17" s="95">
        <v>6859451</v>
      </c>
      <c r="J17" s="102">
        <f t="shared" si="1"/>
        <v>97.19287074325624</v>
      </c>
      <c r="K17" s="95">
        <v>4940278</v>
      </c>
      <c r="L17" s="102">
        <f t="shared" si="2"/>
        <v>69.99974212072547</v>
      </c>
      <c r="M17" s="95">
        <v>4423</v>
      </c>
      <c r="N17" s="102">
        <f t="shared" si="3"/>
        <v>0.06267033138620312</v>
      </c>
      <c r="O17" s="95">
        <v>1914750</v>
      </c>
      <c r="P17" s="95">
        <v>837457</v>
      </c>
      <c r="Q17" s="102">
        <f t="shared" si="4"/>
        <v>27.130458291144567</v>
      </c>
      <c r="R17" s="95">
        <v>114457</v>
      </c>
      <c r="S17" s="123">
        <v>18</v>
      </c>
      <c r="T17" s="123">
        <v>27</v>
      </c>
      <c r="U17" s="123">
        <v>0</v>
      </c>
      <c r="V17" s="123">
        <v>25</v>
      </c>
      <c r="W17" s="123">
        <v>7</v>
      </c>
      <c r="X17" s="123">
        <v>0</v>
      </c>
      <c r="Y17" s="123">
        <v>1</v>
      </c>
      <c r="Z17" s="123">
        <v>62</v>
      </c>
    </row>
    <row r="18" spans="1:29" s="94" customFormat="1" ht="11.25">
      <c r="A18" s="98" t="s">
        <v>146</v>
      </c>
      <c r="B18" s="99" t="s">
        <v>312</v>
      </c>
      <c r="C18" s="98" t="s">
        <v>301</v>
      </c>
      <c r="D18" s="95">
        <v>6078756</v>
      </c>
      <c r="E18" s="95">
        <v>328790</v>
      </c>
      <c r="F18" s="102">
        <f t="shared" si="0"/>
        <v>5.4088369396633125</v>
      </c>
      <c r="G18" s="95">
        <v>319350</v>
      </c>
      <c r="H18" s="95">
        <v>9440</v>
      </c>
      <c r="I18" s="95">
        <v>5749966</v>
      </c>
      <c r="J18" s="102">
        <f t="shared" si="1"/>
        <v>94.5911630603367</v>
      </c>
      <c r="K18" s="95">
        <v>3741007</v>
      </c>
      <c r="L18" s="102">
        <f t="shared" si="2"/>
        <v>61.54231227573537</v>
      </c>
      <c r="M18" s="95">
        <v>14065</v>
      </c>
      <c r="N18" s="102">
        <f t="shared" si="3"/>
        <v>0.23137957832161712</v>
      </c>
      <c r="O18" s="95">
        <v>1994894</v>
      </c>
      <c r="P18" s="95">
        <v>918985</v>
      </c>
      <c r="Q18" s="102">
        <f t="shared" si="4"/>
        <v>32.817471206279706</v>
      </c>
      <c r="R18" s="95">
        <v>104447</v>
      </c>
      <c r="S18" s="123">
        <v>44</v>
      </c>
      <c r="T18" s="123">
        <v>10</v>
      </c>
      <c r="U18" s="123">
        <v>0</v>
      </c>
      <c r="V18" s="123">
        <v>2</v>
      </c>
      <c r="W18" s="123">
        <v>44</v>
      </c>
      <c r="X18" s="123">
        <v>5</v>
      </c>
      <c r="Y18" s="123">
        <v>1</v>
      </c>
      <c r="Z18" s="123">
        <v>6</v>
      </c>
      <c r="AB18" s="110"/>
      <c r="AC18" s="94" t="s">
        <v>313</v>
      </c>
    </row>
    <row r="19" spans="1:28" s="94" customFormat="1" ht="11.25">
      <c r="A19" s="98" t="s">
        <v>145</v>
      </c>
      <c r="B19" s="99" t="s">
        <v>314</v>
      </c>
      <c r="C19" s="98" t="s">
        <v>301</v>
      </c>
      <c r="D19" s="95">
        <v>12422890</v>
      </c>
      <c r="E19" s="95">
        <v>55645</v>
      </c>
      <c r="F19" s="102">
        <f t="shared" si="0"/>
        <v>0.44792314831734</v>
      </c>
      <c r="G19" s="95">
        <v>55388</v>
      </c>
      <c r="H19" s="95">
        <v>257</v>
      </c>
      <c r="I19" s="95">
        <v>12367245</v>
      </c>
      <c r="J19" s="102">
        <f t="shared" si="1"/>
        <v>99.55207685168266</v>
      </c>
      <c r="K19" s="95">
        <v>12164083</v>
      </c>
      <c r="L19" s="102">
        <f t="shared" si="2"/>
        <v>97.91669249264865</v>
      </c>
      <c r="M19" s="95">
        <v>2279</v>
      </c>
      <c r="N19" s="102">
        <f t="shared" si="3"/>
        <v>0.018345167670324698</v>
      </c>
      <c r="O19" s="95">
        <v>200883</v>
      </c>
      <c r="P19" s="95">
        <v>396752</v>
      </c>
      <c r="Q19" s="102">
        <f t="shared" si="4"/>
        <v>1.6170391913636843</v>
      </c>
      <c r="R19" s="95">
        <v>376237</v>
      </c>
      <c r="S19" s="123">
        <v>20</v>
      </c>
      <c r="T19" s="123">
        <v>9</v>
      </c>
      <c r="U19" s="123">
        <v>31</v>
      </c>
      <c r="V19" s="123">
        <v>1</v>
      </c>
      <c r="W19" s="123">
        <v>24</v>
      </c>
      <c r="X19" s="123">
        <v>2</v>
      </c>
      <c r="Y19" s="123">
        <v>10</v>
      </c>
      <c r="Z19" s="123">
        <v>25</v>
      </c>
      <c r="AB19" s="110"/>
    </row>
    <row r="20" spans="1:28" s="94" customFormat="1" ht="11.25">
      <c r="A20" s="98" t="s">
        <v>144</v>
      </c>
      <c r="B20" s="99" t="s">
        <v>315</v>
      </c>
      <c r="C20" s="98" t="s">
        <v>301</v>
      </c>
      <c r="D20" s="95">
        <v>8855723</v>
      </c>
      <c r="E20" s="95">
        <v>77584</v>
      </c>
      <c r="F20" s="102">
        <f t="shared" si="0"/>
        <v>0.8760888297883752</v>
      </c>
      <c r="G20" s="95">
        <v>77381</v>
      </c>
      <c r="H20" s="95">
        <v>203</v>
      </c>
      <c r="I20" s="95">
        <v>8778338</v>
      </c>
      <c r="J20" s="102">
        <f t="shared" si="1"/>
        <v>99.12615830463531</v>
      </c>
      <c r="K20" s="95">
        <v>8190925</v>
      </c>
      <c r="L20" s="102">
        <f t="shared" si="2"/>
        <v>92.49301271053758</v>
      </c>
      <c r="M20" s="95">
        <v>0</v>
      </c>
      <c r="N20" s="102">
        <f t="shared" si="3"/>
        <v>0</v>
      </c>
      <c r="O20" s="95">
        <v>587214</v>
      </c>
      <c r="P20" s="95">
        <v>125142</v>
      </c>
      <c r="Q20" s="102">
        <f t="shared" si="4"/>
        <v>6.630898459674044</v>
      </c>
      <c r="R20" s="95">
        <v>178872</v>
      </c>
      <c r="S20" s="123">
        <v>5</v>
      </c>
      <c r="T20" s="123">
        <v>27</v>
      </c>
      <c r="U20" s="123">
        <v>1</v>
      </c>
      <c r="V20" s="123">
        <v>0</v>
      </c>
      <c r="W20" s="123">
        <v>12</v>
      </c>
      <c r="X20" s="123">
        <v>1</v>
      </c>
      <c r="Y20" s="123">
        <v>1</v>
      </c>
      <c r="Z20" s="123">
        <v>19</v>
      </c>
      <c r="AB20" s="110"/>
    </row>
    <row r="21" spans="1:28" s="94" customFormat="1" ht="11.25">
      <c r="A21" s="98" t="s">
        <v>143</v>
      </c>
      <c r="B21" s="99" t="s">
        <v>316</v>
      </c>
      <c r="C21" s="98" t="s">
        <v>301</v>
      </c>
      <c r="D21" s="95">
        <v>2423391</v>
      </c>
      <c r="E21" s="95">
        <v>272806</v>
      </c>
      <c r="F21" s="102">
        <f t="shared" si="0"/>
        <v>11.257201169765835</v>
      </c>
      <c r="G21" s="95">
        <v>272036</v>
      </c>
      <c r="H21" s="95">
        <v>770</v>
      </c>
      <c r="I21" s="95">
        <v>2150585</v>
      </c>
      <c r="J21" s="102">
        <f t="shared" si="1"/>
        <v>88.74279883023416</v>
      </c>
      <c r="K21" s="95">
        <v>1283841</v>
      </c>
      <c r="L21" s="102">
        <f t="shared" si="2"/>
        <v>52.97704745127798</v>
      </c>
      <c r="M21" s="95">
        <v>0</v>
      </c>
      <c r="N21" s="102">
        <f t="shared" si="3"/>
        <v>0</v>
      </c>
      <c r="O21" s="95">
        <v>866744</v>
      </c>
      <c r="P21" s="95">
        <v>271424</v>
      </c>
      <c r="Q21" s="102">
        <f t="shared" si="4"/>
        <v>35.76575137895618</v>
      </c>
      <c r="R21" s="95">
        <v>14322</v>
      </c>
      <c r="S21" s="123">
        <v>33</v>
      </c>
      <c r="T21" s="123">
        <v>1</v>
      </c>
      <c r="U21" s="123">
        <v>0</v>
      </c>
      <c r="V21" s="123">
        <v>1</v>
      </c>
      <c r="W21" s="123">
        <v>32</v>
      </c>
      <c r="X21" s="123">
        <v>0</v>
      </c>
      <c r="Y21" s="123">
        <v>0</v>
      </c>
      <c r="Z21" s="123">
        <v>3</v>
      </c>
      <c r="AB21" s="110"/>
    </row>
    <row r="22" spans="1:26" s="94" customFormat="1" ht="11.25">
      <c r="A22" s="98" t="s">
        <v>142</v>
      </c>
      <c r="B22" s="99" t="s">
        <v>317</v>
      </c>
      <c r="C22" s="98" t="s">
        <v>301</v>
      </c>
      <c r="D22" s="95">
        <v>1111308</v>
      </c>
      <c r="E22" s="95">
        <v>76336</v>
      </c>
      <c r="F22" s="102">
        <f t="shared" si="0"/>
        <v>6.869022809158218</v>
      </c>
      <c r="G22" s="95">
        <v>75846</v>
      </c>
      <c r="H22" s="95">
        <v>490</v>
      </c>
      <c r="I22" s="95">
        <v>1034972</v>
      </c>
      <c r="J22" s="102">
        <f t="shared" si="1"/>
        <v>93.13097719084178</v>
      </c>
      <c r="K22" s="95">
        <v>736393</v>
      </c>
      <c r="L22" s="102">
        <f t="shared" si="2"/>
        <v>66.26362808510332</v>
      </c>
      <c r="M22" s="95">
        <v>4784</v>
      </c>
      <c r="N22" s="102">
        <f t="shared" si="3"/>
        <v>0.43048371828511994</v>
      </c>
      <c r="O22" s="95">
        <v>293795</v>
      </c>
      <c r="P22" s="95">
        <v>118769</v>
      </c>
      <c r="Q22" s="102">
        <f t="shared" si="4"/>
        <v>26.436865387453345</v>
      </c>
      <c r="R22" s="95">
        <v>15164</v>
      </c>
      <c r="S22" s="123">
        <v>15</v>
      </c>
      <c r="T22" s="123">
        <v>0</v>
      </c>
      <c r="U22" s="123">
        <v>0</v>
      </c>
      <c r="V22" s="123">
        <v>0</v>
      </c>
      <c r="W22" s="123">
        <v>9</v>
      </c>
      <c r="X22" s="123">
        <v>0</v>
      </c>
      <c r="Y22" s="123">
        <v>0</v>
      </c>
      <c r="Z22" s="123">
        <v>6</v>
      </c>
    </row>
    <row r="23" spans="1:26" s="94" customFormat="1" ht="11.25">
      <c r="A23" s="98" t="s">
        <v>141</v>
      </c>
      <c r="B23" s="99" t="s">
        <v>318</v>
      </c>
      <c r="C23" s="98" t="s">
        <v>301</v>
      </c>
      <c r="D23" s="95">
        <v>1169721</v>
      </c>
      <c r="E23" s="95">
        <v>77127</v>
      </c>
      <c r="F23" s="102">
        <f t="shared" si="0"/>
        <v>6.593623607680805</v>
      </c>
      <c r="G23" s="95">
        <v>77054</v>
      </c>
      <c r="H23" s="95">
        <v>73</v>
      </c>
      <c r="I23" s="95">
        <v>1092594</v>
      </c>
      <c r="J23" s="102">
        <f t="shared" si="1"/>
        <v>93.40637639231919</v>
      </c>
      <c r="K23" s="95">
        <v>733138</v>
      </c>
      <c r="L23" s="102">
        <f t="shared" si="2"/>
        <v>62.67631341148873</v>
      </c>
      <c r="M23" s="95">
        <v>7142</v>
      </c>
      <c r="N23" s="102">
        <f t="shared" si="3"/>
        <v>0.6105729485920147</v>
      </c>
      <c r="O23" s="95">
        <v>352314</v>
      </c>
      <c r="P23" s="95">
        <v>97031</v>
      </c>
      <c r="Q23" s="102">
        <f t="shared" si="4"/>
        <v>30.119490032238456</v>
      </c>
      <c r="R23" s="95">
        <v>10726</v>
      </c>
      <c r="S23" s="123">
        <v>18</v>
      </c>
      <c r="T23" s="123">
        <v>0</v>
      </c>
      <c r="U23" s="123">
        <v>0</v>
      </c>
      <c r="V23" s="123">
        <v>1</v>
      </c>
      <c r="W23" s="123">
        <v>17</v>
      </c>
      <c r="X23" s="123">
        <v>0</v>
      </c>
      <c r="Y23" s="123">
        <v>0</v>
      </c>
      <c r="Z23" s="123">
        <v>2</v>
      </c>
    </row>
    <row r="24" spans="1:26" s="94" customFormat="1" ht="11.25">
      <c r="A24" s="98" t="s">
        <v>140</v>
      </c>
      <c r="B24" s="99" t="s">
        <v>319</v>
      </c>
      <c r="C24" s="98" t="s">
        <v>301</v>
      </c>
      <c r="D24" s="95">
        <v>817689</v>
      </c>
      <c r="E24" s="95">
        <v>77275</v>
      </c>
      <c r="F24" s="102">
        <f t="shared" si="0"/>
        <v>9.45041452190258</v>
      </c>
      <c r="G24" s="95">
        <v>75228</v>
      </c>
      <c r="H24" s="95">
        <v>2047</v>
      </c>
      <c r="I24" s="95">
        <v>740414</v>
      </c>
      <c r="J24" s="102">
        <f t="shared" si="1"/>
        <v>90.54958547809741</v>
      </c>
      <c r="K24" s="95">
        <v>512536</v>
      </c>
      <c r="L24" s="102">
        <f t="shared" si="2"/>
        <v>62.68104377092024</v>
      </c>
      <c r="M24" s="95">
        <v>181</v>
      </c>
      <c r="N24" s="102">
        <f t="shared" si="3"/>
        <v>0.022135555204974018</v>
      </c>
      <c r="O24" s="95">
        <v>227697</v>
      </c>
      <c r="P24" s="95">
        <v>104312</v>
      </c>
      <c r="Q24" s="102">
        <f t="shared" si="4"/>
        <v>27.846406151972204</v>
      </c>
      <c r="R24" s="95">
        <v>14060</v>
      </c>
      <c r="S24" s="123">
        <v>17</v>
      </c>
      <c r="T24" s="123">
        <v>0</v>
      </c>
      <c r="U24" s="123">
        <v>0</v>
      </c>
      <c r="V24" s="123">
        <v>0</v>
      </c>
      <c r="W24" s="123">
        <v>16</v>
      </c>
      <c r="X24" s="123">
        <v>0</v>
      </c>
      <c r="Y24" s="123">
        <v>0</v>
      </c>
      <c r="Z24" s="123">
        <v>1</v>
      </c>
    </row>
    <row r="25" spans="1:26" s="94" customFormat="1" ht="11.25">
      <c r="A25" s="98" t="s">
        <v>139</v>
      </c>
      <c r="B25" s="99" t="s">
        <v>320</v>
      </c>
      <c r="C25" s="98" t="s">
        <v>301</v>
      </c>
      <c r="D25" s="95">
        <v>875628</v>
      </c>
      <c r="E25" s="95">
        <v>68199</v>
      </c>
      <c r="F25" s="102">
        <f t="shared" si="0"/>
        <v>7.788581452397593</v>
      </c>
      <c r="G25" s="95">
        <v>68193</v>
      </c>
      <c r="H25" s="95">
        <v>6</v>
      </c>
      <c r="I25" s="95">
        <v>807429</v>
      </c>
      <c r="J25" s="102">
        <f t="shared" si="1"/>
        <v>92.2114185476024</v>
      </c>
      <c r="K25" s="95">
        <v>429029</v>
      </c>
      <c r="L25" s="102">
        <f t="shared" si="2"/>
        <v>48.99672006833952</v>
      </c>
      <c r="M25" s="95">
        <v>7666</v>
      </c>
      <c r="N25" s="102">
        <f t="shared" si="3"/>
        <v>0.8754859369503944</v>
      </c>
      <c r="O25" s="95">
        <v>370734</v>
      </c>
      <c r="P25" s="95">
        <v>120368</v>
      </c>
      <c r="Q25" s="102">
        <f t="shared" si="4"/>
        <v>42.33921254231249</v>
      </c>
      <c r="R25" s="95">
        <v>17129</v>
      </c>
      <c r="S25" s="123">
        <v>23</v>
      </c>
      <c r="T25" s="123">
        <v>2</v>
      </c>
      <c r="U25" s="123">
        <v>1</v>
      </c>
      <c r="V25" s="123">
        <v>2</v>
      </c>
      <c r="W25" s="123">
        <v>22</v>
      </c>
      <c r="X25" s="123">
        <v>1</v>
      </c>
      <c r="Y25" s="123">
        <v>3</v>
      </c>
      <c r="Z25" s="123">
        <v>2</v>
      </c>
    </row>
    <row r="26" spans="1:26" s="94" customFormat="1" ht="11.25">
      <c r="A26" s="98" t="s">
        <v>138</v>
      </c>
      <c r="B26" s="99" t="s">
        <v>321</v>
      </c>
      <c r="C26" s="98" t="s">
        <v>301</v>
      </c>
      <c r="D26" s="95">
        <v>2184768</v>
      </c>
      <c r="E26" s="95">
        <v>353552</v>
      </c>
      <c r="F26" s="102">
        <f t="shared" si="0"/>
        <v>16.18258780795032</v>
      </c>
      <c r="G26" s="95">
        <v>352634</v>
      </c>
      <c r="H26" s="95">
        <v>918</v>
      </c>
      <c r="I26" s="95">
        <v>1831216</v>
      </c>
      <c r="J26" s="102">
        <f t="shared" si="1"/>
        <v>83.81741219204967</v>
      </c>
      <c r="K26" s="95">
        <v>1431866</v>
      </c>
      <c r="L26" s="102">
        <f t="shared" si="2"/>
        <v>65.53858350177228</v>
      </c>
      <c r="M26" s="95">
        <v>7194</v>
      </c>
      <c r="N26" s="102">
        <f t="shared" si="3"/>
        <v>0.3292798136918885</v>
      </c>
      <c r="O26" s="95">
        <v>392156</v>
      </c>
      <c r="P26" s="95">
        <v>266613</v>
      </c>
      <c r="Q26" s="102">
        <f t="shared" si="4"/>
        <v>17.94954887658552</v>
      </c>
      <c r="R26" s="95">
        <v>43518</v>
      </c>
      <c r="S26" s="123">
        <v>74</v>
      </c>
      <c r="T26" s="123">
        <v>1</v>
      </c>
      <c r="U26" s="123">
        <v>3</v>
      </c>
      <c r="V26" s="123">
        <v>3</v>
      </c>
      <c r="W26" s="123">
        <v>75</v>
      </c>
      <c r="X26" s="123">
        <v>2</v>
      </c>
      <c r="Y26" s="123">
        <v>2</v>
      </c>
      <c r="Z26" s="123">
        <v>2</v>
      </c>
    </row>
    <row r="27" spans="1:26" s="94" customFormat="1" ht="11.25">
      <c r="A27" s="98" t="s">
        <v>137</v>
      </c>
      <c r="B27" s="99" t="s">
        <v>0</v>
      </c>
      <c r="C27" s="98" t="s">
        <v>301</v>
      </c>
      <c r="D27" s="95">
        <v>2100275</v>
      </c>
      <c r="E27" s="95">
        <v>206319</v>
      </c>
      <c r="F27" s="102">
        <f t="shared" si="0"/>
        <v>9.823427884443705</v>
      </c>
      <c r="G27" s="95">
        <v>204839</v>
      </c>
      <c r="H27" s="95">
        <v>1480</v>
      </c>
      <c r="I27" s="95">
        <v>1893956</v>
      </c>
      <c r="J27" s="102">
        <f t="shared" si="1"/>
        <v>90.1765721155563</v>
      </c>
      <c r="K27" s="95">
        <v>1139349</v>
      </c>
      <c r="L27" s="102">
        <f t="shared" si="2"/>
        <v>54.24761043196724</v>
      </c>
      <c r="M27" s="95">
        <v>10812</v>
      </c>
      <c r="N27" s="102">
        <f t="shared" si="3"/>
        <v>0.5147897299163204</v>
      </c>
      <c r="O27" s="95">
        <v>743795</v>
      </c>
      <c r="P27" s="95">
        <v>338305</v>
      </c>
      <c r="Q27" s="102">
        <f t="shared" si="4"/>
        <v>35.414171953672735</v>
      </c>
      <c r="R27" s="95">
        <v>56439</v>
      </c>
      <c r="S27" s="123">
        <v>37</v>
      </c>
      <c r="T27" s="123">
        <v>4</v>
      </c>
      <c r="U27" s="123">
        <v>0</v>
      </c>
      <c r="V27" s="123">
        <v>1</v>
      </c>
      <c r="W27" s="123">
        <v>29</v>
      </c>
      <c r="X27" s="123">
        <v>6</v>
      </c>
      <c r="Y27" s="123">
        <v>2</v>
      </c>
      <c r="Z27" s="123">
        <v>5</v>
      </c>
    </row>
    <row r="28" spans="1:26" s="94" customFormat="1" ht="11.25">
      <c r="A28" s="98" t="s">
        <v>136</v>
      </c>
      <c r="B28" s="99" t="s">
        <v>1</v>
      </c>
      <c r="C28" s="98" t="s">
        <v>301</v>
      </c>
      <c r="D28" s="95">
        <v>3780805</v>
      </c>
      <c r="E28" s="95">
        <v>174317</v>
      </c>
      <c r="F28" s="102">
        <f t="shared" si="0"/>
        <v>4.610578964003698</v>
      </c>
      <c r="G28" s="95">
        <v>172025</v>
      </c>
      <c r="H28" s="95">
        <v>2292</v>
      </c>
      <c r="I28" s="95">
        <v>3606488</v>
      </c>
      <c r="J28" s="102">
        <f t="shared" si="1"/>
        <v>95.3894210359963</v>
      </c>
      <c r="K28" s="95">
        <v>1801983</v>
      </c>
      <c r="L28" s="102">
        <f t="shared" si="2"/>
        <v>47.661357832525084</v>
      </c>
      <c r="M28" s="95">
        <v>17982</v>
      </c>
      <c r="N28" s="102">
        <f t="shared" si="3"/>
        <v>0.47561299776105886</v>
      </c>
      <c r="O28" s="95">
        <v>1786523</v>
      </c>
      <c r="P28" s="95">
        <v>515988</v>
      </c>
      <c r="Q28" s="102">
        <f t="shared" si="4"/>
        <v>47.25245020571016</v>
      </c>
      <c r="R28" s="95">
        <v>100708</v>
      </c>
      <c r="S28" s="123">
        <v>35</v>
      </c>
      <c r="T28" s="123">
        <v>3</v>
      </c>
      <c r="U28" s="123">
        <v>1</v>
      </c>
      <c r="V28" s="123">
        <v>3</v>
      </c>
      <c r="W28" s="123">
        <v>33</v>
      </c>
      <c r="X28" s="123">
        <v>2</v>
      </c>
      <c r="Y28" s="123">
        <v>2</v>
      </c>
      <c r="Z28" s="123">
        <v>5</v>
      </c>
    </row>
    <row r="29" spans="1:26" s="94" customFormat="1" ht="11.25">
      <c r="A29" s="98" t="s">
        <v>135</v>
      </c>
      <c r="B29" s="99" t="s">
        <v>2</v>
      </c>
      <c r="C29" s="98" t="s">
        <v>301</v>
      </c>
      <c r="D29" s="95">
        <v>7211195</v>
      </c>
      <c r="E29" s="95">
        <v>265473</v>
      </c>
      <c r="F29" s="102">
        <f t="shared" si="0"/>
        <v>3.6814009328550954</v>
      </c>
      <c r="G29" s="95">
        <v>264726</v>
      </c>
      <c r="H29" s="95">
        <v>747</v>
      </c>
      <c r="I29" s="95">
        <v>6945722</v>
      </c>
      <c r="J29" s="102">
        <f t="shared" si="1"/>
        <v>96.3185990671449</v>
      </c>
      <c r="K29" s="95">
        <v>4576889</v>
      </c>
      <c r="L29" s="102">
        <f t="shared" si="2"/>
        <v>63.46921696057311</v>
      </c>
      <c r="M29" s="95">
        <v>13522</v>
      </c>
      <c r="N29" s="102">
        <f t="shared" si="3"/>
        <v>0.18751399733331298</v>
      </c>
      <c r="O29" s="95">
        <v>2355311</v>
      </c>
      <c r="P29" s="95">
        <v>883113</v>
      </c>
      <c r="Q29" s="102">
        <f t="shared" si="4"/>
        <v>32.66186810923848</v>
      </c>
      <c r="R29" s="95">
        <v>217782</v>
      </c>
      <c r="S29" s="123">
        <v>45</v>
      </c>
      <c r="T29" s="123">
        <v>14</v>
      </c>
      <c r="U29" s="123">
        <v>2</v>
      </c>
      <c r="V29" s="123">
        <v>0</v>
      </c>
      <c r="W29" s="123">
        <v>51</v>
      </c>
      <c r="X29" s="123">
        <v>5</v>
      </c>
      <c r="Y29" s="123">
        <v>4</v>
      </c>
      <c r="Z29" s="123">
        <v>1</v>
      </c>
    </row>
    <row r="30" spans="1:26" s="94" customFormat="1" ht="11.25">
      <c r="A30" s="98" t="s">
        <v>134</v>
      </c>
      <c r="B30" s="99" t="s">
        <v>3</v>
      </c>
      <c r="C30" s="98" t="s">
        <v>301</v>
      </c>
      <c r="D30" s="95">
        <v>1869307</v>
      </c>
      <c r="E30" s="95">
        <v>260007</v>
      </c>
      <c r="F30" s="102">
        <f t="shared" si="0"/>
        <v>13.90927225971978</v>
      </c>
      <c r="G30" s="95">
        <v>259907</v>
      </c>
      <c r="H30" s="95">
        <v>100</v>
      </c>
      <c r="I30" s="95">
        <v>1609300</v>
      </c>
      <c r="J30" s="102">
        <f t="shared" si="1"/>
        <v>86.09072774028023</v>
      </c>
      <c r="K30" s="95">
        <v>670753</v>
      </c>
      <c r="L30" s="102">
        <f t="shared" si="2"/>
        <v>35.88244199588404</v>
      </c>
      <c r="M30" s="95">
        <v>3566</v>
      </c>
      <c r="N30" s="102">
        <f t="shared" si="3"/>
        <v>0.19076588275762088</v>
      </c>
      <c r="O30" s="95">
        <v>934981</v>
      </c>
      <c r="P30" s="95">
        <v>540484</v>
      </c>
      <c r="Q30" s="102">
        <f t="shared" si="4"/>
        <v>50.01751986163856</v>
      </c>
      <c r="R30" s="95">
        <v>51385</v>
      </c>
      <c r="S30" s="123">
        <v>28</v>
      </c>
      <c r="T30" s="123">
        <v>0</v>
      </c>
      <c r="U30" s="123">
        <v>1</v>
      </c>
      <c r="V30" s="123">
        <v>0</v>
      </c>
      <c r="W30" s="123">
        <v>24</v>
      </c>
      <c r="X30" s="123">
        <v>0</v>
      </c>
      <c r="Y30" s="123">
        <v>1</v>
      </c>
      <c r="Z30" s="123">
        <v>4</v>
      </c>
    </row>
    <row r="31" spans="1:26" s="94" customFormat="1" ht="11.25">
      <c r="A31" s="98" t="s">
        <v>133</v>
      </c>
      <c r="B31" s="99" t="s">
        <v>4</v>
      </c>
      <c r="C31" s="98" t="s">
        <v>301</v>
      </c>
      <c r="D31" s="95">
        <v>1378678</v>
      </c>
      <c r="E31" s="95">
        <v>114995</v>
      </c>
      <c r="F31" s="102">
        <f t="shared" si="0"/>
        <v>8.340961413760137</v>
      </c>
      <c r="G31" s="95">
        <v>111810</v>
      </c>
      <c r="H31" s="95">
        <v>3185</v>
      </c>
      <c r="I31" s="95">
        <v>1263683</v>
      </c>
      <c r="J31" s="102">
        <f t="shared" si="1"/>
        <v>91.65903858623986</v>
      </c>
      <c r="K31" s="95">
        <v>1011202</v>
      </c>
      <c r="L31" s="102">
        <f t="shared" si="2"/>
        <v>73.3457703684254</v>
      </c>
      <c r="M31" s="95">
        <v>0</v>
      </c>
      <c r="N31" s="102">
        <f t="shared" si="3"/>
        <v>0</v>
      </c>
      <c r="O31" s="95">
        <v>252481</v>
      </c>
      <c r="P31" s="95">
        <v>149189</v>
      </c>
      <c r="Q31" s="102">
        <f t="shared" si="4"/>
        <v>18.313268217814457</v>
      </c>
      <c r="R31" s="95">
        <v>31482</v>
      </c>
      <c r="S31" s="123">
        <v>26</v>
      </c>
      <c r="T31" s="123">
        <v>0</v>
      </c>
      <c r="U31" s="123">
        <v>0</v>
      </c>
      <c r="V31" s="123">
        <v>0</v>
      </c>
      <c r="W31" s="123">
        <v>20</v>
      </c>
      <c r="X31" s="123">
        <v>1</v>
      </c>
      <c r="Y31" s="123">
        <v>0</v>
      </c>
      <c r="Z31" s="123">
        <v>5</v>
      </c>
    </row>
    <row r="32" spans="1:26" s="94" customFormat="1" ht="11.25">
      <c r="A32" s="98" t="s">
        <v>132</v>
      </c>
      <c r="B32" s="99" t="s">
        <v>5</v>
      </c>
      <c r="C32" s="98" t="s">
        <v>301</v>
      </c>
      <c r="D32" s="95">
        <v>2644716</v>
      </c>
      <c r="E32" s="95">
        <v>216395</v>
      </c>
      <c r="F32" s="102">
        <f t="shared" si="0"/>
        <v>8.18216398282462</v>
      </c>
      <c r="G32" s="95">
        <v>205953</v>
      </c>
      <c r="H32" s="95">
        <v>10442</v>
      </c>
      <c r="I32" s="95">
        <v>2428321</v>
      </c>
      <c r="J32" s="102">
        <f t="shared" si="1"/>
        <v>91.81783601717538</v>
      </c>
      <c r="K32" s="95">
        <v>2233604</v>
      </c>
      <c r="L32" s="102">
        <f t="shared" si="2"/>
        <v>84.4553441654983</v>
      </c>
      <c r="M32" s="95">
        <v>1004</v>
      </c>
      <c r="N32" s="102">
        <f t="shared" si="3"/>
        <v>0.03796248822179773</v>
      </c>
      <c r="O32" s="95">
        <v>193713</v>
      </c>
      <c r="P32" s="95">
        <v>118520</v>
      </c>
      <c r="Q32" s="102">
        <f t="shared" si="4"/>
        <v>7.324529363455282</v>
      </c>
      <c r="R32" s="95">
        <v>53965</v>
      </c>
      <c r="S32" s="123">
        <v>15</v>
      </c>
      <c r="T32" s="123">
        <v>11</v>
      </c>
      <c r="U32" s="123">
        <v>0</v>
      </c>
      <c r="V32" s="123">
        <v>0</v>
      </c>
      <c r="W32" s="123">
        <v>13</v>
      </c>
      <c r="X32" s="123">
        <v>4</v>
      </c>
      <c r="Y32" s="123">
        <v>4</v>
      </c>
      <c r="Z32" s="123">
        <v>4</v>
      </c>
    </row>
    <row r="33" spans="1:26" s="94" customFormat="1" ht="11.25">
      <c r="A33" s="98" t="s">
        <v>131</v>
      </c>
      <c r="B33" s="99" t="s">
        <v>6</v>
      </c>
      <c r="C33" s="98" t="s">
        <v>301</v>
      </c>
      <c r="D33" s="95">
        <v>8674930</v>
      </c>
      <c r="E33" s="95">
        <v>333297</v>
      </c>
      <c r="F33" s="102">
        <f t="shared" si="0"/>
        <v>3.8420713481261517</v>
      </c>
      <c r="G33" s="95">
        <v>330866</v>
      </c>
      <c r="H33" s="95">
        <v>2431</v>
      </c>
      <c r="I33" s="95">
        <v>8341633</v>
      </c>
      <c r="J33" s="102">
        <f t="shared" si="1"/>
        <v>96.15792865187385</v>
      </c>
      <c r="K33" s="95">
        <v>7611589</v>
      </c>
      <c r="L33" s="102">
        <f t="shared" si="2"/>
        <v>87.74236794994312</v>
      </c>
      <c r="M33" s="95">
        <v>704</v>
      </c>
      <c r="N33" s="102">
        <f t="shared" si="3"/>
        <v>0.008115339259221688</v>
      </c>
      <c r="O33" s="95">
        <v>729340</v>
      </c>
      <c r="P33" s="95">
        <v>308362</v>
      </c>
      <c r="Q33" s="102">
        <f t="shared" si="4"/>
        <v>8.407445362671515</v>
      </c>
      <c r="R33" s="95">
        <v>210217</v>
      </c>
      <c r="S33" s="123">
        <v>7</v>
      </c>
      <c r="T33" s="123">
        <v>31</v>
      </c>
      <c r="U33" s="123">
        <v>2</v>
      </c>
      <c r="V33" s="123">
        <v>3</v>
      </c>
      <c r="W33" s="123">
        <v>14</v>
      </c>
      <c r="X33" s="123">
        <v>1</v>
      </c>
      <c r="Y33" s="123">
        <v>4</v>
      </c>
      <c r="Z33" s="123">
        <v>24</v>
      </c>
    </row>
    <row r="34" spans="1:26" s="94" customFormat="1" ht="11.25">
      <c r="A34" s="98" t="s">
        <v>130</v>
      </c>
      <c r="B34" s="99" t="s">
        <v>7</v>
      </c>
      <c r="C34" s="98" t="s">
        <v>301</v>
      </c>
      <c r="D34" s="95">
        <v>5605558</v>
      </c>
      <c r="E34" s="95">
        <v>211504</v>
      </c>
      <c r="F34" s="102">
        <f t="shared" si="0"/>
        <v>3.773112328870739</v>
      </c>
      <c r="G34" s="95">
        <v>210867</v>
      </c>
      <c r="H34" s="95">
        <v>637</v>
      </c>
      <c r="I34" s="95">
        <v>5394054</v>
      </c>
      <c r="J34" s="102">
        <f t="shared" si="1"/>
        <v>96.22688767112926</v>
      </c>
      <c r="K34" s="95">
        <v>4876910</v>
      </c>
      <c r="L34" s="102">
        <f t="shared" si="2"/>
        <v>87.00132975165006</v>
      </c>
      <c r="M34" s="95">
        <v>77027</v>
      </c>
      <c r="N34" s="102">
        <f t="shared" si="3"/>
        <v>1.3741183304142068</v>
      </c>
      <c r="O34" s="95">
        <v>440117</v>
      </c>
      <c r="P34" s="95">
        <v>226900</v>
      </c>
      <c r="Q34" s="102">
        <f t="shared" si="4"/>
        <v>7.851439589064996</v>
      </c>
      <c r="R34" s="95">
        <v>98458</v>
      </c>
      <c r="S34" s="123">
        <v>34</v>
      </c>
      <c r="T34" s="123">
        <v>4</v>
      </c>
      <c r="U34" s="123">
        <v>1</v>
      </c>
      <c r="V34" s="123">
        <v>2</v>
      </c>
      <c r="W34" s="123">
        <v>31</v>
      </c>
      <c r="X34" s="123">
        <v>1</v>
      </c>
      <c r="Y34" s="123">
        <v>1</v>
      </c>
      <c r="Z34" s="123">
        <v>8</v>
      </c>
    </row>
    <row r="35" spans="1:26" s="94" customFormat="1" ht="11.25">
      <c r="A35" s="98" t="s">
        <v>129</v>
      </c>
      <c r="B35" s="99" t="s">
        <v>8</v>
      </c>
      <c r="C35" s="98" t="s">
        <v>301</v>
      </c>
      <c r="D35" s="95">
        <v>1427714</v>
      </c>
      <c r="E35" s="95">
        <v>127253</v>
      </c>
      <c r="F35" s="102">
        <f t="shared" si="0"/>
        <v>8.913059618382954</v>
      </c>
      <c r="G35" s="95">
        <v>126373</v>
      </c>
      <c r="H35" s="95">
        <v>880</v>
      </c>
      <c r="I35" s="95">
        <v>1300461</v>
      </c>
      <c r="J35" s="102">
        <f t="shared" si="1"/>
        <v>91.08694038161704</v>
      </c>
      <c r="K35" s="95">
        <v>884039</v>
      </c>
      <c r="L35" s="102">
        <f t="shared" si="2"/>
        <v>61.91989432057121</v>
      </c>
      <c r="M35" s="95">
        <v>5088</v>
      </c>
      <c r="N35" s="102">
        <f t="shared" si="3"/>
        <v>0.3563738956121464</v>
      </c>
      <c r="O35" s="95">
        <v>411334</v>
      </c>
      <c r="P35" s="95">
        <v>153202</v>
      </c>
      <c r="Q35" s="102">
        <f t="shared" si="4"/>
        <v>28.810672165433694</v>
      </c>
      <c r="R35" s="95">
        <v>11390</v>
      </c>
      <c r="S35" s="123">
        <v>27</v>
      </c>
      <c r="T35" s="123">
        <v>12</v>
      </c>
      <c r="U35" s="123">
        <v>0</v>
      </c>
      <c r="V35" s="123">
        <v>0</v>
      </c>
      <c r="W35" s="123">
        <v>26</v>
      </c>
      <c r="X35" s="123">
        <v>6</v>
      </c>
      <c r="Y35" s="123">
        <v>2</v>
      </c>
      <c r="Z35" s="123">
        <v>5</v>
      </c>
    </row>
    <row r="36" spans="1:26" s="94" customFormat="1" ht="11.25">
      <c r="A36" s="98" t="s">
        <v>128</v>
      </c>
      <c r="B36" s="99" t="s">
        <v>14</v>
      </c>
      <c r="C36" s="98" t="s">
        <v>301</v>
      </c>
      <c r="D36" s="95">
        <v>1051716</v>
      </c>
      <c r="E36" s="95">
        <v>308954</v>
      </c>
      <c r="F36" s="102">
        <f t="shared" si="0"/>
        <v>29.376181402583967</v>
      </c>
      <c r="G36" s="95">
        <v>306744</v>
      </c>
      <c r="H36" s="95">
        <v>2210</v>
      </c>
      <c r="I36" s="95">
        <v>742762</v>
      </c>
      <c r="J36" s="102">
        <f t="shared" si="1"/>
        <v>70.62381859741603</v>
      </c>
      <c r="K36" s="95">
        <v>131172</v>
      </c>
      <c r="L36" s="102">
        <f t="shared" si="2"/>
        <v>12.472188309391509</v>
      </c>
      <c r="M36" s="95">
        <v>365</v>
      </c>
      <c r="N36" s="102">
        <f t="shared" si="3"/>
        <v>0.034705186571279696</v>
      </c>
      <c r="O36" s="95">
        <v>611225</v>
      </c>
      <c r="P36" s="95">
        <v>267671</v>
      </c>
      <c r="Q36" s="102">
        <f t="shared" si="4"/>
        <v>58.11692510145324</v>
      </c>
      <c r="R36" s="95">
        <v>6486</v>
      </c>
      <c r="S36" s="123">
        <v>27</v>
      </c>
      <c r="T36" s="123">
        <v>3</v>
      </c>
      <c r="U36" s="123">
        <v>0</v>
      </c>
      <c r="V36" s="123">
        <v>0</v>
      </c>
      <c r="W36" s="123">
        <v>22</v>
      </c>
      <c r="X36" s="123">
        <v>8</v>
      </c>
      <c r="Y36" s="123">
        <v>0</v>
      </c>
      <c r="Z36" s="123">
        <v>0</v>
      </c>
    </row>
    <row r="37" spans="1:26" s="94" customFormat="1" ht="11.25">
      <c r="A37" s="98" t="s">
        <v>127</v>
      </c>
      <c r="B37" s="99" t="s">
        <v>15</v>
      </c>
      <c r="C37" s="98" t="s">
        <v>301</v>
      </c>
      <c r="D37" s="95">
        <v>608098</v>
      </c>
      <c r="E37" s="95">
        <v>83437</v>
      </c>
      <c r="F37" s="102">
        <f t="shared" si="0"/>
        <v>13.720979184276219</v>
      </c>
      <c r="G37" s="95">
        <v>80784</v>
      </c>
      <c r="H37" s="95">
        <v>2653</v>
      </c>
      <c r="I37" s="95">
        <v>524661</v>
      </c>
      <c r="J37" s="102">
        <f t="shared" si="1"/>
        <v>86.27902081572378</v>
      </c>
      <c r="K37" s="95">
        <v>318442</v>
      </c>
      <c r="L37" s="102">
        <f t="shared" si="2"/>
        <v>52.366888231831055</v>
      </c>
      <c r="M37" s="95">
        <v>1707</v>
      </c>
      <c r="N37" s="102">
        <f t="shared" si="3"/>
        <v>0.2807113327128193</v>
      </c>
      <c r="O37" s="95">
        <v>204512</v>
      </c>
      <c r="P37" s="95">
        <v>73597</v>
      </c>
      <c r="Q37" s="102">
        <f t="shared" si="4"/>
        <v>33.63142125117991</v>
      </c>
      <c r="R37" s="95">
        <v>4879</v>
      </c>
      <c r="S37" s="123">
        <v>19</v>
      </c>
      <c r="T37" s="123">
        <v>0</v>
      </c>
      <c r="U37" s="123">
        <v>0</v>
      </c>
      <c r="V37" s="123">
        <v>0</v>
      </c>
      <c r="W37" s="123">
        <v>17</v>
      </c>
      <c r="X37" s="123">
        <v>0</v>
      </c>
      <c r="Y37" s="123">
        <v>0</v>
      </c>
      <c r="Z37" s="123">
        <v>2</v>
      </c>
    </row>
    <row r="38" spans="1:26" s="94" customFormat="1" ht="11.25">
      <c r="A38" s="98" t="s">
        <v>126</v>
      </c>
      <c r="B38" s="99" t="s">
        <v>16</v>
      </c>
      <c r="C38" s="98" t="s">
        <v>301</v>
      </c>
      <c r="D38" s="95">
        <v>739982</v>
      </c>
      <c r="E38" s="95">
        <v>220254</v>
      </c>
      <c r="F38" s="102">
        <f t="shared" si="0"/>
        <v>29.76477806216908</v>
      </c>
      <c r="G38" s="95">
        <v>211251</v>
      </c>
      <c r="H38" s="95">
        <v>9003</v>
      </c>
      <c r="I38" s="95">
        <v>519728</v>
      </c>
      <c r="J38" s="102">
        <f t="shared" si="1"/>
        <v>70.23522193783091</v>
      </c>
      <c r="K38" s="95">
        <v>238931</v>
      </c>
      <c r="L38" s="102">
        <f t="shared" si="2"/>
        <v>32.28875837520372</v>
      </c>
      <c r="M38" s="95">
        <v>4588</v>
      </c>
      <c r="N38" s="102">
        <f t="shared" si="3"/>
        <v>0.6200150814479272</v>
      </c>
      <c r="O38" s="95">
        <v>276209</v>
      </c>
      <c r="P38" s="95">
        <v>185520</v>
      </c>
      <c r="Q38" s="102">
        <f t="shared" si="4"/>
        <v>37.32644848117927</v>
      </c>
      <c r="R38" s="95">
        <v>6169</v>
      </c>
      <c r="S38" s="123">
        <v>21</v>
      </c>
      <c r="T38" s="123">
        <v>0</v>
      </c>
      <c r="U38" s="123">
        <v>0</v>
      </c>
      <c r="V38" s="123">
        <v>0</v>
      </c>
      <c r="W38" s="123">
        <v>18</v>
      </c>
      <c r="X38" s="123">
        <v>0</v>
      </c>
      <c r="Y38" s="123">
        <v>1</v>
      </c>
      <c r="Z38" s="123">
        <v>2</v>
      </c>
    </row>
    <row r="39" spans="1:26" s="94" customFormat="1" ht="11.25">
      <c r="A39" s="98" t="s">
        <v>125</v>
      </c>
      <c r="B39" s="99" t="s">
        <v>17</v>
      </c>
      <c r="C39" s="98" t="s">
        <v>301</v>
      </c>
      <c r="D39" s="95">
        <v>1961480</v>
      </c>
      <c r="E39" s="95">
        <v>378701</v>
      </c>
      <c r="F39" s="102">
        <f t="shared" si="0"/>
        <v>19.30690091155658</v>
      </c>
      <c r="G39" s="95">
        <v>366985</v>
      </c>
      <c r="H39" s="95">
        <v>11716</v>
      </c>
      <c r="I39" s="95">
        <v>1582779</v>
      </c>
      <c r="J39" s="102">
        <f t="shared" si="1"/>
        <v>80.69309908844342</v>
      </c>
      <c r="K39" s="95">
        <v>922374</v>
      </c>
      <c r="L39" s="102">
        <f t="shared" si="2"/>
        <v>47.02438974651793</v>
      </c>
      <c r="M39" s="95">
        <v>483</v>
      </c>
      <c r="N39" s="102">
        <f t="shared" si="3"/>
        <v>0.024624263311377122</v>
      </c>
      <c r="O39" s="95">
        <v>659922</v>
      </c>
      <c r="P39" s="95">
        <v>374879</v>
      </c>
      <c r="Q39" s="102">
        <f t="shared" si="4"/>
        <v>33.644085078614104</v>
      </c>
      <c r="R39" s="95">
        <v>21452</v>
      </c>
      <c r="S39" s="123">
        <v>25</v>
      </c>
      <c r="T39" s="123">
        <v>2</v>
      </c>
      <c r="U39" s="123">
        <v>0</v>
      </c>
      <c r="V39" s="123">
        <v>0</v>
      </c>
      <c r="W39" s="123">
        <v>13</v>
      </c>
      <c r="X39" s="123">
        <v>1</v>
      </c>
      <c r="Y39" s="123">
        <v>0</v>
      </c>
      <c r="Z39" s="123">
        <v>13</v>
      </c>
    </row>
    <row r="40" spans="1:26" s="94" customFormat="1" ht="11.25">
      <c r="A40" s="98" t="s">
        <v>124</v>
      </c>
      <c r="B40" s="99" t="s">
        <v>18</v>
      </c>
      <c r="C40" s="98" t="s">
        <v>301</v>
      </c>
      <c r="D40" s="95">
        <v>2868999</v>
      </c>
      <c r="E40" s="95">
        <v>413063</v>
      </c>
      <c r="F40" s="102">
        <f t="shared" si="0"/>
        <v>14.39746057771369</v>
      </c>
      <c r="G40" s="95">
        <v>385551</v>
      </c>
      <c r="H40" s="95">
        <v>27512</v>
      </c>
      <c r="I40" s="95">
        <v>2455936</v>
      </c>
      <c r="J40" s="102">
        <f t="shared" si="1"/>
        <v>85.6025394222863</v>
      </c>
      <c r="K40" s="95">
        <v>1762068</v>
      </c>
      <c r="L40" s="102">
        <f t="shared" si="2"/>
        <v>61.41751879314005</v>
      </c>
      <c r="M40" s="95">
        <v>1075</v>
      </c>
      <c r="N40" s="102">
        <f t="shared" si="3"/>
        <v>0.037469514628621345</v>
      </c>
      <c r="O40" s="95">
        <v>692793</v>
      </c>
      <c r="P40" s="95">
        <v>369389</v>
      </c>
      <c r="Q40" s="102">
        <f t="shared" si="4"/>
        <v>24.147551114517643</v>
      </c>
      <c r="R40" s="95">
        <v>39494</v>
      </c>
      <c r="S40" s="123">
        <v>16</v>
      </c>
      <c r="T40" s="123">
        <v>7</v>
      </c>
      <c r="U40" s="123">
        <v>0</v>
      </c>
      <c r="V40" s="123">
        <v>0</v>
      </c>
      <c r="W40" s="123">
        <v>17</v>
      </c>
      <c r="X40" s="123">
        <v>0</v>
      </c>
      <c r="Y40" s="123">
        <v>3</v>
      </c>
      <c r="Z40" s="123">
        <v>3</v>
      </c>
    </row>
    <row r="41" spans="1:26" s="94" customFormat="1" ht="11.25">
      <c r="A41" s="98" t="s">
        <v>123</v>
      </c>
      <c r="B41" s="99" t="s">
        <v>19</v>
      </c>
      <c r="C41" s="98" t="s">
        <v>301</v>
      </c>
      <c r="D41" s="95">
        <v>1491838</v>
      </c>
      <c r="E41" s="95">
        <v>241229</v>
      </c>
      <c r="F41" s="102">
        <f t="shared" si="0"/>
        <v>16.169919253967254</v>
      </c>
      <c r="G41" s="95">
        <v>225926</v>
      </c>
      <c r="H41" s="95">
        <v>15303</v>
      </c>
      <c r="I41" s="95">
        <v>1250609</v>
      </c>
      <c r="J41" s="102">
        <f t="shared" si="1"/>
        <v>83.83008074603275</v>
      </c>
      <c r="K41" s="95">
        <v>770265</v>
      </c>
      <c r="L41" s="102">
        <f t="shared" si="2"/>
        <v>51.63194663227508</v>
      </c>
      <c r="M41" s="95">
        <v>104</v>
      </c>
      <c r="N41" s="102">
        <f t="shared" si="3"/>
        <v>0.006971266317120224</v>
      </c>
      <c r="O41" s="95">
        <v>480240</v>
      </c>
      <c r="P41" s="95">
        <v>247852</v>
      </c>
      <c r="Q41" s="102">
        <f t="shared" si="4"/>
        <v>32.19116284744054</v>
      </c>
      <c r="R41" s="95">
        <v>14745</v>
      </c>
      <c r="S41" s="123">
        <v>13</v>
      </c>
      <c r="T41" s="123">
        <v>4</v>
      </c>
      <c r="U41" s="123">
        <v>0</v>
      </c>
      <c r="V41" s="123">
        <v>3</v>
      </c>
      <c r="W41" s="123">
        <v>6</v>
      </c>
      <c r="X41" s="123">
        <v>5</v>
      </c>
      <c r="Y41" s="123">
        <v>0</v>
      </c>
      <c r="Z41" s="123">
        <v>9</v>
      </c>
    </row>
    <row r="42" spans="1:26" s="94" customFormat="1" ht="11.25">
      <c r="A42" s="98" t="s">
        <v>122</v>
      </c>
      <c r="B42" s="99" t="s">
        <v>20</v>
      </c>
      <c r="C42" s="98" t="s">
        <v>301</v>
      </c>
      <c r="D42" s="95">
        <v>808195</v>
      </c>
      <c r="E42" s="95">
        <v>108022</v>
      </c>
      <c r="F42" s="102">
        <f t="shared" si="0"/>
        <v>13.365833740619529</v>
      </c>
      <c r="G42" s="95">
        <v>98989</v>
      </c>
      <c r="H42" s="95">
        <v>9033</v>
      </c>
      <c r="I42" s="95">
        <v>700173</v>
      </c>
      <c r="J42" s="102">
        <f t="shared" si="1"/>
        <v>86.63416625938048</v>
      </c>
      <c r="K42" s="95">
        <v>89146</v>
      </c>
      <c r="L42" s="102">
        <f t="shared" si="2"/>
        <v>11.030258786555224</v>
      </c>
      <c r="M42" s="95">
        <v>5367</v>
      </c>
      <c r="N42" s="102">
        <f t="shared" si="3"/>
        <v>0.6640724082678067</v>
      </c>
      <c r="O42" s="95">
        <v>605660</v>
      </c>
      <c r="P42" s="95">
        <v>229258</v>
      </c>
      <c r="Q42" s="102">
        <f t="shared" si="4"/>
        <v>74.93983506455744</v>
      </c>
      <c r="R42" s="95">
        <v>5640</v>
      </c>
      <c r="S42" s="123">
        <v>23</v>
      </c>
      <c r="T42" s="123">
        <v>1</v>
      </c>
      <c r="U42" s="123">
        <v>0</v>
      </c>
      <c r="V42" s="123">
        <v>0</v>
      </c>
      <c r="W42" s="123">
        <v>21</v>
      </c>
      <c r="X42" s="123">
        <v>3</v>
      </c>
      <c r="Y42" s="123">
        <v>0</v>
      </c>
      <c r="Z42" s="123">
        <v>0</v>
      </c>
    </row>
    <row r="43" spans="1:26" s="94" customFormat="1" ht="11.25">
      <c r="A43" s="98" t="s">
        <v>121</v>
      </c>
      <c r="B43" s="99" t="s">
        <v>21</v>
      </c>
      <c r="C43" s="98" t="s">
        <v>301</v>
      </c>
      <c r="D43" s="95">
        <v>1022805</v>
      </c>
      <c r="E43" s="95">
        <v>186842</v>
      </c>
      <c r="F43" s="102">
        <f t="shared" si="0"/>
        <v>18.267607217407033</v>
      </c>
      <c r="G43" s="95">
        <v>183718</v>
      </c>
      <c r="H43" s="95">
        <v>3124</v>
      </c>
      <c r="I43" s="95">
        <v>835963</v>
      </c>
      <c r="J43" s="102">
        <f t="shared" si="1"/>
        <v>81.73239278259297</v>
      </c>
      <c r="K43" s="95">
        <v>345146</v>
      </c>
      <c r="L43" s="102">
        <f t="shared" si="2"/>
        <v>33.74504426552471</v>
      </c>
      <c r="M43" s="95">
        <v>441</v>
      </c>
      <c r="N43" s="102">
        <f t="shared" si="3"/>
        <v>0.04311672312904219</v>
      </c>
      <c r="O43" s="95">
        <v>490376</v>
      </c>
      <c r="P43" s="95">
        <v>243248</v>
      </c>
      <c r="Q43" s="102">
        <f t="shared" si="4"/>
        <v>47.94423179393922</v>
      </c>
      <c r="R43" s="95">
        <v>9345</v>
      </c>
      <c r="S43" s="123">
        <v>16</v>
      </c>
      <c r="T43" s="123">
        <v>1</v>
      </c>
      <c r="U43" s="123">
        <v>0</v>
      </c>
      <c r="V43" s="123">
        <v>0</v>
      </c>
      <c r="W43" s="123">
        <v>12</v>
      </c>
      <c r="X43" s="123">
        <v>0</v>
      </c>
      <c r="Y43" s="123">
        <v>0</v>
      </c>
      <c r="Z43" s="123">
        <v>5</v>
      </c>
    </row>
    <row r="44" spans="1:26" s="94" customFormat="1" ht="11.25">
      <c r="A44" s="98" t="s">
        <v>120</v>
      </c>
      <c r="B44" s="99" t="s">
        <v>22</v>
      </c>
      <c r="C44" s="98" t="s">
        <v>301</v>
      </c>
      <c r="D44" s="95">
        <v>1477078</v>
      </c>
      <c r="E44" s="95">
        <v>270495</v>
      </c>
      <c r="F44" s="102">
        <f t="shared" si="0"/>
        <v>18.31284468389618</v>
      </c>
      <c r="G44" s="95">
        <v>265314</v>
      </c>
      <c r="H44" s="95">
        <v>5181</v>
      </c>
      <c r="I44" s="95">
        <v>1206583</v>
      </c>
      <c r="J44" s="102">
        <f t="shared" si="1"/>
        <v>81.68715531610383</v>
      </c>
      <c r="K44" s="95">
        <v>608128</v>
      </c>
      <c r="L44" s="102">
        <f t="shared" si="2"/>
        <v>41.17101466544082</v>
      </c>
      <c r="M44" s="95">
        <v>6657</v>
      </c>
      <c r="N44" s="102">
        <f t="shared" si="3"/>
        <v>0.4506870998010937</v>
      </c>
      <c r="O44" s="95">
        <v>591798</v>
      </c>
      <c r="P44" s="95">
        <v>284054</v>
      </c>
      <c r="Q44" s="102">
        <f t="shared" si="4"/>
        <v>40.0654535508619</v>
      </c>
      <c r="R44" s="95">
        <v>9626</v>
      </c>
      <c r="S44" s="123">
        <v>16</v>
      </c>
      <c r="T44" s="123">
        <v>3</v>
      </c>
      <c r="U44" s="123">
        <v>1</v>
      </c>
      <c r="V44" s="123">
        <v>0</v>
      </c>
      <c r="W44" s="123">
        <v>15</v>
      </c>
      <c r="X44" s="123">
        <v>2</v>
      </c>
      <c r="Y44" s="123">
        <v>1</v>
      </c>
      <c r="Z44" s="123">
        <v>2</v>
      </c>
    </row>
    <row r="45" spans="1:26" s="94" customFormat="1" ht="11.25">
      <c r="A45" s="98" t="s">
        <v>119</v>
      </c>
      <c r="B45" s="99" t="s">
        <v>23</v>
      </c>
      <c r="C45" s="98" t="s">
        <v>301</v>
      </c>
      <c r="D45" s="95">
        <v>790763</v>
      </c>
      <c r="E45" s="95">
        <v>234588</v>
      </c>
      <c r="F45" s="102">
        <f t="shared" si="0"/>
        <v>29.666031415228076</v>
      </c>
      <c r="G45" s="95">
        <v>229998</v>
      </c>
      <c r="H45" s="95">
        <v>4590</v>
      </c>
      <c r="I45" s="95">
        <v>556175</v>
      </c>
      <c r="J45" s="102">
        <f t="shared" si="1"/>
        <v>70.33396858477192</v>
      </c>
      <c r="K45" s="95">
        <v>185706</v>
      </c>
      <c r="L45" s="102">
        <f t="shared" si="2"/>
        <v>23.484406832388466</v>
      </c>
      <c r="M45" s="95">
        <v>7528</v>
      </c>
      <c r="N45" s="102">
        <f t="shared" si="3"/>
        <v>0.9519919369014483</v>
      </c>
      <c r="O45" s="95">
        <v>362941</v>
      </c>
      <c r="P45" s="95">
        <v>208993</v>
      </c>
      <c r="Q45" s="102">
        <f t="shared" si="4"/>
        <v>45.89756981548201</v>
      </c>
      <c r="R45" s="95">
        <v>3222</v>
      </c>
      <c r="S45" s="123">
        <v>31</v>
      </c>
      <c r="T45" s="123">
        <v>1</v>
      </c>
      <c r="U45" s="123">
        <v>0</v>
      </c>
      <c r="V45" s="123">
        <v>2</v>
      </c>
      <c r="W45" s="123">
        <v>30</v>
      </c>
      <c r="X45" s="123">
        <v>1</v>
      </c>
      <c r="Y45" s="123">
        <v>0</v>
      </c>
      <c r="Z45" s="123">
        <v>3</v>
      </c>
    </row>
    <row r="46" spans="1:26" s="94" customFormat="1" ht="11.25">
      <c r="A46" s="98" t="s">
        <v>118</v>
      </c>
      <c r="B46" s="99" t="s">
        <v>24</v>
      </c>
      <c r="C46" s="98" t="s">
        <v>301</v>
      </c>
      <c r="D46" s="95">
        <v>5037613</v>
      </c>
      <c r="E46" s="95">
        <v>823493</v>
      </c>
      <c r="F46" s="102">
        <f t="shared" si="0"/>
        <v>16.346888893608938</v>
      </c>
      <c r="G46" s="95">
        <v>817149</v>
      </c>
      <c r="H46" s="95">
        <v>6344</v>
      </c>
      <c r="I46" s="95">
        <v>4214120</v>
      </c>
      <c r="J46" s="102">
        <f t="shared" si="1"/>
        <v>83.65311110639107</v>
      </c>
      <c r="K46" s="95">
        <v>3495495</v>
      </c>
      <c r="L46" s="102">
        <f t="shared" si="2"/>
        <v>69.38792241484211</v>
      </c>
      <c r="M46" s="95">
        <v>39481</v>
      </c>
      <c r="N46" s="102">
        <f t="shared" si="3"/>
        <v>0.7837243551658296</v>
      </c>
      <c r="O46" s="95">
        <v>679144</v>
      </c>
      <c r="P46" s="95">
        <v>487797</v>
      </c>
      <c r="Q46" s="102">
        <f t="shared" si="4"/>
        <v>13.481464336383125</v>
      </c>
      <c r="R46" s="95">
        <v>46320</v>
      </c>
      <c r="S46" s="123">
        <v>50</v>
      </c>
      <c r="T46" s="123">
        <v>15</v>
      </c>
      <c r="U46" s="123">
        <v>0</v>
      </c>
      <c r="V46" s="123">
        <v>0</v>
      </c>
      <c r="W46" s="123">
        <v>28</v>
      </c>
      <c r="X46" s="123">
        <v>20</v>
      </c>
      <c r="Y46" s="123">
        <v>0</v>
      </c>
      <c r="Z46" s="123">
        <v>18</v>
      </c>
    </row>
    <row r="47" spans="1:26" s="94" customFormat="1" ht="11.25">
      <c r="A47" s="98" t="s">
        <v>117</v>
      </c>
      <c r="B47" s="99" t="s">
        <v>25</v>
      </c>
      <c r="C47" s="98" t="s">
        <v>301</v>
      </c>
      <c r="D47" s="95">
        <v>867990</v>
      </c>
      <c r="E47" s="95">
        <v>311633</v>
      </c>
      <c r="F47" s="102">
        <f t="shared" si="0"/>
        <v>35.902832981946794</v>
      </c>
      <c r="G47" s="95">
        <v>309395</v>
      </c>
      <c r="H47" s="95">
        <v>2238</v>
      </c>
      <c r="I47" s="95">
        <v>556357</v>
      </c>
      <c r="J47" s="102">
        <f t="shared" si="1"/>
        <v>64.0971670180532</v>
      </c>
      <c r="K47" s="95">
        <v>320112</v>
      </c>
      <c r="L47" s="102">
        <f t="shared" si="2"/>
        <v>36.87968755400408</v>
      </c>
      <c r="M47" s="95">
        <v>659</v>
      </c>
      <c r="N47" s="102">
        <f t="shared" si="3"/>
        <v>0.07592253366974275</v>
      </c>
      <c r="O47" s="95">
        <v>235586</v>
      </c>
      <c r="P47" s="95">
        <v>160664</v>
      </c>
      <c r="Q47" s="102">
        <f t="shared" si="4"/>
        <v>27.141556930379384</v>
      </c>
      <c r="R47" s="95">
        <v>4205</v>
      </c>
      <c r="S47" s="123">
        <v>19</v>
      </c>
      <c r="T47" s="123">
        <v>1</v>
      </c>
      <c r="U47" s="123">
        <v>0</v>
      </c>
      <c r="V47" s="123">
        <v>0</v>
      </c>
      <c r="W47" s="123">
        <v>19</v>
      </c>
      <c r="X47" s="123">
        <v>1</v>
      </c>
      <c r="Y47" s="123">
        <v>0</v>
      </c>
      <c r="Z47" s="123">
        <v>0</v>
      </c>
    </row>
    <row r="48" spans="1:26" s="94" customFormat="1" ht="11.25">
      <c r="A48" s="98" t="s">
        <v>116</v>
      </c>
      <c r="B48" s="99" t="s">
        <v>26</v>
      </c>
      <c r="C48" s="98" t="s">
        <v>301</v>
      </c>
      <c r="D48" s="95">
        <v>1479840</v>
      </c>
      <c r="E48" s="95">
        <v>477943</v>
      </c>
      <c r="F48" s="102">
        <f t="shared" si="0"/>
        <v>32.29693750675749</v>
      </c>
      <c r="G48" s="95">
        <v>475876</v>
      </c>
      <c r="H48" s="95">
        <v>2067</v>
      </c>
      <c r="I48" s="95">
        <v>1001897</v>
      </c>
      <c r="J48" s="102">
        <f t="shared" si="1"/>
        <v>67.70306249324251</v>
      </c>
      <c r="K48" s="95">
        <v>731074</v>
      </c>
      <c r="L48" s="102">
        <f t="shared" si="2"/>
        <v>49.40223267380257</v>
      </c>
      <c r="M48" s="95">
        <v>15093</v>
      </c>
      <c r="N48" s="102">
        <f t="shared" si="3"/>
        <v>1.0199075575737917</v>
      </c>
      <c r="O48" s="95">
        <v>255730</v>
      </c>
      <c r="P48" s="95">
        <v>211001</v>
      </c>
      <c r="Q48" s="102">
        <f t="shared" si="4"/>
        <v>17.280922261866145</v>
      </c>
      <c r="R48" s="95">
        <v>7287</v>
      </c>
      <c r="S48" s="123">
        <v>23</v>
      </c>
      <c r="T48" s="123">
        <v>0</v>
      </c>
      <c r="U48" s="123">
        <v>0</v>
      </c>
      <c r="V48" s="123">
        <v>0</v>
      </c>
      <c r="W48" s="123">
        <v>16</v>
      </c>
      <c r="X48" s="123">
        <v>1</v>
      </c>
      <c r="Y48" s="123">
        <v>1</v>
      </c>
      <c r="Z48" s="123">
        <v>5</v>
      </c>
    </row>
    <row r="49" spans="1:26" s="94" customFormat="1" ht="11.25">
      <c r="A49" s="98" t="s">
        <v>115</v>
      </c>
      <c r="B49" s="99" t="s">
        <v>27</v>
      </c>
      <c r="C49" s="98" t="s">
        <v>301</v>
      </c>
      <c r="D49" s="95">
        <v>1849387</v>
      </c>
      <c r="E49" s="95">
        <v>316715</v>
      </c>
      <c r="F49" s="102">
        <f t="shared" si="0"/>
        <v>17.125404255572253</v>
      </c>
      <c r="G49" s="95">
        <v>309820</v>
      </c>
      <c r="H49" s="95">
        <v>6895</v>
      </c>
      <c r="I49" s="95">
        <v>1532672</v>
      </c>
      <c r="J49" s="102">
        <f t="shared" si="1"/>
        <v>82.87459574442775</v>
      </c>
      <c r="K49" s="95">
        <v>961804</v>
      </c>
      <c r="L49" s="102">
        <f t="shared" si="2"/>
        <v>52.00663787514458</v>
      </c>
      <c r="M49" s="95">
        <v>1493</v>
      </c>
      <c r="N49" s="102">
        <f t="shared" si="3"/>
        <v>0.0807294525158877</v>
      </c>
      <c r="O49" s="95">
        <v>569375</v>
      </c>
      <c r="P49" s="95">
        <v>244423</v>
      </c>
      <c r="Q49" s="102">
        <f t="shared" si="4"/>
        <v>30.787228416767288</v>
      </c>
      <c r="R49" s="95">
        <v>8199</v>
      </c>
      <c r="S49" s="123">
        <v>44</v>
      </c>
      <c r="T49" s="123">
        <v>2</v>
      </c>
      <c r="U49" s="123">
        <v>1</v>
      </c>
      <c r="V49" s="123">
        <v>1</v>
      </c>
      <c r="W49" s="123">
        <v>32</v>
      </c>
      <c r="X49" s="123">
        <v>12</v>
      </c>
      <c r="Y49" s="123">
        <v>1</v>
      </c>
      <c r="Z49" s="123">
        <v>3</v>
      </c>
    </row>
    <row r="50" spans="1:26" s="94" customFormat="1" ht="11.25">
      <c r="A50" s="98" t="s">
        <v>114</v>
      </c>
      <c r="B50" s="99" t="s">
        <v>28</v>
      </c>
      <c r="C50" s="98" t="s">
        <v>301</v>
      </c>
      <c r="D50" s="95">
        <v>1221511</v>
      </c>
      <c r="E50" s="95">
        <v>196816</v>
      </c>
      <c r="F50" s="102">
        <f t="shared" si="0"/>
        <v>16.11250328486604</v>
      </c>
      <c r="G50" s="95">
        <v>179699</v>
      </c>
      <c r="H50" s="95">
        <v>17117</v>
      </c>
      <c r="I50" s="95">
        <v>1024695</v>
      </c>
      <c r="J50" s="102">
        <f t="shared" si="1"/>
        <v>83.88749671513396</v>
      </c>
      <c r="K50" s="95">
        <v>427141</v>
      </c>
      <c r="L50" s="102">
        <f t="shared" si="2"/>
        <v>34.96824834160315</v>
      </c>
      <c r="M50" s="95">
        <v>608</v>
      </c>
      <c r="N50" s="102">
        <f t="shared" si="3"/>
        <v>0.04977441873220954</v>
      </c>
      <c r="O50" s="95">
        <v>596946</v>
      </c>
      <c r="P50" s="95">
        <v>269593</v>
      </c>
      <c r="Q50" s="102">
        <f t="shared" si="4"/>
        <v>48.8694739547986</v>
      </c>
      <c r="R50" s="95">
        <v>10469</v>
      </c>
      <c r="S50" s="123">
        <v>14</v>
      </c>
      <c r="T50" s="123">
        <v>4</v>
      </c>
      <c r="U50" s="123">
        <v>0</v>
      </c>
      <c r="V50" s="123">
        <v>0</v>
      </c>
      <c r="W50" s="123">
        <v>10</v>
      </c>
      <c r="X50" s="123">
        <v>4</v>
      </c>
      <c r="Y50" s="123">
        <v>0</v>
      </c>
      <c r="Z50" s="123">
        <v>4</v>
      </c>
    </row>
    <row r="51" spans="1:26" s="94" customFormat="1" ht="11.25">
      <c r="A51" s="98" t="s">
        <v>113</v>
      </c>
      <c r="B51" s="99" t="s">
        <v>29</v>
      </c>
      <c r="C51" s="98" t="s">
        <v>301</v>
      </c>
      <c r="D51" s="95">
        <v>1167467</v>
      </c>
      <c r="E51" s="95">
        <v>203973</v>
      </c>
      <c r="F51" s="102">
        <f t="shared" si="0"/>
        <v>17.471414609577828</v>
      </c>
      <c r="G51" s="95">
        <v>203904</v>
      </c>
      <c r="H51" s="95">
        <v>69</v>
      </c>
      <c r="I51" s="95">
        <v>963494</v>
      </c>
      <c r="J51" s="102">
        <f t="shared" si="1"/>
        <v>82.52858539042217</v>
      </c>
      <c r="K51" s="95">
        <v>494000</v>
      </c>
      <c r="L51" s="102">
        <f t="shared" si="2"/>
        <v>42.313829855576216</v>
      </c>
      <c r="M51" s="95">
        <v>3409</v>
      </c>
      <c r="N51" s="102">
        <f t="shared" si="3"/>
        <v>0.2919996882138853</v>
      </c>
      <c r="O51" s="95">
        <v>466085</v>
      </c>
      <c r="P51" s="95">
        <v>246672</v>
      </c>
      <c r="Q51" s="102">
        <f t="shared" si="4"/>
        <v>39.92275584663207</v>
      </c>
      <c r="R51" s="95">
        <v>3889</v>
      </c>
      <c r="S51" s="123">
        <v>22</v>
      </c>
      <c r="T51" s="123">
        <v>1</v>
      </c>
      <c r="U51" s="123">
        <v>5</v>
      </c>
      <c r="V51" s="123">
        <v>2</v>
      </c>
      <c r="W51" s="123">
        <v>17</v>
      </c>
      <c r="X51" s="123">
        <v>3</v>
      </c>
      <c r="Y51" s="123">
        <v>5</v>
      </c>
      <c r="Z51" s="123">
        <v>5</v>
      </c>
    </row>
    <row r="52" spans="1:26" s="94" customFormat="1" ht="11.25">
      <c r="A52" s="98" t="s">
        <v>112</v>
      </c>
      <c r="B52" s="99" t="s">
        <v>30</v>
      </c>
      <c r="C52" s="98" t="s">
        <v>301</v>
      </c>
      <c r="D52" s="95">
        <v>1753178</v>
      </c>
      <c r="E52" s="95">
        <v>385513</v>
      </c>
      <c r="F52" s="102">
        <f t="shared" si="0"/>
        <v>21.989381568785372</v>
      </c>
      <c r="G52" s="95">
        <v>384771</v>
      </c>
      <c r="H52" s="95">
        <v>742</v>
      </c>
      <c r="I52" s="95">
        <v>1367665</v>
      </c>
      <c r="J52" s="102">
        <f t="shared" si="1"/>
        <v>78.01061843121462</v>
      </c>
      <c r="K52" s="95">
        <v>627677</v>
      </c>
      <c r="L52" s="102">
        <f t="shared" si="2"/>
        <v>35.80224027451862</v>
      </c>
      <c r="M52" s="95">
        <v>8175</v>
      </c>
      <c r="N52" s="102">
        <f t="shared" si="3"/>
        <v>0.46629606349155645</v>
      </c>
      <c r="O52" s="95">
        <v>731813</v>
      </c>
      <c r="P52" s="95">
        <v>403213</v>
      </c>
      <c r="Q52" s="102">
        <f t="shared" si="4"/>
        <v>41.74208209320445</v>
      </c>
      <c r="R52" s="95">
        <v>5278</v>
      </c>
      <c r="S52" s="123">
        <v>38</v>
      </c>
      <c r="T52" s="123">
        <v>5</v>
      </c>
      <c r="U52" s="123">
        <v>2</v>
      </c>
      <c r="V52" s="123">
        <v>1</v>
      </c>
      <c r="W52" s="123">
        <v>23</v>
      </c>
      <c r="X52" s="123">
        <v>18</v>
      </c>
      <c r="Y52" s="123">
        <v>4</v>
      </c>
      <c r="Z52" s="123">
        <v>1</v>
      </c>
    </row>
    <row r="53" spans="1:26" s="94" customFormat="1" ht="11.25">
      <c r="A53" s="98" t="s">
        <v>31</v>
      </c>
      <c r="B53" s="99" t="s">
        <v>32</v>
      </c>
      <c r="C53" s="98" t="s">
        <v>301</v>
      </c>
      <c r="D53" s="95">
        <v>1396514</v>
      </c>
      <c r="E53" s="95">
        <v>96172</v>
      </c>
      <c r="F53" s="102">
        <f t="shared" si="0"/>
        <v>6.8865761460321915</v>
      </c>
      <c r="G53" s="95">
        <v>96000</v>
      </c>
      <c r="H53" s="95">
        <v>172</v>
      </c>
      <c r="I53" s="95">
        <v>1300342</v>
      </c>
      <c r="J53" s="102">
        <f t="shared" si="1"/>
        <v>93.11342385396782</v>
      </c>
      <c r="K53" s="95">
        <v>787174</v>
      </c>
      <c r="L53" s="102">
        <f t="shared" si="2"/>
        <v>56.367068285745795</v>
      </c>
      <c r="M53" s="95">
        <v>0</v>
      </c>
      <c r="N53" s="102">
        <f t="shared" si="3"/>
        <v>0</v>
      </c>
      <c r="O53" s="95">
        <v>513168</v>
      </c>
      <c r="P53" s="95">
        <v>156902</v>
      </c>
      <c r="Q53" s="102">
        <f t="shared" si="4"/>
        <v>36.746355568222015</v>
      </c>
      <c r="R53" s="95">
        <v>9088</v>
      </c>
      <c r="S53" s="123">
        <v>33</v>
      </c>
      <c r="T53" s="123">
        <v>1</v>
      </c>
      <c r="U53" s="123">
        <v>2</v>
      </c>
      <c r="V53" s="123">
        <v>5</v>
      </c>
      <c r="W53" s="123">
        <v>33</v>
      </c>
      <c r="X53" s="123">
        <v>0</v>
      </c>
      <c r="Y53" s="123">
        <v>2</v>
      </c>
      <c r="Z53" s="123">
        <v>6</v>
      </c>
    </row>
    <row r="54" spans="1:26" s="94" customFormat="1" ht="11.25">
      <c r="A54" s="115" t="s">
        <v>9</v>
      </c>
      <c r="B54" s="116" t="s">
        <v>10</v>
      </c>
      <c r="C54" s="115" t="s">
        <v>301</v>
      </c>
      <c r="D54" s="117">
        <f>SUM(D7:D53)</f>
        <v>127486981</v>
      </c>
      <c r="E54" s="117">
        <f aca="true" t="shared" si="5" ref="E54:Z54">SUM(E7:E53)</f>
        <v>12305842</v>
      </c>
      <c r="F54" s="127">
        <f t="shared" si="0"/>
        <v>9.652626412103995</v>
      </c>
      <c r="G54" s="117">
        <f t="shared" si="5"/>
        <v>12120670</v>
      </c>
      <c r="H54" s="117">
        <f t="shared" si="5"/>
        <v>185172</v>
      </c>
      <c r="I54" s="117">
        <f t="shared" si="5"/>
        <v>115181338</v>
      </c>
      <c r="J54" s="127">
        <f t="shared" si="1"/>
        <v>90.34752968226614</v>
      </c>
      <c r="K54" s="128">
        <f t="shared" si="5"/>
        <v>84982403</v>
      </c>
      <c r="L54" s="127">
        <f t="shared" si="2"/>
        <v>66.6596717040464</v>
      </c>
      <c r="M54" s="128">
        <f t="shared" si="5"/>
        <v>336006</v>
      </c>
      <c r="N54" s="127">
        <f t="shared" si="3"/>
        <v>0.2635610298121343</v>
      </c>
      <c r="O54" s="117">
        <f t="shared" si="5"/>
        <v>29862730</v>
      </c>
      <c r="P54" s="117">
        <f t="shared" si="5"/>
        <v>13939261</v>
      </c>
      <c r="Q54" s="127">
        <f t="shared" si="4"/>
        <v>23.424140854037482</v>
      </c>
      <c r="R54" s="117">
        <f t="shared" si="5"/>
        <v>2132952</v>
      </c>
      <c r="S54" s="124">
        <f t="shared" si="5"/>
        <v>1421</v>
      </c>
      <c r="T54" s="124">
        <f t="shared" si="5"/>
        <v>226</v>
      </c>
      <c r="U54" s="124">
        <f t="shared" si="5"/>
        <v>69</v>
      </c>
      <c r="V54" s="124">
        <f t="shared" si="5"/>
        <v>97</v>
      </c>
      <c r="W54" s="124">
        <f t="shared" si="5"/>
        <v>1259</v>
      </c>
      <c r="X54" s="124">
        <f t="shared" si="5"/>
        <v>136</v>
      </c>
      <c r="Y54" s="124">
        <f t="shared" si="5"/>
        <v>80</v>
      </c>
      <c r="Z54" s="124">
        <f t="shared" si="5"/>
        <v>338</v>
      </c>
    </row>
    <row r="55" spans="1:26" s="94" customFormat="1" ht="11.25">
      <c r="A55" s="36"/>
      <c r="B55" s="103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126"/>
      <c r="T55" s="126"/>
      <c r="U55" s="126"/>
      <c r="V55" s="126"/>
      <c r="W55" s="126"/>
      <c r="X55" s="126"/>
      <c r="Y55" s="126"/>
      <c r="Z55" s="126"/>
    </row>
    <row r="56" spans="1:26" s="94" customFormat="1" ht="11.25">
      <c r="A56" s="36"/>
      <c r="B56" s="103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126"/>
      <c r="T56" s="126"/>
      <c r="U56" s="126"/>
      <c r="V56" s="126"/>
      <c r="W56" s="126"/>
      <c r="X56" s="126"/>
      <c r="Y56" s="126"/>
      <c r="Z56" s="126"/>
    </row>
    <row r="57" spans="1:26" s="94" customFormat="1" ht="11.25">
      <c r="A57" s="36"/>
      <c r="B57" s="103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126"/>
      <c r="T57" s="126"/>
      <c r="U57" s="126"/>
      <c r="V57" s="126"/>
      <c r="W57" s="126"/>
      <c r="X57" s="126"/>
      <c r="Y57" s="126"/>
      <c r="Z57" s="126"/>
    </row>
    <row r="58" spans="1:26" s="94" customFormat="1" ht="11.25">
      <c r="A58" s="36"/>
      <c r="B58" s="103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126"/>
      <c r="T58" s="126"/>
      <c r="U58" s="126"/>
      <c r="V58" s="126"/>
      <c r="W58" s="126"/>
      <c r="X58" s="126"/>
      <c r="Y58" s="126"/>
      <c r="Z58" s="126"/>
    </row>
    <row r="59" spans="1:26" s="94" customFormat="1" ht="11.25">
      <c r="A59" s="36"/>
      <c r="B59" s="103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126"/>
      <c r="T59" s="126"/>
      <c r="U59" s="126"/>
      <c r="V59" s="126"/>
      <c r="W59" s="126"/>
      <c r="X59" s="126"/>
      <c r="Y59" s="126"/>
      <c r="Z59" s="126"/>
    </row>
    <row r="60" spans="1:26" s="94" customFormat="1" ht="11.25">
      <c r="A60" s="36"/>
      <c r="B60" s="103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126"/>
      <c r="T60" s="126"/>
      <c r="U60" s="126"/>
      <c r="V60" s="126"/>
      <c r="W60" s="126"/>
      <c r="X60" s="126"/>
      <c r="Y60" s="126"/>
      <c r="Z60" s="126"/>
    </row>
    <row r="61" spans="1:26" s="94" customFormat="1" ht="11.25">
      <c r="A61" s="36"/>
      <c r="B61" s="103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126"/>
      <c r="T61" s="126"/>
      <c r="U61" s="126"/>
      <c r="V61" s="126"/>
      <c r="W61" s="126"/>
      <c r="X61" s="126"/>
      <c r="Y61" s="126"/>
      <c r="Z61" s="126"/>
    </row>
    <row r="62" spans="1:26" s="94" customFormat="1" ht="11.25">
      <c r="A62" s="36"/>
      <c r="B62" s="103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126"/>
      <c r="T62" s="126"/>
      <c r="U62" s="126"/>
      <c r="V62" s="126"/>
      <c r="W62" s="126"/>
      <c r="X62" s="126"/>
      <c r="Y62" s="126"/>
      <c r="Z62" s="126"/>
    </row>
    <row r="63" spans="1:26" s="94" customFormat="1" ht="11.25">
      <c r="A63" s="36"/>
      <c r="B63" s="103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126"/>
      <c r="T63" s="126"/>
      <c r="U63" s="126"/>
      <c r="V63" s="126"/>
      <c r="W63" s="126"/>
      <c r="X63" s="126"/>
      <c r="Y63" s="126"/>
      <c r="Z63" s="126"/>
    </row>
    <row r="64" spans="1:26" s="94" customFormat="1" ht="11.25">
      <c r="A64" s="36"/>
      <c r="B64" s="103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126"/>
      <c r="T64" s="126"/>
      <c r="U64" s="126"/>
      <c r="V64" s="126"/>
      <c r="W64" s="126"/>
      <c r="X64" s="126"/>
      <c r="Y64" s="126"/>
      <c r="Z64" s="126"/>
    </row>
    <row r="65" spans="1:26" s="94" customFormat="1" ht="11.25">
      <c r="A65" s="36"/>
      <c r="B65" s="103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126"/>
      <c r="T65" s="126"/>
      <c r="U65" s="126"/>
      <c r="V65" s="126"/>
      <c r="W65" s="126"/>
      <c r="X65" s="126"/>
      <c r="Y65" s="126"/>
      <c r="Z65" s="126"/>
    </row>
    <row r="66" spans="1:26" s="94" customFormat="1" ht="11.25">
      <c r="A66" s="36"/>
      <c r="B66" s="103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126"/>
      <c r="T66" s="126"/>
      <c r="U66" s="126"/>
      <c r="V66" s="126"/>
      <c r="W66" s="126"/>
      <c r="X66" s="126"/>
      <c r="Y66" s="126"/>
      <c r="Z66" s="126"/>
    </row>
    <row r="67" spans="1:26" s="94" customFormat="1" ht="11.25">
      <c r="A67" s="36"/>
      <c r="B67" s="103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126"/>
      <c r="T67" s="126"/>
      <c r="U67" s="126"/>
      <c r="V67" s="126"/>
      <c r="W67" s="126"/>
      <c r="X67" s="126"/>
      <c r="Y67" s="126"/>
      <c r="Z67" s="126"/>
    </row>
    <row r="68" spans="1:26" s="94" customFormat="1" ht="11.25">
      <c r="A68" s="36"/>
      <c r="B68" s="103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126"/>
      <c r="T68" s="126"/>
      <c r="U68" s="126"/>
      <c r="V68" s="126"/>
      <c r="W68" s="126"/>
      <c r="X68" s="126"/>
      <c r="Y68" s="126"/>
      <c r="Z68" s="126"/>
    </row>
    <row r="69" spans="1:26" s="94" customFormat="1" ht="11.25">
      <c r="A69" s="36"/>
      <c r="B69" s="103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126"/>
      <c r="T69" s="126"/>
      <c r="U69" s="126"/>
      <c r="V69" s="126"/>
      <c r="W69" s="126"/>
      <c r="X69" s="126"/>
      <c r="Y69" s="126"/>
      <c r="Z69" s="126"/>
    </row>
    <row r="70" spans="1:26" s="94" customFormat="1" ht="11.25">
      <c r="A70" s="36"/>
      <c r="B70" s="103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126"/>
      <c r="T70" s="126"/>
      <c r="U70" s="126"/>
      <c r="V70" s="126"/>
      <c r="W70" s="126"/>
      <c r="X70" s="126"/>
      <c r="Y70" s="126"/>
      <c r="Z70" s="126"/>
    </row>
    <row r="71" spans="1:26" s="94" customFormat="1" ht="11.25">
      <c r="A71" s="36"/>
      <c r="B71" s="103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126"/>
      <c r="T71" s="126"/>
      <c r="U71" s="126"/>
      <c r="V71" s="126"/>
      <c r="W71" s="126"/>
      <c r="X71" s="126"/>
      <c r="Y71" s="126"/>
      <c r="Z71" s="126"/>
    </row>
    <row r="72" spans="1:26" s="94" customFormat="1" ht="11.25">
      <c r="A72" s="36"/>
      <c r="B72" s="103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126"/>
      <c r="T72" s="126"/>
      <c r="U72" s="126"/>
      <c r="V72" s="126"/>
      <c r="W72" s="126"/>
      <c r="X72" s="126"/>
      <c r="Y72" s="126"/>
      <c r="Z72" s="126"/>
    </row>
    <row r="73" spans="1:26" s="94" customFormat="1" ht="11.25">
      <c r="A73" s="36"/>
      <c r="B73" s="103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126"/>
      <c r="T73" s="126"/>
      <c r="U73" s="126"/>
      <c r="V73" s="126"/>
      <c r="W73" s="126"/>
      <c r="X73" s="126"/>
      <c r="Y73" s="126"/>
      <c r="Z73" s="126"/>
    </row>
    <row r="74" spans="1:26" s="94" customFormat="1" ht="11.25">
      <c r="A74" s="36"/>
      <c r="B74" s="103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126"/>
      <c r="T74" s="126"/>
      <c r="U74" s="126"/>
      <c r="V74" s="126"/>
      <c r="W74" s="126"/>
      <c r="X74" s="126"/>
      <c r="Y74" s="126"/>
      <c r="Z74" s="126"/>
    </row>
    <row r="75" spans="1:26" s="94" customFormat="1" ht="11.25">
      <c r="A75" s="36"/>
      <c r="B75" s="103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126"/>
      <c r="T75" s="126"/>
      <c r="U75" s="126"/>
      <c r="V75" s="126"/>
      <c r="W75" s="126"/>
      <c r="X75" s="126"/>
      <c r="Y75" s="126"/>
      <c r="Z75" s="126"/>
    </row>
    <row r="76" spans="1:26" s="94" customFormat="1" ht="11.25">
      <c r="A76" s="36"/>
      <c r="B76" s="103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126"/>
      <c r="T76" s="126"/>
      <c r="U76" s="126"/>
      <c r="V76" s="126"/>
      <c r="W76" s="126"/>
      <c r="X76" s="126"/>
      <c r="Y76" s="126"/>
      <c r="Z76" s="126"/>
    </row>
    <row r="77" spans="1:26" s="94" customFormat="1" ht="11.25">
      <c r="A77" s="36"/>
      <c r="B77" s="103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126"/>
      <c r="T77" s="126"/>
      <c r="U77" s="126"/>
      <c r="V77" s="126"/>
      <c r="W77" s="126"/>
      <c r="X77" s="126"/>
      <c r="Y77" s="126"/>
      <c r="Z77" s="126"/>
    </row>
    <row r="78" spans="1:26" s="94" customFormat="1" ht="11.25">
      <c r="A78" s="36"/>
      <c r="B78" s="103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126"/>
      <c r="T78" s="126"/>
      <c r="U78" s="126"/>
      <c r="V78" s="126"/>
      <c r="W78" s="126"/>
      <c r="X78" s="126"/>
      <c r="Y78" s="126"/>
      <c r="Z78" s="126"/>
    </row>
    <row r="79" spans="1:26" s="94" customFormat="1" ht="11.25">
      <c r="A79" s="36"/>
      <c r="B79" s="103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126"/>
      <c r="T79" s="126"/>
      <c r="U79" s="126"/>
      <c r="V79" s="126"/>
      <c r="W79" s="126"/>
      <c r="X79" s="126"/>
      <c r="Y79" s="126"/>
      <c r="Z79" s="126"/>
    </row>
    <row r="80" spans="1:26" s="94" customFormat="1" ht="11.25">
      <c r="A80" s="36"/>
      <c r="B80" s="103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126"/>
      <c r="T80" s="126"/>
      <c r="U80" s="126"/>
      <c r="V80" s="126"/>
      <c r="W80" s="126"/>
      <c r="X80" s="126"/>
      <c r="Y80" s="126"/>
      <c r="Z80" s="126"/>
    </row>
    <row r="81" spans="1:26" s="94" customFormat="1" ht="11.25">
      <c r="A81" s="36"/>
      <c r="B81" s="103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126"/>
      <c r="T81" s="126"/>
      <c r="U81" s="126"/>
      <c r="V81" s="126"/>
      <c r="W81" s="126"/>
      <c r="X81" s="126"/>
      <c r="Y81" s="126"/>
      <c r="Z81" s="126"/>
    </row>
    <row r="82" spans="1:26" s="94" customFormat="1" ht="11.25">
      <c r="A82" s="36"/>
      <c r="B82" s="103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126"/>
      <c r="T82" s="126"/>
      <c r="U82" s="126"/>
      <c r="V82" s="126"/>
      <c r="W82" s="126"/>
      <c r="X82" s="126"/>
      <c r="Y82" s="126"/>
      <c r="Z82" s="126"/>
    </row>
    <row r="83" spans="1:26" s="94" customFormat="1" ht="11.25">
      <c r="A83" s="36"/>
      <c r="B83" s="103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126"/>
      <c r="T83" s="126"/>
      <c r="U83" s="126"/>
      <c r="V83" s="126"/>
      <c r="W83" s="126"/>
      <c r="X83" s="126"/>
      <c r="Y83" s="126"/>
      <c r="Z83" s="126"/>
    </row>
    <row r="84" spans="1:26" s="94" customFormat="1" ht="11.25">
      <c r="A84" s="36"/>
      <c r="B84" s="103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126"/>
      <c r="T84" s="126"/>
      <c r="U84" s="126"/>
      <c r="V84" s="126"/>
      <c r="W84" s="126"/>
      <c r="X84" s="126"/>
      <c r="Y84" s="126"/>
      <c r="Z84" s="126"/>
    </row>
    <row r="85" spans="1:26" s="94" customFormat="1" ht="11.25">
      <c r="A85" s="36"/>
      <c r="B85" s="103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126"/>
      <c r="T85" s="126"/>
      <c r="U85" s="126"/>
      <c r="V85" s="126"/>
      <c r="W85" s="126"/>
      <c r="X85" s="126"/>
      <c r="Y85" s="126"/>
      <c r="Z85" s="126"/>
    </row>
    <row r="86" spans="1:26" s="94" customFormat="1" ht="11.25">
      <c r="A86" s="36"/>
      <c r="B86" s="103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126"/>
      <c r="T86" s="126"/>
      <c r="U86" s="126"/>
      <c r="V86" s="126"/>
      <c r="W86" s="126"/>
      <c r="X86" s="126"/>
      <c r="Y86" s="126"/>
      <c r="Z86" s="126"/>
    </row>
    <row r="87" spans="1:26" s="94" customFormat="1" ht="11.25">
      <c r="A87" s="36"/>
      <c r="B87" s="103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126"/>
      <c r="T87" s="126"/>
      <c r="U87" s="126"/>
      <c r="V87" s="126"/>
      <c r="W87" s="126"/>
      <c r="X87" s="126"/>
      <c r="Y87" s="126"/>
      <c r="Z87" s="126"/>
    </row>
    <row r="88" spans="1:26" s="94" customFormat="1" ht="11.25">
      <c r="A88" s="36"/>
      <c r="B88" s="103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126"/>
      <c r="T88" s="126"/>
      <c r="U88" s="126"/>
      <c r="V88" s="126"/>
      <c r="W88" s="126"/>
      <c r="X88" s="126"/>
      <c r="Y88" s="126"/>
      <c r="Z88" s="126"/>
    </row>
    <row r="89" spans="1:26" s="94" customFormat="1" ht="11.25">
      <c r="A89" s="36"/>
      <c r="B89" s="103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126"/>
      <c r="T89" s="126"/>
      <c r="U89" s="126"/>
      <c r="V89" s="126"/>
      <c r="W89" s="126"/>
      <c r="X89" s="126"/>
      <c r="Y89" s="126"/>
      <c r="Z89" s="126"/>
    </row>
    <row r="90" spans="1:26" s="94" customFormat="1" ht="11.25">
      <c r="A90" s="36"/>
      <c r="B90" s="103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126"/>
      <c r="T90" s="126"/>
      <c r="U90" s="126"/>
      <c r="V90" s="126"/>
      <c r="W90" s="126"/>
      <c r="X90" s="126"/>
      <c r="Y90" s="126"/>
      <c r="Z90" s="126"/>
    </row>
    <row r="91" spans="1:26" s="94" customFormat="1" ht="11.25">
      <c r="A91" s="36"/>
      <c r="B91" s="103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126"/>
      <c r="T91" s="126"/>
      <c r="U91" s="126"/>
      <c r="V91" s="126"/>
      <c r="W91" s="126"/>
      <c r="X91" s="126"/>
      <c r="Y91" s="126"/>
      <c r="Z91" s="126"/>
    </row>
    <row r="92" spans="1:26" s="94" customFormat="1" ht="11.25">
      <c r="A92" s="36"/>
      <c r="B92" s="103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126"/>
      <c r="T92" s="126"/>
      <c r="U92" s="126"/>
      <c r="V92" s="126"/>
      <c r="W92" s="126"/>
      <c r="X92" s="126"/>
      <c r="Y92" s="126"/>
      <c r="Z92" s="126"/>
    </row>
    <row r="93" spans="1:26" s="94" customFormat="1" ht="11.25">
      <c r="A93" s="36"/>
      <c r="B93" s="103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126"/>
      <c r="T93" s="126"/>
      <c r="U93" s="126"/>
      <c r="V93" s="126"/>
      <c r="W93" s="126"/>
      <c r="X93" s="126"/>
      <c r="Y93" s="126"/>
      <c r="Z93" s="126"/>
    </row>
    <row r="94" spans="1:26" s="94" customFormat="1" ht="11.25">
      <c r="A94" s="36"/>
      <c r="B94" s="103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126"/>
      <c r="T94" s="126"/>
      <c r="U94" s="126"/>
      <c r="V94" s="126"/>
      <c r="W94" s="126"/>
      <c r="X94" s="126"/>
      <c r="Y94" s="126"/>
      <c r="Z94" s="126"/>
    </row>
    <row r="95" spans="1:26" s="94" customFormat="1" ht="11.25">
      <c r="A95" s="36"/>
      <c r="B95" s="103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126"/>
      <c r="T95" s="126"/>
      <c r="U95" s="126"/>
      <c r="V95" s="126"/>
      <c r="W95" s="126"/>
      <c r="X95" s="126"/>
      <c r="Y95" s="126"/>
      <c r="Z95" s="126"/>
    </row>
    <row r="96" spans="1:26" s="94" customFormat="1" ht="11.25">
      <c r="A96" s="36"/>
      <c r="B96" s="103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126"/>
      <c r="T96" s="126"/>
      <c r="U96" s="126"/>
      <c r="V96" s="126"/>
      <c r="W96" s="126"/>
      <c r="X96" s="126"/>
      <c r="Y96" s="126"/>
      <c r="Z96" s="126"/>
    </row>
    <row r="97" spans="1:26" s="94" customFormat="1" ht="11.25">
      <c r="A97" s="36"/>
      <c r="B97" s="103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126"/>
      <c r="T97" s="126"/>
      <c r="U97" s="126"/>
      <c r="V97" s="126"/>
      <c r="W97" s="126"/>
      <c r="X97" s="126"/>
      <c r="Y97" s="126"/>
      <c r="Z97" s="126"/>
    </row>
    <row r="98" spans="1:26" s="94" customFormat="1" ht="11.25">
      <c r="A98" s="36"/>
      <c r="B98" s="103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126"/>
      <c r="T98" s="126"/>
      <c r="U98" s="126"/>
      <c r="V98" s="126"/>
      <c r="W98" s="126"/>
      <c r="X98" s="126"/>
      <c r="Y98" s="126"/>
      <c r="Z98" s="126"/>
    </row>
    <row r="99" spans="1:26" s="94" customFormat="1" ht="11.25">
      <c r="A99" s="36"/>
      <c r="B99" s="103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126"/>
      <c r="T99" s="126"/>
      <c r="U99" s="126"/>
      <c r="V99" s="126"/>
      <c r="W99" s="126"/>
      <c r="X99" s="126"/>
      <c r="Y99" s="126"/>
      <c r="Z99" s="126"/>
    </row>
    <row r="100" spans="1:26" s="94" customFormat="1" ht="11.25">
      <c r="A100" s="36"/>
      <c r="B100" s="103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126"/>
      <c r="T100" s="126"/>
      <c r="U100" s="126"/>
      <c r="V100" s="126"/>
      <c r="W100" s="126"/>
      <c r="X100" s="126"/>
      <c r="Y100" s="126"/>
      <c r="Z100" s="126"/>
    </row>
    <row r="101" spans="1:26" s="94" customFormat="1" ht="11.25">
      <c r="A101" s="36"/>
      <c r="B101" s="103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126"/>
      <c r="T101" s="126"/>
      <c r="U101" s="126"/>
      <c r="V101" s="126"/>
      <c r="W101" s="126"/>
      <c r="X101" s="126"/>
      <c r="Y101" s="126"/>
      <c r="Z101" s="126"/>
    </row>
    <row r="102" spans="1:26" s="94" customFormat="1" ht="11.25">
      <c r="A102" s="36"/>
      <c r="B102" s="103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126"/>
      <c r="T102" s="126"/>
      <c r="U102" s="126"/>
      <c r="V102" s="126"/>
      <c r="W102" s="126"/>
      <c r="X102" s="126"/>
      <c r="Y102" s="126"/>
      <c r="Z102" s="126"/>
    </row>
    <row r="103" spans="1:26" s="94" customFormat="1" ht="11.25">
      <c r="A103" s="36"/>
      <c r="B103" s="103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126"/>
      <c r="T103" s="126"/>
      <c r="U103" s="126"/>
      <c r="V103" s="126"/>
      <c r="W103" s="126"/>
      <c r="X103" s="126"/>
      <c r="Y103" s="126"/>
      <c r="Z103" s="126"/>
    </row>
    <row r="104" spans="1:26" s="94" customFormat="1" ht="11.25">
      <c r="A104" s="36"/>
      <c r="B104" s="103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126"/>
      <c r="T104" s="126"/>
      <c r="U104" s="126"/>
      <c r="V104" s="126"/>
      <c r="W104" s="126"/>
      <c r="X104" s="126"/>
      <c r="Y104" s="126"/>
      <c r="Z104" s="126"/>
    </row>
    <row r="105" spans="1:26" s="94" customFormat="1" ht="11.25">
      <c r="A105" s="36"/>
      <c r="B105" s="103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126"/>
      <c r="T105" s="126"/>
      <c r="U105" s="126"/>
      <c r="V105" s="126"/>
      <c r="W105" s="126"/>
      <c r="X105" s="126"/>
      <c r="Y105" s="126"/>
      <c r="Z105" s="126"/>
    </row>
    <row r="106" spans="1:26" s="94" customFormat="1" ht="11.25">
      <c r="A106" s="36"/>
      <c r="B106" s="103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126"/>
      <c r="T106" s="126"/>
      <c r="U106" s="126"/>
      <c r="V106" s="126"/>
      <c r="W106" s="126"/>
      <c r="X106" s="126"/>
      <c r="Y106" s="126"/>
      <c r="Z106" s="126"/>
    </row>
    <row r="107" spans="1:26" s="94" customFormat="1" ht="11.25">
      <c r="A107" s="36"/>
      <c r="B107" s="103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126"/>
      <c r="T107" s="126"/>
      <c r="U107" s="126"/>
      <c r="V107" s="126"/>
      <c r="W107" s="126"/>
      <c r="X107" s="126"/>
      <c r="Y107" s="126"/>
      <c r="Z107" s="126"/>
    </row>
    <row r="108" spans="1:26" s="94" customFormat="1" ht="11.25">
      <c r="A108" s="36"/>
      <c r="B108" s="103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126"/>
      <c r="T108" s="126"/>
      <c r="U108" s="126"/>
      <c r="V108" s="126"/>
      <c r="W108" s="126"/>
      <c r="X108" s="126"/>
      <c r="Y108" s="126"/>
      <c r="Z108" s="126"/>
    </row>
    <row r="109" spans="1:26" s="94" customFormat="1" ht="11.25">
      <c r="A109" s="36"/>
      <c r="B109" s="103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126"/>
      <c r="T109" s="126"/>
      <c r="U109" s="126"/>
      <c r="V109" s="126"/>
      <c r="W109" s="126"/>
      <c r="X109" s="126"/>
      <c r="Y109" s="126"/>
      <c r="Z109" s="126"/>
    </row>
    <row r="110" spans="1:26" s="94" customFormat="1" ht="11.25">
      <c r="A110" s="36"/>
      <c r="B110" s="103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126"/>
      <c r="T110" s="126"/>
      <c r="U110" s="126"/>
      <c r="V110" s="126"/>
      <c r="W110" s="126"/>
      <c r="X110" s="126"/>
      <c r="Y110" s="126"/>
      <c r="Z110" s="126"/>
    </row>
    <row r="111" spans="1:26" s="94" customFormat="1" ht="11.25">
      <c r="A111" s="36"/>
      <c r="B111" s="103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126"/>
      <c r="T111" s="126"/>
      <c r="U111" s="126"/>
      <c r="V111" s="126"/>
      <c r="W111" s="126"/>
      <c r="X111" s="126"/>
      <c r="Y111" s="126"/>
      <c r="Z111" s="126"/>
    </row>
    <row r="112" spans="1:26" s="94" customFormat="1" ht="11.25">
      <c r="A112" s="36"/>
      <c r="B112" s="103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126"/>
      <c r="T112" s="126"/>
      <c r="U112" s="126"/>
      <c r="V112" s="126"/>
      <c r="W112" s="126"/>
      <c r="X112" s="126"/>
      <c r="Y112" s="126"/>
      <c r="Z112" s="126"/>
    </row>
    <row r="113" spans="1:26" s="94" customFormat="1" ht="11.25">
      <c r="A113" s="36"/>
      <c r="B113" s="103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126"/>
      <c r="T113" s="126"/>
      <c r="U113" s="126"/>
      <c r="V113" s="126"/>
      <c r="W113" s="126"/>
      <c r="X113" s="126"/>
      <c r="Y113" s="126"/>
      <c r="Z113" s="126"/>
    </row>
    <row r="114" spans="1:26" s="94" customFormat="1" ht="11.25">
      <c r="A114" s="36"/>
      <c r="B114" s="103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126"/>
      <c r="T114" s="126"/>
      <c r="U114" s="126"/>
      <c r="V114" s="126"/>
      <c r="W114" s="126"/>
      <c r="X114" s="126"/>
      <c r="Y114" s="126"/>
      <c r="Z114" s="126"/>
    </row>
    <row r="115" spans="1:26" s="94" customFormat="1" ht="11.25">
      <c r="A115" s="36"/>
      <c r="B115" s="103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126"/>
      <c r="T115" s="126"/>
      <c r="U115" s="126"/>
      <c r="V115" s="126"/>
      <c r="W115" s="126"/>
      <c r="X115" s="126"/>
      <c r="Y115" s="126"/>
      <c r="Z115" s="126"/>
    </row>
    <row r="116" spans="1:26" s="94" customFormat="1" ht="11.25">
      <c r="A116" s="36"/>
      <c r="B116" s="103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126"/>
      <c r="T116" s="126"/>
      <c r="U116" s="126"/>
      <c r="V116" s="126"/>
      <c r="W116" s="126"/>
      <c r="X116" s="126"/>
      <c r="Y116" s="126"/>
      <c r="Z116" s="126"/>
    </row>
    <row r="117" spans="1:26" s="94" customFormat="1" ht="11.25">
      <c r="A117" s="36"/>
      <c r="B117" s="103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126"/>
      <c r="T117" s="126"/>
      <c r="U117" s="126"/>
      <c r="V117" s="126"/>
      <c r="W117" s="126"/>
      <c r="X117" s="126"/>
      <c r="Y117" s="126"/>
      <c r="Z117" s="126"/>
    </row>
    <row r="118" spans="1:26" s="94" customFormat="1" ht="11.25">
      <c r="A118" s="36"/>
      <c r="B118" s="103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126"/>
      <c r="T118" s="126"/>
      <c r="U118" s="126"/>
      <c r="V118" s="126"/>
      <c r="W118" s="126"/>
      <c r="X118" s="126"/>
      <c r="Y118" s="126"/>
      <c r="Z118" s="126"/>
    </row>
    <row r="119" spans="1:26" s="94" customFormat="1" ht="11.25">
      <c r="A119" s="36"/>
      <c r="B119" s="103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126"/>
      <c r="T119" s="126"/>
      <c r="U119" s="126"/>
      <c r="V119" s="126"/>
      <c r="W119" s="126"/>
      <c r="X119" s="126"/>
      <c r="Y119" s="126"/>
      <c r="Z119" s="126"/>
    </row>
    <row r="120" spans="1:26" s="94" customFormat="1" ht="11.25">
      <c r="A120" s="36"/>
      <c r="B120" s="103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126"/>
      <c r="T120" s="126"/>
      <c r="U120" s="126"/>
      <c r="V120" s="126"/>
      <c r="W120" s="126"/>
      <c r="X120" s="126"/>
      <c r="Y120" s="126"/>
      <c r="Z120" s="126"/>
    </row>
    <row r="121" spans="1:26" s="94" customFormat="1" ht="11.25">
      <c r="A121" s="36"/>
      <c r="B121" s="103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126"/>
      <c r="T121" s="126"/>
      <c r="U121" s="126"/>
      <c r="V121" s="126"/>
      <c r="W121" s="126"/>
      <c r="X121" s="126"/>
      <c r="Y121" s="126"/>
      <c r="Z121" s="126"/>
    </row>
    <row r="122" spans="1:26" s="94" customFormat="1" ht="11.25">
      <c r="A122" s="36"/>
      <c r="B122" s="103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126"/>
      <c r="T122" s="126"/>
      <c r="U122" s="126"/>
      <c r="V122" s="126"/>
      <c r="W122" s="126"/>
      <c r="X122" s="126"/>
      <c r="Y122" s="126"/>
      <c r="Z122" s="126"/>
    </row>
    <row r="123" spans="1:26" s="94" customFormat="1" ht="11.25">
      <c r="A123" s="36"/>
      <c r="B123" s="103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126"/>
      <c r="T123" s="126"/>
      <c r="U123" s="126"/>
      <c r="V123" s="126"/>
      <c r="W123" s="126"/>
      <c r="X123" s="126"/>
      <c r="Y123" s="126"/>
      <c r="Z123" s="126"/>
    </row>
    <row r="124" spans="1:26" s="94" customFormat="1" ht="11.25">
      <c r="A124" s="36"/>
      <c r="B124" s="103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126"/>
      <c r="T124" s="126"/>
      <c r="U124" s="126"/>
      <c r="V124" s="126"/>
      <c r="W124" s="126"/>
      <c r="X124" s="126"/>
      <c r="Y124" s="126"/>
      <c r="Z124" s="126"/>
    </row>
    <row r="125" spans="1:26" s="94" customFormat="1" ht="11.25">
      <c r="A125" s="36"/>
      <c r="B125" s="103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126"/>
      <c r="T125" s="126"/>
      <c r="U125" s="126"/>
      <c r="V125" s="126"/>
      <c r="W125" s="126"/>
      <c r="X125" s="126"/>
      <c r="Y125" s="126"/>
      <c r="Z125" s="126"/>
    </row>
    <row r="126" spans="1:26" s="94" customFormat="1" ht="11.25">
      <c r="A126" s="36"/>
      <c r="B126" s="103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126"/>
      <c r="T126" s="126"/>
      <c r="U126" s="126"/>
      <c r="V126" s="126"/>
      <c r="W126" s="126"/>
      <c r="X126" s="126"/>
      <c r="Y126" s="126"/>
      <c r="Z126" s="126"/>
    </row>
    <row r="127" spans="1:26" s="94" customFormat="1" ht="11.25">
      <c r="A127" s="36"/>
      <c r="B127" s="103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126"/>
      <c r="T127" s="126"/>
      <c r="U127" s="126"/>
      <c r="V127" s="126"/>
      <c r="W127" s="126"/>
      <c r="X127" s="126"/>
      <c r="Y127" s="126"/>
      <c r="Z127" s="126"/>
    </row>
    <row r="128" spans="1:26" s="94" customFormat="1" ht="11.25">
      <c r="A128" s="36"/>
      <c r="B128" s="103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126"/>
      <c r="T128" s="126"/>
      <c r="U128" s="126"/>
      <c r="V128" s="126"/>
      <c r="W128" s="126"/>
      <c r="X128" s="126"/>
      <c r="Y128" s="126"/>
      <c r="Z128" s="126"/>
    </row>
    <row r="129" spans="1:26" s="94" customFormat="1" ht="11.25">
      <c r="A129" s="36"/>
      <c r="B129" s="103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126"/>
      <c r="T129" s="126"/>
      <c r="U129" s="126"/>
      <c r="V129" s="126"/>
      <c r="W129" s="126"/>
      <c r="X129" s="126"/>
      <c r="Y129" s="126"/>
      <c r="Z129" s="126"/>
    </row>
    <row r="130" spans="1:26" s="94" customFormat="1" ht="11.25">
      <c r="A130" s="36"/>
      <c r="B130" s="103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126"/>
      <c r="T130" s="126"/>
      <c r="U130" s="126"/>
      <c r="V130" s="126"/>
      <c r="W130" s="126"/>
      <c r="X130" s="126"/>
      <c r="Y130" s="126"/>
      <c r="Z130" s="126"/>
    </row>
    <row r="131" spans="1:26" s="94" customFormat="1" ht="11.25">
      <c r="A131" s="36"/>
      <c r="B131" s="103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126"/>
      <c r="T131" s="126"/>
      <c r="U131" s="126"/>
      <c r="V131" s="126"/>
      <c r="W131" s="126"/>
      <c r="X131" s="126"/>
      <c r="Y131" s="126"/>
      <c r="Z131" s="126"/>
    </row>
    <row r="132" spans="1:26" s="94" customFormat="1" ht="11.25">
      <c r="A132" s="36"/>
      <c r="B132" s="103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126"/>
      <c r="T132" s="126"/>
      <c r="U132" s="126"/>
      <c r="V132" s="126"/>
      <c r="W132" s="126"/>
      <c r="X132" s="126"/>
      <c r="Y132" s="126"/>
      <c r="Z132" s="126"/>
    </row>
    <row r="133" spans="1:26" s="94" customFormat="1" ht="11.25">
      <c r="A133" s="36"/>
      <c r="B133" s="103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126"/>
      <c r="T133" s="126"/>
      <c r="U133" s="126"/>
      <c r="V133" s="126"/>
      <c r="W133" s="126"/>
      <c r="X133" s="126"/>
      <c r="Y133" s="126"/>
      <c r="Z133" s="126"/>
    </row>
    <row r="134" spans="1:26" s="94" customFormat="1" ht="11.25">
      <c r="A134" s="36"/>
      <c r="B134" s="103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126"/>
      <c r="T134" s="126"/>
      <c r="U134" s="126"/>
      <c r="V134" s="126"/>
      <c r="W134" s="126"/>
      <c r="X134" s="126"/>
      <c r="Y134" s="126"/>
      <c r="Z134" s="126"/>
    </row>
    <row r="135" spans="1:26" s="94" customFormat="1" ht="11.25">
      <c r="A135" s="36"/>
      <c r="B135" s="103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126"/>
      <c r="T135" s="126"/>
      <c r="U135" s="126"/>
      <c r="V135" s="126"/>
      <c r="W135" s="126"/>
      <c r="X135" s="126"/>
      <c r="Y135" s="126"/>
      <c r="Z135" s="126"/>
    </row>
    <row r="136" spans="1:26" s="94" customFormat="1" ht="11.25">
      <c r="A136" s="36"/>
      <c r="B136" s="103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126"/>
      <c r="T136" s="126"/>
      <c r="U136" s="126"/>
      <c r="V136" s="126"/>
      <c r="W136" s="126"/>
      <c r="X136" s="126"/>
      <c r="Y136" s="126"/>
      <c r="Z136" s="126"/>
    </row>
    <row r="137" spans="1:26" s="94" customFormat="1" ht="11.25">
      <c r="A137" s="36"/>
      <c r="B137" s="103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126"/>
      <c r="T137" s="126"/>
      <c r="U137" s="126"/>
      <c r="V137" s="126"/>
      <c r="W137" s="126"/>
      <c r="X137" s="126"/>
      <c r="Y137" s="126"/>
      <c r="Z137" s="126"/>
    </row>
    <row r="138" spans="1:26" s="94" customFormat="1" ht="11.25">
      <c r="A138" s="36"/>
      <c r="B138" s="103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126"/>
      <c r="T138" s="126"/>
      <c r="U138" s="126"/>
      <c r="V138" s="126"/>
      <c r="W138" s="126"/>
      <c r="X138" s="126"/>
      <c r="Y138" s="126"/>
      <c r="Z138" s="126"/>
    </row>
    <row r="139" spans="1:26" s="94" customFormat="1" ht="11.25">
      <c r="A139" s="36"/>
      <c r="B139" s="103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126"/>
      <c r="T139" s="126"/>
      <c r="U139" s="126"/>
      <c r="V139" s="126"/>
      <c r="W139" s="126"/>
      <c r="X139" s="126"/>
      <c r="Y139" s="126"/>
      <c r="Z139" s="126"/>
    </row>
    <row r="140" spans="1:26" s="94" customFormat="1" ht="11.25">
      <c r="A140" s="36"/>
      <c r="B140" s="103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126"/>
      <c r="T140" s="126"/>
      <c r="U140" s="126"/>
      <c r="V140" s="126"/>
      <c r="W140" s="126"/>
      <c r="X140" s="126"/>
      <c r="Y140" s="126"/>
      <c r="Z140" s="126"/>
    </row>
    <row r="141" spans="1:26" s="94" customFormat="1" ht="11.25">
      <c r="A141" s="36"/>
      <c r="B141" s="103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126"/>
      <c r="T141" s="126"/>
      <c r="U141" s="126"/>
      <c r="V141" s="126"/>
      <c r="W141" s="126"/>
      <c r="X141" s="126"/>
      <c r="Y141" s="126"/>
      <c r="Z141" s="126"/>
    </row>
    <row r="142" spans="1:26" s="94" customFormat="1" ht="11.25">
      <c r="A142" s="36"/>
      <c r="B142" s="103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126"/>
      <c r="T142" s="126"/>
      <c r="U142" s="126"/>
      <c r="V142" s="126"/>
      <c r="W142" s="126"/>
      <c r="X142" s="126"/>
      <c r="Y142" s="126"/>
      <c r="Z142" s="126"/>
    </row>
    <row r="143" spans="1:26" s="94" customFormat="1" ht="11.25">
      <c r="A143" s="36"/>
      <c r="B143" s="103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126"/>
      <c r="T143" s="126"/>
      <c r="U143" s="126"/>
      <c r="V143" s="126"/>
      <c r="W143" s="126"/>
      <c r="X143" s="126"/>
      <c r="Y143" s="126"/>
      <c r="Z143" s="126"/>
    </row>
    <row r="144" spans="1:26" s="94" customFormat="1" ht="11.25">
      <c r="A144" s="36"/>
      <c r="B144" s="103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126"/>
      <c r="T144" s="126"/>
      <c r="U144" s="126"/>
      <c r="V144" s="126"/>
      <c r="W144" s="126"/>
      <c r="X144" s="126"/>
      <c r="Y144" s="126"/>
      <c r="Z144" s="126"/>
    </row>
    <row r="145" spans="1:26" s="94" customFormat="1" ht="11.25">
      <c r="A145" s="36"/>
      <c r="B145" s="103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126"/>
      <c r="T145" s="126"/>
      <c r="U145" s="126"/>
      <c r="V145" s="126"/>
      <c r="W145" s="126"/>
      <c r="X145" s="126"/>
      <c r="Y145" s="126"/>
      <c r="Z145" s="126"/>
    </row>
    <row r="146" spans="1:26" s="94" customFormat="1" ht="11.25">
      <c r="A146" s="36"/>
      <c r="B146" s="103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126"/>
      <c r="T146" s="126"/>
      <c r="U146" s="126"/>
      <c r="V146" s="126"/>
      <c r="W146" s="126"/>
      <c r="X146" s="126"/>
      <c r="Y146" s="126"/>
      <c r="Z146" s="126"/>
    </row>
    <row r="147" spans="1:26" s="94" customFormat="1" ht="11.25">
      <c r="A147" s="36"/>
      <c r="B147" s="103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126"/>
      <c r="T147" s="126"/>
      <c r="U147" s="126"/>
      <c r="V147" s="126"/>
      <c r="W147" s="126"/>
      <c r="X147" s="126"/>
      <c r="Y147" s="126"/>
      <c r="Z147" s="126"/>
    </row>
    <row r="148" spans="1:26" s="94" customFormat="1" ht="11.25">
      <c r="A148" s="36"/>
      <c r="B148" s="103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126"/>
      <c r="T148" s="126"/>
      <c r="U148" s="126"/>
      <c r="V148" s="126"/>
      <c r="W148" s="126"/>
      <c r="X148" s="126"/>
      <c r="Y148" s="126"/>
      <c r="Z148" s="126"/>
    </row>
    <row r="149" spans="1:26" s="94" customFormat="1" ht="11.25">
      <c r="A149" s="36"/>
      <c r="B149" s="103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126"/>
      <c r="T149" s="126"/>
      <c r="U149" s="126"/>
      <c r="V149" s="126"/>
      <c r="W149" s="126"/>
      <c r="X149" s="126"/>
      <c r="Y149" s="126"/>
      <c r="Z149" s="126"/>
    </row>
    <row r="150" spans="1:26" s="94" customFormat="1" ht="11.25">
      <c r="A150" s="36"/>
      <c r="B150" s="103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126"/>
      <c r="T150" s="126"/>
      <c r="U150" s="126"/>
      <c r="V150" s="126"/>
      <c r="W150" s="126"/>
      <c r="X150" s="126"/>
      <c r="Y150" s="126"/>
      <c r="Z150" s="126"/>
    </row>
    <row r="151" spans="1:26" s="94" customFormat="1" ht="11.25">
      <c r="A151" s="36"/>
      <c r="B151" s="103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126"/>
      <c r="T151" s="126"/>
      <c r="U151" s="126"/>
      <c r="V151" s="126"/>
      <c r="W151" s="126"/>
      <c r="X151" s="126"/>
      <c r="Y151" s="126"/>
      <c r="Z151" s="126"/>
    </row>
    <row r="152" spans="1:26" s="94" customFormat="1" ht="11.25">
      <c r="A152" s="36"/>
      <c r="B152" s="103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126"/>
      <c r="T152" s="126"/>
      <c r="U152" s="126"/>
      <c r="V152" s="126"/>
      <c r="W152" s="126"/>
      <c r="X152" s="126"/>
      <c r="Y152" s="126"/>
      <c r="Z152" s="126"/>
    </row>
    <row r="153" spans="1:26" s="94" customFormat="1" ht="11.25">
      <c r="A153" s="36"/>
      <c r="B153" s="103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126"/>
      <c r="T153" s="126"/>
      <c r="U153" s="126"/>
      <c r="V153" s="126"/>
      <c r="W153" s="126"/>
      <c r="X153" s="126"/>
      <c r="Y153" s="126"/>
      <c r="Z153" s="126"/>
    </row>
    <row r="154" spans="1:26" s="94" customFormat="1" ht="11.25">
      <c r="A154" s="36"/>
      <c r="B154" s="103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126"/>
      <c r="T154" s="126"/>
      <c r="U154" s="126"/>
      <c r="V154" s="126"/>
      <c r="W154" s="126"/>
      <c r="X154" s="126"/>
      <c r="Y154" s="126"/>
      <c r="Z154" s="126"/>
    </row>
    <row r="155" spans="1:26" s="94" customFormat="1" ht="11.25">
      <c r="A155" s="36"/>
      <c r="B155" s="103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126"/>
      <c r="T155" s="126"/>
      <c r="U155" s="126"/>
      <c r="V155" s="126"/>
      <c r="W155" s="126"/>
      <c r="X155" s="126"/>
      <c r="Y155" s="126"/>
      <c r="Z155" s="126"/>
    </row>
    <row r="156" spans="1:26" s="94" customFormat="1" ht="11.25">
      <c r="A156" s="36"/>
      <c r="B156" s="103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126"/>
      <c r="T156" s="126"/>
      <c r="U156" s="126"/>
      <c r="V156" s="126"/>
      <c r="W156" s="126"/>
      <c r="X156" s="126"/>
      <c r="Y156" s="126"/>
      <c r="Z156" s="126"/>
    </row>
    <row r="157" spans="1:26" s="94" customFormat="1" ht="11.25">
      <c r="A157" s="36"/>
      <c r="B157" s="103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126"/>
      <c r="T157" s="126"/>
      <c r="U157" s="126"/>
      <c r="V157" s="126"/>
      <c r="W157" s="126"/>
      <c r="X157" s="126"/>
      <c r="Y157" s="126"/>
      <c r="Z157" s="126"/>
    </row>
    <row r="158" spans="1:26" s="94" customFormat="1" ht="11.25">
      <c r="A158" s="36"/>
      <c r="B158" s="103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126"/>
      <c r="T158" s="126"/>
      <c r="U158" s="126"/>
      <c r="V158" s="126"/>
      <c r="W158" s="126"/>
      <c r="X158" s="126"/>
      <c r="Y158" s="126"/>
      <c r="Z158" s="126"/>
    </row>
    <row r="159" spans="1:26" s="94" customFormat="1" ht="11.25">
      <c r="A159" s="36"/>
      <c r="B159" s="103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126"/>
      <c r="T159" s="126"/>
      <c r="U159" s="126"/>
      <c r="V159" s="126"/>
      <c r="W159" s="126"/>
      <c r="X159" s="126"/>
      <c r="Y159" s="126"/>
      <c r="Z159" s="126"/>
    </row>
    <row r="160" spans="1:26" s="94" customFormat="1" ht="11.25">
      <c r="A160" s="36"/>
      <c r="B160" s="103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126"/>
      <c r="T160" s="126"/>
      <c r="U160" s="126"/>
      <c r="V160" s="126"/>
      <c r="W160" s="126"/>
      <c r="X160" s="126"/>
      <c r="Y160" s="126"/>
      <c r="Z160" s="126"/>
    </row>
    <row r="161" spans="1:26" s="94" customFormat="1" ht="11.25">
      <c r="A161" s="36"/>
      <c r="B161" s="103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126"/>
      <c r="T161" s="126"/>
      <c r="U161" s="126"/>
      <c r="V161" s="126"/>
      <c r="W161" s="126"/>
      <c r="X161" s="126"/>
      <c r="Y161" s="126"/>
      <c r="Z161" s="126"/>
    </row>
    <row r="162" spans="1:26" s="94" customFormat="1" ht="11.25">
      <c r="A162" s="36"/>
      <c r="B162" s="103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126"/>
      <c r="T162" s="126"/>
      <c r="U162" s="126"/>
      <c r="V162" s="126"/>
      <c r="W162" s="126"/>
      <c r="X162" s="126"/>
      <c r="Y162" s="126"/>
      <c r="Z162" s="126"/>
    </row>
    <row r="163" spans="1:26" s="94" customFormat="1" ht="11.25">
      <c r="A163" s="36"/>
      <c r="B163" s="103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126"/>
      <c r="T163" s="126"/>
      <c r="U163" s="126"/>
      <c r="V163" s="126"/>
      <c r="W163" s="126"/>
      <c r="X163" s="126"/>
      <c r="Y163" s="126"/>
      <c r="Z163" s="126"/>
    </row>
    <row r="164" spans="1:26" s="94" customFormat="1" ht="11.25">
      <c r="A164" s="36"/>
      <c r="B164" s="103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126"/>
      <c r="T164" s="126"/>
      <c r="U164" s="126"/>
      <c r="V164" s="126"/>
      <c r="W164" s="126"/>
      <c r="X164" s="126"/>
      <c r="Y164" s="126"/>
      <c r="Z164" s="126"/>
    </row>
    <row r="165" spans="1:26" s="94" customFormat="1" ht="11.25">
      <c r="A165" s="36"/>
      <c r="B165" s="103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126"/>
      <c r="T165" s="126"/>
      <c r="U165" s="126"/>
      <c r="V165" s="126"/>
      <c r="W165" s="126"/>
      <c r="X165" s="126"/>
      <c r="Y165" s="126"/>
      <c r="Z165" s="126"/>
    </row>
    <row r="166" spans="1:26" s="94" customFormat="1" ht="11.25">
      <c r="A166" s="36"/>
      <c r="B166" s="103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126"/>
      <c r="T166" s="126"/>
      <c r="U166" s="126"/>
      <c r="V166" s="126"/>
      <c r="W166" s="126"/>
      <c r="X166" s="126"/>
      <c r="Y166" s="126"/>
      <c r="Z166" s="126"/>
    </row>
    <row r="167" spans="1:26" s="94" customFormat="1" ht="11.25">
      <c r="A167" s="36"/>
      <c r="B167" s="103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126"/>
      <c r="T167" s="126"/>
      <c r="U167" s="126"/>
      <c r="V167" s="126"/>
      <c r="W167" s="126"/>
      <c r="X167" s="126"/>
      <c r="Y167" s="126"/>
      <c r="Z167" s="126"/>
    </row>
    <row r="168" spans="1:26" s="94" customFormat="1" ht="11.25">
      <c r="A168" s="36"/>
      <c r="B168" s="103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126"/>
      <c r="T168" s="126"/>
      <c r="U168" s="126"/>
      <c r="V168" s="126"/>
      <c r="W168" s="126"/>
      <c r="X168" s="126"/>
      <c r="Y168" s="126"/>
      <c r="Z168" s="126"/>
    </row>
    <row r="169" spans="1:26" s="94" customFormat="1" ht="11.25">
      <c r="A169" s="36"/>
      <c r="B169" s="103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126"/>
      <c r="T169" s="126"/>
      <c r="U169" s="126"/>
      <c r="V169" s="126"/>
      <c r="W169" s="126"/>
      <c r="X169" s="126"/>
      <c r="Y169" s="126"/>
      <c r="Z169" s="126"/>
    </row>
    <row r="170" spans="1:26" s="94" customFormat="1" ht="11.25">
      <c r="A170" s="36"/>
      <c r="B170" s="103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126"/>
      <c r="T170" s="126"/>
      <c r="U170" s="126"/>
      <c r="V170" s="126"/>
      <c r="W170" s="126"/>
      <c r="X170" s="126"/>
      <c r="Y170" s="126"/>
      <c r="Z170" s="126"/>
    </row>
    <row r="171" spans="1:26" s="94" customFormat="1" ht="11.25">
      <c r="A171" s="36"/>
      <c r="B171" s="103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126"/>
      <c r="T171" s="126"/>
      <c r="U171" s="126"/>
      <c r="V171" s="126"/>
      <c r="W171" s="126"/>
      <c r="X171" s="126"/>
      <c r="Y171" s="126"/>
      <c r="Z171" s="126"/>
    </row>
    <row r="172" spans="1:26" s="94" customFormat="1" ht="11.25">
      <c r="A172" s="36"/>
      <c r="B172" s="103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126"/>
      <c r="T172" s="126"/>
      <c r="U172" s="126"/>
      <c r="V172" s="126"/>
      <c r="W172" s="126"/>
      <c r="X172" s="126"/>
      <c r="Y172" s="126"/>
      <c r="Z172" s="126"/>
    </row>
    <row r="173" spans="1:26" s="94" customFormat="1" ht="11.25">
      <c r="A173" s="36"/>
      <c r="B173" s="103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126"/>
      <c r="T173" s="126"/>
      <c r="U173" s="126"/>
      <c r="V173" s="126"/>
      <c r="W173" s="126"/>
      <c r="X173" s="126"/>
      <c r="Y173" s="126"/>
      <c r="Z173" s="126"/>
    </row>
    <row r="174" spans="1:26" s="94" customFormat="1" ht="11.25">
      <c r="A174" s="36"/>
      <c r="B174" s="103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126"/>
      <c r="T174" s="126"/>
      <c r="U174" s="126"/>
      <c r="V174" s="126"/>
      <c r="W174" s="126"/>
      <c r="X174" s="126"/>
      <c r="Y174" s="126"/>
      <c r="Z174" s="126"/>
    </row>
    <row r="175" spans="1:26" s="94" customFormat="1" ht="11.25">
      <c r="A175" s="36"/>
      <c r="B175" s="103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126"/>
      <c r="T175" s="126"/>
      <c r="U175" s="126"/>
      <c r="V175" s="126"/>
      <c r="W175" s="126"/>
      <c r="X175" s="126"/>
      <c r="Y175" s="126"/>
      <c r="Z175" s="126"/>
    </row>
    <row r="176" spans="1:26" s="94" customFormat="1" ht="11.25">
      <c r="A176" s="36"/>
      <c r="B176" s="103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126"/>
      <c r="T176" s="126"/>
      <c r="U176" s="126"/>
      <c r="V176" s="126"/>
      <c r="W176" s="126"/>
      <c r="X176" s="126"/>
      <c r="Y176" s="126"/>
      <c r="Z176" s="126"/>
    </row>
    <row r="177" spans="1:26" s="94" customFormat="1" ht="11.25">
      <c r="A177" s="36"/>
      <c r="B177" s="103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126"/>
      <c r="T177" s="126"/>
      <c r="U177" s="126"/>
      <c r="V177" s="126"/>
      <c r="W177" s="126"/>
      <c r="X177" s="126"/>
      <c r="Y177" s="126"/>
      <c r="Z177" s="126"/>
    </row>
    <row r="178" spans="1:26" s="94" customFormat="1" ht="11.25">
      <c r="A178" s="36"/>
      <c r="B178" s="103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126"/>
      <c r="T178" s="126"/>
      <c r="U178" s="126"/>
      <c r="V178" s="126"/>
      <c r="W178" s="126"/>
      <c r="X178" s="126"/>
      <c r="Y178" s="126"/>
      <c r="Z178" s="126"/>
    </row>
    <row r="179" spans="1:26" s="94" customFormat="1" ht="11.25">
      <c r="A179" s="36"/>
      <c r="B179" s="103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126"/>
      <c r="T179" s="126"/>
      <c r="U179" s="126"/>
      <c r="V179" s="126"/>
      <c r="W179" s="126"/>
      <c r="X179" s="126"/>
      <c r="Y179" s="126"/>
      <c r="Z179" s="126"/>
    </row>
    <row r="180" spans="1:26" s="94" customFormat="1" ht="11.25">
      <c r="A180" s="36"/>
      <c r="B180" s="103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126"/>
      <c r="T180" s="126"/>
      <c r="U180" s="126"/>
      <c r="V180" s="126"/>
      <c r="W180" s="126"/>
      <c r="X180" s="126"/>
      <c r="Y180" s="126"/>
      <c r="Z180" s="126"/>
    </row>
    <row r="181" spans="1:26" s="94" customFormat="1" ht="11.25">
      <c r="A181" s="36"/>
      <c r="B181" s="103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126"/>
      <c r="T181" s="126"/>
      <c r="U181" s="126"/>
      <c r="V181" s="126"/>
      <c r="W181" s="126"/>
      <c r="X181" s="126"/>
      <c r="Y181" s="126"/>
      <c r="Z181" s="126"/>
    </row>
    <row r="182" spans="1:26" s="94" customFormat="1" ht="11.25">
      <c r="A182" s="36"/>
      <c r="B182" s="103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126"/>
      <c r="T182" s="126"/>
      <c r="U182" s="126"/>
      <c r="V182" s="126"/>
      <c r="W182" s="126"/>
      <c r="X182" s="126"/>
      <c r="Y182" s="126"/>
      <c r="Z182" s="126"/>
    </row>
    <row r="183" spans="1:26" s="94" customFormat="1" ht="11.25">
      <c r="A183" s="36"/>
      <c r="B183" s="103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126"/>
      <c r="T183" s="126"/>
      <c r="U183" s="126"/>
      <c r="V183" s="126"/>
      <c r="W183" s="126"/>
      <c r="X183" s="126"/>
      <c r="Y183" s="126"/>
      <c r="Z183" s="126"/>
    </row>
    <row r="184" spans="1:26" s="94" customFormat="1" ht="11.25">
      <c r="A184" s="36"/>
      <c r="B184" s="103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126"/>
      <c r="T184" s="126"/>
      <c r="U184" s="126"/>
      <c r="V184" s="126"/>
      <c r="W184" s="126"/>
      <c r="X184" s="126"/>
      <c r="Y184" s="126"/>
      <c r="Z184" s="126"/>
    </row>
    <row r="185" spans="1:26" s="94" customFormat="1" ht="11.25">
      <c r="A185" s="36"/>
      <c r="B185" s="103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126"/>
      <c r="T185" s="126"/>
      <c r="U185" s="126"/>
      <c r="V185" s="126"/>
      <c r="W185" s="126"/>
      <c r="X185" s="126"/>
      <c r="Y185" s="126"/>
      <c r="Z185" s="126"/>
    </row>
    <row r="186" spans="1:26" s="94" customFormat="1" ht="11.25">
      <c r="A186" s="36"/>
      <c r="B186" s="103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126"/>
      <c r="T186" s="126"/>
      <c r="U186" s="126"/>
      <c r="V186" s="126"/>
      <c r="W186" s="126"/>
      <c r="X186" s="126"/>
      <c r="Y186" s="126"/>
      <c r="Z186" s="126"/>
    </row>
    <row r="187" spans="1:26" s="94" customFormat="1" ht="11.25">
      <c r="A187" s="36"/>
      <c r="B187" s="103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126"/>
      <c r="T187" s="126"/>
      <c r="U187" s="126"/>
      <c r="V187" s="126"/>
      <c r="W187" s="126"/>
      <c r="X187" s="126"/>
      <c r="Y187" s="126"/>
      <c r="Z187" s="126"/>
    </row>
    <row r="188" spans="1:26" s="94" customFormat="1" ht="11.25">
      <c r="A188" s="36"/>
      <c r="B188" s="103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126"/>
      <c r="T188" s="126"/>
      <c r="U188" s="126"/>
      <c r="V188" s="126"/>
      <c r="W188" s="126"/>
      <c r="X188" s="126"/>
      <c r="Y188" s="126"/>
      <c r="Z188" s="126"/>
    </row>
    <row r="189" spans="1:26" s="94" customFormat="1" ht="11.25">
      <c r="A189" s="36"/>
      <c r="B189" s="103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126"/>
      <c r="T189" s="126"/>
      <c r="U189" s="126"/>
      <c r="V189" s="126"/>
      <c r="W189" s="126"/>
      <c r="X189" s="126"/>
      <c r="Y189" s="126"/>
      <c r="Z189" s="126"/>
    </row>
    <row r="190" spans="1:26" s="94" customFormat="1" ht="11.25">
      <c r="A190" s="36"/>
      <c r="B190" s="103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126"/>
      <c r="T190" s="126"/>
      <c r="U190" s="126"/>
      <c r="V190" s="126"/>
      <c r="W190" s="126"/>
      <c r="X190" s="126"/>
      <c r="Y190" s="126"/>
      <c r="Z190" s="126"/>
    </row>
    <row r="191" spans="1:26" s="94" customFormat="1" ht="11.25">
      <c r="A191" s="36"/>
      <c r="B191" s="103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126"/>
      <c r="T191" s="126"/>
      <c r="U191" s="126"/>
      <c r="V191" s="126"/>
      <c r="W191" s="126"/>
      <c r="X191" s="126"/>
      <c r="Y191" s="126"/>
      <c r="Z191" s="126"/>
    </row>
    <row r="192" spans="1:26" s="94" customFormat="1" ht="11.25">
      <c r="A192" s="36"/>
      <c r="B192" s="103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126"/>
      <c r="T192" s="126"/>
      <c r="U192" s="126"/>
      <c r="V192" s="126"/>
      <c r="W192" s="126"/>
      <c r="X192" s="126"/>
      <c r="Y192" s="126"/>
      <c r="Z192" s="126"/>
    </row>
    <row r="193" spans="1:26" s="94" customFormat="1" ht="11.25">
      <c r="A193" s="36"/>
      <c r="B193" s="103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126"/>
      <c r="T193" s="126"/>
      <c r="U193" s="126"/>
      <c r="V193" s="126"/>
      <c r="W193" s="126"/>
      <c r="X193" s="126"/>
      <c r="Y193" s="126"/>
      <c r="Z193" s="126"/>
    </row>
    <row r="194" spans="1:26" s="94" customFormat="1" ht="11.25">
      <c r="A194" s="36"/>
      <c r="B194" s="103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126"/>
      <c r="T194" s="126"/>
      <c r="U194" s="126"/>
      <c r="V194" s="126"/>
      <c r="W194" s="126"/>
      <c r="X194" s="126"/>
      <c r="Y194" s="126"/>
      <c r="Z194" s="126"/>
    </row>
    <row r="195" spans="1:26" s="94" customFormat="1" ht="11.25">
      <c r="A195" s="36"/>
      <c r="B195" s="103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126"/>
      <c r="T195" s="126"/>
      <c r="U195" s="126"/>
      <c r="V195" s="126"/>
      <c r="W195" s="126"/>
      <c r="X195" s="126"/>
      <c r="Y195" s="126"/>
      <c r="Z195" s="126"/>
    </row>
    <row r="196" spans="1:26" s="94" customFormat="1" ht="11.25">
      <c r="A196" s="36"/>
      <c r="B196" s="103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126"/>
      <c r="T196" s="126"/>
      <c r="U196" s="126"/>
      <c r="V196" s="126"/>
      <c r="W196" s="126"/>
      <c r="X196" s="126"/>
      <c r="Y196" s="126"/>
      <c r="Z196" s="126"/>
    </row>
    <row r="197" spans="1:26" s="94" customFormat="1" ht="11.25">
      <c r="A197" s="36"/>
      <c r="B197" s="103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126"/>
      <c r="T197" s="126"/>
      <c r="U197" s="126"/>
      <c r="V197" s="126"/>
      <c r="W197" s="126"/>
      <c r="X197" s="126"/>
      <c r="Y197" s="126"/>
      <c r="Z197" s="126"/>
    </row>
    <row r="198" spans="1:26" s="94" customFormat="1" ht="11.25">
      <c r="A198" s="36"/>
      <c r="B198" s="103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126"/>
      <c r="T198" s="126"/>
      <c r="U198" s="126"/>
      <c r="V198" s="126"/>
      <c r="W198" s="126"/>
      <c r="X198" s="126"/>
      <c r="Y198" s="126"/>
      <c r="Z198" s="126"/>
    </row>
    <row r="199" spans="1:26" s="94" customFormat="1" ht="11.25">
      <c r="A199" s="36"/>
      <c r="B199" s="103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126"/>
      <c r="T199" s="126"/>
      <c r="U199" s="126"/>
      <c r="V199" s="126"/>
      <c r="W199" s="126"/>
      <c r="X199" s="126"/>
      <c r="Y199" s="126"/>
      <c r="Z199" s="126"/>
    </row>
    <row r="200" spans="1:26" s="94" customFormat="1" ht="11.25">
      <c r="A200" s="36"/>
      <c r="B200" s="103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126"/>
      <c r="T200" s="126"/>
      <c r="U200" s="126"/>
      <c r="V200" s="126"/>
      <c r="W200" s="126"/>
      <c r="X200" s="126"/>
      <c r="Y200" s="126"/>
      <c r="Z200" s="126"/>
    </row>
    <row r="201" spans="1:26" s="94" customFormat="1" ht="11.25">
      <c r="A201" s="36"/>
      <c r="B201" s="103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126"/>
      <c r="T201" s="126"/>
      <c r="U201" s="126"/>
      <c r="V201" s="126"/>
      <c r="W201" s="126"/>
      <c r="X201" s="126"/>
      <c r="Y201" s="126"/>
      <c r="Z201" s="126"/>
    </row>
    <row r="202" spans="1:26" s="94" customFormat="1" ht="11.25">
      <c r="A202" s="36"/>
      <c r="B202" s="103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126"/>
      <c r="T202" s="126"/>
      <c r="U202" s="126"/>
      <c r="V202" s="126"/>
      <c r="W202" s="126"/>
      <c r="X202" s="126"/>
      <c r="Y202" s="126"/>
      <c r="Z202" s="126"/>
    </row>
    <row r="203" spans="1:26" s="94" customFormat="1" ht="11.25">
      <c r="A203" s="36"/>
      <c r="B203" s="103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126"/>
      <c r="T203" s="126"/>
      <c r="U203" s="126"/>
      <c r="V203" s="126"/>
      <c r="W203" s="126"/>
      <c r="X203" s="126"/>
      <c r="Y203" s="126"/>
      <c r="Z203" s="126"/>
    </row>
    <row r="204" spans="1:26" s="94" customFormat="1" ht="11.25">
      <c r="A204" s="36"/>
      <c r="B204" s="103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126"/>
      <c r="T204" s="126"/>
      <c r="U204" s="126"/>
      <c r="V204" s="126"/>
      <c r="W204" s="126"/>
      <c r="X204" s="126"/>
      <c r="Y204" s="126"/>
      <c r="Z204" s="126"/>
    </row>
    <row r="205" spans="1:26" s="94" customFormat="1" ht="11.25">
      <c r="A205" s="36"/>
      <c r="B205" s="103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126"/>
      <c r="T205" s="126"/>
      <c r="U205" s="126"/>
      <c r="V205" s="126"/>
      <c r="W205" s="126"/>
      <c r="X205" s="126"/>
      <c r="Y205" s="126"/>
      <c r="Z205" s="126"/>
    </row>
    <row r="206" spans="1:26" s="94" customFormat="1" ht="11.25">
      <c r="A206" s="36"/>
      <c r="B206" s="103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126"/>
      <c r="T206" s="126"/>
      <c r="U206" s="126"/>
      <c r="V206" s="126"/>
      <c r="W206" s="126"/>
      <c r="X206" s="126"/>
      <c r="Y206" s="126"/>
      <c r="Z206" s="126"/>
    </row>
    <row r="207" spans="1:26" s="94" customFormat="1" ht="11.25">
      <c r="A207" s="36"/>
      <c r="B207" s="103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126"/>
      <c r="T207" s="126"/>
      <c r="U207" s="126"/>
      <c r="V207" s="126"/>
      <c r="W207" s="126"/>
      <c r="X207" s="126"/>
      <c r="Y207" s="126"/>
      <c r="Z207" s="126"/>
    </row>
    <row r="208" spans="1:26" s="94" customFormat="1" ht="11.25">
      <c r="A208" s="36"/>
      <c r="B208" s="103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126"/>
      <c r="T208" s="126"/>
      <c r="U208" s="126"/>
      <c r="V208" s="126"/>
      <c r="W208" s="126"/>
      <c r="X208" s="126"/>
      <c r="Y208" s="126"/>
      <c r="Z208" s="126"/>
    </row>
    <row r="209" spans="1:26" s="94" customFormat="1" ht="11.25">
      <c r="A209" s="36"/>
      <c r="B209" s="103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126"/>
      <c r="T209" s="126"/>
      <c r="U209" s="126"/>
      <c r="V209" s="126"/>
      <c r="W209" s="126"/>
      <c r="X209" s="126"/>
      <c r="Y209" s="126"/>
      <c r="Z209" s="126"/>
    </row>
    <row r="210" spans="1:26" s="94" customFormat="1" ht="11.25">
      <c r="A210" s="36"/>
      <c r="B210" s="103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126"/>
      <c r="T210" s="126"/>
      <c r="U210" s="126"/>
      <c r="V210" s="126"/>
      <c r="W210" s="126"/>
      <c r="X210" s="126"/>
      <c r="Y210" s="126"/>
      <c r="Z210" s="126"/>
    </row>
    <row r="211" spans="1:26" s="94" customFormat="1" ht="11.25">
      <c r="A211" s="36"/>
      <c r="B211" s="103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126"/>
      <c r="T211" s="126"/>
      <c r="U211" s="126"/>
      <c r="V211" s="126"/>
      <c r="W211" s="126"/>
      <c r="X211" s="126"/>
      <c r="Y211" s="126"/>
      <c r="Z211" s="126"/>
    </row>
    <row r="212" spans="1:26" s="94" customFormat="1" ht="11.25">
      <c r="A212" s="36"/>
      <c r="B212" s="103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126"/>
      <c r="T212" s="126"/>
      <c r="U212" s="126"/>
      <c r="V212" s="126"/>
      <c r="W212" s="126"/>
      <c r="X212" s="126"/>
      <c r="Y212" s="126"/>
      <c r="Z212" s="126"/>
    </row>
    <row r="213" spans="1:26" s="94" customFormat="1" ht="11.25">
      <c r="A213" s="36"/>
      <c r="B213" s="103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126"/>
      <c r="T213" s="126"/>
      <c r="U213" s="126"/>
      <c r="V213" s="126"/>
      <c r="W213" s="126"/>
      <c r="X213" s="126"/>
      <c r="Y213" s="126"/>
      <c r="Z213" s="126"/>
    </row>
    <row r="214" spans="1:26" s="94" customFormat="1" ht="11.25">
      <c r="A214" s="36"/>
      <c r="B214" s="103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126"/>
      <c r="T214" s="126"/>
      <c r="U214" s="126"/>
      <c r="V214" s="126"/>
      <c r="W214" s="126"/>
      <c r="X214" s="126"/>
      <c r="Y214" s="126"/>
      <c r="Z214" s="126"/>
    </row>
    <row r="215" spans="1:26" s="94" customFormat="1" ht="11.25">
      <c r="A215" s="36"/>
      <c r="B215" s="103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126"/>
      <c r="T215" s="126"/>
      <c r="U215" s="126"/>
      <c r="V215" s="126"/>
      <c r="W215" s="126"/>
      <c r="X215" s="126"/>
      <c r="Y215" s="126"/>
      <c r="Z215" s="126"/>
    </row>
    <row r="216" spans="1:26" s="94" customFormat="1" ht="11.25">
      <c r="A216" s="36"/>
      <c r="B216" s="103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126"/>
      <c r="T216" s="126"/>
      <c r="U216" s="126"/>
      <c r="V216" s="126"/>
      <c r="W216" s="126"/>
      <c r="X216" s="126"/>
      <c r="Y216" s="126"/>
      <c r="Z216" s="126"/>
    </row>
    <row r="217" spans="1:26" s="94" customFormat="1" ht="11.25">
      <c r="A217" s="36"/>
      <c r="B217" s="103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126"/>
      <c r="T217" s="126"/>
      <c r="U217" s="126"/>
      <c r="V217" s="126"/>
      <c r="W217" s="126"/>
      <c r="X217" s="126"/>
      <c r="Y217" s="126"/>
      <c r="Z217" s="126"/>
    </row>
    <row r="218" spans="1:26" s="94" customFormat="1" ht="11.25">
      <c r="A218" s="36"/>
      <c r="B218" s="103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126"/>
      <c r="T218" s="126"/>
      <c r="U218" s="126"/>
      <c r="V218" s="126"/>
      <c r="W218" s="126"/>
      <c r="X218" s="126"/>
      <c r="Y218" s="126"/>
      <c r="Z218" s="126"/>
    </row>
    <row r="219" spans="1:26" s="94" customFormat="1" ht="11.25">
      <c r="A219" s="36"/>
      <c r="B219" s="103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126"/>
      <c r="T219" s="126"/>
      <c r="U219" s="126"/>
      <c r="V219" s="126"/>
      <c r="W219" s="126"/>
      <c r="X219" s="126"/>
      <c r="Y219" s="126"/>
      <c r="Z219" s="126"/>
    </row>
    <row r="220" spans="1:26" s="94" customFormat="1" ht="11.25">
      <c r="A220" s="36"/>
      <c r="B220" s="103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126"/>
      <c r="T220" s="126"/>
      <c r="U220" s="126"/>
      <c r="V220" s="126"/>
      <c r="W220" s="126"/>
      <c r="X220" s="126"/>
      <c r="Y220" s="126"/>
      <c r="Z220" s="126"/>
    </row>
    <row r="221" spans="1:26" s="94" customFormat="1" ht="11.25">
      <c r="A221" s="36"/>
      <c r="B221" s="103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126"/>
      <c r="T221" s="126"/>
      <c r="U221" s="126"/>
      <c r="V221" s="126"/>
      <c r="W221" s="126"/>
      <c r="X221" s="126"/>
      <c r="Y221" s="126"/>
      <c r="Z221" s="126"/>
    </row>
    <row r="222" spans="1:26" s="94" customFormat="1" ht="11.25">
      <c r="A222" s="36"/>
      <c r="B222" s="103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126"/>
      <c r="T222" s="126"/>
      <c r="U222" s="126"/>
      <c r="V222" s="126"/>
      <c r="W222" s="126"/>
      <c r="X222" s="126"/>
      <c r="Y222" s="126"/>
      <c r="Z222" s="126"/>
    </row>
    <row r="223" spans="1:26" s="94" customFormat="1" ht="11.25">
      <c r="A223" s="36"/>
      <c r="B223" s="103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126"/>
      <c r="T223" s="126"/>
      <c r="U223" s="126"/>
      <c r="V223" s="126"/>
      <c r="W223" s="126"/>
      <c r="X223" s="126"/>
      <c r="Y223" s="126"/>
      <c r="Z223" s="126"/>
    </row>
    <row r="224" spans="1:26" s="94" customFormat="1" ht="11.25">
      <c r="A224" s="36"/>
      <c r="B224" s="103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126"/>
      <c r="T224" s="126"/>
      <c r="U224" s="126"/>
      <c r="V224" s="126"/>
      <c r="W224" s="126"/>
      <c r="X224" s="126"/>
      <c r="Y224" s="126"/>
      <c r="Z224" s="126"/>
    </row>
    <row r="225" spans="1:26" s="94" customFormat="1" ht="11.25">
      <c r="A225" s="36"/>
      <c r="B225" s="103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126"/>
      <c r="T225" s="126"/>
      <c r="U225" s="126"/>
      <c r="V225" s="126"/>
      <c r="W225" s="126"/>
      <c r="X225" s="126"/>
      <c r="Y225" s="126"/>
      <c r="Z225" s="126"/>
    </row>
    <row r="226" spans="1:26" s="94" customFormat="1" ht="11.25">
      <c r="A226" s="36"/>
      <c r="B226" s="103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126"/>
      <c r="T226" s="126"/>
      <c r="U226" s="126"/>
      <c r="V226" s="126"/>
      <c r="W226" s="126"/>
      <c r="X226" s="126"/>
      <c r="Y226" s="126"/>
      <c r="Z226" s="126"/>
    </row>
    <row r="227" spans="1:26" s="94" customFormat="1" ht="11.25">
      <c r="A227" s="36"/>
      <c r="B227" s="103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126"/>
      <c r="T227" s="126"/>
      <c r="U227" s="126"/>
      <c r="V227" s="126"/>
      <c r="W227" s="126"/>
      <c r="X227" s="126"/>
      <c r="Y227" s="126"/>
      <c r="Z227" s="126"/>
    </row>
    <row r="228" spans="1:26" s="94" customFormat="1" ht="11.25">
      <c r="A228" s="36"/>
      <c r="B228" s="103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126"/>
      <c r="T228" s="126"/>
      <c r="U228" s="126"/>
      <c r="V228" s="126"/>
      <c r="W228" s="126"/>
      <c r="X228" s="126"/>
      <c r="Y228" s="126"/>
      <c r="Z228" s="126"/>
    </row>
    <row r="229" spans="1:26" s="94" customFormat="1" ht="11.25">
      <c r="A229" s="36"/>
      <c r="B229" s="103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126"/>
      <c r="T229" s="126"/>
      <c r="U229" s="126"/>
      <c r="V229" s="126"/>
      <c r="W229" s="126"/>
      <c r="X229" s="126"/>
      <c r="Y229" s="126"/>
      <c r="Z229" s="126"/>
    </row>
    <row r="230" spans="1:26" s="94" customFormat="1" ht="11.25">
      <c r="A230" s="36"/>
      <c r="B230" s="103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126"/>
      <c r="T230" s="126"/>
      <c r="U230" s="126"/>
      <c r="V230" s="126"/>
      <c r="W230" s="126"/>
      <c r="X230" s="126"/>
      <c r="Y230" s="126"/>
      <c r="Z230" s="126"/>
    </row>
    <row r="231" spans="1:26" s="94" customFormat="1" ht="11.25">
      <c r="A231" s="36"/>
      <c r="B231" s="103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126"/>
      <c r="T231" s="126"/>
      <c r="U231" s="126"/>
      <c r="V231" s="126"/>
      <c r="W231" s="126"/>
      <c r="X231" s="126"/>
      <c r="Y231" s="126"/>
      <c r="Z231" s="126"/>
    </row>
    <row r="232" spans="1:26" s="94" customFormat="1" ht="11.25">
      <c r="A232" s="36"/>
      <c r="B232" s="103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126"/>
      <c r="T232" s="126"/>
      <c r="U232" s="126"/>
      <c r="V232" s="126"/>
      <c r="W232" s="126"/>
      <c r="X232" s="126"/>
      <c r="Y232" s="126"/>
      <c r="Z232" s="126"/>
    </row>
    <row r="233" spans="1:26" s="94" customFormat="1" ht="11.25">
      <c r="A233" s="36"/>
      <c r="B233" s="103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126"/>
      <c r="T233" s="126"/>
      <c r="U233" s="126"/>
      <c r="V233" s="126"/>
      <c r="W233" s="126"/>
      <c r="X233" s="126"/>
      <c r="Y233" s="126"/>
      <c r="Z233" s="126"/>
    </row>
    <row r="234" spans="1:26" s="94" customFormat="1" ht="11.25">
      <c r="A234" s="36"/>
      <c r="B234" s="103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126"/>
      <c r="T234" s="126"/>
      <c r="U234" s="126"/>
      <c r="V234" s="126"/>
      <c r="W234" s="126"/>
      <c r="X234" s="126"/>
      <c r="Y234" s="126"/>
      <c r="Z234" s="126"/>
    </row>
    <row r="235" spans="1:26" s="94" customFormat="1" ht="11.25">
      <c r="A235" s="36"/>
      <c r="B235" s="103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126"/>
      <c r="T235" s="126"/>
      <c r="U235" s="126"/>
      <c r="V235" s="126"/>
      <c r="W235" s="126"/>
      <c r="X235" s="126"/>
      <c r="Y235" s="126"/>
      <c r="Z235" s="126"/>
    </row>
    <row r="236" spans="1:26" s="94" customFormat="1" ht="11.25">
      <c r="A236" s="36"/>
      <c r="B236" s="103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126"/>
      <c r="T236" s="126"/>
      <c r="U236" s="126"/>
      <c r="V236" s="126"/>
      <c r="W236" s="126"/>
      <c r="X236" s="126"/>
      <c r="Y236" s="126"/>
      <c r="Z236" s="126"/>
    </row>
    <row r="237" spans="1:26" s="94" customFormat="1" ht="11.25">
      <c r="A237" s="36"/>
      <c r="B237" s="103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126"/>
      <c r="T237" s="126"/>
      <c r="U237" s="126"/>
      <c r="V237" s="126"/>
      <c r="W237" s="126"/>
      <c r="X237" s="126"/>
      <c r="Y237" s="126"/>
      <c r="Z237" s="126"/>
    </row>
    <row r="238" spans="1:26" s="94" customFormat="1" ht="11.25">
      <c r="A238" s="36"/>
      <c r="B238" s="103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126"/>
      <c r="T238" s="126"/>
      <c r="U238" s="126"/>
      <c r="V238" s="126"/>
      <c r="W238" s="126"/>
      <c r="X238" s="126"/>
      <c r="Y238" s="126"/>
      <c r="Z238" s="126"/>
    </row>
    <row r="239" spans="1:26" s="94" customFormat="1" ht="11.25">
      <c r="A239" s="36"/>
      <c r="B239" s="103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126"/>
      <c r="T239" s="126"/>
      <c r="U239" s="126"/>
      <c r="V239" s="126"/>
      <c r="W239" s="126"/>
      <c r="X239" s="126"/>
      <c r="Y239" s="126"/>
      <c r="Z239" s="126"/>
    </row>
    <row r="240" spans="1:26" s="94" customFormat="1" ht="11.25">
      <c r="A240" s="36"/>
      <c r="B240" s="103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126"/>
      <c r="T240" s="126"/>
      <c r="U240" s="126"/>
      <c r="V240" s="126"/>
      <c r="W240" s="126"/>
      <c r="X240" s="126"/>
      <c r="Y240" s="126"/>
      <c r="Z240" s="126"/>
    </row>
    <row r="241" spans="1:26" s="94" customFormat="1" ht="11.25">
      <c r="A241" s="36"/>
      <c r="B241" s="103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126"/>
      <c r="T241" s="126"/>
      <c r="U241" s="126"/>
      <c r="V241" s="126"/>
      <c r="W241" s="126"/>
      <c r="X241" s="126"/>
      <c r="Y241" s="126"/>
      <c r="Z241" s="126"/>
    </row>
    <row r="242" spans="1:26" s="94" customFormat="1" ht="11.25">
      <c r="A242" s="36"/>
      <c r="B242" s="103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126"/>
      <c r="T242" s="126"/>
      <c r="U242" s="126"/>
      <c r="V242" s="126"/>
      <c r="W242" s="126"/>
      <c r="X242" s="126"/>
      <c r="Y242" s="126"/>
      <c r="Z242" s="126"/>
    </row>
    <row r="243" spans="1:26" s="94" customFormat="1" ht="11.25">
      <c r="A243" s="36"/>
      <c r="B243" s="103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126"/>
      <c r="T243" s="126"/>
      <c r="U243" s="126"/>
      <c r="V243" s="126"/>
      <c r="W243" s="126"/>
      <c r="X243" s="126"/>
      <c r="Y243" s="126"/>
      <c r="Z243" s="126"/>
    </row>
    <row r="244" spans="1:26" s="94" customFormat="1" ht="11.25">
      <c r="A244" s="36"/>
      <c r="B244" s="103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126"/>
      <c r="T244" s="126"/>
      <c r="U244" s="126"/>
      <c r="V244" s="126"/>
      <c r="W244" s="126"/>
      <c r="X244" s="126"/>
      <c r="Y244" s="126"/>
      <c r="Z244" s="126"/>
    </row>
    <row r="245" spans="1:26" s="94" customFormat="1" ht="11.25">
      <c r="A245" s="36"/>
      <c r="B245" s="103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126"/>
      <c r="T245" s="126"/>
      <c r="U245" s="126"/>
      <c r="V245" s="126"/>
      <c r="W245" s="126"/>
      <c r="X245" s="126"/>
      <c r="Y245" s="126"/>
      <c r="Z245" s="126"/>
    </row>
    <row r="246" spans="1:26" s="94" customFormat="1" ht="11.25">
      <c r="A246" s="36"/>
      <c r="B246" s="103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126"/>
      <c r="T246" s="126"/>
      <c r="U246" s="126"/>
      <c r="V246" s="126"/>
      <c r="W246" s="126"/>
      <c r="X246" s="126"/>
      <c r="Y246" s="126"/>
      <c r="Z246" s="126"/>
    </row>
    <row r="247" spans="1:26" s="94" customFormat="1" ht="11.25">
      <c r="A247" s="36"/>
      <c r="B247" s="103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126"/>
      <c r="T247" s="126"/>
      <c r="U247" s="126"/>
      <c r="V247" s="126"/>
      <c r="W247" s="126"/>
      <c r="X247" s="126"/>
      <c r="Y247" s="126"/>
      <c r="Z247" s="126"/>
    </row>
    <row r="248" spans="1:26" s="94" customFormat="1" ht="11.25">
      <c r="A248" s="36"/>
      <c r="B248" s="103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126"/>
      <c r="T248" s="126"/>
      <c r="U248" s="126"/>
      <c r="V248" s="126"/>
      <c r="W248" s="126"/>
      <c r="X248" s="126"/>
      <c r="Y248" s="126"/>
      <c r="Z248" s="126"/>
    </row>
    <row r="249" spans="1:26" s="94" customFormat="1" ht="11.25">
      <c r="A249" s="36"/>
      <c r="B249" s="103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126"/>
      <c r="T249" s="126"/>
      <c r="U249" s="126"/>
      <c r="V249" s="126"/>
      <c r="W249" s="126"/>
      <c r="X249" s="126"/>
      <c r="Y249" s="126"/>
      <c r="Z249" s="126"/>
    </row>
    <row r="250" spans="1:26" s="94" customFormat="1" ht="11.25">
      <c r="A250" s="36"/>
      <c r="B250" s="103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126"/>
      <c r="T250" s="126"/>
      <c r="U250" s="126"/>
      <c r="V250" s="126"/>
      <c r="W250" s="126"/>
      <c r="X250" s="126"/>
      <c r="Y250" s="126"/>
      <c r="Z250" s="126"/>
    </row>
    <row r="251" spans="1:26" s="94" customFormat="1" ht="11.25">
      <c r="A251" s="36"/>
      <c r="B251" s="103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126"/>
      <c r="T251" s="126"/>
      <c r="U251" s="126"/>
      <c r="V251" s="126"/>
      <c r="W251" s="126"/>
      <c r="X251" s="126"/>
      <c r="Y251" s="126"/>
      <c r="Z251" s="126"/>
    </row>
    <row r="252" spans="1:26" s="94" customFormat="1" ht="11.25">
      <c r="A252" s="36"/>
      <c r="B252" s="103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126"/>
      <c r="T252" s="126"/>
      <c r="U252" s="126"/>
      <c r="V252" s="126"/>
      <c r="W252" s="126"/>
      <c r="X252" s="126"/>
      <c r="Y252" s="126"/>
      <c r="Z252" s="126"/>
    </row>
    <row r="253" spans="1:26" s="94" customFormat="1" ht="11.25">
      <c r="A253" s="36"/>
      <c r="B253" s="103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126"/>
      <c r="T253" s="126"/>
      <c r="U253" s="126"/>
      <c r="V253" s="126"/>
      <c r="W253" s="126"/>
      <c r="X253" s="126"/>
      <c r="Y253" s="126"/>
      <c r="Z253" s="126"/>
    </row>
    <row r="254" spans="1:26" s="94" customFormat="1" ht="11.25">
      <c r="A254" s="36"/>
      <c r="B254" s="103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126"/>
      <c r="T254" s="126"/>
      <c r="U254" s="126"/>
      <c r="V254" s="126"/>
      <c r="W254" s="126"/>
      <c r="X254" s="126"/>
      <c r="Y254" s="126"/>
      <c r="Z254" s="126"/>
    </row>
    <row r="255" spans="1:26" s="94" customFormat="1" ht="11.25">
      <c r="A255" s="36"/>
      <c r="B255" s="103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126"/>
      <c r="T255" s="126"/>
      <c r="U255" s="126"/>
      <c r="V255" s="126"/>
      <c r="W255" s="126"/>
      <c r="X255" s="126"/>
      <c r="Y255" s="126"/>
      <c r="Z255" s="126"/>
    </row>
    <row r="256" spans="1:26" s="94" customFormat="1" ht="11.25">
      <c r="A256" s="36"/>
      <c r="B256" s="103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126"/>
      <c r="T256" s="126"/>
      <c r="U256" s="126"/>
      <c r="V256" s="126"/>
      <c r="W256" s="126"/>
      <c r="X256" s="126"/>
      <c r="Y256" s="126"/>
      <c r="Z256" s="126"/>
    </row>
    <row r="257" spans="1:26" s="94" customFormat="1" ht="11.25">
      <c r="A257" s="36"/>
      <c r="B257" s="103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126"/>
      <c r="T257" s="126"/>
      <c r="U257" s="126"/>
      <c r="V257" s="126"/>
      <c r="W257" s="126"/>
      <c r="X257" s="126"/>
      <c r="Y257" s="126"/>
      <c r="Z257" s="126"/>
    </row>
    <row r="258" spans="1:26" s="94" customFormat="1" ht="11.25">
      <c r="A258" s="36"/>
      <c r="B258" s="103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126"/>
      <c r="T258" s="126"/>
      <c r="U258" s="126"/>
      <c r="V258" s="126"/>
      <c r="W258" s="126"/>
      <c r="X258" s="126"/>
      <c r="Y258" s="126"/>
      <c r="Z258" s="126"/>
    </row>
    <row r="259" spans="1:26" s="94" customFormat="1" ht="11.25">
      <c r="A259" s="36"/>
      <c r="B259" s="103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126"/>
      <c r="T259" s="126"/>
      <c r="U259" s="126"/>
      <c r="V259" s="126"/>
      <c r="W259" s="126"/>
      <c r="X259" s="126"/>
      <c r="Y259" s="126"/>
      <c r="Z259" s="126"/>
    </row>
    <row r="260" spans="1:26" s="94" customFormat="1" ht="11.25">
      <c r="A260" s="36"/>
      <c r="B260" s="103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126"/>
      <c r="T260" s="126"/>
      <c r="U260" s="126"/>
      <c r="V260" s="126"/>
      <c r="W260" s="126"/>
      <c r="X260" s="126"/>
      <c r="Y260" s="126"/>
      <c r="Z260" s="126"/>
    </row>
    <row r="261" spans="1:26" s="94" customFormat="1" ht="11.25">
      <c r="A261" s="36"/>
      <c r="B261" s="103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126"/>
      <c r="T261" s="126"/>
      <c r="U261" s="126"/>
      <c r="V261" s="126"/>
      <c r="W261" s="126"/>
      <c r="X261" s="126"/>
      <c r="Y261" s="126"/>
      <c r="Z261" s="126"/>
    </row>
    <row r="262" spans="1:26" s="94" customFormat="1" ht="11.25">
      <c r="A262" s="36"/>
      <c r="B262" s="103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126"/>
      <c r="T262" s="126"/>
      <c r="U262" s="126"/>
      <c r="V262" s="126"/>
      <c r="W262" s="126"/>
      <c r="X262" s="126"/>
      <c r="Y262" s="126"/>
      <c r="Z262" s="126"/>
    </row>
    <row r="263" spans="1:26" s="94" customFormat="1" ht="11.25">
      <c r="A263" s="36"/>
      <c r="B263" s="103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126"/>
      <c r="T263" s="126"/>
      <c r="U263" s="126"/>
      <c r="V263" s="126"/>
      <c r="W263" s="126"/>
      <c r="X263" s="126"/>
      <c r="Y263" s="126"/>
      <c r="Z263" s="126"/>
    </row>
    <row r="264" spans="1:26" s="94" customFormat="1" ht="11.25">
      <c r="A264" s="36"/>
      <c r="B264" s="103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126"/>
      <c r="T264" s="126"/>
      <c r="U264" s="126"/>
      <c r="V264" s="126"/>
      <c r="W264" s="126"/>
      <c r="X264" s="126"/>
      <c r="Y264" s="126"/>
      <c r="Z264" s="126"/>
    </row>
    <row r="265" spans="1:26" s="94" customFormat="1" ht="11.25">
      <c r="A265" s="36"/>
      <c r="B265" s="103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126"/>
      <c r="T265" s="126"/>
      <c r="U265" s="126"/>
      <c r="V265" s="126"/>
      <c r="W265" s="126"/>
      <c r="X265" s="126"/>
      <c r="Y265" s="126"/>
      <c r="Z265" s="126"/>
    </row>
    <row r="266" spans="1:26" s="94" customFormat="1" ht="11.25">
      <c r="A266" s="36"/>
      <c r="B266" s="103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126"/>
      <c r="T266" s="126"/>
      <c r="U266" s="126"/>
      <c r="V266" s="126"/>
      <c r="W266" s="126"/>
      <c r="X266" s="126"/>
      <c r="Y266" s="126"/>
      <c r="Z266" s="126"/>
    </row>
    <row r="267" spans="1:26" s="94" customFormat="1" ht="11.25">
      <c r="A267" s="36"/>
      <c r="B267" s="103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126"/>
      <c r="T267" s="126"/>
      <c r="U267" s="126"/>
      <c r="V267" s="126"/>
      <c r="W267" s="126"/>
      <c r="X267" s="126"/>
      <c r="Y267" s="126"/>
      <c r="Z267" s="126"/>
    </row>
    <row r="268" spans="1:26" s="94" customFormat="1" ht="11.25">
      <c r="A268" s="36"/>
      <c r="B268" s="103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126"/>
      <c r="T268" s="126"/>
      <c r="U268" s="126"/>
      <c r="V268" s="126"/>
      <c r="W268" s="126"/>
      <c r="X268" s="126"/>
      <c r="Y268" s="126"/>
      <c r="Z268" s="126"/>
    </row>
    <row r="269" spans="1:26" s="94" customFormat="1" ht="11.25">
      <c r="A269" s="36"/>
      <c r="B269" s="103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126"/>
      <c r="T269" s="126"/>
      <c r="U269" s="126"/>
      <c r="V269" s="126"/>
      <c r="W269" s="126"/>
      <c r="X269" s="126"/>
      <c r="Y269" s="126"/>
      <c r="Z269" s="126"/>
    </row>
    <row r="270" spans="1:26" s="94" customFormat="1" ht="11.25">
      <c r="A270" s="36"/>
      <c r="B270" s="103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126"/>
      <c r="T270" s="126"/>
      <c r="U270" s="126"/>
      <c r="V270" s="126"/>
      <c r="W270" s="126"/>
      <c r="X270" s="126"/>
      <c r="Y270" s="126"/>
      <c r="Z270" s="126"/>
    </row>
    <row r="271" spans="1:26" s="94" customFormat="1" ht="11.25">
      <c r="A271" s="36"/>
      <c r="B271" s="103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126"/>
      <c r="T271" s="126"/>
      <c r="U271" s="126"/>
      <c r="V271" s="126"/>
      <c r="W271" s="126"/>
      <c r="X271" s="126"/>
      <c r="Y271" s="126"/>
      <c r="Z271" s="126"/>
    </row>
    <row r="272" spans="1:26" s="94" customFormat="1" ht="11.25">
      <c r="A272" s="36"/>
      <c r="B272" s="103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126"/>
      <c r="T272" s="126"/>
      <c r="U272" s="126"/>
      <c r="V272" s="126"/>
      <c r="W272" s="126"/>
      <c r="X272" s="126"/>
      <c r="Y272" s="126"/>
      <c r="Z272" s="126"/>
    </row>
    <row r="273" spans="1:26" s="94" customFormat="1" ht="11.25">
      <c r="A273" s="36"/>
      <c r="B273" s="103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126"/>
      <c r="T273" s="126"/>
      <c r="U273" s="126"/>
      <c r="V273" s="126"/>
      <c r="W273" s="126"/>
      <c r="X273" s="126"/>
      <c r="Y273" s="126"/>
      <c r="Z273" s="126"/>
    </row>
    <row r="274" spans="1:26" s="94" customFormat="1" ht="11.25">
      <c r="A274" s="36"/>
      <c r="B274" s="103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126"/>
      <c r="T274" s="126"/>
      <c r="U274" s="126"/>
      <c r="V274" s="126"/>
      <c r="W274" s="126"/>
      <c r="X274" s="126"/>
      <c r="Y274" s="126"/>
      <c r="Z274" s="126"/>
    </row>
    <row r="275" spans="1:26" s="94" customFormat="1" ht="11.25">
      <c r="A275" s="36"/>
      <c r="B275" s="103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126"/>
      <c r="T275" s="126"/>
      <c r="U275" s="126"/>
      <c r="V275" s="126"/>
      <c r="W275" s="126"/>
      <c r="X275" s="126"/>
      <c r="Y275" s="126"/>
      <c r="Z275" s="126"/>
    </row>
    <row r="276" spans="1:26" s="94" customFormat="1" ht="11.25">
      <c r="A276" s="36"/>
      <c r="B276" s="103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126"/>
      <c r="T276" s="126"/>
      <c r="U276" s="126"/>
      <c r="V276" s="126"/>
      <c r="W276" s="126"/>
      <c r="X276" s="126"/>
      <c r="Y276" s="126"/>
      <c r="Z276" s="126"/>
    </row>
    <row r="277" spans="1:26" s="94" customFormat="1" ht="11.25">
      <c r="A277" s="36"/>
      <c r="B277" s="103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126"/>
      <c r="T277" s="126"/>
      <c r="U277" s="126"/>
      <c r="V277" s="126"/>
      <c r="W277" s="126"/>
      <c r="X277" s="126"/>
      <c r="Y277" s="126"/>
      <c r="Z277" s="126"/>
    </row>
    <row r="278" spans="1:26" s="94" customFormat="1" ht="11.25">
      <c r="A278" s="36"/>
      <c r="B278" s="103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126"/>
      <c r="T278" s="126"/>
      <c r="U278" s="126"/>
      <c r="V278" s="126"/>
      <c r="W278" s="126"/>
      <c r="X278" s="126"/>
      <c r="Y278" s="126"/>
      <c r="Z278" s="126"/>
    </row>
    <row r="279" spans="1:26" s="94" customFormat="1" ht="11.25">
      <c r="A279" s="36"/>
      <c r="B279" s="103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126"/>
      <c r="T279" s="126"/>
      <c r="U279" s="126"/>
      <c r="V279" s="126"/>
      <c r="W279" s="126"/>
      <c r="X279" s="126"/>
      <c r="Y279" s="126"/>
      <c r="Z279" s="126"/>
    </row>
    <row r="280" spans="1:26" s="94" customFormat="1" ht="11.25">
      <c r="A280" s="36"/>
      <c r="B280" s="103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126"/>
      <c r="T280" s="126"/>
      <c r="U280" s="126"/>
      <c r="V280" s="126"/>
      <c r="W280" s="126"/>
      <c r="X280" s="126"/>
      <c r="Y280" s="126"/>
      <c r="Z280" s="126"/>
    </row>
    <row r="281" spans="1:26" s="94" customFormat="1" ht="11.25">
      <c r="A281" s="36"/>
      <c r="B281" s="103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126"/>
      <c r="T281" s="126"/>
      <c r="U281" s="126"/>
      <c r="V281" s="126"/>
      <c r="W281" s="126"/>
      <c r="X281" s="126"/>
      <c r="Y281" s="126"/>
      <c r="Z281" s="126"/>
    </row>
    <row r="282" spans="1:26" s="94" customFormat="1" ht="11.25">
      <c r="A282" s="36"/>
      <c r="B282" s="103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126"/>
      <c r="T282" s="126"/>
      <c r="U282" s="126"/>
      <c r="V282" s="126"/>
      <c r="W282" s="126"/>
      <c r="X282" s="126"/>
      <c r="Y282" s="126"/>
      <c r="Z282" s="126"/>
    </row>
    <row r="283" spans="1:26" s="94" customFormat="1" ht="11.25">
      <c r="A283" s="36"/>
      <c r="B283" s="103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126"/>
      <c r="T283" s="126"/>
      <c r="U283" s="126"/>
      <c r="V283" s="126"/>
      <c r="W283" s="126"/>
      <c r="X283" s="126"/>
      <c r="Y283" s="126"/>
      <c r="Z283" s="126"/>
    </row>
    <row r="284" spans="1:26" s="94" customFormat="1" ht="11.25">
      <c r="A284" s="36"/>
      <c r="B284" s="103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126"/>
      <c r="T284" s="126"/>
      <c r="U284" s="126"/>
      <c r="V284" s="126"/>
      <c r="W284" s="126"/>
      <c r="X284" s="126"/>
      <c r="Y284" s="126"/>
      <c r="Z284" s="126"/>
    </row>
    <row r="285" spans="1:26" s="94" customFormat="1" ht="11.25">
      <c r="A285" s="36"/>
      <c r="B285" s="103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126"/>
      <c r="T285" s="126"/>
      <c r="U285" s="126"/>
      <c r="V285" s="126"/>
      <c r="W285" s="126"/>
      <c r="X285" s="126"/>
      <c r="Y285" s="126"/>
      <c r="Z285" s="126"/>
    </row>
    <row r="286" spans="1:26" s="94" customFormat="1" ht="11.25">
      <c r="A286" s="36"/>
      <c r="B286" s="103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126"/>
      <c r="T286" s="126"/>
      <c r="U286" s="126"/>
      <c r="V286" s="126"/>
      <c r="W286" s="126"/>
      <c r="X286" s="126"/>
      <c r="Y286" s="126"/>
      <c r="Z286" s="126"/>
    </row>
    <row r="287" spans="1:26" s="94" customFormat="1" ht="11.25">
      <c r="A287" s="36"/>
      <c r="B287" s="103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126"/>
      <c r="T287" s="126"/>
      <c r="U287" s="126"/>
      <c r="V287" s="126"/>
      <c r="W287" s="126"/>
      <c r="X287" s="126"/>
      <c r="Y287" s="126"/>
      <c r="Z287" s="126"/>
    </row>
    <row r="288" spans="1:26" s="94" customFormat="1" ht="11.25">
      <c r="A288" s="36"/>
      <c r="B288" s="103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126"/>
      <c r="T288" s="126"/>
      <c r="U288" s="126"/>
      <c r="V288" s="126"/>
      <c r="W288" s="126"/>
      <c r="X288" s="126"/>
      <c r="Y288" s="126"/>
      <c r="Z288" s="126"/>
    </row>
    <row r="289" spans="1:26" s="94" customFormat="1" ht="11.25">
      <c r="A289" s="36"/>
      <c r="B289" s="103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126"/>
      <c r="T289" s="126"/>
      <c r="U289" s="126"/>
      <c r="V289" s="126"/>
      <c r="W289" s="126"/>
      <c r="X289" s="126"/>
      <c r="Y289" s="126"/>
      <c r="Z289" s="126"/>
    </row>
    <row r="290" spans="1:26" s="94" customFormat="1" ht="11.25">
      <c r="A290" s="36"/>
      <c r="B290" s="103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126"/>
      <c r="T290" s="126"/>
      <c r="U290" s="126"/>
      <c r="V290" s="126"/>
      <c r="W290" s="126"/>
      <c r="X290" s="126"/>
      <c r="Y290" s="126"/>
      <c r="Z290" s="126"/>
    </row>
    <row r="291" spans="1:26" s="94" customFormat="1" ht="11.25">
      <c r="A291" s="36"/>
      <c r="B291" s="103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126"/>
      <c r="T291" s="126"/>
      <c r="U291" s="126"/>
      <c r="V291" s="126"/>
      <c r="W291" s="126"/>
      <c r="X291" s="126"/>
      <c r="Y291" s="126"/>
      <c r="Z291" s="126"/>
    </row>
    <row r="292" spans="1:26" s="94" customFormat="1" ht="11.25">
      <c r="A292" s="36"/>
      <c r="B292" s="103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126"/>
      <c r="T292" s="126"/>
      <c r="U292" s="126"/>
      <c r="V292" s="126"/>
      <c r="W292" s="126"/>
      <c r="X292" s="126"/>
      <c r="Y292" s="126"/>
      <c r="Z292" s="126"/>
    </row>
    <row r="293" spans="1:26" s="94" customFormat="1" ht="11.25">
      <c r="A293" s="36"/>
      <c r="B293" s="103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126"/>
      <c r="T293" s="126"/>
      <c r="U293" s="126"/>
      <c r="V293" s="126"/>
      <c r="W293" s="126"/>
      <c r="X293" s="126"/>
      <c r="Y293" s="126"/>
      <c r="Z293" s="126"/>
    </row>
    <row r="294" spans="1:26" s="94" customFormat="1" ht="11.25">
      <c r="A294" s="36"/>
      <c r="B294" s="103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126"/>
      <c r="T294" s="126"/>
      <c r="U294" s="126"/>
      <c r="V294" s="126"/>
      <c r="W294" s="126"/>
      <c r="X294" s="126"/>
      <c r="Y294" s="126"/>
      <c r="Z294" s="126"/>
    </row>
    <row r="295" spans="1:26" s="94" customFormat="1" ht="11.25">
      <c r="A295" s="36"/>
      <c r="B295" s="103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126"/>
      <c r="T295" s="126"/>
      <c r="U295" s="126"/>
      <c r="V295" s="126"/>
      <c r="W295" s="126"/>
      <c r="X295" s="126"/>
      <c r="Y295" s="126"/>
      <c r="Z295" s="126"/>
    </row>
    <row r="296" spans="1:26" s="94" customFormat="1" ht="11.25">
      <c r="A296" s="36"/>
      <c r="B296" s="103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126"/>
      <c r="T296" s="126"/>
      <c r="U296" s="126"/>
      <c r="V296" s="126"/>
      <c r="W296" s="126"/>
      <c r="X296" s="126"/>
      <c r="Y296" s="126"/>
      <c r="Z296" s="126"/>
    </row>
    <row r="297" spans="1:26" s="94" customFormat="1" ht="11.25">
      <c r="A297" s="36"/>
      <c r="B297" s="103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126"/>
      <c r="T297" s="126"/>
      <c r="U297" s="126"/>
      <c r="V297" s="126"/>
      <c r="W297" s="126"/>
      <c r="X297" s="126"/>
      <c r="Y297" s="126"/>
      <c r="Z297" s="126"/>
    </row>
    <row r="298" spans="1:26" s="94" customFormat="1" ht="11.25">
      <c r="A298" s="36"/>
      <c r="B298" s="103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126"/>
      <c r="T298" s="126"/>
      <c r="U298" s="126"/>
      <c r="V298" s="126"/>
      <c r="W298" s="126"/>
      <c r="X298" s="126"/>
      <c r="Y298" s="126"/>
      <c r="Z298" s="126"/>
    </row>
    <row r="299" spans="1:26" s="94" customFormat="1" ht="11.25">
      <c r="A299" s="36"/>
      <c r="B299" s="103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126"/>
      <c r="T299" s="126"/>
      <c r="U299" s="126"/>
      <c r="V299" s="126"/>
      <c r="W299" s="126"/>
      <c r="X299" s="126"/>
      <c r="Y299" s="126"/>
      <c r="Z299" s="126"/>
    </row>
    <row r="300" spans="1:26" s="94" customFormat="1" ht="11.25">
      <c r="A300" s="36"/>
      <c r="B300" s="103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126"/>
      <c r="T300" s="126"/>
      <c r="U300" s="126"/>
      <c r="V300" s="126"/>
      <c r="W300" s="126"/>
      <c r="X300" s="126"/>
      <c r="Y300" s="126"/>
      <c r="Z300" s="126"/>
    </row>
    <row r="301" spans="1:26" s="94" customFormat="1" ht="11.25">
      <c r="A301" s="36"/>
      <c r="B301" s="103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126"/>
      <c r="T301" s="126"/>
      <c r="U301" s="126"/>
      <c r="V301" s="126"/>
      <c r="W301" s="126"/>
      <c r="X301" s="126"/>
      <c r="Y301" s="126"/>
      <c r="Z301" s="126"/>
    </row>
    <row r="302" spans="1:26" s="94" customFormat="1" ht="11.25">
      <c r="A302" s="36"/>
      <c r="B302" s="103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126"/>
      <c r="T302" s="126"/>
      <c r="U302" s="126"/>
      <c r="V302" s="126"/>
      <c r="W302" s="126"/>
      <c r="X302" s="126"/>
      <c r="Y302" s="126"/>
      <c r="Z302" s="126"/>
    </row>
    <row r="303" spans="1:26" s="94" customFormat="1" ht="11.25">
      <c r="A303" s="36"/>
      <c r="B303" s="103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126"/>
      <c r="T303" s="126"/>
      <c r="U303" s="126"/>
      <c r="V303" s="126"/>
      <c r="W303" s="126"/>
      <c r="X303" s="126"/>
      <c r="Y303" s="126"/>
      <c r="Z303" s="126"/>
    </row>
    <row r="304" spans="1:26" s="94" customFormat="1" ht="11.25">
      <c r="A304" s="36"/>
      <c r="B304" s="103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126"/>
      <c r="T304" s="126"/>
      <c r="U304" s="126"/>
      <c r="V304" s="126"/>
      <c r="W304" s="126"/>
      <c r="X304" s="126"/>
      <c r="Y304" s="126"/>
      <c r="Z304" s="126"/>
    </row>
    <row r="305" spans="1:26" s="94" customFormat="1" ht="11.25">
      <c r="A305" s="36"/>
      <c r="B305" s="103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126"/>
      <c r="T305" s="126"/>
      <c r="U305" s="126"/>
      <c r="V305" s="126"/>
      <c r="W305" s="126"/>
      <c r="X305" s="126"/>
      <c r="Y305" s="126"/>
      <c r="Z305" s="126"/>
    </row>
    <row r="306" spans="1:26" s="94" customFormat="1" ht="11.25">
      <c r="A306" s="36"/>
      <c r="B306" s="103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126"/>
      <c r="T306" s="126"/>
      <c r="U306" s="126"/>
      <c r="V306" s="126"/>
      <c r="W306" s="126"/>
      <c r="X306" s="126"/>
      <c r="Y306" s="126"/>
      <c r="Z306" s="126"/>
    </row>
    <row r="307" spans="1:26" s="94" customFormat="1" ht="11.25">
      <c r="A307" s="36"/>
      <c r="B307" s="103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126"/>
      <c r="T307" s="126"/>
      <c r="U307" s="126"/>
      <c r="V307" s="126"/>
      <c r="W307" s="126"/>
      <c r="X307" s="126"/>
      <c r="Y307" s="126"/>
      <c r="Z307" s="126"/>
    </row>
    <row r="308" spans="1:26" s="94" customFormat="1" ht="11.25">
      <c r="A308" s="36"/>
      <c r="B308" s="103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126"/>
      <c r="T308" s="126"/>
      <c r="U308" s="126"/>
      <c r="V308" s="126"/>
      <c r="W308" s="126"/>
      <c r="X308" s="126"/>
      <c r="Y308" s="126"/>
      <c r="Z308" s="126"/>
    </row>
    <row r="309" spans="1:26" s="94" customFormat="1" ht="11.25">
      <c r="A309" s="36"/>
      <c r="B309" s="103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126"/>
      <c r="T309" s="126"/>
      <c r="U309" s="126"/>
      <c r="V309" s="126"/>
      <c r="W309" s="126"/>
      <c r="X309" s="126"/>
      <c r="Y309" s="126"/>
      <c r="Z309" s="126"/>
    </row>
    <row r="310" spans="1:26" s="94" customFormat="1" ht="11.25">
      <c r="A310" s="36"/>
      <c r="B310" s="103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126"/>
      <c r="T310" s="126"/>
      <c r="U310" s="126"/>
      <c r="V310" s="126"/>
      <c r="W310" s="126"/>
      <c r="X310" s="126"/>
      <c r="Y310" s="126"/>
      <c r="Z310" s="126"/>
    </row>
    <row r="311" spans="1:26" s="94" customFormat="1" ht="11.25">
      <c r="A311" s="36"/>
      <c r="B311" s="103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126"/>
      <c r="T311" s="126"/>
      <c r="U311" s="126"/>
      <c r="V311" s="126"/>
      <c r="W311" s="126"/>
      <c r="X311" s="126"/>
      <c r="Y311" s="126"/>
      <c r="Z311" s="126"/>
    </row>
    <row r="312" spans="1:26" s="94" customFormat="1" ht="11.25">
      <c r="A312" s="36"/>
      <c r="B312" s="103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126"/>
      <c r="T312" s="126"/>
      <c r="U312" s="126"/>
      <c r="V312" s="126"/>
      <c r="W312" s="126"/>
      <c r="X312" s="126"/>
      <c r="Y312" s="126"/>
      <c r="Z312" s="126"/>
    </row>
    <row r="313" spans="1:26" s="94" customFormat="1" ht="11.25">
      <c r="A313" s="36"/>
      <c r="B313" s="103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126"/>
      <c r="T313" s="126"/>
      <c r="U313" s="126"/>
      <c r="V313" s="126"/>
      <c r="W313" s="126"/>
      <c r="X313" s="126"/>
      <c r="Y313" s="126"/>
      <c r="Z313" s="126"/>
    </row>
    <row r="314" spans="1:26" s="94" customFormat="1" ht="11.25">
      <c r="A314" s="36"/>
      <c r="B314" s="103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126"/>
      <c r="T314" s="126"/>
      <c r="U314" s="126"/>
      <c r="V314" s="126"/>
      <c r="W314" s="126"/>
      <c r="X314" s="126"/>
      <c r="Y314" s="126"/>
      <c r="Z314" s="126"/>
    </row>
    <row r="315" spans="1:26" s="94" customFormat="1" ht="11.25">
      <c r="A315" s="36"/>
      <c r="B315" s="103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126"/>
      <c r="T315" s="126"/>
      <c r="U315" s="126"/>
      <c r="V315" s="126"/>
      <c r="W315" s="126"/>
      <c r="X315" s="126"/>
      <c r="Y315" s="126"/>
      <c r="Z315" s="126"/>
    </row>
    <row r="316" spans="1:26" s="94" customFormat="1" ht="11.25">
      <c r="A316" s="36"/>
      <c r="B316" s="103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126"/>
      <c r="T316" s="126"/>
      <c r="U316" s="126"/>
      <c r="V316" s="126"/>
      <c r="W316" s="126"/>
      <c r="X316" s="126"/>
      <c r="Y316" s="126"/>
      <c r="Z316" s="126"/>
    </row>
    <row r="317" spans="1:26" s="94" customFormat="1" ht="11.25">
      <c r="A317" s="36"/>
      <c r="B317" s="103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126"/>
      <c r="T317" s="126"/>
      <c r="U317" s="126"/>
      <c r="V317" s="126"/>
      <c r="W317" s="126"/>
      <c r="X317" s="126"/>
      <c r="Y317" s="126"/>
      <c r="Z317" s="126"/>
    </row>
    <row r="318" spans="1:26" s="94" customFormat="1" ht="11.25">
      <c r="A318" s="36"/>
      <c r="B318" s="103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126"/>
      <c r="T318" s="126"/>
      <c r="U318" s="126"/>
      <c r="V318" s="126"/>
      <c r="W318" s="126"/>
      <c r="X318" s="126"/>
      <c r="Y318" s="126"/>
      <c r="Z318" s="126"/>
    </row>
    <row r="319" spans="1:26" s="94" customFormat="1" ht="11.25">
      <c r="A319" s="36"/>
      <c r="B319" s="103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126"/>
      <c r="T319" s="126"/>
      <c r="U319" s="126"/>
      <c r="V319" s="126"/>
      <c r="W319" s="126"/>
      <c r="X319" s="126"/>
      <c r="Y319" s="126"/>
      <c r="Z319" s="126"/>
    </row>
    <row r="320" spans="1:26" s="94" customFormat="1" ht="11.25">
      <c r="A320" s="36"/>
      <c r="B320" s="103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126"/>
      <c r="T320" s="126"/>
      <c r="U320" s="126"/>
      <c r="V320" s="126"/>
      <c r="W320" s="126"/>
      <c r="X320" s="126"/>
      <c r="Y320" s="126"/>
      <c r="Z320" s="126"/>
    </row>
    <row r="321" spans="1:26" s="94" customFormat="1" ht="11.25">
      <c r="A321" s="36"/>
      <c r="B321" s="103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126"/>
      <c r="T321" s="126"/>
      <c r="U321" s="126"/>
      <c r="V321" s="126"/>
      <c r="W321" s="126"/>
      <c r="X321" s="126"/>
      <c r="Y321" s="126"/>
      <c r="Z321" s="126"/>
    </row>
    <row r="322" spans="1:26" s="94" customFormat="1" ht="11.25">
      <c r="A322" s="36"/>
      <c r="B322" s="103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126"/>
      <c r="T322" s="126"/>
      <c r="U322" s="126"/>
      <c r="V322" s="126"/>
      <c r="W322" s="126"/>
      <c r="X322" s="126"/>
      <c r="Y322" s="126"/>
      <c r="Z322" s="126"/>
    </row>
    <row r="323" spans="1:26" s="94" customFormat="1" ht="11.25">
      <c r="A323" s="36"/>
      <c r="B323" s="103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126"/>
      <c r="T323" s="126"/>
      <c r="U323" s="126"/>
      <c r="V323" s="126"/>
      <c r="W323" s="126"/>
      <c r="X323" s="126"/>
      <c r="Y323" s="126"/>
      <c r="Z323" s="126"/>
    </row>
    <row r="324" spans="1:26" s="94" customFormat="1" ht="11.25">
      <c r="A324" s="36"/>
      <c r="B324" s="103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126"/>
      <c r="T324" s="126"/>
      <c r="U324" s="126"/>
      <c r="V324" s="126"/>
      <c r="W324" s="126"/>
      <c r="X324" s="126"/>
      <c r="Y324" s="126"/>
      <c r="Z324" s="126"/>
    </row>
    <row r="325" spans="1:26" s="94" customFormat="1" ht="11.25">
      <c r="A325" s="36"/>
      <c r="B325" s="103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126"/>
      <c r="T325" s="126"/>
      <c r="U325" s="126"/>
      <c r="V325" s="126"/>
      <c r="W325" s="126"/>
      <c r="X325" s="126"/>
      <c r="Y325" s="126"/>
      <c r="Z325" s="126"/>
    </row>
    <row r="326" spans="1:26" s="94" customFormat="1" ht="11.25">
      <c r="A326" s="36"/>
      <c r="B326" s="103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126"/>
      <c r="T326" s="126"/>
      <c r="U326" s="126"/>
      <c r="V326" s="126"/>
      <c r="W326" s="126"/>
      <c r="X326" s="126"/>
      <c r="Y326" s="126"/>
      <c r="Z326" s="126"/>
    </row>
    <row r="327" spans="1:26" s="94" customFormat="1" ht="11.25">
      <c r="A327" s="36"/>
      <c r="B327" s="103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126"/>
      <c r="T327" s="126"/>
      <c r="U327" s="126"/>
      <c r="V327" s="126"/>
      <c r="W327" s="126"/>
      <c r="X327" s="126"/>
      <c r="Y327" s="126"/>
      <c r="Z327" s="126"/>
    </row>
    <row r="328" spans="1:26" s="94" customFormat="1" ht="11.25">
      <c r="A328" s="36"/>
      <c r="B328" s="103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126"/>
      <c r="T328" s="126"/>
      <c r="U328" s="126"/>
      <c r="V328" s="126"/>
      <c r="W328" s="126"/>
      <c r="X328" s="126"/>
      <c r="Y328" s="126"/>
      <c r="Z328" s="126"/>
    </row>
    <row r="329" spans="1:26" s="94" customFormat="1" ht="11.25">
      <c r="A329" s="36"/>
      <c r="B329" s="103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126"/>
      <c r="T329" s="126"/>
      <c r="U329" s="126"/>
      <c r="V329" s="126"/>
      <c r="W329" s="126"/>
      <c r="X329" s="126"/>
      <c r="Y329" s="126"/>
      <c r="Z329" s="126"/>
    </row>
    <row r="330" spans="1:26" s="94" customFormat="1" ht="11.25">
      <c r="A330" s="36"/>
      <c r="B330" s="103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126"/>
      <c r="T330" s="126"/>
      <c r="U330" s="126"/>
      <c r="V330" s="126"/>
      <c r="W330" s="126"/>
      <c r="X330" s="126"/>
      <c r="Y330" s="126"/>
      <c r="Z330" s="126"/>
    </row>
    <row r="331" spans="1:26" s="94" customFormat="1" ht="11.25">
      <c r="A331" s="36"/>
      <c r="B331" s="103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126"/>
      <c r="T331" s="126"/>
      <c r="U331" s="126"/>
      <c r="V331" s="126"/>
      <c r="W331" s="126"/>
      <c r="X331" s="126"/>
      <c r="Y331" s="126"/>
      <c r="Z331" s="126"/>
    </row>
    <row r="332" spans="1:26" s="94" customFormat="1" ht="11.25">
      <c r="A332" s="36"/>
      <c r="B332" s="103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126"/>
      <c r="T332" s="126"/>
      <c r="U332" s="126"/>
      <c r="V332" s="126"/>
      <c r="W332" s="126"/>
      <c r="X332" s="126"/>
      <c r="Y332" s="126"/>
      <c r="Z332" s="126"/>
    </row>
    <row r="333" spans="1:26" s="94" customFormat="1" ht="11.25">
      <c r="A333" s="36"/>
      <c r="B333" s="103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126"/>
      <c r="T333" s="126"/>
      <c r="U333" s="126"/>
      <c r="V333" s="126"/>
      <c r="W333" s="126"/>
      <c r="X333" s="126"/>
      <c r="Y333" s="126"/>
      <c r="Z333" s="126"/>
    </row>
    <row r="334" spans="1:26" s="94" customFormat="1" ht="11.25">
      <c r="A334" s="36"/>
      <c r="B334" s="103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126"/>
      <c r="T334" s="126"/>
      <c r="U334" s="126"/>
      <c r="V334" s="126"/>
      <c r="W334" s="126"/>
      <c r="X334" s="126"/>
      <c r="Y334" s="126"/>
      <c r="Z334" s="126"/>
    </row>
    <row r="335" spans="1:26" s="94" customFormat="1" ht="11.25">
      <c r="A335" s="36"/>
      <c r="B335" s="103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126"/>
      <c r="T335" s="126"/>
      <c r="U335" s="126"/>
      <c r="V335" s="126"/>
      <c r="W335" s="126"/>
      <c r="X335" s="126"/>
      <c r="Y335" s="126"/>
      <c r="Z335" s="126"/>
    </row>
    <row r="336" spans="1:26" s="94" customFormat="1" ht="11.25">
      <c r="A336" s="36"/>
      <c r="B336" s="103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126"/>
      <c r="T336" s="126"/>
      <c r="U336" s="126"/>
      <c r="V336" s="126"/>
      <c r="W336" s="126"/>
      <c r="X336" s="126"/>
      <c r="Y336" s="126"/>
      <c r="Z336" s="126"/>
    </row>
    <row r="337" spans="1:26" s="94" customFormat="1" ht="11.25">
      <c r="A337" s="36"/>
      <c r="B337" s="103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126"/>
      <c r="T337" s="126"/>
      <c r="U337" s="126"/>
      <c r="V337" s="126"/>
      <c r="W337" s="126"/>
      <c r="X337" s="126"/>
      <c r="Y337" s="126"/>
      <c r="Z337" s="126"/>
    </row>
    <row r="338" spans="1:26" s="94" customFormat="1" ht="11.25">
      <c r="A338" s="36"/>
      <c r="B338" s="103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126"/>
      <c r="T338" s="126"/>
      <c r="U338" s="126"/>
      <c r="V338" s="126"/>
      <c r="W338" s="126"/>
      <c r="X338" s="126"/>
      <c r="Y338" s="126"/>
      <c r="Z338" s="126"/>
    </row>
    <row r="339" spans="1:26" s="94" customFormat="1" ht="11.25">
      <c r="A339" s="36"/>
      <c r="B339" s="103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126"/>
      <c r="T339" s="126"/>
      <c r="U339" s="126"/>
      <c r="V339" s="126"/>
      <c r="W339" s="126"/>
      <c r="X339" s="126"/>
      <c r="Y339" s="126"/>
      <c r="Z339" s="126"/>
    </row>
    <row r="340" spans="1:26" s="94" customFormat="1" ht="11.25">
      <c r="A340" s="36"/>
      <c r="B340" s="103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126"/>
      <c r="T340" s="126"/>
      <c r="U340" s="126"/>
      <c r="V340" s="126"/>
      <c r="W340" s="126"/>
      <c r="X340" s="126"/>
      <c r="Y340" s="126"/>
      <c r="Z340" s="126"/>
    </row>
    <row r="341" spans="1:26" s="94" customFormat="1" ht="11.25">
      <c r="A341" s="36"/>
      <c r="B341" s="103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126"/>
      <c r="T341" s="126"/>
      <c r="U341" s="126"/>
      <c r="V341" s="126"/>
      <c r="W341" s="126"/>
      <c r="X341" s="126"/>
      <c r="Y341" s="126"/>
      <c r="Z341" s="126"/>
    </row>
    <row r="342" spans="1:26" s="94" customFormat="1" ht="11.25">
      <c r="A342" s="36"/>
      <c r="B342" s="103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126"/>
      <c r="T342" s="126"/>
      <c r="U342" s="126"/>
      <c r="V342" s="126"/>
      <c r="W342" s="126"/>
      <c r="X342" s="126"/>
      <c r="Y342" s="126"/>
      <c r="Z342" s="126"/>
    </row>
    <row r="343" spans="1:26" s="94" customFormat="1" ht="11.25">
      <c r="A343" s="36"/>
      <c r="B343" s="103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126"/>
      <c r="T343" s="126"/>
      <c r="U343" s="126"/>
      <c r="V343" s="126"/>
      <c r="W343" s="126"/>
      <c r="X343" s="126"/>
      <c r="Y343" s="126"/>
      <c r="Z343" s="126"/>
    </row>
    <row r="344" spans="1:26" s="94" customFormat="1" ht="11.25">
      <c r="A344" s="36"/>
      <c r="B344" s="103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126"/>
      <c r="T344" s="126"/>
      <c r="U344" s="126"/>
      <c r="V344" s="126"/>
      <c r="W344" s="126"/>
      <c r="X344" s="126"/>
      <c r="Y344" s="126"/>
      <c r="Z344" s="126"/>
    </row>
    <row r="345" spans="1:26" s="94" customFormat="1" ht="11.25">
      <c r="A345" s="36"/>
      <c r="B345" s="103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126"/>
      <c r="T345" s="126"/>
      <c r="U345" s="126"/>
      <c r="V345" s="126"/>
      <c r="W345" s="126"/>
      <c r="X345" s="126"/>
      <c r="Y345" s="126"/>
      <c r="Z345" s="126"/>
    </row>
    <row r="346" spans="1:26" s="94" customFormat="1" ht="11.25">
      <c r="A346" s="36"/>
      <c r="B346" s="103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126"/>
      <c r="T346" s="126"/>
      <c r="U346" s="126"/>
      <c r="V346" s="126"/>
      <c r="W346" s="126"/>
      <c r="X346" s="126"/>
      <c r="Y346" s="126"/>
      <c r="Z346" s="126"/>
    </row>
    <row r="347" spans="1:26" s="94" customFormat="1" ht="11.25">
      <c r="A347" s="36"/>
      <c r="B347" s="103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126"/>
      <c r="T347" s="126"/>
      <c r="U347" s="126"/>
      <c r="V347" s="126"/>
      <c r="W347" s="126"/>
      <c r="X347" s="126"/>
      <c r="Y347" s="126"/>
      <c r="Z347" s="126"/>
    </row>
    <row r="348" spans="1:26" s="94" customFormat="1" ht="11.25">
      <c r="A348" s="36"/>
      <c r="B348" s="103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126"/>
      <c r="T348" s="126"/>
      <c r="U348" s="126"/>
      <c r="V348" s="126"/>
      <c r="W348" s="126"/>
      <c r="X348" s="126"/>
      <c r="Y348" s="126"/>
      <c r="Z348" s="126"/>
    </row>
    <row r="349" spans="1:26" s="94" customFormat="1" ht="11.25">
      <c r="A349" s="36"/>
      <c r="B349" s="103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126"/>
      <c r="T349" s="126"/>
      <c r="U349" s="126"/>
      <c r="V349" s="126"/>
      <c r="W349" s="126"/>
      <c r="X349" s="126"/>
      <c r="Y349" s="126"/>
      <c r="Z349" s="126"/>
    </row>
    <row r="350" spans="1:26" s="94" customFormat="1" ht="11.25">
      <c r="A350" s="36"/>
      <c r="B350" s="103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126"/>
      <c r="T350" s="126"/>
      <c r="U350" s="126"/>
      <c r="V350" s="126"/>
      <c r="W350" s="126"/>
      <c r="X350" s="126"/>
      <c r="Y350" s="126"/>
      <c r="Z350" s="126"/>
    </row>
    <row r="351" spans="1:26" s="94" customFormat="1" ht="11.25">
      <c r="A351" s="36"/>
      <c r="B351" s="103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126"/>
      <c r="T351" s="126"/>
      <c r="U351" s="126"/>
      <c r="V351" s="126"/>
      <c r="W351" s="126"/>
      <c r="X351" s="126"/>
      <c r="Y351" s="126"/>
      <c r="Z351" s="126"/>
    </row>
    <row r="352" spans="1:26" s="94" customFormat="1" ht="11.25">
      <c r="A352" s="36"/>
      <c r="B352" s="103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126"/>
      <c r="T352" s="126"/>
      <c r="U352" s="126"/>
      <c r="V352" s="126"/>
      <c r="W352" s="126"/>
      <c r="X352" s="126"/>
      <c r="Y352" s="126"/>
      <c r="Z352" s="126"/>
    </row>
    <row r="353" spans="1:26" s="94" customFormat="1" ht="11.25">
      <c r="A353" s="36"/>
      <c r="B353" s="103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126"/>
      <c r="T353" s="126"/>
      <c r="U353" s="126"/>
      <c r="V353" s="126"/>
      <c r="W353" s="126"/>
      <c r="X353" s="126"/>
      <c r="Y353" s="126"/>
      <c r="Z353" s="126"/>
    </row>
    <row r="354" spans="1:26" s="94" customFormat="1" ht="11.25">
      <c r="A354" s="36"/>
      <c r="B354" s="103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126"/>
      <c r="T354" s="126"/>
      <c r="U354" s="126"/>
      <c r="V354" s="126"/>
      <c r="W354" s="126"/>
      <c r="X354" s="126"/>
      <c r="Y354" s="126"/>
      <c r="Z354" s="126"/>
    </row>
    <row r="355" spans="1:26" s="94" customFormat="1" ht="11.25">
      <c r="A355" s="36"/>
      <c r="B355" s="103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126"/>
      <c r="T355" s="126"/>
      <c r="U355" s="126"/>
      <c r="V355" s="126"/>
      <c r="W355" s="126"/>
      <c r="X355" s="126"/>
      <c r="Y355" s="126"/>
      <c r="Z355" s="126"/>
    </row>
    <row r="356" spans="1:26" s="94" customFormat="1" ht="11.25">
      <c r="A356" s="36"/>
      <c r="B356" s="103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126"/>
      <c r="T356" s="126"/>
      <c r="U356" s="126"/>
      <c r="V356" s="126"/>
      <c r="W356" s="126"/>
      <c r="X356" s="126"/>
      <c r="Y356" s="126"/>
      <c r="Z356" s="126"/>
    </row>
    <row r="357" spans="1:26" s="94" customFormat="1" ht="11.25">
      <c r="A357" s="36"/>
      <c r="B357" s="103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126"/>
      <c r="T357" s="126"/>
      <c r="U357" s="126"/>
      <c r="V357" s="126"/>
      <c r="W357" s="126"/>
      <c r="X357" s="126"/>
      <c r="Y357" s="126"/>
      <c r="Z357" s="126"/>
    </row>
    <row r="358" spans="1:26" s="94" customFormat="1" ht="11.25">
      <c r="A358" s="36"/>
      <c r="B358" s="103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126"/>
      <c r="T358" s="126"/>
      <c r="U358" s="126"/>
      <c r="V358" s="126"/>
      <c r="W358" s="126"/>
      <c r="X358" s="126"/>
      <c r="Y358" s="126"/>
      <c r="Z358" s="126"/>
    </row>
    <row r="359" spans="1:26" s="94" customFormat="1" ht="11.25">
      <c r="A359" s="36"/>
      <c r="B359" s="103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126"/>
      <c r="T359" s="126"/>
      <c r="U359" s="126"/>
      <c r="V359" s="126"/>
      <c r="W359" s="126"/>
      <c r="X359" s="126"/>
      <c r="Y359" s="126"/>
      <c r="Z359" s="126"/>
    </row>
    <row r="360" spans="1:26" s="94" customFormat="1" ht="11.25">
      <c r="A360" s="36"/>
      <c r="B360" s="103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126"/>
      <c r="T360" s="126"/>
      <c r="U360" s="126"/>
      <c r="V360" s="126"/>
      <c r="W360" s="126"/>
      <c r="X360" s="126"/>
      <c r="Y360" s="126"/>
      <c r="Z360" s="126"/>
    </row>
    <row r="361" spans="1:26" s="94" customFormat="1" ht="11.25">
      <c r="A361" s="36"/>
      <c r="B361" s="103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126"/>
      <c r="T361" s="126"/>
      <c r="U361" s="126"/>
      <c r="V361" s="126"/>
      <c r="W361" s="126"/>
      <c r="X361" s="126"/>
      <c r="Y361" s="126"/>
      <c r="Z361" s="126"/>
    </row>
    <row r="362" spans="1:26" s="94" customFormat="1" ht="11.25">
      <c r="A362" s="36"/>
      <c r="B362" s="103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126"/>
      <c r="T362" s="126"/>
      <c r="U362" s="126"/>
      <c r="V362" s="126"/>
      <c r="W362" s="126"/>
      <c r="X362" s="126"/>
      <c r="Y362" s="126"/>
      <c r="Z362" s="126"/>
    </row>
    <row r="363" spans="1:26" s="94" customFormat="1" ht="11.25">
      <c r="A363" s="36"/>
      <c r="B363" s="103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126"/>
      <c r="T363" s="126"/>
      <c r="U363" s="126"/>
      <c r="V363" s="126"/>
      <c r="W363" s="126"/>
      <c r="X363" s="126"/>
      <c r="Y363" s="126"/>
      <c r="Z363" s="126"/>
    </row>
    <row r="364" spans="1:26" s="94" customFormat="1" ht="11.25">
      <c r="A364" s="36"/>
      <c r="B364" s="103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126"/>
      <c r="T364" s="126"/>
      <c r="U364" s="126"/>
      <c r="V364" s="126"/>
      <c r="W364" s="126"/>
      <c r="X364" s="126"/>
      <c r="Y364" s="126"/>
      <c r="Z364" s="126"/>
    </row>
    <row r="365" spans="1:26" s="94" customFormat="1" ht="11.25">
      <c r="A365" s="36"/>
      <c r="B365" s="103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126"/>
      <c r="T365" s="126"/>
      <c r="U365" s="126"/>
      <c r="V365" s="126"/>
      <c r="W365" s="126"/>
      <c r="X365" s="126"/>
      <c r="Y365" s="126"/>
      <c r="Z365" s="126"/>
    </row>
    <row r="366" spans="1:26" s="94" customFormat="1" ht="11.25">
      <c r="A366" s="36"/>
      <c r="B366" s="103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126"/>
      <c r="T366" s="126"/>
      <c r="U366" s="126"/>
      <c r="V366" s="126"/>
      <c r="W366" s="126"/>
      <c r="X366" s="126"/>
      <c r="Y366" s="126"/>
      <c r="Z366" s="126"/>
    </row>
    <row r="367" spans="1:26" s="94" customFormat="1" ht="11.25">
      <c r="A367" s="36"/>
      <c r="B367" s="103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126"/>
      <c r="T367" s="126"/>
      <c r="U367" s="126"/>
      <c r="V367" s="126"/>
      <c r="W367" s="126"/>
      <c r="X367" s="126"/>
      <c r="Y367" s="126"/>
      <c r="Z367" s="126"/>
    </row>
    <row r="368" spans="1:26" s="94" customFormat="1" ht="11.25">
      <c r="A368" s="36"/>
      <c r="B368" s="103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126"/>
      <c r="T368" s="126"/>
      <c r="U368" s="126"/>
      <c r="V368" s="126"/>
      <c r="W368" s="126"/>
      <c r="X368" s="126"/>
      <c r="Y368" s="126"/>
      <c r="Z368" s="126"/>
    </row>
    <row r="369" spans="1:26" s="94" customFormat="1" ht="11.25">
      <c r="A369" s="36"/>
      <c r="B369" s="103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126"/>
      <c r="T369" s="126"/>
      <c r="U369" s="126"/>
      <c r="V369" s="126"/>
      <c r="W369" s="126"/>
      <c r="X369" s="126"/>
      <c r="Y369" s="126"/>
      <c r="Z369" s="126"/>
    </row>
    <row r="370" spans="1:26" s="94" customFormat="1" ht="11.25">
      <c r="A370" s="36"/>
      <c r="B370" s="103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126"/>
      <c r="T370" s="126"/>
      <c r="U370" s="126"/>
      <c r="V370" s="126"/>
      <c r="W370" s="126"/>
      <c r="X370" s="126"/>
      <c r="Y370" s="126"/>
      <c r="Z370" s="126"/>
    </row>
    <row r="371" spans="1:26" s="94" customFormat="1" ht="11.25">
      <c r="A371" s="36"/>
      <c r="B371" s="103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126"/>
      <c r="T371" s="126"/>
      <c r="U371" s="126"/>
      <c r="V371" s="126"/>
      <c r="W371" s="126"/>
      <c r="X371" s="126"/>
      <c r="Y371" s="126"/>
      <c r="Z371" s="126"/>
    </row>
    <row r="372" spans="1:26" s="94" customFormat="1" ht="11.25">
      <c r="A372" s="36"/>
      <c r="B372" s="103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126"/>
      <c r="T372" s="126"/>
      <c r="U372" s="126"/>
      <c r="V372" s="126"/>
      <c r="W372" s="126"/>
      <c r="X372" s="126"/>
      <c r="Y372" s="126"/>
      <c r="Z372" s="126"/>
    </row>
    <row r="373" spans="1:26" s="94" customFormat="1" ht="11.25">
      <c r="A373" s="36"/>
      <c r="B373" s="103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126"/>
      <c r="T373" s="126"/>
      <c r="U373" s="126"/>
      <c r="V373" s="126"/>
      <c r="W373" s="126"/>
      <c r="X373" s="126"/>
      <c r="Y373" s="126"/>
      <c r="Z373" s="126"/>
    </row>
    <row r="374" spans="1:26" s="94" customFormat="1" ht="11.25">
      <c r="A374" s="36"/>
      <c r="B374" s="103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126"/>
      <c r="T374" s="126"/>
      <c r="U374" s="126"/>
      <c r="V374" s="126"/>
      <c r="W374" s="126"/>
      <c r="X374" s="126"/>
      <c r="Y374" s="126"/>
      <c r="Z374" s="126"/>
    </row>
    <row r="375" spans="1:26" s="94" customFormat="1" ht="11.25">
      <c r="A375" s="36"/>
      <c r="B375" s="103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126"/>
      <c r="T375" s="126"/>
      <c r="U375" s="126"/>
      <c r="V375" s="126"/>
      <c r="W375" s="126"/>
      <c r="X375" s="126"/>
      <c r="Y375" s="126"/>
      <c r="Z375" s="126"/>
    </row>
    <row r="376" spans="1:26" s="94" customFormat="1" ht="11.25">
      <c r="A376" s="36"/>
      <c r="B376" s="103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126"/>
      <c r="T376" s="126"/>
      <c r="U376" s="126"/>
      <c r="V376" s="126"/>
      <c r="W376" s="126"/>
      <c r="X376" s="126"/>
      <c r="Y376" s="126"/>
      <c r="Z376" s="126"/>
    </row>
    <row r="377" spans="1:26" s="94" customFormat="1" ht="11.25">
      <c r="A377" s="36"/>
      <c r="B377" s="103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126"/>
      <c r="T377" s="126"/>
      <c r="U377" s="126"/>
      <c r="V377" s="126"/>
      <c r="W377" s="126"/>
      <c r="X377" s="126"/>
      <c r="Y377" s="126"/>
      <c r="Z377" s="126"/>
    </row>
    <row r="378" spans="1:26" s="94" customFormat="1" ht="11.25">
      <c r="A378" s="36"/>
      <c r="B378" s="103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126"/>
      <c r="T378" s="126"/>
      <c r="U378" s="126"/>
      <c r="V378" s="126"/>
      <c r="W378" s="126"/>
      <c r="X378" s="126"/>
      <c r="Y378" s="126"/>
      <c r="Z378" s="126"/>
    </row>
    <row r="379" spans="1:26" s="94" customFormat="1" ht="11.25">
      <c r="A379" s="36"/>
      <c r="B379" s="103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126"/>
      <c r="T379" s="126"/>
      <c r="U379" s="126"/>
      <c r="V379" s="126"/>
      <c r="W379" s="126"/>
      <c r="X379" s="126"/>
      <c r="Y379" s="126"/>
      <c r="Z379" s="126"/>
    </row>
    <row r="380" spans="1:26" s="94" customFormat="1" ht="11.25">
      <c r="A380" s="36"/>
      <c r="B380" s="103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126"/>
      <c r="T380" s="126"/>
      <c r="U380" s="126"/>
      <c r="V380" s="126"/>
      <c r="W380" s="126"/>
      <c r="X380" s="126"/>
      <c r="Y380" s="126"/>
      <c r="Z380" s="126"/>
    </row>
    <row r="381" spans="1:26" s="94" customFormat="1" ht="11.25">
      <c r="A381" s="36"/>
      <c r="B381" s="103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126"/>
      <c r="T381" s="126"/>
      <c r="U381" s="126"/>
      <c r="V381" s="126"/>
      <c r="W381" s="126"/>
      <c r="X381" s="126"/>
      <c r="Y381" s="126"/>
      <c r="Z381" s="126"/>
    </row>
    <row r="382" spans="1:26" s="94" customFormat="1" ht="11.25">
      <c r="A382" s="36"/>
      <c r="B382" s="103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126"/>
      <c r="T382" s="126"/>
      <c r="U382" s="126"/>
      <c r="V382" s="126"/>
      <c r="W382" s="126"/>
      <c r="X382" s="126"/>
      <c r="Y382" s="126"/>
      <c r="Z382" s="126"/>
    </row>
    <row r="383" spans="1:26" s="94" customFormat="1" ht="11.25">
      <c r="A383" s="36"/>
      <c r="B383" s="103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126"/>
      <c r="T383" s="126"/>
      <c r="U383" s="126"/>
      <c r="V383" s="126"/>
      <c r="W383" s="126"/>
      <c r="X383" s="126"/>
      <c r="Y383" s="126"/>
      <c r="Z383" s="126"/>
    </row>
    <row r="384" spans="1:26" s="94" customFormat="1" ht="11.25">
      <c r="A384" s="36"/>
      <c r="B384" s="103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126"/>
      <c r="T384" s="126"/>
      <c r="U384" s="126"/>
      <c r="V384" s="126"/>
      <c r="W384" s="126"/>
      <c r="X384" s="126"/>
      <c r="Y384" s="126"/>
      <c r="Z384" s="126"/>
    </row>
    <row r="385" spans="1:26" s="94" customFormat="1" ht="11.25">
      <c r="A385" s="36"/>
      <c r="B385" s="103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126"/>
      <c r="T385" s="126"/>
      <c r="U385" s="126"/>
      <c r="V385" s="126"/>
      <c r="W385" s="126"/>
      <c r="X385" s="126"/>
      <c r="Y385" s="126"/>
      <c r="Z385" s="126"/>
    </row>
    <row r="386" spans="1:26" s="94" customFormat="1" ht="11.25">
      <c r="A386" s="36"/>
      <c r="B386" s="103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126"/>
      <c r="T386" s="126"/>
      <c r="U386" s="126"/>
      <c r="V386" s="126"/>
      <c r="W386" s="126"/>
      <c r="X386" s="126"/>
      <c r="Y386" s="126"/>
      <c r="Z386" s="126"/>
    </row>
    <row r="387" spans="1:26" s="94" customFormat="1" ht="11.25">
      <c r="A387" s="36"/>
      <c r="B387" s="103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126"/>
      <c r="T387" s="126"/>
      <c r="U387" s="126"/>
      <c r="V387" s="126"/>
      <c r="W387" s="126"/>
      <c r="X387" s="126"/>
      <c r="Y387" s="126"/>
      <c r="Z387" s="126"/>
    </row>
    <row r="388" spans="1:26" s="94" customFormat="1" ht="11.25">
      <c r="A388" s="36"/>
      <c r="B388" s="103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126"/>
      <c r="T388" s="126"/>
      <c r="U388" s="126"/>
      <c r="V388" s="126"/>
      <c r="W388" s="126"/>
      <c r="X388" s="126"/>
      <c r="Y388" s="126"/>
      <c r="Z388" s="126"/>
    </row>
    <row r="389" spans="1:26" s="94" customFormat="1" ht="11.25">
      <c r="A389" s="36"/>
      <c r="B389" s="103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126"/>
      <c r="T389" s="126"/>
      <c r="U389" s="126"/>
      <c r="V389" s="126"/>
      <c r="W389" s="126"/>
      <c r="X389" s="126"/>
      <c r="Y389" s="126"/>
      <c r="Z389" s="126"/>
    </row>
    <row r="390" spans="1:26" s="94" customFormat="1" ht="11.25">
      <c r="A390" s="36"/>
      <c r="B390" s="103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126"/>
      <c r="T390" s="126"/>
      <c r="U390" s="126"/>
      <c r="V390" s="126"/>
      <c r="W390" s="126"/>
      <c r="X390" s="126"/>
      <c r="Y390" s="126"/>
      <c r="Z390" s="126"/>
    </row>
    <row r="391" spans="1:26" s="94" customFormat="1" ht="11.25">
      <c r="A391" s="36"/>
      <c r="B391" s="103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126"/>
      <c r="T391" s="126"/>
      <c r="U391" s="126"/>
      <c r="V391" s="126"/>
      <c r="W391" s="126"/>
      <c r="X391" s="126"/>
      <c r="Y391" s="126"/>
      <c r="Z391" s="126"/>
    </row>
    <row r="392" spans="1:26" s="94" customFormat="1" ht="11.25">
      <c r="A392" s="36"/>
      <c r="B392" s="103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126"/>
      <c r="T392" s="126"/>
      <c r="U392" s="126"/>
      <c r="V392" s="126"/>
      <c r="W392" s="126"/>
      <c r="X392" s="126"/>
      <c r="Y392" s="126"/>
      <c r="Z392" s="126"/>
    </row>
    <row r="393" spans="1:26" s="94" customFormat="1" ht="11.25">
      <c r="A393" s="36"/>
      <c r="B393" s="103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126"/>
      <c r="T393" s="126"/>
      <c r="U393" s="126"/>
      <c r="V393" s="126"/>
      <c r="W393" s="126"/>
      <c r="X393" s="126"/>
      <c r="Y393" s="126"/>
      <c r="Z393" s="126"/>
    </row>
    <row r="394" spans="1:26" s="94" customFormat="1" ht="11.25">
      <c r="A394" s="36"/>
      <c r="B394" s="103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126"/>
      <c r="T394" s="126"/>
      <c r="U394" s="126"/>
      <c r="V394" s="126"/>
      <c r="W394" s="126"/>
      <c r="X394" s="126"/>
      <c r="Y394" s="126"/>
      <c r="Z394" s="126"/>
    </row>
    <row r="395" spans="1:26" s="94" customFormat="1" ht="11.25">
      <c r="A395" s="36"/>
      <c r="B395" s="103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126"/>
      <c r="T395" s="126"/>
      <c r="U395" s="126"/>
      <c r="V395" s="126"/>
      <c r="W395" s="126"/>
      <c r="X395" s="126"/>
      <c r="Y395" s="126"/>
      <c r="Z395" s="126"/>
    </row>
    <row r="396" spans="1:26" s="94" customFormat="1" ht="11.25">
      <c r="A396" s="36"/>
      <c r="B396" s="103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126"/>
      <c r="T396" s="126"/>
      <c r="U396" s="126"/>
      <c r="V396" s="126"/>
      <c r="W396" s="126"/>
      <c r="X396" s="126"/>
      <c r="Y396" s="126"/>
      <c r="Z396" s="126"/>
    </row>
    <row r="397" spans="1:26" s="94" customFormat="1" ht="11.25">
      <c r="A397" s="36"/>
      <c r="B397" s="103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126"/>
      <c r="T397" s="126"/>
      <c r="U397" s="126"/>
      <c r="V397" s="126"/>
      <c r="W397" s="126"/>
      <c r="X397" s="126"/>
      <c r="Y397" s="126"/>
      <c r="Z397" s="126"/>
    </row>
    <row r="398" spans="1:26" s="94" customFormat="1" ht="11.25">
      <c r="A398" s="36"/>
      <c r="B398" s="103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126"/>
      <c r="T398" s="126"/>
      <c r="U398" s="126"/>
      <c r="V398" s="126"/>
      <c r="W398" s="126"/>
      <c r="X398" s="126"/>
      <c r="Y398" s="126"/>
      <c r="Z398" s="126"/>
    </row>
    <row r="399" spans="1:26" s="94" customFormat="1" ht="11.25">
      <c r="A399" s="36"/>
      <c r="B399" s="103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126"/>
      <c r="T399" s="126"/>
      <c r="U399" s="126"/>
      <c r="V399" s="126"/>
      <c r="W399" s="126"/>
      <c r="X399" s="126"/>
      <c r="Y399" s="126"/>
      <c r="Z399" s="126"/>
    </row>
    <row r="400" spans="1:26" s="94" customFormat="1" ht="11.25">
      <c r="A400" s="36"/>
      <c r="B400" s="103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126"/>
      <c r="T400" s="126"/>
      <c r="U400" s="126"/>
      <c r="V400" s="126"/>
      <c r="W400" s="126"/>
      <c r="X400" s="126"/>
      <c r="Y400" s="126"/>
      <c r="Z400" s="126"/>
    </row>
    <row r="401" spans="1:26" s="94" customFormat="1" ht="11.25">
      <c r="A401" s="36"/>
      <c r="B401" s="103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126"/>
      <c r="T401" s="126"/>
      <c r="U401" s="126"/>
      <c r="V401" s="126"/>
      <c r="W401" s="126"/>
      <c r="X401" s="126"/>
      <c r="Y401" s="126"/>
      <c r="Z401" s="126"/>
    </row>
    <row r="402" spans="1:26" s="94" customFormat="1" ht="11.25">
      <c r="A402" s="36"/>
      <c r="B402" s="103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126"/>
      <c r="T402" s="126"/>
      <c r="U402" s="126"/>
      <c r="V402" s="126"/>
      <c r="W402" s="126"/>
      <c r="X402" s="126"/>
      <c r="Y402" s="126"/>
      <c r="Z402" s="126"/>
    </row>
    <row r="403" spans="1:26" s="94" customFormat="1" ht="11.25">
      <c r="A403" s="36"/>
      <c r="B403" s="103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126"/>
      <c r="T403" s="126"/>
      <c r="U403" s="126"/>
      <c r="V403" s="126"/>
      <c r="W403" s="126"/>
      <c r="X403" s="126"/>
      <c r="Y403" s="126"/>
      <c r="Z403" s="126"/>
    </row>
    <row r="404" spans="1:26" s="94" customFormat="1" ht="11.25">
      <c r="A404" s="36"/>
      <c r="B404" s="103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126"/>
      <c r="T404" s="126"/>
      <c r="U404" s="126"/>
      <c r="V404" s="126"/>
      <c r="W404" s="126"/>
      <c r="X404" s="126"/>
      <c r="Y404" s="126"/>
      <c r="Z404" s="126"/>
    </row>
    <row r="405" spans="1:26" s="94" customFormat="1" ht="11.25">
      <c r="A405" s="36"/>
      <c r="B405" s="103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126"/>
      <c r="T405" s="126"/>
      <c r="U405" s="126"/>
      <c r="V405" s="126"/>
      <c r="W405" s="126"/>
      <c r="X405" s="126"/>
      <c r="Y405" s="126"/>
      <c r="Z405" s="126"/>
    </row>
    <row r="406" spans="1:26" s="94" customFormat="1" ht="11.25">
      <c r="A406" s="36"/>
      <c r="B406" s="103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126"/>
      <c r="T406" s="126"/>
      <c r="U406" s="126"/>
      <c r="V406" s="126"/>
      <c r="W406" s="126"/>
      <c r="X406" s="126"/>
      <c r="Y406" s="126"/>
      <c r="Z406" s="126"/>
    </row>
    <row r="407" spans="1:26" s="94" customFormat="1" ht="11.25">
      <c r="A407" s="36"/>
      <c r="B407" s="103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126"/>
      <c r="T407" s="126"/>
      <c r="U407" s="126"/>
      <c r="V407" s="126"/>
      <c r="W407" s="126"/>
      <c r="X407" s="126"/>
      <c r="Y407" s="126"/>
      <c r="Z407" s="126"/>
    </row>
    <row r="408" spans="1:26" s="94" customFormat="1" ht="11.25">
      <c r="A408" s="36"/>
      <c r="B408" s="103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126"/>
      <c r="T408" s="126"/>
      <c r="U408" s="126"/>
      <c r="V408" s="126"/>
      <c r="W408" s="126"/>
      <c r="X408" s="126"/>
      <c r="Y408" s="126"/>
      <c r="Z408" s="126"/>
    </row>
    <row r="409" spans="1:26" s="94" customFormat="1" ht="11.25">
      <c r="A409" s="36"/>
      <c r="B409" s="103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126"/>
      <c r="T409" s="126"/>
      <c r="U409" s="126"/>
      <c r="V409" s="126"/>
      <c r="W409" s="126"/>
      <c r="X409" s="126"/>
      <c r="Y409" s="126"/>
      <c r="Z409" s="126"/>
    </row>
    <row r="410" spans="1:26" s="94" customFormat="1" ht="11.25">
      <c r="A410" s="36"/>
      <c r="B410" s="103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126"/>
      <c r="T410" s="126"/>
      <c r="U410" s="126"/>
      <c r="V410" s="126"/>
      <c r="W410" s="126"/>
      <c r="X410" s="126"/>
      <c r="Y410" s="126"/>
      <c r="Z410" s="126"/>
    </row>
    <row r="411" spans="1:26" s="94" customFormat="1" ht="11.25">
      <c r="A411" s="36"/>
      <c r="B411" s="103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126"/>
      <c r="T411" s="126"/>
      <c r="U411" s="126"/>
      <c r="V411" s="126"/>
      <c r="W411" s="126"/>
      <c r="X411" s="126"/>
      <c r="Y411" s="126"/>
      <c r="Z411" s="126"/>
    </row>
    <row r="412" spans="1:26" s="94" customFormat="1" ht="11.25">
      <c r="A412" s="36"/>
      <c r="B412" s="103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126"/>
      <c r="T412" s="126"/>
      <c r="U412" s="126"/>
      <c r="V412" s="126"/>
      <c r="W412" s="126"/>
      <c r="X412" s="126"/>
      <c r="Y412" s="126"/>
      <c r="Z412" s="126"/>
    </row>
    <row r="413" spans="1:26" s="94" customFormat="1" ht="11.25">
      <c r="A413" s="36"/>
      <c r="B413" s="103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126"/>
      <c r="T413" s="126"/>
      <c r="U413" s="126"/>
      <c r="V413" s="126"/>
      <c r="W413" s="126"/>
      <c r="X413" s="126"/>
      <c r="Y413" s="126"/>
      <c r="Z413" s="126"/>
    </row>
    <row r="414" spans="1:26" s="94" customFormat="1" ht="11.25">
      <c r="A414" s="36"/>
      <c r="B414" s="103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126"/>
      <c r="T414" s="126"/>
      <c r="U414" s="126"/>
      <c r="V414" s="126"/>
      <c r="W414" s="126"/>
      <c r="X414" s="126"/>
      <c r="Y414" s="126"/>
      <c r="Z414" s="126"/>
    </row>
    <row r="415" spans="1:26" s="94" customFormat="1" ht="11.25">
      <c r="A415" s="36"/>
      <c r="B415" s="103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126"/>
      <c r="T415" s="126"/>
      <c r="U415" s="126"/>
      <c r="V415" s="126"/>
      <c r="W415" s="126"/>
      <c r="X415" s="126"/>
      <c r="Y415" s="126"/>
      <c r="Z415" s="126"/>
    </row>
    <row r="416" spans="1:26" s="94" customFormat="1" ht="11.25">
      <c r="A416" s="36"/>
      <c r="B416" s="103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126"/>
      <c r="T416" s="126"/>
      <c r="U416" s="126"/>
      <c r="V416" s="126"/>
      <c r="W416" s="126"/>
      <c r="X416" s="126"/>
      <c r="Y416" s="126"/>
      <c r="Z416" s="126"/>
    </row>
    <row r="417" spans="1:26" s="94" customFormat="1" ht="11.25">
      <c r="A417" s="36"/>
      <c r="B417" s="103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126"/>
      <c r="T417" s="126"/>
      <c r="U417" s="126"/>
      <c r="V417" s="126"/>
      <c r="W417" s="126"/>
      <c r="X417" s="126"/>
      <c r="Y417" s="126"/>
      <c r="Z417" s="126"/>
    </row>
    <row r="418" spans="1:26" s="94" customFormat="1" ht="11.25">
      <c r="A418" s="36"/>
      <c r="B418" s="103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126"/>
      <c r="T418" s="126"/>
      <c r="U418" s="126"/>
      <c r="V418" s="126"/>
      <c r="W418" s="126"/>
      <c r="X418" s="126"/>
      <c r="Y418" s="126"/>
      <c r="Z418" s="126"/>
    </row>
    <row r="419" spans="1:26" s="94" customFormat="1" ht="11.25">
      <c r="A419" s="36"/>
      <c r="B419" s="103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126"/>
      <c r="T419" s="126"/>
      <c r="U419" s="126"/>
      <c r="V419" s="126"/>
      <c r="W419" s="126"/>
      <c r="X419" s="126"/>
      <c r="Y419" s="126"/>
      <c r="Z419" s="126"/>
    </row>
    <row r="420" spans="1:26" s="94" customFormat="1" ht="11.25">
      <c r="A420" s="36"/>
      <c r="B420" s="103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126"/>
      <c r="T420" s="126"/>
      <c r="U420" s="126"/>
      <c r="V420" s="126"/>
      <c r="W420" s="126"/>
      <c r="X420" s="126"/>
      <c r="Y420" s="126"/>
      <c r="Z420" s="126"/>
    </row>
    <row r="421" spans="1:26" s="94" customFormat="1" ht="11.25">
      <c r="A421" s="36"/>
      <c r="B421" s="103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126"/>
      <c r="T421" s="126"/>
      <c r="U421" s="126"/>
      <c r="V421" s="126"/>
      <c r="W421" s="126"/>
      <c r="X421" s="126"/>
      <c r="Y421" s="126"/>
      <c r="Z421" s="126"/>
    </row>
    <row r="422" spans="1:26" s="94" customFormat="1" ht="11.25">
      <c r="A422" s="36"/>
      <c r="B422" s="103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126"/>
      <c r="T422" s="126"/>
      <c r="U422" s="126"/>
      <c r="V422" s="126"/>
      <c r="W422" s="126"/>
      <c r="X422" s="126"/>
      <c r="Y422" s="126"/>
      <c r="Z422" s="126"/>
    </row>
    <row r="423" spans="1:26" s="94" customFormat="1" ht="11.25">
      <c r="A423" s="36"/>
      <c r="B423" s="103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126"/>
      <c r="T423" s="126"/>
      <c r="U423" s="126"/>
      <c r="V423" s="126"/>
      <c r="W423" s="126"/>
      <c r="X423" s="126"/>
      <c r="Y423" s="126"/>
      <c r="Z423" s="126"/>
    </row>
    <row r="424" spans="1:26" s="94" customFormat="1" ht="11.25">
      <c r="A424" s="36"/>
      <c r="B424" s="103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126"/>
      <c r="T424" s="126"/>
      <c r="U424" s="126"/>
      <c r="V424" s="126"/>
      <c r="W424" s="126"/>
      <c r="X424" s="126"/>
      <c r="Y424" s="126"/>
      <c r="Z424" s="126"/>
    </row>
    <row r="425" spans="1:26" s="94" customFormat="1" ht="11.25">
      <c r="A425" s="36"/>
      <c r="B425" s="103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126"/>
      <c r="T425" s="126"/>
      <c r="U425" s="126"/>
      <c r="V425" s="126"/>
      <c r="W425" s="126"/>
      <c r="X425" s="126"/>
      <c r="Y425" s="126"/>
      <c r="Z425" s="126"/>
    </row>
    <row r="426" spans="1:26" s="94" customFormat="1" ht="11.25">
      <c r="A426" s="36"/>
      <c r="B426" s="103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126"/>
      <c r="T426" s="126"/>
      <c r="U426" s="126"/>
      <c r="V426" s="126"/>
      <c r="W426" s="126"/>
      <c r="X426" s="126"/>
      <c r="Y426" s="126"/>
      <c r="Z426" s="126"/>
    </row>
    <row r="427" spans="1:26" s="94" customFormat="1" ht="11.25">
      <c r="A427" s="36"/>
      <c r="B427" s="103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126"/>
      <c r="T427" s="126"/>
      <c r="U427" s="126"/>
      <c r="V427" s="126"/>
      <c r="W427" s="126"/>
      <c r="X427" s="126"/>
      <c r="Y427" s="126"/>
      <c r="Z427" s="126"/>
    </row>
    <row r="428" spans="1:26" s="94" customFormat="1" ht="11.25">
      <c r="A428" s="36"/>
      <c r="B428" s="103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126"/>
      <c r="T428" s="126"/>
      <c r="U428" s="126"/>
      <c r="V428" s="126"/>
      <c r="W428" s="126"/>
      <c r="X428" s="126"/>
      <c r="Y428" s="126"/>
      <c r="Z428" s="126"/>
    </row>
    <row r="429" spans="1:26" s="94" customFormat="1" ht="11.25">
      <c r="A429" s="36"/>
      <c r="B429" s="103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126"/>
      <c r="T429" s="126"/>
      <c r="U429" s="126"/>
      <c r="V429" s="126"/>
      <c r="W429" s="126"/>
      <c r="X429" s="126"/>
      <c r="Y429" s="126"/>
      <c r="Z429" s="126"/>
    </row>
    <row r="430" spans="1:26" s="94" customFormat="1" ht="11.25">
      <c r="A430" s="36"/>
      <c r="B430" s="103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126"/>
      <c r="T430" s="126"/>
      <c r="U430" s="126"/>
      <c r="V430" s="126"/>
      <c r="W430" s="126"/>
      <c r="X430" s="126"/>
      <c r="Y430" s="126"/>
      <c r="Z430" s="126"/>
    </row>
    <row r="431" spans="1:26" s="94" customFormat="1" ht="11.25">
      <c r="A431" s="36"/>
      <c r="B431" s="103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126"/>
      <c r="T431" s="126"/>
      <c r="U431" s="126"/>
      <c r="V431" s="126"/>
      <c r="W431" s="126"/>
      <c r="X431" s="126"/>
      <c r="Y431" s="126"/>
      <c r="Z431" s="126"/>
    </row>
    <row r="432" spans="1:26" s="94" customFormat="1" ht="11.25">
      <c r="A432" s="36"/>
      <c r="B432" s="103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126"/>
      <c r="T432" s="126"/>
      <c r="U432" s="126"/>
      <c r="V432" s="126"/>
      <c r="W432" s="126"/>
      <c r="X432" s="126"/>
      <c r="Y432" s="126"/>
      <c r="Z432" s="126"/>
    </row>
    <row r="433" spans="1:26" s="94" customFormat="1" ht="11.25">
      <c r="A433" s="36"/>
      <c r="B433" s="103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126"/>
      <c r="T433" s="126"/>
      <c r="U433" s="126"/>
      <c r="V433" s="126"/>
      <c r="W433" s="126"/>
      <c r="X433" s="126"/>
      <c r="Y433" s="126"/>
      <c r="Z433" s="126"/>
    </row>
    <row r="434" spans="1:26" s="94" customFormat="1" ht="11.25">
      <c r="A434" s="36"/>
      <c r="B434" s="103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126"/>
      <c r="T434" s="126"/>
      <c r="U434" s="126"/>
      <c r="V434" s="126"/>
      <c r="W434" s="126"/>
      <c r="X434" s="126"/>
      <c r="Y434" s="126"/>
      <c r="Z434" s="126"/>
    </row>
    <row r="435" spans="1:26" s="94" customFormat="1" ht="11.25">
      <c r="A435" s="36"/>
      <c r="B435" s="103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126"/>
      <c r="T435" s="126"/>
      <c r="U435" s="126"/>
      <c r="V435" s="126"/>
      <c r="W435" s="126"/>
      <c r="X435" s="126"/>
      <c r="Y435" s="126"/>
      <c r="Z435" s="126"/>
    </row>
    <row r="436" spans="1:26" s="94" customFormat="1" ht="11.25">
      <c r="A436" s="36"/>
      <c r="B436" s="103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126"/>
      <c r="T436" s="126"/>
      <c r="U436" s="126"/>
      <c r="V436" s="126"/>
      <c r="W436" s="126"/>
      <c r="X436" s="126"/>
      <c r="Y436" s="126"/>
      <c r="Z436" s="126"/>
    </row>
    <row r="437" spans="1:26" s="94" customFormat="1" ht="11.25">
      <c r="A437" s="36"/>
      <c r="B437" s="103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126"/>
      <c r="T437" s="126"/>
      <c r="U437" s="126"/>
      <c r="V437" s="126"/>
      <c r="W437" s="126"/>
      <c r="X437" s="126"/>
      <c r="Y437" s="126"/>
      <c r="Z437" s="126"/>
    </row>
    <row r="438" spans="1:26" s="94" customFormat="1" ht="11.25">
      <c r="A438" s="36"/>
      <c r="B438" s="103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126"/>
      <c r="T438" s="126"/>
      <c r="U438" s="126"/>
      <c r="V438" s="126"/>
      <c r="W438" s="126"/>
      <c r="X438" s="126"/>
      <c r="Y438" s="126"/>
      <c r="Z438" s="126"/>
    </row>
    <row r="439" spans="1:26" s="94" customFormat="1" ht="11.25">
      <c r="A439" s="36"/>
      <c r="B439" s="103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126"/>
      <c r="T439" s="126"/>
      <c r="U439" s="126"/>
      <c r="V439" s="126"/>
      <c r="W439" s="126"/>
      <c r="X439" s="126"/>
      <c r="Y439" s="126"/>
      <c r="Z439" s="126"/>
    </row>
    <row r="440" spans="1:26" s="94" customFormat="1" ht="11.25">
      <c r="A440" s="36"/>
      <c r="B440" s="103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126"/>
      <c r="T440" s="126"/>
      <c r="U440" s="126"/>
      <c r="V440" s="126"/>
      <c r="W440" s="126"/>
      <c r="X440" s="126"/>
      <c r="Y440" s="126"/>
      <c r="Z440" s="126"/>
    </row>
    <row r="441" spans="1:26" s="94" customFormat="1" ht="11.25">
      <c r="A441" s="36"/>
      <c r="B441" s="103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126"/>
      <c r="T441" s="126"/>
      <c r="U441" s="126"/>
      <c r="V441" s="126"/>
      <c r="W441" s="126"/>
      <c r="X441" s="126"/>
      <c r="Y441" s="126"/>
      <c r="Z441" s="126"/>
    </row>
    <row r="442" spans="1:26" s="94" customFormat="1" ht="11.25">
      <c r="A442" s="36"/>
      <c r="B442" s="103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126"/>
      <c r="T442" s="126"/>
      <c r="U442" s="126"/>
      <c r="V442" s="126"/>
      <c r="W442" s="126"/>
      <c r="X442" s="126"/>
      <c r="Y442" s="126"/>
      <c r="Z442" s="126"/>
    </row>
    <row r="443" spans="1:26" s="94" customFormat="1" ht="11.25">
      <c r="A443" s="36"/>
      <c r="B443" s="103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126"/>
      <c r="T443" s="126"/>
      <c r="U443" s="126"/>
      <c r="V443" s="126"/>
      <c r="W443" s="126"/>
      <c r="X443" s="126"/>
      <c r="Y443" s="126"/>
      <c r="Z443" s="126"/>
    </row>
    <row r="444" spans="1:26" s="94" customFormat="1" ht="11.25">
      <c r="A444" s="36"/>
      <c r="B444" s="103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126"/>
      <c r="T444" s="126"/>
      <c r="U444" s="126"/>
      <c r="V444" s="126"/>
      <c r="W444" s="126"/>
      <c r="X444" s="126"/>
      <c r="Y444" s="126"/>
      <c r="Z444" s="126"/>
    </row>
    <row r="445" spans="1:26" s="94" customFormat="1" ht="11.25">
      <c r="A445" s="36"/>
      <c r="B445" s="103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126"/>
      <c r="T445" s="126"/>
      <c r="U445" s="126"/>
      <c r="V445" s="126"/>
      <c r="W445" s="126"/>
      <c r="X445" s="126"/>
      <c r="Y445" s="126"/>
      <c r="Z445" s="126"/>
    </row>
    <row r="446" spans="1:26" s="94" customFormat="1" ht="11.25">
      <c r="A446" s="36"/>
      <c r="B446" s="103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126"/>
      <c r="T446" s="126"/>
      <c r="U446" s="126"/>
      <c r="V446" s="126"/>
      <c r="W446" s="126"/>
      <c r="X446" s="126"/>
      <c r="Y446" s="126"/>
      <c r="Z446" s="126"/>
    </row>
    <row r="447" spans="1:26" s="94" customFormat="1" ht="11.25">
      <c r="A447" s="36"/>
      <c r="B447" s="103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126"/>
      <c r="T447" s="126"/>
      <c r="U447" s="126"/>
      <c r="V447" s="126"/>
      <c r="W447" s="126"/>
      <c r="X447" s="126"/>
      <c r="Y447" s="126"/>
      <c r="Z447" s="126"/>
    </row>
    <row r="448" spans="1:26" s="94" customFormat="1" ht="11.25">
      <c r="A448" s="36"/>
      <c r="B448" s="103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126"/>
      <c r="T448" s="126"/>
      <c r="U448" s="126"/>
      <c r="V448" s="126"/>
      <c r="W448" s="126"/>
      <c r="X448" s="126"/>
      <c r="Y448" s="126"/>
      <c r="Z448" s="126"/>
    </row>
    <row r="449" spans="1:26" s="94" customFormat="1" ht="11.25">
      <c r="A449" s="36"/>
      <c r="B449" s="103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126"/>
      <c r="T449" s="126"/>
      <c r="U449" s="126"/>
      <c r="V449" s="126"/>
      <c r="W449" s="126"/>
      <c r="X449" s="126"/>
      <c r="Y449" s="126"/>
      <c r="Z449" s="126"/>
    </row>
    <row r="450" spans="1:26" s="94" customFormat="1" ht="11.25">
      <c r="A450" s="36"/>
      <c r="B450" s="103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126"/>
      <c r="T450" s="126"/>
      <c r="U450" s="126"/>
      <c r="V450" s="126"/>
      <c r="W450" s="126"/>
      <c r="X450" s="126"/>
      <c r="Y450" s="126"/>
      <c r="Z450" s="126"/>
    </row>
    <row r="451" spans="1:26" s="94" customFormat="1" ht="11.25">
      <c r="A451" s="36"/>
      <c r="B451" s="103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126"/>
      <c r="T451" s="126"/>
      <c r="U451" s="126"/>
      <c r="V451" s="126"/>
      <c r="W451" s="126"/>
      <c r="X451" s="126"/>
      <c r="Y451" s="126"/>
      <c r="Z451" s="126"/>
    </row>
    <row r="452" spans="1:26" s="94" customFormat="1" ht="11.25">
      <c r="A452" s="36"/>
      <c r="B452" s="103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126"/>
      <c r="T452" s="126"/>
      <c r="U452" s="126"/>
      <c r="V452" s="126"/>
      <c r="W452" s="126"/>
      <c r="X452" s="126"/>
      <c r="Y452" s="126"/>
      <c r="Z452" s="126"/>
    </row>
    <row r="453" spans="1:26" s="94" customFormat="1" ht="11.25">
      <c r="A453" s="36"/>
      <c r="B453" s="103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126"/>
      <c r="T453" s="126"/>
      <c r="U453" s="126"/>
      <c r="V453" s="126"/>
      <c r="W453" s="126"/>
      <c r="X453" s="126"/>
      <c r="Y453" s="126"/>
      <c r="Z453" s="126"/>
    </row>
    <row r="454" spans="1:26" s="94" customFormat="1" ht="11.25">
      <c r="A454" s="36"/>
      <c r="B454" s="103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126"/>
      <c r="T454" s="126"/>
      <c r="U454" s="126"/>
      <c r="V454" s="126"/>
      <c r="W454" s="126"/>
      <c r="X454" s="126"/>
      <c r="Y454" s="126"/>
      <c r="Z454" s="126"/>
    </row>
    <row r="455" spans="1:26" s="94" customFormat="1" ht="11.25">
      <c r="A455" s="36"/>
      <c r="B455" s="103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126"/>
      <c r="T455" s="126"/>
      <c r="U455" s="126"/>
      <c r="V455" s="126"/>
      <c r="W455" s="126"/>
      <c r="X455" s="126"/>
      <c r="Y455" s="126"/>
      <c r="Z455" s="126"/>
    </row>
    <row r="456" spans="1:26" s="94" customFormat="1" ht="11.25">
      <c r="A456" s="36"/>
      <c r="B456" s="103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126"/>
      <c r="T456" s="126"/>
      <c r="U456" s="126"/>
      <c r="V456" s="126"/>
      <c r="W456" s="126"/>
      <c r="X456" s="126"/>
      <c r="Y456" s="126"/>
      <c r="Z456" s="126"/>
    </row>
    <row r="457" spans="1:26" s="94" customFormat="1" ht="11.25">
      <c r="A457" s="36"/>
      <c r="B457" s="103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126"/>
      <c r="T457" s="126"/>
      <c r="U457" s="126"/>
      <c r="V457" s="126"/>
      <c r="W457" s="126"/>
      <c r="X457" s="126"/>
      <c r="Y457" s="126"/>
      <c r="Z457" s="126"/>
    </row>
    <row r="458" spans="1:26" s="94" customFormat="1" ht="11.25">
      <c r="A458" s="36"/>
      <c r="B458" s="103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126"/>
      <c r="T458" s="126"/>
      <c r="U458" s="126"/>
      <c r="V458" s="126"/>
      <c r="W458" s="126"/>
      <c r="X458" s="126"/>
      <c r="Y458" s="126"/>
      <c r="Z458" s="126"/>
    </row>
    <row r="459" spans="1:26" s="94" customFormat="1" ht="11.25">
      <c r="A459" s="36"/>
      <c r="B459" s="103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126"/>
      <c r="T459" s="126"/>
      <c r="U459" s="126"/>
      <c r="V459" s="126"/>
      <c r="W459" s="126"/>
      <c r="X459" s="126"/>
      <c r="Y459" s="126"/>
      <c r="Z459" s="126"/>
    </row>
    <row r="460" spans="1:26" s="94" customFormat="1" ht="11.25">
      <c r="A460" s="36"/>
      <c r="B460" s="103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126"/>
      <c r="T460" s="126"/>
      <c r="U460" s="126"/>
      <c r="V460" s="126"/>
      <c r="W460" s="126"/>
      <c r="X460" s="126"/>
      <c r="Y460" s="126"/>
      <c r="Z460" s="126"/>
    </row>
    <row r="461" spans="1:26" s="94" customFormat="1" ht="11.25">
      <c r="A461" s="36"/>
      <c r="B461" s="103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126"/>
      <c r="T461" s="126"/>
      <c r="U461" s="126"/>
      <c r="V461" s="126"/>
      <c r="W461" s="126"/>
      <c r="X461" s="126"/>
      <c r="Y461" s="126"/>
      <c r="Z461" s="126"/>
    </row>
    <row r="462" spans="1:26" s="94" customFormat="1" ht="11.25">
      <c r="A462" s="36"/>
      <c r="B462" s="103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126"/>
      <c r="T462" s="126"/>
      <c r="U462" s="126"/>
      <c r="V462" s="126"/>
      <c r="W462" s="126"/>
      <c r="X462" s="126"/>
      <c r="Y462" s="126"/>
      <c r="Z462" s="126"/>
    </row>
    <row r="463" spans="1:26" s="94" customFormat="1" ht="11.25">
      <c r="A463" s="36"/>
      <c r="B463" s="103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126"/>
      <c r="T463" s="126"/>
      <c r="U463" s="126"/>
      <c r="V463" s="126"/>
      <c r="W463" s="126"/>
      <c r="X463" s="126"/>
      <c r="Y463" s="126"/>
      <c r="Z463" s="126"/>
    </row>
    <row r="464" spans="1:26" s="94" customFormat="1" ht="11.25">
      <c r="A464" s="36"/>
      <c r="B464" s="103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126"/>
      <c r="T464" s="126"/>
      <c r="U464" s="126"/>
      <c r="V464" s="126"/>
      <c r="W464" s="126"/>
      <c r="X464" s="126"/>
      <c r="Y464" s="126"/>
      <c r="Z464" s="126"/>
    </row>
    <row r="465" spans="1:26" s="94" customFormat="1" ht="11.25">
      <c r="A465" s="36"/>
      <c r="B465" s="103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126"/>
      <c r="T465" s="126"/>
      <c r="U465" s="126"/>
      <c r="V465" s="126"/>
      <c r="W465" s="126"/>
      <c r="X465" s="126"/>
      <c r="Y465" s="126"/>
      <c r="Z465" s="126"/>
    </row>
    <row r="466" spans="1:26" s="94" customFormat="1" ht="11.25">
      <c r="A466" s="36"/>
      <c r="B466" s="103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126"/>
      <c r="T466" s="126"/>
      <c r="U466" s="126"/>
      <c r="V466" s="126"/>
      <c r="W466" s="126"/>
      <c r="X466" s="126"/>
      <c r="Y466" s="126"/>
      <c r="Z466" s="126"/>
    </row>
    <row r="467" spans="1:26" s="94" customFormat="1" ht="11.25">
      <c r="A467" s="36"/>
      <c r="B467" s="103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126"/>
      <c r="T467" s="126"/>
      <c r="U467" s="126"/>
      <c r="V467" s="126"/>
      <c r="W467" s="126"/>
      <c r="X467" s="126"/>
      <c r="Y467" s="126"/>
      <c r="Z467" s="126"/>
    </row>
    <row r="468" spans="1:26" s="94" customFormat="1" ht="11.25">
      <c r="A468" s="36"/>
      <c r="B468" s="103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126"/>
      <c r="T468" s="126"/>
      <c r="U468" s="126"/>
      <c r="V468" s="126"/>
      <c r="W468" s="126"/>
      <c r="X468" s="126"/>
      <c r="Y468" s="126"/>
      <c r="Z468" s="126"/>
    </row>
    <row r="469" spans="1:26" s="94" customFormat="1" ht="11.25">
      <c r="A469" s="36"/>
      <c r="B469" s="103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126"/>
      <c r="T469" s="126"/>
      <c r="U469" s="126"/>
      <c r="V469" s="126"/>
      <c r="W469" s="126"/>
      <c r="X469" s="126"/>
      <c r="Y469" s="126"/>
      <c r="Z469" s="126"/>
    </row>
    <row r="470" spans="1:26" s="94" customFormat="1" ht="11.25">
      <c r="A470" s="36"/>
      <c r="B470" s="103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126"/>
      <c r="T470" s="126"/>
      <c r="U470" s="126"/>
      <c r="V470" s="126"/>
      <c r="W470" s="126"/>
      <c r="X470" s="126"/>
      <c r="Y470" s="126"/>
      <c r="Z470" s="126"/>
    </row>
    <row r="471" spans="1:26" s="94" customFormat="1" ht="11.25">
      <c r="A471" s="36"/>
      <c r="B471" s="103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126"/>
      <c r="T471" s="126"/>
      <c r="U471" s="126"/>
      <c r="V471" s="126"/>
      <c r="W471" s="126"/>
      <c r="X471" s="126"/>
      <c r="Y471" s="126"/>
      <c r="Z471" s="126"/>
    </row>
    <row r="472" spans="1:26" s="94" customFormat="1" ht="11.25">
      <c r="A472" s="36"/>
      <c r="B472" s="103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126"/>
      <c r="T472" s="126"/>
      <c r="U472" s="126"/>
      <c r="V472" s="126"/>
      <c r="W472" s="126"/>
      <c r="X472" s="126"/>
      <c r="Y472" s="126"/>
      <c r="Z472" s="126"/>
    </row>
    <row r="473" spans="1:26" s="94" customFormat="1" ht="11.25">
      <c r="A473" s="36"/>
      <c r="B473" s="103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126"/>
      <c r="T473" s="126"/>
      <c r="U473" s="126"/>
      <c r="V473" s="126"/>
      <c r="W473" s="126"/>
      <c r="X473" s="126"/>
      <c r="Y473" s="126"/>
      <c r="Z473" s="126"/>
    </row>
    <row r="474" spans="1:26" s="94" customFormat="1" ht="11.25">
      <c r="A474" s="36"/>
      <c r="B474" s="103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126"/>
      <c r="T474" s="126"/>
      <c r="U474" s="126"/>
      <c r="V474" s="126"/>
      <c r="W474" s="126"/>
      <c r="X474" s="126"/>
      <c r="Y474" s="126"/>
      <c r="Z474" s="126"/>
    </row>
    <row r="475" spans="1:26" s="94" customFormat="1" ht="11.25">
      <c r="A475" s="36"/>
      <c r="B475" s="103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126"/>
      <c r="T475" s="126"/>
      <c r="U475" s="126"/>
      <c r="V475" s="126"/>
      <c r="W475" s="126"/>
      <c r="X475" s="126"/>
      <c r="Y475" s="126"/>
      <c r="Z475" s="126"/>
    </row>
    <row r="476" spans="1:26" s="94" customFormat="1" ht="11.25">
      <c r="A476" s="36"/>
      <c r="B476" s="103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126"/>
      <c r="T476" s="126"/>
      <c r="U476" s="126"/>
      <c r="V476" s="126"/>
      <c r="W476" s="126"/>
      <c r="X476" s="126"/>
      <c r="Y476" s="126"/>
      <c r="Z476" s="126"/>
    </row>
    <row r="477" spans="1:26" s="94" customFormat="1" ht="11.25">
      <c r="A477" s="36"/>
      <c r="B477" s="103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126"/>
      <c r="T477" s="126"/>
      <c r="U477" s="126"/>
      <c r="V477" s="126"/>
      <c r="W477" s="126"/>
      <c r="X477" s="126"/>
      <c r="Y477" s="126"/>
      <c r="Z477" s="126"/>
    </row>
    <row r="478" spans="1:26" s="94" customFormat="1" ht="11.25">
      <c r="A478" s="36"/>
      <c r="B478" s="103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126"/>
      <c r="T478" s="126"/>
      <c r="U478" s="126"/>
      <c r="V478" s="126"/>
      <c r="W478" s="126"/>
      <c r="X478" s="126"/>
      <c r="Y478" s="126"/>
      <c r="Z478" s="126"/>
    </row>
    <row r="479" spans="1:26" s="94" customFormat="1" ht="11.25">
      <c r="A479" s="36"/>
      <c r="B479" s="103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126"/>
      <c r="T479" s="126"/>
      <c r="U479" s="126"/>
      <c r="V479" s="126"/>
      <c r="W479" s="126"/>
      <c r="X479" s="126"/>
      <c r="Y479" s="126"/>
      <c r="Z479" s="126"/>
    </row>
    <row r="480" spans="1:26" s="94" customFormat="1" ht="11.25">
      <c r="A480" s="36"/>
      <c r="B480" s="103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126"/>
      <c r="T480" s="126"/>
      <c r="U480" s="126"/>
      <c r="V480" s="126"/>
      <c r="W480" s="126"/>
      <c r="X480" s="126"/>
      <c r="Y480" s="126"/>
      <c r="Z480" s="126"/>
    </row>
    <row r="481" spans="1:26" s="94" customFormat="1" ht="11.25">
      <c r="A481" s="36"/>
      <c r="B481" s="103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126"/>
      <c r="T481" s="126"/>
      <c r="U481" s="126"/>
      <c r="V481" s="126"/>
      <c r="W481" s="126"/>
      <c r="X481" s="126"/>
      <c r="Y481" s="126"/>
      <c r="Z481" s="126"/>
    </row>
    <row r="482" spans="1:26" s="94" customFormat="1" ht="11.25">
      <c r="A482" s="36"/>
      <c r="B482" s="103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126"/>
      <c r="T482" s="126"/>
      <c r="U482" s="126"/>
      <c r="V482" s="126"/>
      <c r="W482" s="126"/>
      <c r="X482" s="126"/>
      <c r="Y482" s="126"/>
      <c r="Z482" s="126"/>
    </row>
    <row r="483" spans="1:26" s="94" customFormat="1" ht="11.25">
      <c r="A483" s="36"/>
      <c r="B483" s="103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126"/>
      <c r="T483" s="126"/>
      <c r="U483" s="126"/>
      <c r="V483" s="126"/>
      <c r="W483" s="126"/>
      <c r="X483" s="126"/>
      <c r="Y483" s="126"/>
      <c r="Z483" s="126"/>
    </row>
    <row r="484" spans="1:26" s="94" customFormat="1" ht="11.25">
      <c r="A484" s="36"/>
      <c r="B484" s="103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126"/>
      <c r="T484" s="126"/>
      <c r="U484" s="126"/>
      <c r="V484" s="126"/>
      <c r="W484" s="126"/>
      <c r="X484" s="126"/>
      <c r="Y484" s="126"/>
      <c r="Z484" s="126"/>
    </row>
    <row r="485" spans="1:26" s="94" customFormat="1" ht="11.25">
      <c r="A485" s="36"/>
      <c r="B485" s="103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126"/>
      <c r="T485" s="126"/>
      <c r="U485" s="126"/>
      <c r="V485" s="126"/>
      <c r="W485" s="126"/>
      <c r="X485" s="126"/>
      <c r="Y485" s="126"/>
      <c r="Z485" s="126"/>
    </row>
    <row r="486" spans="1:26" s="94" customFormat="1" ht="11.25">
      <c r="A486" s="36"/>
      <c r="B486" s="103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126"/>
      <c r="T486" s="126"/>
      <c r="U486" s="126"/>
      <c r="V486" s="126"/>
      <c r="W486" s="126"/>
      <c r="X486" s="126"/>
      <c r="Y486" s="126"/>
      <c r="Z486" s="126"/>
    </row>
    <row r="487" spans="1:26" s="94" customFormat="1" ht="11.25">
      <c r="A487" s="36"/>
      <c r="B487" s="103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126"/>
      <c r="T487" s="126"/>
      <c r="U487" s="126"/>
      <c r="V487" s="126"/>
      <c r="W487" s="126"/>
      <c r="X487" s="126"/>
      <c r="Y487" s="126"/>
      <c r="Z487" s="126"/>
    </row>
    <row r="488" spans="1:26" s="94" customFormat="1" ht="11.25">
      <c r="A488" s="36"/>
      <c r="B488" s="103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126"/>
      <c r="T488" s="126"/>
      <c r="U488" s="126"/>
      <c r="V488" s="126"/>
      <c r="W488" s="126"/>
      <c r="X488" s="126"/>
      <c r="Y488" s="126"/>
      <c r="Z488" s="126"/>
    </row>
    <row r="489" spans="1:26" s="94" customFormat="1" ht="11.25">
      <c r="A489" s="36"/>
      <c r="B489" s="103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126"/>
      <c r="T489" s="126"/>
      <c r="U489" s="126"/>
      <c r="V489" s="126"/>
      <c r="W489" s="126"/>
      <c r="X489" s="126"/>
      <c r="Y489" s="126"/>
      <c r="Z489" s="126"/>
    </row>
    <row r="490" spans="1:26" s="94" customFormat="1" ht="11.25">
      <c r="A490" s="36"/>
      <c r="B490" s="103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126"/>
      <c r="T490" s="126"/>
      <c r="U490" s="126"/>
      <c r="V490" s="126"/>
      <c r="W490" s="126"/>
      <c r="X490" s="126"/>
      <c r="Y490" s="126"/>
      <c r="Z490" s="126"/>
    </row>
    <row r="491" spans="1:26" s="94" customFormat="1" ht="11.25">
      <c r="A491" s="36"/>
      <c r="B491" s="103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126"/>
      <c r="T491" s="126"/>
      <c r="U491" s="126"/>
      <c r="V491" s="126"/>
      <c r="W491" s="126"/>
      <c r="X491" s="126"/>
      <c r="Y491" s="126"/>
      <c r="Z491" s="126"/>
    </row>
    <row r="492" spans="1:26" s="94" customFormat="1" ht="11.25">
      <c r="A492" s="36"/>
      <c r="B492" s="103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126"/>
      <c r="T492" s="126"/>
      <c r="U492" s="126"/>
      <c r="V492" s="126"/>
      <c r="W492" s="126"/>
      <c r="X492" s="126"/>
      <c r="Y492" s="126"/>
      <c r="Z492" s="126"/>
    </row>
    <row r="493" spans="1:26" s="94" customFormat="1" ht="11.25">
      <c r="A493" s="36"/>
      <c r="B493" s="103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126"/>
      <c r="T493" s="126"/>
      <c r="U493" s="126"/>
      <c r="V493" s="126"/>
      <c r="W493" s="126"/>
      <c r="X493" s="126"/>
      <c r="Y493" s="126"/>
      <c r="Z493" s="126"/>
    </row>
    <row r="494" spans="1:26" s="94" customFormat="1" ht="11.25">
      <c r="A494" s="36"/>
      <c r="B494" s="103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126"/>
      <c r="T494" s="126"/>
      <c r="U494" s="126"/>
      <c r="V494" s="126"/>
      <c r="W494" s="126"/>
      <c r="X494" s="126"/>
      <c r="Y494" s="126"/>
      <c r="Z494" s="126"/>
    </row>
    <row r="495" spans="1:26" s="94" customFormat="1" ht="11.25">
      <c r="A495" s="36"/>
      <c r="B495" s="103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126"/>
      <c r="T495" s="126"/>
      <c r="U495" s="126"/>
      <c r="V495" s="126"/>
      <c r="W495" s="126"/>
      <c r="X495" s="126"/>
      <c r="Y495" s="126"/>
      <c r="Z495" s="126"/>
    </row>
    <row r="496" spans="1:26" s="94" customFormat="1" ht="11.25">
      <c r="A496" s="36"/>
      <c r="B496" s="103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126"/>
      <c r="T496" s="126"/>
      <c r="U496" s="126"/>
      <c r="V496" s="126"/>
      <c r="W496" s="126"/>
      <c r="X496" s="126"/>
      <c r="Y496" s="126"/>
      <c r="Z496" s="126"/>
    </row>
    <row r="497" spans="1:26" s="94" customFormat="1" ht="11.25">
      <c r="A497" s="36"/>
      <c r="B497" s="103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126"/>
      <c r="T497" s="126"/>
      <c r="U497" s="126"/>
      <c r="V497" s="126"/>
      <c r="W497" s="126"/>
      <c r="X497" s="126"/>
      <c r="Y497" s="126"/>
      <c r="Z497" s="126"/>
    </row>
    <row r="498" spans="1:26" s="94" customFormat="1" ht="11.25">
      <c r="A498" s="36"/>
      <c r="B498" s="103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126"/>
      <c r="T498" s="126"/>
      <c r="U498" s="126"/>
      <c r="V498" s="126"/>
      <c r="W498" s="126"/>
      <c r="X498" s="126"/>
      <c r="Y498" s="126"/>
      <c r="Z498" s="126"/>
    </row>
    <row r="499" spans="1:26" s="94" customFormat="1" ht="11.25">
      <c r="A499" s="36"/>
      <c r="B499" s="103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126"/>
      <c r="T499" s="126"/>
      <c r="U499" s="126"/>
      <c r="V499" s="126"/>
      <c r="W499" s="126"/>
      <c r="X499" s="126"/>
      <c r="Y499" s="126"/>
      <c r="Z499" s="126"/>
    </row>
    <row r="500" spans="1:26" s="94" customFormat="1" ht="11.25">
      <c r="A500" s="36"/>
      <c r="B500" s="103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126"/>
      <c r="T500" s="126"/>
      <c r="U500" s="126"/>
      <c r="V500" s="126"/>
      <c r="W500" s="126"/>
      <c r="X500" s="126"/>
      <c r="Y500" s="126"/>
      <c r="Z500" s="126"/>
    </row>
    <row r="501" spans="1:26" s="94" customFormat="1" ht="11.25">
      <c r="A501" s="36"/>
      <c r="B501" s="103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126"/>
      <c r="T501" s="126"/>
      <c r="U501" s="126"/>
      <c r="V501" s="126"/>
      <c r="W501" s="126"/>
      <c r="X501" s="126"/>
      <c r="Y501" s="126"/>
      <c r="Z501" s="126"/>
    </row>
    <row r="502" spans="1:26" s="94" customFormat="1" ht="11.25">
      <c r="A502" s="36"/>
      <c r="B502" s="103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126"/>
      <c r="T502" s="126"/>
      <c r="U502" s="126"/>
      <c r="V502" s="126"/>
      <c r="W502" s="126"/>
      <c r="X502" s="126"/>
      <c r="Y502" s="126"/>
      <c r="Z502" s="126"/>
    </row>
    <row r="503" spans="1:26" s="94" customFormat="1" ht="11.25">
      <c r="A503" s="36"/>
      <c r="B503" s="103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126"/>
      <c r="T503" s="126"/>
      <c r="U503" s="126"/>
      <c r="V503" s="126"/>
      <c r="W503" s="126"/>
      <c r="X503" s="126"/>
      <c r="Y503" s="126"/>
      <c r="Z503" s="126"/>
    </row>
    <row r="504" spans="1:26" s="94" customFormat="1" ht="11.25">
      <c r="A504" s="36"/>
      <c r="B504" s="103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126"/>
      <c r="T504" s="126"/>
      <c r="U504" s="126"/>
      <c r="V504" s="126"/>
      <c r="W504" s="126"/>
      <c r="X504" s="126"/>
      <c r="Y504" s="126"/>
      <c r="Z504" s="126"/>
    </row>
    <row r="505" spans="1:26" s="94" customFormat="1" ht="11.25">
      <c r="A505" s="36"/>
      <c r="B505" s="103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126"/>
      <c r="T505" s="126"/>
      <c r="U505" s="126"/>
      <c r="V505" s="126"/>
      <c r="W505" s="126"/>
      <c r="X505" s="126"/>
      <c r="Y505" s="126"/>
      <c r="Z505" s="126"/>
    </row>
    <row r="506" spans="1:26" s="94" customFormat="1" ht="11.25">
      <c r="A506" s="36"/>
      <c r="B506" s="103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126"/>
      <c r="T506" s="126"/>
      <c r="U506" s="126"/>
      <c r="V506" s="126"/>
      <c r="W506" s="126"/>
      <c r="X506" s="126"/>
      <c r="Y506" s="126"/>
      <c r="Z506" s="126"/>
    </row>
    <row r="507" spans="1:26" s="94" customFormat="1" ht="11.25">
      <c r="A507" s="36"/>
      <c r="B507" s="103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126"/>
      <c r="T507" s="126"/>
      <c r="U507" s="126"/>
      <c r="V507" s="126"/>
      <c r="W507" s="126"/>
      <c r="X507" s="126"/>
      <c r="Y507" s="126"/>
      <c r="Z507" s="126"/>
    </row>
    <row r="508" spans="1:26" s="94" customFormat="1" ht="11.25">
      <c r="A508" s="36"/>
      <c r="B508" s="103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126"/>
      <c r="T508" s="126"/>
      <c r="U508" s="126"/>
      <c r="V508" s="126"/>
      <c r="W508" s="126"/>
      <c r="X508" s="126"/>
      <c r="Y508" s="126"/>
      <c r="Z508" s="126"/>
    </row>
    <row r="509" spans="1:26" s="94" customFormat="1" ht="11.25">
      <c r="A509" s="36"/>
      <c r="B509" s="103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126"/>
      <c r="T509" s="126"/>
      <c r="U509" s="126"/>
      <c r="V509" s="126"/>
      <c r="W509" s="126"/>
      <c r="X509" s="126"/>
      <c r="Y509" s="126"/>
      <c r="Z509" s="126"/>
    </row>
    <row r="510" spans="1:26" s="94" customFormat="1" ht="11.25">
      <c r="A510" s="36"/>
      <c r="B510" s="103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126"/>
      <c r="T510" s="126"/>
      <c r="U510" s="126"/>
      <c r="V510" s="126"/>
      <c r="W510" s="126"/>
      <c r="X510" s="126"/>
      <c r="Y510" s="126"/>
      <c r="Z510" s="126"/>
    </row>
    <row r="511" spans="1:26" s="94" customFormat="1" ht="11.25">
      <c r="A511" s="36"/>
      <c r="B511" s="103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126"/>
      <c r="T511" s="126"/>
      <c r="U511" s="126"/>
      <c r="V511" s="126"/>
      <c r="W511" s="126"/>
      <c r="X511" s="126"/>
      <c r="Y511" s="126"/>
      <c r="Z511" s="126"/>
    </row>
    <row r="512" spans="1:26" s="94" customFormat="1" ht="11.25">
      <c r="A512" s="36"/>
      <c r="B512" s="103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126"/>
      <c r="T512" s="126"/>
      <c r="U512" s="126"/>
      <c r="V512" s="126"/>
      <c r="W512" s="126"/>
      <c r="X512" s="126"/>
      <c r="Y512" s="126"/>
      <c r="Z512" s="126"/>
    </row>
    <row r="513" spans="1:26" s="94" customFormat="1" ht="11.25">
      <c r="A513" s="36"/>
      <c r="B513" s="103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126"/>
      <c r="T513" s="126"/>
      <c r="U513" s="126"/>
      <c r="V513" s="126"/>
      <c r="W513" s="126"/>
      <c r="X513" s="126"/>
      <c r="Y513" s="126"/>
      <c r="Z513" s="126"/>
    </row>
    <row r="514" spans="1:26" s="94" customFormat="1" ht="11.25">
      <c r="A514" s="36"/>
      <c r="B514" s="103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126"/>
      <c r="T514" s="126"/>
      <c r="U514" s="126"/>
      <c r="V514" s="126"/>
      <c r="W514" s="126"/>
      <c r="X514" s="126"/>
      <c r="Y514" s="126"/>
      <c r="Z514" s="126"/>
    </row>
    <row r="515" spans="1:26" s="94" customFormat="1" ht="11.25">
      <c r="A515" s="36"/>
      <c r="B515" s="103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126"/>
      <c r="T515" s="126"/>
      <c r="U515" s="126"/>
      <c r="V515" s="126"/>
      <c r="W515" s="126"/>
      <c r="X515" s="126"/>
      <c r="Y515" s="126"/>
      <c r="Z515" s="126"/>
    </row>
    <row r="516" spans="1:26" s="94" customFormat="1" ht="11.25">
      <c r="A516" s="36"/>
      <c r="B516" s="103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126"/>
      <c r="T516" s="126"/>
      <c r="U516" s="126"/>
      <c r="V516" s="126"/>
      <c r="W516" s="126"/>
      <c r="X516" s="126"/>
      <c r="Y516" s="126"/>
      <c r="Z516" s="126"/>
    </row>
    <row r="517" spans="1:26" s="94" customFormat="1" ht="11.25">
      <c r="A517" s="36"/>
      <c r="B517" s="103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126"/>
      <c r="T517" s="126"/>
      <c r="U517" s="126"/>
      <c r="V517" s="126"/>
      <c r="W517" s="126"/>
      <c r="X517" s="126"/>
      <c r="Y517" s="126"/>
      <c r="Z517" s="126"/>
    </row>
    <row r="518" spans="1:26" s="94" customFormat="1" ht="11.25">
      <c r="A518" s="36"/>
      <c r="B518" s="103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126"/>
      <c r="T518" s="126"/>
      <c r="U518" s="126"/>
      <c r="V518" s="126"/>
      <c r="W518" s="126"/>
      <c r="X518" s="126"/>
      <c r="Y518" s="126"/>
      <c r="Z518" s="126"/>
    </row>
    <row r="519" spans="1:26" s="94" customFormat="1" ht="11.25">
      <c r="A519" s="36"/>
      <c r="B519" s="103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126"/>
      <c r="T519" s="126"/>
      <c r="U519" s="126"/>
      <c r="V519" s="126"/>
      <c r="W519" s="126"/>
      <c r="X519" s="126"/>
      <c r="Y519" s="126"/>
      <c r="Z519" s="126"/>
    </row>
    <row r="520" spans="1:26" s="94" customFormat="1" ht="11.25">
      <c r="A520" s="36"/>
      <c r="B520" s="103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126"/>
      <c r="T520" s="126"/>
      <c r="U520" s="126"/>
      <c r="V520" s="126"/>
      <c r="W520" s="126"/>
      <c r="X520" s="126"/>
      <c r="Y520" s="126"/>
      <c r="Z520" s="126"/>
    </row>
    <row r="521" spans="1:26" s="94" customFormat="1" ht="11.25">
      <c r="A521" s="36"/>
      <c r="B521" s="103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126"/>
      <c r="T521" s="126"/>
      <c r="U521" s="126"/>
      <c r="V521" s="126"/>
      <c r="W521" s="126"/>
      <c r="X521" s="126"/>
      <c r="Y521" s="126"/>
      <c r="Z521" s="126"/>
    </row>
    <row r="522" spans="1:26" s="94" customFormat="1" ht="11.25">
      <c r="A522" s="36"/>
      <c r="B522" s="103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126"/>
      <c r="T522" s="126"/>
      <c r="U522" s="126"/>
      <c r="V522" s="126"/>
      <c r="W522" s="126"/>
      <c r="X522" s="126"/>
      <c r="Y522" s="126"/>
      <c r="Z522" s="126"/>
    </row>
    <row r="523" spans="1:26" s="94" customFormat="1" ht="11.25">
      <c r="A523" s="36"/>
      <c r="B523" s="103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126"/>
      <c r="T523" s="126"/>
      <c r="U523" s="126"/>
      <c r="V523" s="126"/>
      <c r="W523" s="126"/>
      <c r="X523" s="126"/>
      <c r="Y523" s="126"/>
      <c r="Z523" s="126"/>
    </row>
    <row r="524" spans="1:26" s="94" customFormat="1" ht="11.25">
      <c r="A524" s="36"/>
      <c r="B524" s="103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126"/>
      <c r="T524" s="126"/>
      <c r="U524" s="126"/>
      <c r="V524" s="126"/>
      <c r="W524" s="126"/>
      <c r="X524" s="126"/>
      <c r="Y524" s="126"/>
      <c r="Z524" s="126"/>
    </row>
    <row r="525" spans="1:26" s="94" customFormat="1" ht="11.25">
      <c r="A525" s="36"/>
      <c r="B525" s="103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126"/>
      <c r="T525" s="126"/>
      <c r="U525" s="126"/>
      <c r="V525" s="126"/>
      <c r="W525" s="126"/>
      <c r="X525" s="126"/>
      <c r="Y525" s="126"/>
      <c r="Z525" s="126"/>
    </row>
    <row r="526" spans="1:26" s="94" customFormat="1" ht="11.25">
      <c r="A526" s="36"/>
      <c r="B526" s="103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126"/>
      <c r="T526" s="126"/>
      <c r="U526" s="126"/>
      <c r="V526" s="126"/>
      <c r="W526" s="126"/>
      <c r="X526" s="126"/>
      <c r="Y526" s="126"/>
      <c r="Z526" s="126"/>
    </row>
    <row r="527" spans="1:26" s="94" customFormat="1" ht="11.25">
      <c r="A527" s="36"/>
      <c r="B527" s="103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126"/>
      <c r="T527" s="126"/>
      <c r="U527" s="126"/>
      <c r="V527" s="126"/>
      <c r="W527" s="126"/>
      <c r="X527" s="126"/>
      <c r="Y527" s="126"/>
      <c r="Z527" s="126"/>
    </row>
    <row r="528" spans="1:26" s="94" customFormat="1" ht="11.25">
      <c r="A528" s="36"/>
      <c r="B528" s="103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126"/>
      <c r="T528" s="126"/>
      <c r="U528" s="126"/>
      <c r="V528" s="126"/>
      <c r="W528" s="126"/>
      <c r="X528" s="126"/>
      <c r="Y528" s="126"/>
      <c r="Z528" s="126"/>
    </row>
    <row r="529" spans="1:26" s="94" customFormat="1" ht="11.25">
      <c r="A529" s="36"/>
      <c r="B529" s="103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126"/>
      <c r="T529" s="126"/>
      <c r="U529" s="126"/>
      <c r="V529" s="126"/>
      <c r="W529" s="126"/>
      <c r="X529" s="126"/>
      <c r="Y529" s="126"/>
      <c r="Z529" s="126"/>
    </row>
    <row r="530" spans="1:26" s="94" customFormat="1" ht="11.25">
      <c r="A530" s="36"/>
      <c r="B530" s="103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126"/>
      <c r="T530" s="126"/>
      <c r="U530" s="126"/>
      <c r="V530" s="126"/>
      <c r="W530" s="126"/>
      <c r="X530" s="126"/>
      <c r="Y530" s="126"/>
      <c r="Z530" s="126"/>
    </row>
    <row r="531" spans="1:26" s="94" customFormat="1" ht="11.25">
      <c r="A531" s="36"/>
      <c r="B531" s="103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126"/>
      <c r="T531" s="126"/>
      <c r="U531" s="126"/>
      <c r="V531" s="126"/>
      <c r="W531" s="126"/>
      <c r="X531" s="126"/>
      <c r="Y531" s="126"/>
      <c r="Z531" s="126"/>
    </row>
    <row r="532" spans="1:26" s="94" customFormat="1" ht="11.25">
      <c r="A532" s="36"/>
      <c r="B532" s="103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126"/>
      <c r="T532" s="126"/>
      <c r="U532" s="126"/>
      <c r="V532" s="126"/>
      <c r="W532" s="126"/>
      <c r="X532" s="126"/>
      <c r="Y532" s="126"/>
      <c r="Z532" s="126"/>
    </row>
    <row r="533" spans="1:26" s="94" customFormat="1" ht="11.25">
      <c r="A533" s="36"/>
      <c r="B533" s="103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126"/>
      <c r="T533" s="126"/>
      <c r="U533" s="126"/>
      <c r="V533" s="126"/>
      <c r="W533" s="126"/>
      <c r="X533" s="126"/>
      <c r="Y533" s="126"/>
      <c r="Z533" s="126"/>
    </row>
    <row r="534" spans="1:26" s="94" customFormat="1" ht="11.25">
      <c r="A534" s="36"/>
      <c r="B534" s="103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126"/>
      <c r="T534" s="126"/>
      <c r="U534" s="126"/>
      <c r="V534" s="126"/>
      <c r="W534" s="126"/>
      <c r="X534" s="126"/>
      <c r="Y534" s="126"/>
      <c r="Z534" s="126"/>
    </row>
    <row r="535" spans="1:26" s="94" customFormat="1" ht="11.25">
      <c r="A535" s="36"/>
      <c r="B535" s="103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126"/>
      <c r="T535" s="126"/>
      <c r="U535" s="126"/>
      <c r="V535" s="126"/>
      <c r="W535" s="126"/>
      <c r="X535" s="126"/>
      <c r="Y535" s="126"/>
      <c r="Z535" s="126"/>
    </row>
    <row r="536" spans="1:26" s="94" customFormat="1" ht="11.25">
      <c r="A536" s="36"/>
      <c r="B536" s="103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126"/>
      <c r="T536" s="126"/>
      <c r="U536" s="126"/>
      <c r="V536" s="126"/>
      <c r="W536" s="126"/>
      <c r="X536" s="126"/>
      <c r="Y536" s="126"/>
      <c r="Z536" s="126"/>
    </row>
    <row r="537" spans="1:26" s="94" customFormat="1" ht="11.25">
      <c r="A537" s="36"/>
      <c r="B537" s="103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126"/>
      <c r="T537" s="126"/>
      <c r="U537" s="126"/>
      <c r="V537" s="126"/>
      <c r="W537" s="126"/>
      <c r="X537" s="126"/>
      <c r="Y537" s="126"/>
      <c r="Z537" s="126"/>
    </row>
    <row r="538" spans="1:26" s="94" customFormat="1" ht="11.25">
      <c r="A538" s="36"/>
      <c r="B538" s="103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126"/>
      <c r="T538" s="126"/>
      <c r="U538" s="126"/>
      <c r="V538" s="126"/>
      <c r="W538" s="126"/>
      <c r="X538" s="126"/>
      <c r="Y538" s="126"/>
      <c r="Z538" s="126"/>
    </row>
    <row r="539" spans="1:26" s="94" customFormat="1" ht="11.25">
      <c r="A539" s="36"/>
      <c r="B539" s="103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126"/>
      <c r="T539" s="126"/>
      <c r="U539" s="126"/>
      <c r="V539" s="126"/>
      <c r="W539" s="126"/>
      <c r="X539" s="126"/>
      <c r="Y539" s="126"/>
      <c r="Z539" s="126"/>
    </row>
    <row r="540" spans="1:26" s="94" customFormat="1" ht="11.25">
      <c r="A540" s="36"/>
      <c r="B540" s="103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126"/>
      <c r="T540" s="126"/>
      <c r="U540" s="126"/>
      <c r="V540" s="126"/>
      <c r="W540" s="126"/>
      <c r="X540" s="126"/>
      <c r="Y540" s="126"/>
      <c r="Z540" s="126"/>
    </row>
    <row r="541" spans="1:26" s="94" customFormat="1" ht="11.25">
      <c r="A541" s="36"/>
      <c r="B541" s="103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126"/>
      <c r="T541" s="126"/>
      <c r="U541" s="126"/>
      <c r="V541" s="126"/>
      <c r="W541" s="126"/>
      <c r="X541" s="126"/>
      <c r="Y541" s="126"/>
      <c r="Z541" s="126"/>
    </row>
    <row r="542" spans="1:26" s="94" customFormat="1" ht="11.25">
      <c r="A542" s="36"/>
      <c r="B542" s="103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126"/>
      <c r="T542" s="126"/>
      <c r="U542" s="126"/>
      <c r="V542" s="126"/>
      <c r="W542" s="126"/>
      <c r="X542" s="126"/>
      <c r="Y542" s="126"/>
      <c r="Z542" s="126"/>
    </row>
    <row r="543" spans="1:26" s="94" customFormat="1" ht="11.25">
      <c r="A543" s="36"/>
      <c r="B543" s="103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126"/>
      <c r="T543" s="126"/>
      <c r="U543" s="126"/>
      <c r="V543" s="126"/>
      <c r="W543" s="126"/>
      <c r="X543" s="126"/>
      <c r="Y543" s="126"/>
      <c r="Z543" s="126"/>
    </row>
    <row r="544" spans="1:26" s="94" customFormat="1" ht="11.25">
      <c r="A544" s="36"/>
      <c r="B544" s="103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126"/>
      <c r="T544" s="126"/>
      <c r="U544" s="126"/>
      <c r="V544" s="126"/>
      <c r="W544" s="126"/>
      <c r="X544" s="126"/>
      <c r="Y544" s="126"/>
      <c r="Z544" s="126"/>
    </row>
    <row r="545" spans="1:26" s="94" customFormat="1" ht="11.25">
      <c r="A545" s="36"/>
      <c r="B545" s="103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126"/>
      <c r="T545" s="126"/>
      <c r="U545" s="126"/>
      <c r="V545" s="126"/>
      <c r="W545" s="126"/>
      <c r="X545" s="126"/>
      <c r="Y545" s="126"/>
      <c r="Z545" s="126"/>
    </row>
    <row r="546" spans="1:26" s="94" customFormat="1" ht="11.25">
      <c r="A546" s="36"/>
      <c r="B546" s="103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126"/>
      <c r="T546" s="126"/>
      <c r="U546" s="126"/>
      <c r="V546" s="126"/>
      <c r="W546" s="126"/>
      <c r="X546" s="126"/>
      <c r="Y546" s="126"/>
      <c r="Z546" s="126"/>
    </row>
    <row r="547" spans="1:26" s="94" customFormat="1" ht="11.25">
      <c r="A547" s="36"/>
      <c r="B547" s="103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126"/>
      <c r="T547" s="126"/>
      <c r="U547" s="126"/>
      <c r="V547" s="126"/>
      <c r="W547" s="126"/>
      <c r="X547" s="126"/>
      <c r="Y547" s="126"/>
      <c r="Z547" s="126"/>
    </row>
    <row r="548" spans="1:26" s="94" customFormat="1" ht="11.25">
      <c r="A548" s="36"/>
      <c r="B548" s="103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126"/>
      <c r="T548" s="126"/>
      <c r="U548" s="126"/>
      <c r="V548" s="126"/>
      <c r="W548" s="126"/>
      <c r="X548" s="126"/>
      <c r="Y548" s="126"/>
      <c r="Z548" s="126"/>
    </row>
    <row r="549" spans="1:26" s="94" customFormat="1" ht="11.25">
      <c r="A549" s="36"/>
      <c r="B549" s="103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126"/>
      <c r="T549" s="126"/>
      <c r="U549" s="126"/>
      <c r="V549" s="126"/>
      <c r="W549" s="126"/>
      <c r="X549" s="126"/>
      <c r="Y549" s="126"/>
      <c r="Z549" s="126"/>
    </row>
    <row r="550" spans="1:26" s="94" customFormat="1" ht="11.25">
      <c r="A550" s="36"/>
      <c r="B550" s="103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126"/>
      <c r="T550" s="126"/>
      <c r="U550" s="126"/>
      <c r="V550" s="126"/>
      <c r="W550" s="126"/>
      <c r="X550" s="126"/>
      <c r="Y550" s="126"/>
      <c r="Z550" s="126"/>
    </row>
    <row r="551" spans="1:26" s="94" customFormat="1" ht="11.25">
      <c r="A551" s="36"/>
      <c r="B551" s="103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126"/>
      <c r="T551" s="126"/>
      <c r="U551" s="126"/>
      <c r="V551" s="126"/>
      <c r="W551" s="126"/>
      <c r="X551" s="126"/>
      <c r="Y551" s="126"/>
      <c r="Z551" s="126"/>
    </row>
    <row r="552" spans="1:26" s="94" customFormat="1" ht="11.25">
      <c r="A552" s="36"/>
      <c r="B552" s="103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126"/>
      <c r="T552" s="126"/>
      <c r="U552" s="126"/>
      <c r="V552" s="126"/>
      <c r="W552" s="126"/>
      <c r="X552" s="126"/>
      <c r="Y552" s="126"/>
      <c r="Z552" s="126"/>
    </row>
    <row r="553" spans="1:26" s="94" customFormat="1" ht="11.25">
      <c r="A553" s="36"/>
      <c r="B553" s="103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126"/>
      <c r="T553" s="126"/>
      <c r="U553" s="126"/>
      <c r="V553" s="126"/>
      <c r="W553" s="126"/>
      <c r="X553" s="126"/>
      <c r="Y553" s="126"/>
      <c r="Z553" s="126"/>
    </row>
    <row r="554" spans="1:26" s="94" customFormat="1" ht="11.25">
      <c r="A554" s="36"/>
      <c r="B554" s="103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126"/>
      <c r="T554" s="126"/>
      <c r="U554" s="126"/>
      <c r="V554" s="126"/>
      <c r="W554" s="126"/>
      <c r="X554" s="126"/>
      <c r="Y554" s="126"/>
      <c r="Z554" s="126"/>
    </row>
    <row r="555" spans="1:26" s="94" customFormat="1" ht="11.25">
      <c r="A555" s="36"/>
      <c r="B555" s="103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126"/>
      <c r="T555" s="126"/>
      <c r="U555" s="126"/>
      <c r="V555" s="126"/>
      <c r="W555" s="126"/>
      <c r="X555" s="126"/>
      <c r="Y555" s="126"/>
      <c r="Z555" s="126"/>
    </row>
    <row r="556" spans="1:26" s="94" customFormat="1" ht="11.25">
      <c r="A556" s="36"/>
      <c r="B556" s="103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126"/>
      <c r="T556" s="126"/>
      <c r="U556" s="126"/>
      <c r="V556" s="126"/>
      <c r="W556" s="126"/>
      <c r="X556" s="126"/>
      <c r="Y556" s="126"/>
      <c r="Z556" s="126"/>
    </row>
    <row r="557" spans="1:26" s="94" customFormat="1" ht="11.25">
      <c r="A557" s="36"/>
      <c r="B557" s="103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126"/>
      <c r="T557" s="126"/>
      <c r="U557" s="126"/>
      <c r="V557" s="126"/>
      <c r="W557" s="126"/>
      <c r="X557" s="126"/>
      <c r="Y557" s="126"/>
      <c r="Z557" s="126"/>
    </row>
    <row r="558" spans="1:26" s="94" customFormat="1" ht="11.25">
      <c r="A558" s="36"/>
      <c r="B558" s="103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126"/>
      <c r="T558" s="126"/>
      <c r="U558" s="126"/>
      <c r="V558" s="126"/>
      <c r="W558" s="126"/>
      <c r="X558" s="126"/>
      <c r="Y558" s="126"/>
      <c r="Z558" s="126"/>
    </row>
    <row r="559" spans="1:26" s="94" customFormat="1" ht="11.25">
      <c r="A559" s="36"/>
      <c r="B559" s="103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126"/>
      <c r="T559" s="126"/>
      <c r="U559" s="126"/>
      <c r="V559" s="126"/>
      <c r="W559" s="126"/>
      <c r="X559" s="126"/>
      <c r="Y559" s="126"/>
      <c r="Z559" s="126"/>
    </row>
    <row r="560" spans="1:26" s="94" customFormat="1" ht="11.25">
      <c r="A560" s="36"/>
      <c r="B560" s="103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126"/>
      <c r="T560" s="126"/>
      <c r="U560" s="126"/>
      <c r="V560" s="126"/>
      <c r="W560" s="126"/>
      <c r="X560" s="126"/>
      <c r="Y560" s="126"/>
      <c r="Z560" s="126"/>
    </row>
    <row r="561" spans="1:26" s="94" customFormat="1" ht="11.25">
      <c r="A561" s="36"/>
      <c r="B561" s="103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126"/>
      <c r="T561" s="126"/>
      <c r="U561" s="126"/>
      <c r="V561" s="126"/>
      <c r="W561" s="126"/>
      <c r="X561" s="126"/>
      <c r="Y561" s="126"/>
      <c r="Z561" s="126"/>
    </row>
    <row r="562" spans="1:26" s="94" customFormat="1" ht="11.25">
      <c r="A562" s="36"/>
      <c r="B562" s="103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126"/>
      <c r="T562" s="126"/>
      <c r="U562" s="126"/>
      <c r="V562" s="126"/>
      <c r="W562" s="126"/>
      <c r="X562" s="126"/>
      <c r="Y562" s="126"/>
      <c r="Z562" s="126"/>
    </row>
    <row r="563" spans="1:26" s="94" customFormat="1" ht="11.25">
      <c r="A563" s="36"/>
      <c r="B563" s="103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126"/>
      <c r="T563" s="126"/>
      <c r="U563" s="126"/>
      <c r="V563" s="126"/>
      <c r="W563" s="126"/>
      <c r="X563" s="126"/>
      <c r="Y563" s="126"/>
      <c r="Z563" s="126"/>
    </row>
    <row r="564" spans="1:26" s="94" customFormat="1" ht="11.25">
      <c r="A564" s="36"/>
      <c r="B564" s="103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126"/>
      <c r="T564" s="126"/>
      <c r="U564" s="126"/>
      <c r="V564" s="126"/>
      <c r="W564" s="126"/>
      <c r="X564" s="126"/>
      <c r="Y564" s="126"/>
      <c r="Z564" s="126"/>
    </row>
    <row r="565" spans="1:26" s="94" customFormat="1" ht="11.25">
      <c r="A565" s="36"/>
      <c r="B565" s="103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126"/>
      <c r="T565" s="126"/>
      <c r="U565" s="126"/>
      <c r="V565" s="126"/>
      <c r="W565" s="126"/>
      <c r="X565" s="126"/>
      <c r="Y565" s="126"/>
      <c r="Z565" s="126"/>
    </row>
    <row r="566" spans="1:26" s="94" customFormat="1" ht="11.25">
      <c r="A566" s="36"/>
      <c r="B566" s="103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126"/>
      <c r="T566" s="126"/>
      <c r="U566" s="126"/>
      <c r="V566" s="126"/>
      <c r="W566" s="126"/>
      <c r="X566" s="126"/>
      <c r="Y566" s="126"/>
      <c r="Z566" s="126"/>
    </row>
    <row r="567" spans="1:26" s="94" customFormat="1" ht="11.25">
      <c r="A567" s="36"/>
      <c r="B567" s="103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126"/>
      <c r="T567" s="126"/>
      <c r="U567" s="126"/>
      <c r="V567" s="126"/>
      <c r="W567" s="126"/>
      <c r="X567" s="126"/>
      <c r="Y567" s="126"/>
      <c r="Z567" s="126"/>
    </row>
    <row r="568" spans="1:26" s="94" customFormat="1" ht="11.25">
      <c r="A568" s="36"/>
      <c r="B568" s="103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126"/>
      <c r="T568" s="126"/>
      <c r="U568" s="126"/>
      <c r="V568" s="126"/>
      <c r="W568" s="126"/>
      <c r="X568" s="126"/>
      <c r="Y568" s="126"/>
      <c r="Z568" s="126"/>
    </row>
    <row r="569" spans="1:26" s="94" customFormat="1" ht="11.25">
      <c r="A569" s="36"/>
      <c r="B569" s="103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126"/>
      <c r="T569" s="126"/>
      <c r="U569" s="126"/>
      <c r="V569" s="126"/>
      <c r="W569" s="126"/>
      <c r="X569" s="126"/>
      <c r="Y569" s="126"/>
      <c r="Z569" s="126"/>
    </row>
    <row r="570" spans="1:26" s="94" customFormat="1" ht="11.25">
      <c r="A570" s="36"/>
      <c r="B570" s="103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126"/>
      <c r="T570" s="126"/>
      <c r="U570" s="126"/>
      <c r="V570" s="126"/>
      <c r="W570" s="126"/>
      <c r="X570" s="126"/>
      <c r="Y570" s="126"/>
      <c r="Z570" s="126"/>
    </row>
    <row r="571" spans="1:26" s="94" customFormat="1" ht="11.25">
      <c r="A571" s="36"/>
      <c r="B571" s="103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126"/>
      <c r="T571" s="126"/>
      <c r="U571" s="126"/>
      <c r="V571" s="126"/>
      <c r="W571" s="126"/>
      <c r="X571" s="126"/>
      <c r="Y571" s="126"/>
      <c r="Z571" s="126"/>
    </row>
    <row r="572" spans="1:26" s="94" customFormat="1" ht="11.25">
      <c r="A572" s="36"/>
      <c r="B572" s="103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126"/>
      <c r="T572" s="126"/>
      <c r="U572" s="126"/>
      <c r="V572" s="126"/>
      <c r="W572" s="126"/>
      <c r="X572" s="126"/>
      <c r="Y572" s="126"/>
      <c r="Z572" s="126"/>
    </row>
    <row r="573" spans="1:26" s="94" customFormat="1" ht="11.25">
      <c r="A573" s="36"/>
      <c r="B573" s="103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126"/>
      <c r="T573" s="126"/>
      <c r="U573" s="126"/>
      <c r="V573" s="126"/>
      <c r="W573" s="126"/>
      <c r="X573" s="126"/>
      <c r="Y573" s="126"/>
      <c r="Z573" s="126"/>
    </row>
    <row r="574" spans="1:26" s="94" customFormat="1" ht="11.25">
      <c r="A574" s="36"/>
      <c r="B574" s="103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126"/>
      <c r="T574" s="126"/>
      <c r="U574" s="126"/>
      <c r="V574" s="126"/>
      <c r="W574" s="126"/>
      <c r="X574" s="126"/>
      <c r="Y574" s="126"/>
      <c r="Z574" s="126"/>
    </row>
    <row r="575" spans="1:26" s="94" customFormat="1" ht="11.25">
      <c r="A575" s="36"/>
      <c r="B575" s="103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126"/>
      <c r="T575" s="126"/>
      <c r="U575" s="126"/>
      <c r="V575" s="126"/>
      <c r="W575" s="126"/>
      <c r="X575" s="126"/>
      <c r="Y575" s="126"/>
      <c r="Z575" s="126"/>
    </row>
    <row r="576" spans="1:26" s="94" customFormat="1" ht="11.25">
      <c r="A576" s="36"/>
      <c r="B576" s="103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126"/>
      <c r="T576" s="126"/>
      <c r="U576" s="126"/>
      <c r="V576" s="126"/>
      <c r="W576" s="126"/>
      <c r="X576" s="126"/>
      <c r="Y576" s="126"/>
      <c r="Z576" s="126"/>
    </row>
    <row r="577" spans="1:26" s="94" customFormat="1" ht="11.25">
      <c r="A577" s="36"/>
      <c r="B577" s="103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126"/>
      <c r="T577" s="126"/>
      <c r="U577" s="126"/>
      <c r="V577" s="126"/>
      <c r="W577" s="126"/>
      <c r="X577" s="126"/>
      <c r="Y577" s="126"/>
      <c r="Z577" s="126"/>
    </row>
    <row r="578" spans="1:26" s="94" customFormat="1" ht="11.25">
      <c r="A578" s="36"/>
      <c r="B578" s="103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126"/>
      <c r="T578" s="126"/>
      <c r="U578" s="126"/>
      <c r="V578" s="126"/>
      <c r="W578" s="126"/>
      <c r="X578" s="126"/>
      <c r="Y578" s="126"/>
      <c r="Z578" s="126"/>
    </row>
    <row r="579" spans="1:26" s="94" customFormat="1" ht="11.25">
      <c r="A579" s="36"/>
      <c r="B579" s="103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126"/>
      <c r="T579" s="126"/>
      <c r="U579" s="126"/>
      <c r="V579" s="126"/>
      <c r="W579" s="126"/>
      <c r="X579" s="126"/>
      <c r="Y579" s="126"/>
      <c r="Z579" s="126"/>
    </row>
    <row r="580" spans="1:26" s="94" customFormat="1" ht="11.25">
      <c r="A580" s="36"/>
      <c r="B580" s="103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126"/>
      <c r="T580" s="126"/>
      <c r="U580" s="126"/>
      <c r="V580" s="126"/>
      <c r="W580" s="126"/>
      <c r="X580" s="126"/>
      <c r="Y580" s="126"/>
      <c r="Z580" s="126"/>
    </row>
    <row r="581" spans="1:26" s="94" customFormat="1" ht="11.25">
      <c r="A581" s="36"/>
      <c r="B581" s="103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126"/>
      <c r="T581" s="126"/>
      <c r="U581" s="126"/>
      <c r="V581" s="126"/>
      <c r="W581" s="126"/>
      <c r="X581" s="126"/>
      <c r="Y581" s="126"/>
      <c r="Z581" s="126"/>
    </row>
    <row r="582" spans="1:26" s="94" customFormat="1" ht="11.25">
      <c r="A582" s="36"/>
      <c r="B582" s="103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126"/>
      <c r="T582" s="126"/>
      <c r="U582" s="126"/>
      <c r="V582" s="126"/>
      <c r="W582" s="126"/>
      <c r="X582" s="126"/>
      <c r="Y582" s="126"/>
      <c r="Z582" s="126"/>
    </row>
    <row r="583" spans="1:26" s="94" customFormat="1" ht="11.25">
      <c r="A583" s="36"/>
      <c r="B583" s="103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126"/>
      <c r="T583" s="126"/>
      <c r="U583" s="126"/>
      <c r="V583" s="126"/>
      <c r="W583" s="126"/>
      <c r="X583" s="126"/>
      <c r="Y583" s="126"/>
      <c r="Z583" s="126"/>
    </row>
    <row r="584" spans="1:26" s="94" customFormat="1" ht="11.25">
      <c r="A584" s="36"/>
      <c r="B584" s="103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126"/>
      <c r="T584" s="126"/>
      <c r="U584" s="126"/>
      <c r="V584" s="126"/>
      <c r="W584" s="126"/>
      <c r="X584" s="126"/>
      <c r="Y584" s="126"/>
      <c r="Z584" s="126"/>
    </row>
    <row r="585" spans="1:26" s="94" customFormat="1" ht="11.25">
      <c r="A585" s="36"/>
      <c r="B585" s="103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126"/>
      <c r="T585" s="126"/>
      <c r="U585" s="126"/>
      <c r="V585" s="126"/>
      <c r="W585" s="126"/>
      <c r="X585" s="126"/>
      <c r="Y585" s="126"/>
      <c r="Z585" s="126"/>
    </row>
    <row r="586" spans="1:26" s="94" customFormat="1" ht="11.25">
      <c r="A586" s="36"/>
      <c r="B586" s="103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126"/>
      <c r="T586" s="126"/>
      <c r="U586" s="126"/>
      <c r="V586" s="126"/>
      <c r="W586" s="126"/>
      <c r="X586" s="126"/>
      <c r="Y586" s="126"/>
      <c r="Z586" s="126"/>
    </row>
    <row r="587" spans="1:26" s="94" customFormat="1" ht="11.25">
      <c r="A587" s="36"/>
      <c r="B587" s="103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126"/>
      <c r="T587" s="126"/>
      <c r="U587" s="126"/>
      <c r="V587" s="126"/>
      <c r="W587" s="126"/>
      <c r="X587" s="126"/>
      <c r="Y587" s="126"/>
      <c r="Z587" s="126"/>
    </row>
    <row r="588" spans="1:26" s="94" customFormat="1" ht="11.25">
      <c r="A588" s="36"/>
      <c r="B588" s="103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126"/>
      <c r="T588" s="126"/>
      <c r="U588" s="126"/>
      <c r="V588" s="126"/>
      <c r="W588" s="126"/>
      <c r="X588" s="126"/>
      <c r="Y588" s="126"/>
      <c r="Z588" s="126"/>
    </row>
    <row r="589" spans="1:26" s="94" customFormat="1" ht="11.25">
      <c r="A589" s="36"/>
      <c r="B589" s="103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126"/>
      <c r="T589" s="126"/>
      <c r="U589" s="126"/>
      <c r="V589" s="126"/>
      <c r="W589" s="126"/>
      <c r="X589" s="126"/>
      <c r="Y589" s="126"/>
      <c r="Z589" s="126"/>
    </row>
    <row r="590" spans="1:26" s="94" customFormat="1" ht="11.25">
      <c r="A590" s="36"/>
      <c r="B590" s="103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126"/>
      <c r="T590" s="126"/>
      <c r="U590" s="126"/>
      <c r="V590" s="126"/>
      <c r="W590" s="126"/>
      <c r="X590" s="126"/>
      <c r="Y590" s="126"/>
      <c r="Z590" s="126"/>
    </row>
    <row r="591" spans="1:26" s="94" customFormat="1" ht="11.25">
      <c r="A591" s="36"/>
      <c r="B591" s="103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126"/>
      <c r="T591" s="126"/>
      <c r="U591" s="126"/>
      <c r="V591" s="126"/>
      <c r="W591" s="126"/>
      <c r="X591" s="126"/>
      <c r="Y591" s="126"/>
      <c r="Z591" s="126"/>
    </row>
    <row r="592" spans="1:26" s="94" customFormat="1" ht="11.25">
      <c r="A592" s="36"/>
      <c r="B592" s="103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126"/>
      <c r="T592" s="126"/>
      <c r="U592" s="126"/>
      <c r="V592" s="126"/>
      <c r="W592" s="126"/>
      <c r="X592" s="126"/>
      <c r="Y592" s="126"/>
      <c r="Z592" s="126"/>
    </row>
    <row r="593" spans="1:26" s="94" customFormat="1" ht="11.25">
      <c r="A593" s="36"/>
      <c r="B593" s="103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126"/>
      <c r="T593" s="126"/>
      <c r="U593" s="126"/>
      <c r="V593" s="126"/>
      <c r="W593" s="126"/>
      <c r="X593" s="126"/>
      <c r="Y593" s="126"/>
      <c r="Z593" s="126"/>
    </row>
    <row r="594" spans="1:26" s="94" customFormat="1" ht="11.25">
      <c r="A594" s="36"/>
      <c r="B594" s="103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126"/>
      <c r="T594" s="126"/>
      <c r="U594" s="126"/>
      <c r="V594" s="126"/>
      <c r="W594" s="126"/>
      <c r="X594" s="126"/>
      <c r="Y594" s="126"/>
      <c r="Z594" s="126"/>
    </row>
    <row r="595" spans="1:26" s="94" customFormat="1" ht="11.25">
      <c r="A595" s="36"/>
      <c r="B595" s="103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126"/>
      <c r="T595" s="126"/>
      <c r="U595" s="126"/>
      <c r="V595" s="126"/>
      <c r="W595" s="126"/>
      <c r="X595" s="126"/>
      <c r="Y595" s="126"/>
      <c r="Z595" s="126"/>
    </row>
    <row r="596" spans="1:26" s="94" customFormat="1" ht="11.25">
      <c r="A596" s="36"/>
      <c r="B596" s="103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126"/>
      <c r="T596" s="126"/>
      <c r="U596" s="126"/>
      <c r="V596" s="126"/>
      <c r="W596" s="126"/>
      <c r="X596" s="126"/>
      <c r="Y596" s="126"/>
      <c r="Z596" s="126"/>
    </row>
    <row r="597" spans="1:26" s="94" customFormat="1" ht="11.25">
      <c r="A597" s="36"/>
      <c r="B597" s="103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126"/>
      <c r="T597" s="126"/>
      <c r="U597" s="126"/>
      <c r="V597" s="126"/>
      <c r="W597" s="126"/>
      <c r="X597" s="126"/>
      <c r="Y597" s="126"/>
      <c r="Z597" s="126"/>
    </row>
    <row r="598" spans="1:26" s="94" customFormat="1" ht="11.25">
      <c r="A598" s="36"/>
      <c r="B598" s="103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126"/>
      <c r="T598" s="126"/>
      <c r="U598" s="126"/>
      <c r="V598" s="126"/>
      <c r="W598" s="126"/>
      <c r="X598" s="126"/>
      <c r="Y598" s="126"/>
      <c r="Z598" s="126"/>
    </row>
    <row r="599" spans="1:26" s="94" customFormat="1" ht="11.25">
      <c r="A599" s="36"/>
      <c r="B599" s="103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126"/>
      <c r="T599" s="126"/>
      <c r="U599" s="126"/>
      <c r="V599" s="126"/>
      <c r="W599" s="126"/>
      <c r="X599" s="126"/>
      <c r="Y599" s="126"/>
      <c r="Z599" s="126"/>
    </row>
    <row r="600" spans="1:26" s="94" customFormat="1" ht="11.25">
      <c r="A600" s="36"/>
      <c r="B600" s="103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126"/>
      <c r="T600" s="126"/>
      <c r="U600" s="126"/>
      <c r="V600" s="126"/>
      <c r="W600" s="126"/>
      <c r="X600" s="126"/>
      <c r="Y600" s="126"/>
      <c r="Z600" s="126"/>
    </row>
    <row r="601" spans="1:26" s="94" customFormat="1" ht="11.25">
      <c r="A601" s="36"/>
      <c r="B601" s="103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126"/>
      <c r="T601" s="126"/>
      <c r="U601" s="126"/>
      <c r="V601" s="126"/>
      <c r="W601" s="126"/>
      <c r="X601" s="126"/>
      <c r="Y601" s="126"/>
      <c r="Z601" s="126"/>
    </row>
    <row r="602" spans="1:26" s="94" customFormat="1" ht="11.25">
      <c r="A602" s="36"/>
      <c r="B602" s="103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126"/>
      <c r="T602" s="126"/>
      <c r="U602" s="126"/>
      <c r="V602" s="126"/>
      <c r="W602" s="126"/>
      <c r="X602" s="126"/>
      <c r="Y602" s="126"/>
      <c r="Z602" s="126"/>
    </row>
    <row r="603" spans="1:26" s="94" customFormat="1" ht="11.25">
      <c r="A603" s="36"/>
      <c r="B603" s="103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126"/>
      <c r="T603" s="126"/>
      <c r="U603" s="126"/>
      <c r="V603" s="126"/>
      <c r="W603" s="126"/>
      <c r="X603" s="126"/>
      <c r="Y603" s="126"/>
      <c r="Z603" s="126"/>
    </row>
    <row r="604" spans="1:26" s="94" customFormat="1" ht="11.25">
      <c r="A604" s="36"/>
      <c r="B604" s="103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126"/>
      <c r="T604" s="126"/>
      <c r="U604" s="126"/>
      <c r="V604" s="126"/>
      <c r="W604" s="126"/>
      <c r="X604" s="126"/>
      <c r="Y604" s="126"/>
      <c r="Z604" s="126"/>
    </row>
    <row r="605" spans="1:26" s="94" customFormat="1" ht="11.25">
      <c r="A605" s="36"/>
      <c r="B605" s="103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126"/>
      <c r="T605" s="126"/>
      <c r="U605" s="126"/>
      <c r="V605" s="126"/>
      <c r="W605" s="126"/>
      <c r="X605" s="126"/>
      <c r="Y605" s="126"/>
      <c r="Z605" s="126"/>
    </row>
    <row r="606" spans="1:26" s="94" customFormat="1" ht="11.25">
      <c r="A606" s="36"/>
      <c r="B606" s="103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126"/>
      <c r="T606" s="126"/>
      <c r="U606" s="126"/>
      <c r="V606" s="126"/>
      <c r="W606" s="126"/>
      <c r="X606" s="126"/>
      <c r="Y606" s="126"/>
      <c r="Z606" s="126"/>
    </row>
    <row r="607" spans="1:26" s="94" customFormat="1" ht="11.25">
      <c r="A607" s="36"/>
      <c r="B607" s="103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126"/>
      <c r="T607" s="126"/>
      <c r="U607" s="126"/>
      <c r="V607" s="126"/>
      <c r="W607" s="126"/>
      <c r="X607" s="126"/>
      <c r="Y607" s="126"/>
      <c r="Z607" s="126"/>
    </row>
    <row r="608" spans="1:26" s="94" customFormat="1" ht="11.25">
      <c r="A608" s="36"/>
      <c r="B608" s="103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126"/>
      <c r="T608" s="126"/>
      <c r="U608" s="126"/>
      <c r="V608" s="126"/>
      <c r="W608" s="126"/>
      <c r="X608" s="126"/>
      <c r="Y608" s="126"/>
      <c r="Z608" s="126"/>
    </row>
    <row r="609" spans="1:26" s="94" customFormat="1" ht="11.25">
      <c r="A609" s="36"/>
      <c r="B609" s="103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126"/>
      <c r="T609" s="126"/>
      <c r="U609" s="126"/>
      <c r="V609" s="126"/>
      <c r="W609" s="126"/>
      <c r="X609" s="126"/>
      <c r="Y609" s="126"/>
      <c r="Z609" s="126"/>
    </row>
    <row r="610" spans="1:26" s="94" customFormat="1" ht="11.25">
      <c r="A610" s="36"/>
      <c r="B610" s="103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126"/>
      <c r="T610" s="126"/>
      <c r="U610" s="126"/>
      <c r="V610" s="126"/>
      <c r="W610" s="126"/>
      <c r="X610" s="126"/>
      <c r="Y610" s="126"/>
      <c r="Z610" s="126"/>
    </row>
    <row r="611" spans="1:26" s="94" customFormat="1" ht="11.25">
      <c r="A611" s="36"/>
      <c r="B611" s="103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126"/>
      <c r="T611" s="126"/>
      <c r="U611" s="126"/>
      <c r="V611" s="126"/>
      <c r="W611" s="126"/>
      <c r="X611" s="126"/>
      <c r="Y611" s="126"/>
      <c r="Z611" s="126"/>
    </row>
    <row r="612" spans="1:26" s="94" customFormat="1" ht="11.25">
      <c r="A612" s="36"/>
      <c r="B612" s="103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126"/>
      <c r="T612" s="126"/>
      <c r="U612" s="126"/>
      <c r="V612" s="126"/>
      <c r="W612" s="126"/>
      <c r="X612" s="126"/>
      <c r="Y612" s="126"/>
      <c r="Z612" s="126"/>
    </row>
    <row r="613" spans="1:26" s="94" customFormat="1" ht="11.25">
      <c r="A613" s="36"/>
      <c r="B613" s="103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126"/>
      <c r="T613" s="126"/>
      <c r="U613" s="126"/>
      <c r="V613" s="126"/>
      <c r="W613" s="126"/>
      <c r="X613" s="126"/>
      <c r="Y613" s="126"/>
      <c r="Z613" s="126"/>
    </row>
    <row r="614" spans="1:26" s="94" customFormat="1" ht="11.25">
      <c r="A614" s="36"/>
      <c r="B614" s="103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126"/>
      <c r="T614" s="126"/>
      <c r="U614" s="126"/>
      <c r="V614" s="126"/>
      <c r="W614" s="126"/>
      <c r="X614" s="126"/>
      <c r="Y614" s="126"/>
      <c r="Z614" s="126"/>
    </row>
    <row r="615" spans="1:26" s="94" customFormat="1" ht="11.25">
      <c r="A615" s="36"/>
      <c r="B615" s="103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126"/>
      <c r="T615" s="126"/>
      <c r="U615" s="126"/>
      <c r="V615" s="126"/>
      <c r="W615" s="126"/>
      <c r="X615" s="126"/>
      <c r="Y615" s="126"/>
      <c r="Z615" s="126"/>
    </row>
    <row r="616" spans="1:26" s="94" customFormat="1" ht="11.25">
      <c r="A616" s="36"/>
      <c r="B616" s="103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126"/>
      <c r="T616" s="126"/>
      <c r="U616" s="126"/>
      <c r="V616" s="126"/>
      <c r="W616" s="126"/>
      <c r="X616" s="126"/>
      <c r="Y616" s="126"/>
      <c r="Z616" s="126"/>
    </row>
    <row r="617" spans="1:26" s="94" customFormat="1" ht="11.25">
      <c r="A617" s="36"/>
      <c r="B617" s="103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126"/>
      <c r="T617" s="126"/>
      <c r="U617" s="126"/>
      <c r="V617" s="126"/>
      <c r="W617" s="126"/>
      <c r="X617" s="126"/>
      <c r="Y617" s="126"/>
      <c r="Z617" s="126"/>
    </row>
    <row r="618" spans="1:26" s="94" customFormat="1" ht="11.25">
      <c r="A618" s="36"/>
      <c r="B618" s="103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126"/>
      <c r="T618" s="126"/>
      <c r="U618" s="126"/>
      <c r="V618" s="126"/>
      <c r="W618" s="126"/>
      <c r="X618" s="126"/>
      <c r="Y618" s="126"/>
      <c r="Z618" s="126"/>
    </row>
    <row r="619" spans="1:26" s="94" customFormat="1" ht="11.25">
      <c r="A619" s="36"/>
      <c r="B619" s="103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126"/>
      <c r="T619" s="126"/>
      <c r="U619" s="126"/>
      <c r="V619" s="126"/>
      <c r="W619" s="126"/>
      <c r="X619" s="126"/>
      <c r="Y619" s="126"/>
      <c r="Z619" s="126"/>
    </row>
    <row r="620" spans="1:26" s="94" customFormat="1" ht="11.25">
      <c r="A620" s="36"/>
      <c r="B620" s="103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126"/>
      <c r="T620" s="126"/>
      <c r="U620" s="126"/>
      <c r="V620" s="126"/>
      <c r="W620" s="126"/>
      <c r="X620" s="126"/>
      <c r="Y620" s="126"/>
      <c r="Z620" s="126"/>
    </row>
    <row r="621" spans="1:26" s="94" customFormat="1" ht="11.25">
      <c r="A621" s="36"/>
      <c r="B621" s="103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126"/>
      <c r="T621" s="126"/>
      <c r="U621" s="126"/>
      <c r="V621" s="126"/>
      <c r="W621" s="126"/>
      <c r="X621" s="126"/>
      <c r="Y621" s="126"/>
      <c r="Z621" s="126"/>
    </row>
    <row r="622" spans="1:26" s="94" customFormat="1" ht="11.25">
      <c r="A622" s="36"/>
      <c r="B622" s="103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126"/>
      <c r="T622" s="126"/>
      <c r="U622" s="126"/>
      <c r="V622" s="126"/>
      <c r="W622" s="126"/>
      <c r="X622" s="126"/>
      <c r="Y622" s="126"/>
      <c r="Z622" s="126"/>
    </row>
    <row r="623" spans="1:26" s="94" customFormat="1" ht="11.25">
      <c r="A623" s="36"/>
      <c r="B623" s="103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126"/>
      <c r="T623" s="126"/>
      <c r="U623" s="126"/>
      <c r="V623" s="126"/>
      <c r="W623" s="126"/>
      <c r="X623" s="126"/>
      <c r="Y623" s="126"/>
      <c r="Z623" s="126"/>
    </row>
    <row r="624" spans="1:26" s="94" customFormat="1" ht="11.25">
      <c r="A624" s="36"/>
      <c r="B624" s="103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126"/>
      <c r="T624" s="126"/>
      <c r="U624" s="126"/>
      <c r="V624" s="126"/>
      <c r="W624" s="126"/>
      <c r="X624" s="126"/>
      <c r="Y624" s="126"/>
      <c r="Z624" s="126"/>
    </row>
    <row r="625" spans="1:26" s="94" customFormat="1" ht="11.25">
      <c r="A625" s="36"/>
      <c r="B625" s="103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126"/>
      <c r="T625" s="126"/>
      <c r="U625" s="126"/>
      <c r="V625" s="126"/>
      <c r="W625" s="126"/>
      <c r="X625" s="126"/>
      <c r="Y625" s="126"/>
      <c r="Z625" s="126"/>
    </row>
    <row r="626" spans="1:26" s="94" customFormat="1" ht="11.25">
      <c r="A626" s="36"/>
      <c r="B626" s="103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126"/>
      <c r="T626" s="126"/>
      <c r="U626" s="126"/>
      <c r="V626" s="126"/>
      <c r="W626" s="126"/>
      <c r="X626" s="126"/>
      <c r="Y626" s="126"/>
      <c r="Z626" s="126"/>
    </row>
    <row r="627" spans="1:26" s="94" customFormat="1" ht="11.25">
      <c r="A627" s="36"/>
      <c r="B627" s="103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126"/>
      <c r="T627" s="126"/>
      <c r="U627" s="126"/>
      <c r="V627" s="126"/>
      <c r="W627" s="126"/>
      <c r="X627" s="126"/>
      <c r="Y627" s="126"/>
      <c r="Z627" s="126"/>
    </row>
    <row r="628" spans="1:26" s="94" customFormat="1" ht="11.25">
      <c r="A628" s="36"/>
      <c r="B628" s="103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126"/>
      <c r="T628" s="126"/>
      <c r="U628" s="126"/>
      <c r="V628" s="126"/>
      <c r="W628" s="126"/>
      <c r="X628" s="126"/>
      <c r="Y628" s="126"/>
      <c r="Z628" s="126"/>
    </row>
    <row r="629" spans="1:26" s="94" customFormat="1" ht="11.25">
      <c r="A629" s="36"/>
      <c r="B629" s="103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126"/>
      <c r="T629" s="126"/>
      <c r="U629" s="126"/>
      <c r="V629" s="126"/>
      <c r="W629" s="126"/>
      <c r="X629" s="126"/>
      <c r="Y629" s="126"/>
      <c r="Z629" s="126"/>
    </row>
    <row r="630" spans="1:26" s="94" customFormat="1" ht="11.25">
      <c r="A630" s="36"/>
      <c r="B630" s="103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126"/>
      <c r="T630" s="126"/>
      <c r="U630" s="126"/>
      <c r="V630" s="126"/>
      <c r="W630" s="126"/>
      <c r="X630" s="126"/>
      <c r="Y630" s="126"/>
      <c r="Z630" s="126"/>
    </row>
    <row r="631" spans="1:26" s="94" customFormat="1" ht="11.25">
      <c r="A631" s="36"/>
      <c r="B631" s="103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126"/>
      <c r="T631" s="126"/>
      <c r="U631" s="126"/>
      <c r="V631" s="126"/>
      <c r="W631" s="126"/>
      <c r="X631" s="126"/>
      <c r="Y631" s="126"/>
      <c r="Z631" s="126"/>
    </row>
    <row r="632" spans="1:26" s="94" customFormat="1" ht="11.25">
      <c r="A632" s="36"/>
      <c r="B632" s="103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126"/>
      <c r="T632" s="126"/>
      <c r="U632" s="126"/>
      <c r="V632" s="126"/>
      <c r="W632" s="126"/>
      <c r="X632" s="126"/>
      <c r="Y632" s="126"/>
      <c r="Z632" s="126"/>
    </row>
    <row r="633" spans="1:26" s="94" customFormat="1" ht="11.25">
      <c r="A633" s="36"/>
      <c r="B633" s="103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126"/>
      <c r="T633" s="126"/>
      <c r="U633" s="126"/>
      <c r="V633" s="126"/>
      <c r="W633" s="126"/>
      <c r="X633" s="126"/>
      <c r="Y633" s="126"/>
      <c r="Z633" s="126"/>
    </row>
    <row r="634" spans="1:26" s="94" customFormat="1" ht="11.25">
      <c r="A634" s="36"/>
      <c r="B634" s="103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126"/>
      <c r="T634" s="126"/>
      <c r="U634" s="126"/>
      <c r="V634" s="126"/>
      <c r="W634" s="126"/>
      <c r="X634" s="126"/>
      <c r="Y634" s="126"/>
      <c r="Z634" s="126"/>
    </row>
    <row r="635" spans="1:26" s="94" customFormat="1" ht="11.25">
      <c r="A635" s="36"/>
      <c r="B635" s="103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126"/>
      <c r="T635" s="126"/>
      <c r="U635" s="126"/>
      <c r="V635" s="126"/>
      <c r="W635" s="126"/>
      <c r="X635" s="126"/>
      <c r="Y635" s="126"/>
      <c r="Z635" s="126"/>
    </row>
    <row r="636" spans="1:26" s="94" customFormat="1" ht="11.25">
      <c r="A636" s="36"/>
      <c r="B636" s="103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126"/>
      <c r="T636" s="126"/>
      <c r="U636" s="126"/>
      <c r="V636" s="126"/>
      <c r="W636" s="126"/>
      <c r="X636" s="126"/>
      <c r="Y636" s="126"/>
      <c r="Z636" s="126"/>
    </row>
    <row r="637" spans="1:26" s="94" customFormat="1" ht="11.25">
      <c r="A637" s="36"/>
      <c r="B637" s="103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126"/>
      <c r="T637" s="126"/>
      <c r="U637" s="126"/>
      <c r="V637" s="126"/>
      <c r="W637" s="126"/>
      <c r="X637" s="126"/>
      <c r="Y637" s="126"/>
      <c r="Z637" s="126"/>
    </row>
    <row r="638" spans="1:26" s="94" customFormat="1" ht="11.25">
      <c r="A638" s="36"/>
      <c r="B638" s="103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126"/>
      <c r="T638" s="126"/>
      <c r="U638" s="126"/>
      <c r="V638" s="126"/>
      <c r="W638" s="126"/>
      <c r="X638" s="126"/>
      <c r="Y638" s="126"/>
      <c r="Z638" s="126"/>
    </row>
    <row r="639" spans="1:26" s="94" customFormat="1" ht="11.25">
      <c r="A639" s="36"/>
      <c r="B639" s="103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126"/>
      <c r="T639" s="126"/>
      <c r="U639" s="126"/>
      <c r="V639" s="126"/>
      <c r="W639" s="126"/>
      <c r="X639" s="126"/>
      <c r="Y639" s="126"/>
      <c r="Z639" s="126"/>
    </row>
    <row r="640" spans="1:26" s="94" customFormat="1" ht="11.25">
      <c r="A640" s="36"/>
      <c r="B640" s="103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126"/>
      <c r="T640" s="126"/>
      <c r="U640" s="126"/>
      <c r="V640" s="126"/>
      <c r="W640" s="126"/>
      <c r="X640" s="126"/>
      <c r="Y640" s="126"/>
      <c r="Z640" s="126"/>
    </row>
    <row r="641" spans="1:26" s="94" customFormat="1" ht="11.25">
      <c r="A641" s="36"/>
      <c r="B641" s="103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126"/>
      <c r="T641" s="126"/>
      <c r="U641" s="126"/>
      <c r="V641" s="126"/>
      <c r="W641" s="126"/>
      <c r="X641" s="126"/>
      <c r="Y641" s="126"/>
      <c r="Z641" s="126"/>
    </row>
    <row r="642" spans="1:26" s="94" customFormat="1" ht="11.25">
      <c r="A642" s="36"/>
      <c r="B642" s="103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126"/>
      <c r="T642" s="126"/>
      <c r="U642" s="126"/>
      <c r="V642" s="126"/>
      <c r="W642" s="126"/>
      <c r="X642" s="126"/>
      <c r="Y642" s="126"/>
      <c r="Z642" s="126"/>
    </row>
    <row r="643" spans="1:26" s="94" customFormat="1" ht="11.25">
      <c r="A643" s="36"/>
      <c r="B643" s="103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126"/>
      <c r="T643" s="126"/>
      <c r="U643" s="126"/>
      <c r="V643" s="126"/>
      <c r="W643" s="126"/>
      <c r="X643" s="126"/>
      <c r="Y643" s="126"/>
      <c r="Z643" s="126"/>
    </row>
    <row r="644" spans="1:26" s="94" customFormat="1" ht="11.25">
      <c r="A644" s="36"/>
      <c r="B644" s="103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126"/>
      <c r="T644" s="126"/>
      <c r="U644" s="126"/>
      <c r="V644" s="126"/>
      <c r="W644" s="126"/>
      <c r="X644" s="126"/>
      <c r="Y644" s="126"/>
      <c r="Z644" s="126"/>
    </row>
    <row r="645" spans="1:26" s="94" customFormat="1" ht="11.25">
      <c r="A645" s="36"/>
      <c r="B645" s="103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126"/>
      <c r="T645" s="126"/>
      <c r="U645" s="126"/>
      <c r="V645" s="126"/>
      <c r="W645" s="126"/>
      <c r="X645" s="126"/>
      <c r="Y645" s="126"/>
      <c r="Z645" s="126"/>
    </row>
    <row r="646" spans="1:26" s="94" customFormat="1" ht="11.25">
      <c r="A646" s="36"/>
      <c r="B646" s="103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126"/>
      <c r="T646" s="126"/>
      <c r="U646" s="126"/>
      <c r="V646" s="126"/>
      <c r="W646" s="126"/>
      <c r="X646" s="126"/>
      <c r="Y646" s="126"/>
      <c r="Z646" s="126"/>
    </row>
    <row r="647" spans="1:26" s="94" customFormat="1" ht="11.25">
      <c r="A647" s="36"/>
      <c r="B647" s="103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126"/>
      <c r="T647" s="126"/>
      <c r="U647" s="126"/>
      <c r="V647" s="126"/>
      <c r="W647" s="126"/>
      <c r="X647" s="126"/>
      <c r="Y647" s="126"/>
      <c r="Z647" s="126"/>
    </row>
    <row r="648" spans="1:26" s="94" customFormat="1" ht="11.25">
      <c r="A648" s="36"/>
      <c r="B648" s="103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126"/>
      <c r="T648" s="126"/>
      <c r="U648" s="126"/>
      <c r="V648" s="126"/>
      <c r="W648" s="126"/>
      <c r="X648" s="126"/>
      <c r="Y648" s="126"/>
      <c r="Z648" s="126"/>
    </row>
    <row r="649" spans="1:26" s="94" customFormat="1" ht="11.25">
      <c r="A649" s="36"/>
      <c r="B649" s="103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126"/>
      <c r="T649" s="126"/>
      <c r="U649" s="126"/>
      <c r="V649" s="126"/>
      <c r="W649" s="126"/>
      <c r="X649" s="126"/>
      <c r="Y649" s="126"/>
      <c r="Z649" s="126"/>
    </row>
    <row r="650" spans="1:26" s="94" customFormat="1" ht="11.25">
      <c r="A650" s="36"/>
      <c r="B650" s="103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126"/>
      <c r="T650" s="126"/>
      <c r="U650" s="126"/>
      <c r="V650" s="126"/>
      <c r="W650" s="126"/>
      <c r="X650" s="126"/>
      <c r="Y650" s="126"/>
      <c r="Z650" s="126"/>
    </row>
    <row r="651" spans="1:26" s="94" customFormat="1" ht="11.25">
      <c r="A651" s="36"/>
      <c r="B651" s="103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126"/>
      <c r="T651" s="126"/>
      <c r="U651" s="126"/>
      <c r="V651" s="126"/>
      <c r="W651" s="126"/>
      <c r="X651" s="126"/>
      <c r="Y651" s="126"/>
      <c r="Z651" s="126"/>
    </row>
    <row r="652" spans="1:26" s="94" customFormat="1" ht="11.25">
      <c r="A652" s="36"/>
      <c r="B652" s="103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126"/>
      <c r="T652" s="126"/>
      <c r="U652" s="126"/>
      <c r="V652" s="126"/>
      <c r="W652" s="126"/>
      <c r="X652" s="126"/>
      <c r="Y652" s="126"/>
      <c r="Z652" s="126"/>
    </row>
    <row r="653" spans="1:26" s="94" customFormat="1" ht="11.25">
      <c r="A653" s="36"/>
      <c r="B653" s="103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126"/>
      <c r="T653" s="126"/>
      <c r="U653" s="126"/>
      <c r="V653" s="126"/>
      <c r="W653" s="126"/>
      <c r="X653" s="126"/>
      <c r="Y653" s="126"/>
      <c r="Z653" s="126"/>
    </row>
    <row r="654" spans="1:26" s="94" customFormat="1" ht="11.25">
      <c r="A654" s="36"/>
      <c r="B654" s="103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126"/>
      <c r="T654" s="126"/>
      <c r="U654" s="126"/>
      <c r="V654" s="126"/>
      <c r="W654" s="126"/>
      <c r="X654" s="126"/>
      <c r="Y654" s="126"/>
      <c r="Z654" s="126"/>
    </row>
    <row r="655" spans="1:26" s="94" customFormat="1" ht="11.25">
      <c r="A655" s="36"/>
      <c r="B655" s="103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126"/>
      <c r="T655" s="126"/>
      <c r="U655" s="126"/>
      <c r="V655" s="126"/>
      <c r="W655" s="126"/>
      <c r="X655" s="126"/>
      <c r="Y655" s="126"/>
      <c r="Z655" s="126"/>
    </row>
    <row r="656" spans="1:26" s="94" customFormat="1" ht="11.25">
      <c r="A656" s="36"/>
      <c r="B656" s="103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126"/>
      <c r="T656" s="126"/>
      <c r="U656" s="126"/>
      <c r="V656" s="126"/>
      <c r="W656" s="126"/>
      <c r="X656" s="126"/>
      <c r="Y656" s="126"/>
      <c r="Z656" s="126"/>
    </row>
    <row r="657" spans="1:26" s="94" customFormat="1" ht="11.25">
      <c r="A657" s="36"/>
      <c r="B657" s="103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126"/>
      <c r="T657" s="126"/>
      <c r="U657" s="126"/>
      <c r="V657" s="126"/>
      <c r="W657" s="126"/>
      <c r="X657" s="126"/>
      <c r="Y657" s="126"/>
      <c r="Z657" s="126"/>
    </row>
    <row r="658" spans="1:26" s="94" customFormat="1" ht="11.25">
      <c r="A658" s="36"/>
      <c r="B658" s="103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126"/>
      <c r="T658" s="126"/>
      <c r="U658" s="126"/>
      <c r="V658" s="126"/>
      <c r="W658" s="126"/>
      <c r="X658" s="126"/>
      <c r="Y658" s="126"/>
      <c r="Z658" s="126"/>
    </row>
    <row r="659" spans="1:26" s="94" customFormat="1" ht="11.25">
      <c r="A659" s="36"/>
      <c r="B659" s="103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126"/>
      <c r="T659" s="126"/>
      <c r="U659" s="126"/>
      <c r="V659" s="126"/>
      <c r="W659" s="126"/>
      <c r="X659" s="126"/>
      <c r="Y659" s="126"/>
      <c r="Z659" s="126"/>
    </row>
    <row r="660" spans="1:26" s="94" customFormat="1" ht="11.25">
      <c r="A660" s="36"/>
      <c r="B660" s="103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126"/>
      <c r="T660" s="126"/>
      <c r="U660" s="126"/>
      <c r="V660" s="126"/>
      <c r="W660" s="126"/>
      <c r="X660" s="126"/>
      <c r="Y660" s="126"/>
      <c r="Z660" s="126"/>
    </row>
    <row r="661" spans="1:26" s="94" customFormat="1" ht="11.25">
      <c r="A661" s="36"/>
      <c r="B661" s="103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126"/>
      <c r="T661" s="126"/>
      <c r="U661" s="126"/>
      <c r="V661" s="126"/>
      <c r="W661" s="126"/>
      <c r="X661" s="126"/>
      <c r="Y661" s="126"/>
      <c r="Z661" s="126"/>
    </row>
    <row r="662" spans="1:26" s="94" customFormat="1" ht="11.25">
      <c r="A662" s="36"/>
      <c r="B662" s="103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126"/>
      <c r="T662" s="126"/>
      <c r="U662" s="126"/>
      <c r="V662" s="126"/>
      <c r="W662" s="126"/>
      <c r="X662" s="126"/>
      <c r="Y662" s="126"/>
      <c r="Z662" s="126"/>
    </row>
    <row r="663" spans="1:26" s="94" customFormat="1" ht="11.25">
      <c r="A663" s="36"/>
      <c r="B663" s="103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126"/>
      <c r="T663" s="126"/>
      <c r="U663" s="126"/>
      <c r="V663" s="126"/>
      <c r="W663" s="126"/>
      <c r="X663" s="126"/>
      <c r="Y663" s="126"/>
      <c r="Z663" s="126"/>
    </row>
    <row r="664" spans="1:26" s="94" customFormat="1" ht="11.25">
      <c r="A664" s="36"/>
      <c r="B664" s="103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126"/>
      <c r="T664" s="126"/>
      <c r="U664" s="126"/>
      <c r="V664" s="126"/>
      <c r="W664" s="126"/>
      <c r="X664" s="126"/>
      <c r="Y664" s="126"/>
      <c r="Z664" s="126"/>
    </row>
    <row r="665" spans="1:26" s="94" customFormat="1" ht="11.25">
      <c r="A665" s="36"/>
      <c r="B665" s="103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126"/>
      <c r="T665" s="126"/>
      <c r="U665" s="126"/>
      <c r="V665" s="126"/>
      <c r="W665" s="126"/>
      <c r="X665" s="126"/>
      <c r="Y665" s="126"/>
      <c r="Z665" s="126"/>
    </row>
    <row r="666" spans="1:26" s="94" customFormat="1" ht="11.25">
      <c r="A666" s="36"/>
      <c r="B666" s="103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126"/>
      <c r="T666" s="126"/>
      <c r="U666" s="126"/>
      <c r="V666" s="126"/>
      <c r="W666" s="126"/>
      <c r="X666" s="126"/>
      <c r="Y666" s="126"/>
      <c r="Z666" s="126"/>
    </row>
    <row r="667" spans="1:26" s="94" customFormat="1" ht="11.25">
      <c r="A667" s="36"/>
      <c r="B667" s="103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126"/>
      <c r="T667" s="126"/>
      <c r="U667" s="126"/>
      <c r="V667" s="126"/>
      <c r="W667" s="126"/>
      <c r="X667" s="126"/>
      <c r="Y667" s="126"/>
      <c r="Z667" s="126"/>
    </row>
    <row r="668" spans="1:26" s="94" customFormat="1" ht="11.25">
      <c r="A668" s="36"/>
      <c r="B668" s="103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126"/>
      <c r="T668" s="126"/>
      <c r="U668" s="126"/>
      <c r="V668" s="126"/>
      <c r="W668" s="126"/>
      <c r="X668" s="126"/>
      <c r="Y668" s="126"/>
      <c r="Z668" s="126"/>
    </row>
    <row r="669" spans="1:26" s="94" customFormat="1" ht="11.25">
      <c r="A669" s="36"/>
      <c r="B669" s="103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126"/>
      <c r="T669" s="126"/>
      <c r="U669" s="126"/>
      <c r="V669" s="126"/>
      <c r="W669" s="126"/>
      <c r="X669" s="126"/>
      <c r="Y669" s="126"/>
      <c r="Z669" s="126"/>
    </row>
    <row r="670" spans="1:26" s="94" customFormat="1" ht="11.25">
      <c r="A670" s="36"/>
      <c r="B670" s="103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126"/>
      <c r="T670" s="126"/>
      <c r="U670" s="126"/>
      <c r="V670" s="126"/>
      <c r="W670" s="126"/>
      <c r="X670" s="126"/>
      <c r="Y670" s="126"/>
      <c r="Z670" s="126"/>
    </row>
    <row r="671" spans="1:26" s="94" customFormat="1" ht="11.25">
      <c r="A671" s="36"/>
      <c r="B671" s="103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126"/>
      <c r="T671" s="126"/>
      <c r="U671" s="126"/>
      <c r="V671" s="126"/>
      <c r="W671" s="126"/>
      <c r="X671" s="126"/>
      <c r="Y671" s="126"/>
      <c r="Z671" s="126"/>
    </row>
    <row r="672" spans="1:26" s="94" customFormat="1" ht="11.25">
      <c r="A672" s="36"/>
      <c r="B672" s="103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126"/>
      <c r="T672" s="126"/>
      <c r="U672" s="126"/>
      <c r="V672" s="126"/>
      <c r="W672" s="126"/>
      <c r="X672" s="126"/>
      <c r="Y672" s="126"/>
      <c r="Z672" s="126"/>
    </row>
    <row r="673" spans="1:26" s="94" customFormat="1" ht="11.25">
      <c r="A673" s="36"/>
      <c r="B673" s="103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126"/>
      <c r="T673" s="126"/>
      <c r="U673" s="126"/>
      <c r="V673" s="126"/>
      <c r="W673" s="126"/>
      <c r="X673" s="126"/>
      <c r="Y673" s="126"/>
      <c r="Z673" s="126"/>
    </row>
    <row r="674" spans="1:26" s="94" customFormat="1" ht="11.25">
      <c r="A674" s="36"/>
      <c r="B674" s="103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126"/>
      <c r="T674" s="126"/>
      <c r="U674" s="126"/>
      <c r="V674" s="126"/>
      <c r="W674" s="126"/>
      <c r="X674" s="126"/>
      <c r="Y674" s="126"/>
      <c r="Z674" s="126"/>
    </row>
    <row r="675" spans="1:26" s="94" customFormat="1" ht="11.25">
      <c r="A675" s="36"/>
      <c r="B675" s="103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126"/>
      <c r="T675" s="126"/>
      <c r="U675" s="126"/>
      <c r="V675" s="126"/>
      <c r="W675" s="126"/>
      <c r="X675" s="126"/>
      <c r="Y675" s="126"/>
      <c r="Z675" s="126"/>
    </row>
    <row r="676" spans="1:26" s="94" customFormat="1" ht="11.25">
      <c r="A676" s="36"/>
      <c r="B676" s="103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126"/>
      <c r="T676" s="126"/>
      <c r="U676" s="126"/>
      <c r="V676" s="126"/>
      <c r="W676" s="126"/>
      <c r="X676" s="126"/>
      <c r="Y676" s="126"/>
      <c r="Z676" s="126"/>
    </row>
    <row r="677" spans="1:26" s="94" customFormat="1" ht="11.25">
      <c r="A677" s="36"/>
      <c r="B677" s="103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126"/>
      <c r="T677" s="126"/>
      <c r="U677" s="126"/>
      <c r="V677" s="126"/>
      <c r="W677" s="126"/>
      <c r="X677" s="126"/>
      <c r="Y677" s="126"/>
      <c r="Z677" s="126"/>
    </row>
    <row r="678" spans="1:26" s="94" customFormat="1" ht="11.25">
      <c r="A678" s="36"/>
      <c r="B678" s="103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126"/>
      <c r="T678" s="126"/>
      <c r="U678" s="126"/>
      <c r="V678" s="126"/>
      <c r="W678" s="126"/>
      <c r="X678" s="126"/>
      <c r="Y678" s="126"/>
      <c r="Z678" s="126"/>
    </row>
    <row r="679" spans="1:26" s="94" customFormat="1" ht="11.25">
      <c r="A679" s="36"/>
      <c r="B679" s="103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126"/>
      <c r="T679" s="126"/>
      <c r="U679" s="126"/>
      <c r="V679" s="126"/>
      <c r="W679" s="126"/>
      <c r="X679" s="126"/>
      <c r="Y679" s="126"/>
      <c r="Z679" s="126"/>
    </row>
    <row r="680" spans="1:26" s="94" customFormat="1" ht="11.25">
      <c r="A680" s="36"/>
      <c r="B680" s="103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126"/>
      <c r="T680" s="126"/>
      <c r="U680" s="126"/>
      <c r="V680" s="126"/>
      <c r="W680" s="126"/>
      <c r="X680" s="126"/>
      <c r="Y680" s="126"/>
      <c r="Z680" s="126"/>
    </row>
    <row r="681" spans="1:26" s="94" customFormat="1" ht="11.25">
      <c r="A681" s="36"/>
      <c r="B681" s="103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126"/>
      <c r="T681" s="126"/>
      <c r="U681" s="126"/>
      <c r="V681" s="126"/>
      <c r="W681" s="126"/>
      <c r="X681" s="126"/>
      <c r="Y681" s="126"/>
      <c r="Z681" s="126"/>
    </row>
    <row r="682" spans="1:26" s="94" customFormat="1" ht="11.25">
      <c r="A682" s="36"/>
      <c r="B682" s="103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126"/>
      <c r="T682" s="126"/>
      <c r="U682" s="126"/>
      <c r="V682" s="126"/>
      <c r="W682" s="126"/>
      <c r="X682" s="126"/>
      <c r="Y682" s="126"/>
      <c r="Z682" s="126"/>
    </row>
    <row r="683" spans="1:26" s="94" customFormat="1" ht="11.25">
      <c r="A683" s="36"/>
      <c r="B683" s="103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126"/>
      <c r="T683" s="126"/>
      <c r="U683" s="126"/>
      <c r="V683" s="126"/>
      <c r="W683" s="126"/>
      <c r="X683" s="126"/>
      <c r="Y683" s="126"/>
      <c r="Z683" s="126"/>
    </row>
    <row r="684" spans="1:26" s="94" customFormat="1" ht="11.25">
      <c r="A684" s="36"/>
      <c r="B684" s="103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126"/>
      <c r="T684" s="126"/>
      <c r="U684" s="126"/>
      <c r="V684" s="126"/>
      <c r="W684" s="126"/>
      <c r="X684" s="126"/>
      <c r="Y684" s="126"/>
      <c r="Z684" s="126"/>
    </row>
    <row r="685" spans="1:26" s="94" customFormat="1" ht="11.25">
      <c r="A685" s="36"/>
      <c r="B685" s="103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126"/>
      <c r="T685" s="126"/>
      <c r="U685" s="126"/>
      <c r="V685" s="126"/>
      <c r="W685" s="126"/>
      <c r="X685" s="126"/>
      <c r="Y685" s="126"/>
      <c r="Z685" s="126"/>
    </row>
    <row r="686" spans="1:26" s="94" customFormat="1" ht="11.25">
      <c r="A686" s="36"/>
      <c r="B686" s="103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126"/>
      <c r="T686" s="126"/>
      <c r="U686" s="126"/>
      <c r="V686" s="126"/>
      <c r="W686" s="126"/>
      <c r="X686" s="126"/>
      <c r="Y686" s="126"/>
      <c r="Z686" s="126"/>
    </row>
    <row r="687" spans="1:26" s="94" customFormat="1" ht="11.25">
      <c r="A687" s="36"/>
      <c r="B687" s="103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126"/>
      <c r="T687" s="126"/>
      <c r="U687" s="126"/>
      <c r="V687" s="126"/>
      <c r="W687" s="126"/>
      <c r="X687" s="126"/>
      <c r="Y687" s="126"/>
      <c r="Z687" s="126"/>
    </row>
    <row r="688" spans="1:26" s="94" customFormat="1" ht="11.25">
      <c r="A688" s="36"/>
      <c r="B688" s="103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126"/>
      <c r="T688" s="126"/>
      <c r="U688" s="126"/>
      <c r="V688" s="126"/>
      <c r="W688" s="126"/>
      <c r="X688" s="126"/>
      <c r="Y688" s="126"/>
      <c r="Z688" s="126"/>
    </row>
    <row r="689" spans="1:26" s="94" customFormat="1" ht="11.25">
      <c r="A689" s="36"/>
      <c r="B689" s="103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126"/>
      <c r="T689" s="126"/>
      <c r="U689" s="126"/>
      <c r="V689" s="126"/>
      <c r="W689" s="126"/>
      <c r="X689" s="126"/>
      <c r="Y689" s="126"/>
      <c r="Z689" s="126"/>
    </row>
    <row r="690" spans="1:26" s="94" customFormat="1" ht="11.25">
      <c r="A690" s="36"/>
      <c r="B690" s="103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126"/>
      <c r="T690" s="126"/>
      <c r="U690" s="126"/>
      <c r="V690" s="126"/>
      <c r="W690" s="126"/>
      <c r="X690" s="126"/>
      <c r="Y690" s="126"/>
      <c r="Z690" s="126"/>
    </row>
    <row r="691" spans="1:26" s="94" customFormat="1" ht="11.25">
      <c r="A691" s="36"/>
      <c r="B691" s="103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126"/>
      <c r="T691" s="126"/>
      <c r="U691" s="126"/>
      <c r="V691" s="126"/>
      <c r="W691" s="126"/>
      <c r="X691" s="126"/>
      <c r="Y691" s="126"/>
      <c r="Z691" s="126"/>
    </row>
    <row r="692" spans="1:26" s="94" customFormat="1" ht="11.25">
      <c r="A692" s="36"/>
      <c r="B692" s="103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126"/>
      <c r="T692" s="126"/>
      <c r="U692" s="126"/>
      <c r="V692" s="126"/>
      <c r="W692" s="126"/>
      <c r="X692" s="126"/>
      <c r="Y692" s="126"/>
      <c r="Z692" s="126"/>
    </row>
    <row r="693" spans="1:26" s="94" customFormat="1" ht="11.25">
      <c r="A693" s="36"/>
      <c r="B693" s="103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126"/>
      <c r="T693" s="126"/>
      <c r="U693" s="126"/>
      <c r="V693" s="126"/>
      <c r="W693" s="126"/>
      <c r="X693" s="126"/>
      <c r="Y693" s="126"/>
      <c r="Z693" s="126"/>
    </row>
    <row r="694" spans="1:26" s="94" customFormat="1" ht="11.25">
      <c r="A694" s="36"/>
      <c r="B694" s="103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126"/>
      <c r="T694" s="126"/>
      <c r="U694" s="126"/>
      <c r="V694" s="126"/>
      <c r="W694" s="126"/>
      <c r="X694" s="126"/>
      <c r="Y694" s="126"/>
      <c r="Z694" s="126"/>
    </row>
    <row r="695" spans="1:26" s="94" customFormat="1" ht="11.25">
      <c r="A695" s="36"/>
      <c r="B695" s="103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126"/>
      <c r="T695" s="126"/>
      <c r="U695" s="126"/>
      <c r="V695" s="126"/>
      <c r="W695" s="126"/>
      <c r="X695" s="126"/>
      <c r="Y695" s="126"/>
      <c r="Z695" s="126"/>
    </row>
    <row r="696" spans="1:26" s="94" customFormat="1" ht="11.25">
      <c r="A696" s="36"/>
      <c r="B696" s="103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126"/>
      <c r="T696" s="126"/>
      <c r="U696" s="126"/>
      <c r="V696" s="126"/>
      <c r="W696" s="126"/>
      <c r="X696" s="126"/>
      <c r="Y696" s="126"/>
      <c r="Z696" s="126"/>
    </row>
    <row r="697" spans="1:26" s="94" customFormat="1" ht="11.25">
      <c r="A697" s="36"/>
      <c r="B697" s="103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126"/>
      <c r="T697" s="126"/>
      <c r="U697" s="126"/>
      <c r="V697" s="126"/>
      <c r="W697" s="126"/>
      <c r="X697" s="126"/>
      <c r="Y697" s="126"/>
      <c r="Z697" s="126"/>
    </row>
    <row r="698" spans="1:26" s="94" customFormat="1" ht="11.25">
      <c r="A698" s="36"/>
      <c r="B698" s="103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126"/>
      <c r="T698" s="126"/>
      <c r="U698" s="126"/>
      <c r="V698" s="126"/>
      <c r="W698" s="126"/>
      <c r="X698" s="126"/>
      <c r="Y698" s="126"/>
      <c r="Z698" s="126"/>
    </row>
    <row r="699" spans="1:26" s="94" customFormat="1" ht="11.25">
      <c r="A699" s="36"/>
      <c r="B699" s="103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126"/>
      <c r="T699" s="126"/>
      <c r="U699" s="126"/>
      <c r="V699" s="126"/>
      <c r="W699" s="126"/>
      <c r="X699" s="126"/>
      <c r="Y699" s="126"/>
      <c r="Z699" s="126"/>
    </row>
    <row r="700" spans="1:26" s="94" customFormat="1" ht="11.25">
      <c r="A700" s="36"/>
      <c r="B700" s="103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126"/>
      <c r="T700" s="126"/>
      <c r="U700" s="126"/>
      <c r="V700" s="126"/>
      <c r="W700" s="126"/>
      <c r="X700" s="126"/>
      <c r="Y700" s="126"/>
      <c r="Z700" s="126"/>
    </row>
    <row r="701" spans="1:26" s="94" customFormat="1" ht="11.25">
      <c r="A701" s="36"/>
      <c r="B701" s="103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126"/>
      <c r="T701" s="126"/>
      <c r="U701" s="126"/>
      <c r="V701" s="126"/>
      <c r="W701" s="126"/>
      <c r="X701" s="126"/>
      <c r="Y701" s="126"/>
      <c r="Z701" s="126"/>
    </row>
    <row r="702" spans="1:26" s="94" customFormat="1" ht="11.25">
      <c r="A702" s="36"/>
      <c r="B702" s="103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126"/>
      <c r="T702" s="126"/>
      <c r="U702" s="126"/>
      <c r="V702" s="126"/>
      <c r="W702" s="126"/>
      <c r="X702" s="126"/>
      <c r="Y702" s="126"/>
      <c r="Z702" s="126"/>
    </row>
    <row r="703" spans="1:26" s="94" customFormat="1" ht="11.25">
      <c r="A703" s="36"/>
      <c r="B703" s="103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126"/>
      <c r="T703" s="126"/>
      <c r="U703" s="126"/>
      <c r="V703" s="126"/>
      <c r="W703" s="126"/>
      <c r="X703" s="126"/>
      <c r="Y703" s="126"/>
      <c r="Z703" s="126"/>
    </row>
    <row r="704" spans="1:26" s="94" customFormat="1" ht="11.25">
      <c r="A704" s="36"/>
      <c r="B704" s="103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126"/>
      <c r="T704" s="126"/>
      <c r="U704" s="126"/>
      <c r="V704" s="126"/>
      <c r="W704" s="126"/>
      <c r="X704" s="126"/>
      <c r="Y704" s="126"/>
      <c r="Z704" s="126"/>
    </row>
    <row r="705" spans="1:26" s="94" customFormat="1" ht="11.25">
      <c r="A705" s="36"/>
      <c r="B705" s="103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126"/>
      <c r="T705" s="126"/>
      <c r="U705" s="126"/>
      <c r="V705" s="126"/>
      <c r="W705" s="126"/>
      <c r="X705" s="126"/>
      <c r="Y705" s="126"/>
      <c r="Z705" s="126"/>
    </row>
    <row r="706" spans="1:26" s="94" customFormat="1" ht="11.25">
      <c r="A706" s="36"/>
      <c r="B706" s="103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126"/>
      <c r="T706" s="126"/>
      <c r="U706" s="126"/>
      <c r="V706" s="126"/>
      <c r="W706" s="126"/>
      <c r="X706" s="126"/>
      <c r="Y706" s="126"/>
      <c r="Z706" s="126"/>
    </row>
    <row r="707" spans="1:26" s="94" customFormat="1" ht="11.25">
      <c r="A707" s="36"/>
      <c r="B707" s="103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126"/>
      <c r="T707" s="126"/>
      <c r="U707" s="126"/>
      <c r="V707" s="126"/>
      <c r="W707" s="126"/>
      <c r="X707" s="126"/>
      <c r="Y707" s="126"/>
      <c r="Z707" s="126"/>
    </row>
    <row r="708" spans="1:26" s="94" customFormat="1" ht="11.25">
      <c r="A708" s="36"/>
      <c r="B708" s="103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126"/>
      <c r="T708" s="126"/>
      <c r="U708" s="126"/>
      <c r="V708" s="126"/>
      <c r="W708" s="126"/>
      <c r="X708" s="126"/>
      <c r="Y708" s="126"/>
      <c r="Z708" s="126"/>
    </row>
    <row r="709" spans="1:26" s="94" customFormat="1" ht="11.25">
      <c r="A709" s="36"/>
      <c r="B709" s="103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126"/>
      <c r="T709" s="126"/>
      <c r="U709" s="126"/>
      <c r="V709" s="126"/>
      <c r="W709" s="126"/>
      <c r="X709" s="126"/>
      <c r="Y709" s="126"/>
      <c r="Z709" s="126"/>
    </row>
    <row r="710" spans="1:26" s="94" customFormat="1" ht="11.25">
      <c r="A710" s="36"/>
      <c r="B710" s="103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126"/>
      <c r="T710" s="126"/>
      <c r="U710" s="126"/>
      <c r="V710" s="126"/>
      <c r="W710" s="126"/>
      <c r="X710" s="126"/>
      <c r="Y710" s="126"/>
      <c r="Z710" s="126"/>
    </row>
    <row r="711" spans="1:26" s="94" customFormat="1" ht="11.25">
      <c r="A711" s="36"/>
      <c r="B711" s="103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126"/>
      <c r="T711" s="126"/>
      <c r="U711" s="126"/>
      <c r="V711" s="126"/>
      <c r="W711" s="126"/>
      <c r="X711" s="126"/>
      <c r="Y711" s="126"/>
      <c r="Z711" s="126"/>
    </row>
    <row r="712" spans="1:26" s="94" customFormat="1" ht="11.25">
      <c r="A712" s="36"/>
      <c r="B712" s="103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126"/>
      <c r="T712" s="126"/>
      <c r="U712" s="126"/>
      <c r="V712" s="126"/>
      <c r="W712" s="126"/>
      <c r="X712" s="126"/>
      <c r="Y712" s="126"/>
      <c r="Z712" s="126"/>
    </row>
    <row r="713" spans="1:26" s="94" customFormat="1" ht="11.25">
      <c r="A713" s="36"/>
      <c r="B713" s="103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126"/>
      <c r="T713" s="126"/>
      <c r="U713" s="126"/>
      <c r="V713" s="126"/>
      <c r="W713" s="126"/>
      <c r="X713" s="126"/>
      <c r="Y713" s="126"/>
      <c r="Z713" s="126"/>
    </row>
    <row r="714" spans="1:26" s="94" customFormat="1" ht="11.25">
      <c r="A714" s="36"/>
      <c r="B714" s="103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126"/>
      <c r="T714" s="126"/>
      <c r="U714" s="126"/>
      <c r="V714" s="126"/>
      <c r="W714" s="126"/>
      <c r="X714" s="126"/>
      <c r="Y714" s="126"/>
      <c r="Z714" s="126"/>
    </row>
    <row r="715" spans="1:26" s="94" customFormat="1" ht="11.25">
      <c r="A715" s="36"/>
      <c r="B715" s="103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126"/>
      <c r="T715" s="126"/>
      <c r="U715" s="126"/>
      <c r="V715" s="126"/>
      <c r="W715" s="126"/>
      <c r="X715" s="126"/>
      <c r="Y715" s="126"/>
      <c r="Z715" s="126"/>
    </row>
    <row r="716" spans="1:26" s="94" customFormat="1" ht="11.25">
      <c r="A716" s="36"/>
      <c r="B716" s="103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126"/>
      <c r="T716" s="126"/>
      <c r="U716" s="126"/>
      <c r="V716" s="126"/>
      <c r="W716" s="126"/>
      <c r="X716" s="126"/>
      <c r="Y716" s="126"/>
      <c r="Z716" s="126"/>
    </row>
    <row r="717" spans="1:26" s="94" customFormat="1" ht="11.25">
      <c r="A717" s="36"/>
      <c r="B717" s="103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126"/>
      <c r="T717" s="126"/>
      <c r="U717" s="126"/>
      <c r="V717" s="126"/>
      <c r="W717" s="126"/>
      <c r="X717" s="126"/>
      <c r="Y717" s="126"/>
      <c r="Z717" s="126"/>
    </row>
    <row r="718" spans="1:26" s="94" customFormat="1" ht="11.25">
      <c r="A718" s="36"/>
      <c r="B718" s="103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126"/>
      <c r="T718" s="126"/>
      <c r="U718" s="126"/>
      <c r="V718" s="126"/>
      <c r="W718" s="126"/>
      <c r="X718" s="126"/>
      <c r="Y718" s="126"/>
      <c r="Z718" s="126"/>
    </row>
    <row r="719" spans="1:26" s="94" customFormat="1" ht="11.25">
      <c r="A719" s="36"/>
      <c r="B719" s="103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126"/>
      <c r="T719" s="126"/>
      <c r="U719" s="126"/>
      <c r="V719" s="126"/>
      <c r="W719" s="126"/>
      <c r="X719" s="126"/>
      <c r="Y719" s="126"/>
      <c r="Z719" s="126"/>
    </row>
    <row r="720" spans="1:26" s="94" customFormat="1" ht="11.25">
      <c r="A720" s="36"/>
      <c r="B720" s="103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126"/>
      <c r="T720" s="126"/>
      <c r="U720" s="126"/>
      <c r="V720" s="126"/>
      <c r="W720" s="126"/>
      <c r="X720" s="126"/>
      <c r="Y720" s="126"/>
      <c r="Z720" s="126"/>
    </row>
    <row r="721" spans="1:26" s="94" customFormat="1" ht="11.25">
      <c r="A721" s="36"/>
      <c r="B721" s="103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126"/>
      <c r="T721" s="126"/>
      <c r="U721" s="126"/>
      <c r="V721" s="126"/>
      <c r="W721" s="126"/>
      <c r="X721" s="126"/>
      <c r="Y721" s="126"/>
      <c r="Z721" s="126"/>
    </row>
    <row r="722" spans="1:26" s="94" customFormat="1" ht="11.25">
      <c r="A722" s="36"/>
      <c r="B722" s="103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126"/>
      <c r="T722" s="126"/>
      <c r="U722" s="126"/>
      <c r="V722" s="126"/>
      <c r="W722" s="126"/>
      <c r="X722" s="126"/>
      <c r="Y722" s="126"/>
      <c r="Z722" s="126"/>
    </row>
    <row r="723" spans="1:26" s="94" customFormat="1" ht="11.25">
      <c r="A723" s="36"/>
      <c r="B723" s="103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126"/>
      <c r="T723" s="126"/>
      <c r="U723" s="126"/>
      <c r="V723" s="126"/>
      <c r="W723" s="126"/>
      <c r="X723" s="126"/>
      <c r="Y723" s="126"/>
      <c r="Z723" s="126"/>
    </row>
    <row r="724" spans="1:26" s="94" customFormat="1" ht="11.25">
      <c r="A724" s="36"/>
      <c r="B724" s="103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126"/>
      <c r="T724" s="126"/>
      <c r="U724" s="126"/>
      <c r="V724" s="126"/>
      <c r="W724" s="126"/>
      <c r="X724" s="126"/>
      <c r="Y724" s="126"/>
      <c r="Z724" s="126"/>
    </row>
    <row r="725" spans="1:26" s="94" customFormat="1" ht="11.25">
      <c r="A725" s="36"/>
      <c r="B725" s="103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126"/>
      <c r="T725" s="126"/>
      <c r="U725" s="126"/>
      <c r="V725" s="126"/>
      <c r="W725" s="126"/>
      <c r="X725" s="126"/>
      <c r="Y725" s="126"/>
      <c r="Z725" s="126"/>
    </row>
    <row r="726" spans="1:26" s="94" customFormat="1" ht="11.25">
      <c r="A726" s="36"/>
      <c r="B726" s="103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126"/>
      <c r="T726" s="126"/>
      <c r="U726" s="126"/>
      <c r="V726" s="126"/>
      <c r="W726" s="126"/>
      <c r="X726" s="126"/>
      <c r="Y726" s="126"/>
      <c r="Z726" s="126"/>
    </row>
    <row r="727" spans="1:26" s="94" customFormat="1" ht="11.25">
      <c r="A727" s="36"/>
      <c r="B727" s="103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126"/>
      <c r="T727" s="126"/>
      <c r="U727" s="126"/>
      <c r="V727" s="126"/>
      <c r="W727" s="126"/>
      <c r="X727" s="126"/>
      <c r="Y727" s="126"/>
      <c r="Z727" s="126"/>
    </row>
    <row r="728" spans="1:26" s="94" customFormat="1" ht="11.25">
      <c r="A728" s="36"/>
      <c r="B728" s="103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126"/>
      <c r="T728" s="126"/>
      <c r="U728" s="126"/>
      <c r="V728" s="126"/>
      <c r="W728" s="126"/>
      <c r="X728" s="126"/>
      <c r="Y728" s="126"/>
      <c r="Z728" s="126"/>
    </row>
    <row r="729" spans="1:26" s="94" customFormat="1" ht="11.25">
      <c r="A729" s="36"/>
      <c r="B729" s="103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126"/>
      <c r="T729" s="126"/>
      <c r="U729" s="126"/>
      <c r="V729" s="126"/>
      <c r="W729" s="126"/>
      <c r="X729" s="126"/>
      <c r="Y729" s="126"/>
      <c r="Z729" s="126"/>
    </row>
    <row r="730" spans="1:26" s="94" customFormat="1" ht="11.25">
      <c r="A730" s="36"/>
      <c r="B730" s="103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126"/>
      <c r="T730" s="126"/>
      <c r="U730" s="126"/>
      <c r="V730" s="126"/>
      <c r="W730" s="126"/>
      <c r="X730" s="126"/>
      <c r="Y730" s="126"/>
      <c r="Z730" s="126"/>
    </row>
    <row r="731" spans="1:26" s="94" customFormat="1" ht="11.25">
      <c r="A731" s="36"/>
      <c r="B731" s="103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126"/>
      <c r="T731" s="126"/>
      <c r="U731" s="126"/>
      <c r="V731" s="126"/>
      <c r="W731" s="126"/>
      <c r="X731" s="126"/>
      <c r="Y731" s="126"/>
      <c r="Z731" s="126"/>
    </row>
    <row r="732" spans="1:26" s="94" customFormat="1" ht="11.25">
      <c r="A732" s="36"/>
      <c r="B732" s="103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126"/>
      <c r="T732" s="126"/>
      <c r="U732" s="126"/>
      <c r="V732" s="126"/>
      <c r="W732" s="126"/>
      <c r="X732" s="126"/>
      <c r="Y732" s="126"/>
      <c r="Z732" s="126"/>
    </row>
    <row r="733" spans="1:26" s="94" customFormat="1" ht="11.25">
      <c r="A733" s="36"/>
      <c r="B733" s="103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126"/>
      <c r="T733" s="126"/>
      <c r="U733" s="126"/>
      <c r="V733" s="126"/>
      <c r="W733" s="126"/>
      <c r="X733" s="126"/>
      <c r="Y733" s="126"/>
      <c r="Z733" s="126"/>
    </row>
    <row r="734" spans="1:26" s="94" customFormat="1" ht="11.25">
      <c r="A734" s="36"/>
      <c r="B734" s="103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126"/>
      <c r="T734" s="126"/>
      <c r="U734" s="126"/>
      <c r="V734" s="126"/>
      <c r="W734" s="126"/>
      <c r="X734" s="126"/>
      <c r="Y734" s="126"/>
      <c r="Z734" s="126"/>
    </row>
    <row r="735" spans="1:26" s="94" customFormat="1" ht="11.25">
      <c r="A735" s="36"/>
      <c r="B735" s="103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126"/>
      <c r="T735" s="126"/>
      <c r="U735" s="126"/>
      <c r="V735" s="126"/>
      <c r="W735" s="126"/>
      <c r="X735" s="126"/>
      <c r="Y735" s="126"/>
      <c r="Z735" s="126"/>
    </row>
    <row r="736" spans="1:26" s="94" customFormat="1" ht="11.25">
      <c r="A736" s="36"/>
      <c r="B736" s="103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126"/>
      <c r="T736" s="126"/>
      <c r="U736" s="126"/>
      <c r="V736" s="126"/>
      <c r="W736" s="126"/>
      <c r="X736" s="126"/>
      <c r="Y736" s="126"/>
      <c r="Z736" s="126"/>
    </row>
    <row r="737" spans="1:26" s="94" customFormat="1" ht="11.25">
      <c r="A737" s="36"/>
      <c r="B737" s="103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126"/>
      <c r="T737" s="126"/>
      <c r="U737" s="126"/>
      <c r="V737" s="126"/>
      <c r="W737" s="126"/>
      <c r="X737" s="126"/>
      <c r="Y737" s="126"/>
      <c r="Z737" s="126"/>
    </row>
    <row r="738" spans="1:26" s="94" customFormat="1" ht="11.25">
      <c r="A738" s="36"/>
      <c r="B738" s="103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126"/>
      <c r="T738" s="126"/>
      <c r="U738" s="126"/>
      <c r="V738" s="126"/>
      <c r="W738" s="126"/>
      <c r="X738" s="126"/>
      <c r="Y738" s="126"/>
      <c r="Z738" s="126"/>
    </row>
    <row r="739" spans="1:26" s="94" customFormat="1" ht="11.25">
      <c r="A739" s="36"/>
      <c r="B739" s="103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126"/>
      <c r="T739" s="126"/>
      <c r="U739" s="126"/>
      <c r="V739" s="126"/>
      <c r="W739" s="126"/>
      <c r="X739" s="126"/>
      <c r="Y739" s="126"/>
      <c r="Z739" s="126"/>
    </row>
    <row r="740" spans="1:26" s="94" customFormat="1" ht="11.25">
      <c r="A740" s="36"/>
      <c r="B740" s="103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126"/>
      <c r="T740" s="126"/>
      <c r="U740" s="126"/>
      <c r="V740" s="126"/>
      <c r="W740" s="126"/>
      <c r="X740" s="126"/>
      <c r="Y740" s="126"/>
      <c r="Z740" s="126"/>
    </row>
    <row r="741" spans="1:26" s="94" customFormat="1" ht="11.25">
      <c r="A741" s="36"/>
      <c r="B741" s="103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126"/>
      <c r="T741" s="126"/>
      <c r="U741" s="126"/>
      <c r="V741" s="126"/>
      <c r="W741" s="126"/>
      <c r="X741" s="126"/>
      <c r="Y741" s="126"/>
      <c r="Z741" s="126"/>
    </row>
    <row r="742" spans="1:26" s="94" customFormat="1" ht="11.25">
      <c r="A742" s="36"/>
      <c r="B742" s="103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126"/>
      <c r="T742" s="126"/>
      <c r="U742" s="126"/>
      <c r="V742" s="126"/>
      <c r="W742" s="126"/>
      <c r="X742" s="126"/>
      <c r="Y742" s="126"/>
      <c r="Z742" s="126"/>
    </row>
    <row r="743" spans="1:26" s="94" customFormat="1" ht="11.25">
      <c r="A743" s="36"/>
      <c r="B743" s="103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126"/>
      <c r="T743" s="126"/>
      <c r="U743" s="126"/>
      <c r="V743" s="126"/>
      <c r="W743" s="126"/>
      <c r="X743" s="126"/>
      <c r="Y743" s="126"/>
      <c r="Z743" s="126"/>
    </row>
    <row r="744" spans="1:26" s="94" customFormat="1" ht="11.25">
      <c r="A744" s="36"/>
      <c r="B744" s="103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126"/>
      <c r="T744" s="126"/>
      <c r="U744" s="126"/>
      <c r="V744" s="126"/>
      <c r="W744" s="126"/>
      <c r="X744" s="126"/>
      <c r="Y744" s="126"/>
      <c r="Z744" s="126"/>
    </row>
    <row r="745" spans="1:26" s="94" customFormat="1" ht="11.25">
      <c r="A745" s="36"/>
      <c r="B745" s="103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126"/>
      <c r="T745" s="126"/>
      <c r="U745" s="126"/>
      <c r="V745" s="126"/>
      <c r="W745" s="126"/>
      <c r="X745" s="126"/>
      <c r="Y745" s="126"/>
      <c r="Z745" s="126"/>
    </row>
    <row r="746" spans="1:26" s="94" customFormat="1" ht="11.25">
      <c r="A746" s="36"/>
      <c r="B746" s="103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126"/>
      <c r="T746" s="126"/>
      <c r="U746" s="126"/>
      <c r="V746" s="126"/>
      <c r="W746" s="126"/>
      <c r="X746" s="126"/>
      <c r="Y746" s="126"/>
      <c r="Z746" s="126"/>
    </row>
    <row r="747" spans="1:26" s="94" customFormat="1" ht="11.25">
      <c r="A747" s="36"/>
      <c r="B747" s="103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126"/>
      <c r="T747" s="126"/>
      <c r="U747" s="126"/>
      <c r="V747" s="126"/>
      <c r="W747" s="126"/>
      <c r="X747" s="126"/>
      <c r="Y747" s="126"/>
      <c r="Z747" s="126"/>
    </row>
    <row r="748" spans="1:26" s="94" customFormat="1" ht="11.25">
      <c r="A748" s="36"/>
      <c r="B748" s="103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126"/>
      <c r="T748" s="126"/>
      <c r="U748" s="126"/>
      <c r="V748" s="126"/>
      <c r="W748" s="126"/>
      <c r="X748" s="126"/>
      <c r="Y748" s="126"/>
      <c r="Z748" s="126"/>
    </row>
    <row r="749" spans="1:26" s="94" customFormat="1" ht="11.25">
      <c r="A749" s="36"/>
      <c r="B749" s="103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126"/>
      <c r="T749" s="126"/>
      <c r="U749" s="126"/>
      <c r="V749" s="126"/>
      <c r="W749" s="126"/>
      <c r="X749" s="126"/>
      <c r="Y749" s="126"/>
      <c r="Z749" s="126"/>
    </row>
    <row r="750" spans="1:26" s="94" customFormat="1" ht="11.25">
      <c r="A750" s="36"/>
      <c r="B750" s="103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126"/>
      <c r="T750" s="126"/>
      <c r="U750" s="126"/>
      <c r="V750" s="126"/>
      <c r="W750" s="126"/>
      <c r="X750" s="126"/>
      <c r="Y750" s="126"/>
      <c r="Z750" s="126"/>
    </row>
    <row r="751" spans="1:26" s="94" customFormat="1" ht="11.25">
      <c r="A751" s="36"/>
      <c r="B751" s="103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126"/>
      <c r="T751" s="126"/>
      <c r="U751" s="126"/>
      <c r="V751" s="126"/>
      <c r="W751" s="126"/>
      <c r="X751" s="126"/>
      <c r="Y751" s="126"/>
      <c r="Z751" s="126"/>
    </row>
    <row r="752" spans="1:26" s="94" customFormat="1" ht="11.25">
      <c r="A752" s="36"/>
      <c r="B752" s="103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126"/>
      <c r="T752" s="126"/>
      <c r="U752" s="126"/>
      <c r="V752" s="126"/>
      <c r="W752" s="126"/>
      <c r="X752" s="126"/>
      <c r="Y752" s="126"/>
      <c r="Z752" s="126"/>
    </row>
    <row r="753" spans="1:26" s="94" customFormat="1" ht="11.25">
      <c r="A753" s="36"/>
      <c r="B753" s="103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126"/>
      <c r="T753" s="126"/>
      <c r="U753" s="126"/>
      <c r="V753" s="126"/>
      <c r="W753" s="126"/>
      <c r="X753" s="126"/>
      <c r="Y753" s="126"/>
      <c r="Z753" s="126"/>
    </row>
    <row r="754" spans="1:26" s="94" customFormat="1" ht="11.25">
      <c r="A754" s="36"/>
      <c r="B754" s="103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126"/>
      <c r="T754" s="126"/>
      <c r="U754" s="126"/>
      <c r="V754" s="126"/>
      <c r="W754" s="126"/>
      <c r="X754" s="126"/>
      <c r="Y754" s="126"/>
      <c r="Z754" s="126"/>
    </row>
    <row r="755" spans="1:26" s="94" customFormat="1" ht="11.25">
      <c r="A755" s="36"/>
      <c r="B755" s="103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126"/>
      <c r="T755" s="126"/>
      <c r="U755" s="126"/>
      <c r="V755" s="126"/>
      <c r="W755" s="126"/>
      <c r="X755" s="126"/>
      <c r="Y755" s="126"/>
      <c r="Z755" s="126"/>
    </row>
    <row r="756" spans="1:26" s="94" customFormat="1" ht="11.25">
      <c r="A756" s="36"/>
      <c r="B756" s="103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126"/>
      <c r="T756" s="126"/>
      <c r="U756" s="126"/>
      <c r="V756" s="126"/>
      <c r="W756" s="126"/>
      <c r="X756" s="126"/>
      <c r="Y756" s="126"/>
      <c r="Z756" s="126"/>
    </row>
    <row r="757" spans="1:26" s="94" customFormat="1" ht="11.25">
      <c r="A757" s="36"/>
      <c r="B757" s="103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126"/>
      <c r="T757" s="126"/>
      <c r="U757" s="126"/>
      <c r="V757" s="126"/>
      <c r="W757" s="126"/>
      <c r="X757" s="126"/>
      <c r="Y757" s="126"/>
      <c r="Z757" s="126"/>
    </row>
    <row r="758" spans="1:26" s="94" customFormat="1" ht="11.25">
      <c r="A758" s="36"/>
      <c r="B758" s="103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126"/>
      <c r="T758" s="126"/>
      <c r="U758" s="126"/>
      <c r="V758" s="126"/>
      <c r="W758" s="126"/>
      <c r="X758" s="126"/>
      <c r="Y758" s="126"/>
      <c r="Z758" s="126"/>
    </row>
    <row r="759" spans="1:26" s="94" customFormat="1" ht="11.25">
      <c r="A759" s="36"/>
      <c r="B759" s="103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126"/>
      <c r="T759" s="126"/>
      <c r="U759" s="126"/>
      <c r="V759" s="126"/>
      <c r="W759" s="126"/>
      <c r="X759" s="126"/>
      <c r="Y759" s="126"/>
      <c r="Z759" s="126"/>
    </row>
    <row r="760" spans="1:26" s="94" customFormat="1" ht="11.25">
      <c r="A760" s="36"/>
      <c r="B760" s="103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126"/>
      <c r="T760" s="126"/>
      <c r="U760" s="126"/>
      <c r="V760" s="126"/>
      <c r="W760" s="126"/>
      <c r="X760" s="126"/>
      <c r="Y760" s="126"/>
      <c r="Z760" s="126"/>
    </row>
    <row r="761" spans="1:26" s="94" customFormat="1" ht="11.25">
      <c r="A761" s="36"/>
      <c r="B761" s="103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126"/>
      <c r="T761" s="126"/>
      <c r="U761" s="126"/>
      <c r="V761" s="126"/>
      <c r="W761" s="126"/>
      <c r="X761" s="126"/>
      <c r="Y761" s="126"/>
      <c r="Z761" s="126"/>
    </row>
    <row r="762" spans="1:26" s="94" customFormat="1" ht="11.25">
      <c r="A762" s="36"/>
      <c r="B762" s="103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126"/>
      <c r="T762" s="126"/>
      <c r="U762" s="126"/>
      <c r="V762" s="126"/>
      <c r="W762" s="126"/>
      <c r="X762" s="126"/>
      <c r="Y762" s="126"/>
      <c r="Z762" s="126"/>
    </row>
    <row r="763" spans="1:26" s="94" customFormat="1" ht="11.25">
      <c r="A763" s="36"/>
      <c r="B763" s="103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126"/>
      <c r="T763" s="126"/>
      <c r="U763" s="126"/>
      <c r="V763" s="126"/>
      <c r="W763" s="126"/>
      <c r="X763" s="126"/>
      <c r="Y763" s="126"/>
      <c r="Z763" s="126"/>
    </row>
    <row r="764" spans="1:26" s="94" customFormat="1" ht="11.25">
      <c r="A764" s="36"/>
      <c r="B764" s="103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126"/>
      <c r="T764" s="126"/>
      <c r="U764" s="126"/>
      <c r="V764" s="126"/>
      <c r="W764" s="126"/>
      <c r="X764" s="126"/>
      <c r="Y764" s="126"/>
      <c r="Z764" s="126"/>
    </row>
    <row r="765" spans="1:26" s="94" customFormat="1" ht="11.25">
      <c r="A765" s="36"/>
      <c r="B765" s="103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126"/>
      <c r="T765" s="126"/>
      <c r="U765" s="126"/>
      <c r="V765" s="126"/>
      <c r="W765" s="126"/>
      <c r="X765" s="126"/>
      <c r="Y765" s="126"/>
      <c r="Z765" s="126"/>
    </row>
    <row r="766" spans="1:26" s="94" customFormat="1" ht="11.25">
      <c r="A766" s="36"/>
      <c r="B766" s="103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126"/>
      <c r="T766" s="126"/>
      <c r="U766" s="126"/>
      <c r="V766" s="126"/>
      <c r="W766" s="126"/>
      <c r="X766" s="126"/>
      <c r="Y766" s="126"/>
      <c r="Z766" s="126"/>
    </row>
    <row r="767" spans="1:26" s="94" customFormat="1" ht="11.25">
      <c r="A767" s="36"/>
      <c r="B767" s="103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126"/>
      <c r="T767" s="126"/>
      <c r="U767" s="126"/>
      <c r="V767" s="126"/>
      <c r="W767" s="126"/>
      <c r="X767" s="126"/>
      <c r="Y767" s="126"/>
      <c r="Z767" s="126"/>
    </row>
    <row r="768" spans="1:26" s="94" customFormat="1" ht="11.25">
      <c r="A768" s="36"/>
      <c r="B768" s="103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126"/>
      <c r="T768" s="126"/>
      <c r="U768" s="126"/>
      <c r="V768" s="126"/>
      <c r="W768" s="126"/>
      <c r="X768" s="126"/>
      <c r="Y768" s="126"/>
      <c r="Z768" s="126"/>
    </row>
    <row r="769" spans="1:26" s="94" customFormat="1" ht="11.25">
      <c r="A769" s="36"/>
      <c r="B769" s="103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126"/>
      <c r="T769" s="126"/>
      <c r="U769" s="126"/>
      <c r="V769" s="126"/>
      <c r="W769" s="126"/>
      <c r="X769" s="126"/>
      <c r="Y769" s="126"/>
      <c r="Z769" s="126"/>
    </row>
    <row r="770" spans="1:26" s="94" customFormat="1" ht="11.25">
      <c r="A770" s="36"/>
      <c r="B770" s="103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126"/>
      <c r="T770" s="126"/>
      <c r="U770" s="126"/>
      <c r="V770" s="126"/>
      <c r="W770" s="126"/>
      <c r="X770" s="126"/>
      <c r="Y770" s="126"/>
      <c r="Z770" s="126"/>
    </row>
    <row r="771" spans="1:26" s="94" customFormat="1" ht="11.25">
      <c r="A771" s="36"/>
      <c r="B771" s="103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126"/>
      <c r="T771" s="126"/>
      <c r="U771" s="126"/>
      <c r="V771" s="126"/>
      <c r="W771" s="126"/>
      <c r="X771" s="126"/>
      <c r="Y771" s="126"/>
      <c r="Z771" s="126"/>
    </row>
    <row r="772" spans="1:26" s="94" customFormat="1" ht="11.25">
      <c r="A772" s="36"/>
      <c r="B772" s="103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126"/>
      <c r="T772" s="126"/>
      <c r="U772" s="126"/>
      <c r="V772" s="126"/>
      <c r="W772" s="126"/>
      <c r="X772" s="126"/>
      <c r="Y772" s="126"/>
      <c r="Z772" s="126"/>
    </row>
    <row r="773" spans="1:26" s="94" customFormat="1" ht="11.25">
      <c r="A773" s="36"/>
      <c r="B773" s="103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126"/>
      <c r="T773" s="126"/>
      <c r="U773" s="126"/>
      <c r="V773" s="126"/>
      <c r="W773" s="126"/>
      <c r="X773" s="126"/>
      <c r="Y773" s="126"/>
      <c r="Z773" s="126"/>
    </row>
    <row r="774" spans="1:26" s="94" customFormat="1" ht="11.25">
      <c r="A774" s="36"/>
      <c r="B774" s="103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126"/>
      <c r="T774" s="126"/>
      <c r="U774" s="126"/>
      <c r="V774" s="126"/>
      <c r="W774" s="126"/>
      <c r="X774" s="126"/>
      <c r="Y774" s="126"/>
      <c r="Z774" s="126"/>
    </row>
    <row r="775" spans="1:26" s="94" customFormat="1" ht="11.25">
      <c r="A775" s="36"/>
      <c r="B775" s="103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126"/>
      <c r="T775" s="126"/>
      <c r="U775" s="126"/>
      <c r="V775" s="126"/>
      <c r="W775" s="126"/>
      <c r="X775" s="126"/>
      <c r="Y775" s="126"/>
      <c r="Z775" s="126"/>
    </row>
    <row r="776" spans="1:26" s="94" customFormat="1" ht="11.25">
      <c r="A776" s="36"/>
      <c r="B776" s="103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126"/>
      <c r="T776" s="126"/>
      <c r="U776" s="126"/>
      <c r="V776" s="126"/>
      <c r="W776" s="126"/>
      <c r="X776" s="126"/>
      <c r="Y776" s="126"/>
      <c r="Z776" s="126"/>
    </row>
    <row r="777" spans="1:26" s="94" customFormat="1" ht="11.25">
      <c r="A777" s="36"/>
      <c r="B777" s="103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126"/>
      <c r="T777" s="126"/>
      <c r="U777" s="126"/>
      <c r="V777" s="126"/>
      <c r="W777" s="126"/>
      <c r="X777" s="126"/>
      <c r="Y777" s="126"/>
      <c r="Z777" s="126"/>
    </row>
    <row r="778" spans="1:26" s="94" customFormat="1" ht="11.25">
      <c r="A778" s="36"/>
      <c r="B778" s="103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126"/>
      <c r="T778" s="126"/>
      <c r="U778" s="126"/>
      <c r="V778" s="126"/>
      <c r="W778" s="126"/>
      <c r="X778" s="126"/>
      <c r="Y778" s="126"/>
      <c r="Z778" s="126"/>
    </row>
    <row r="779" spans="1:26" s="94" customFormat="1" ht="11.25">
      <c r="A779" s="36"/>
      <c r="B779" s="103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126"/>
      <c r="T779" s="126"/>
      <c r="U779" s="126"/>
      <c r="V779" s="126"/>
      <c r="W779" s="126"/>
      <c r="X779" s="126"/>
      <c r="Y779" s="126"/>
      <c r="Z779" s="126"/>
    </row>
    <row r="780" spans="1:26" s="94" customFormat="1" ht="11.25">
      <c r="A780" s="36"/>
      <c r="B780" s="103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126"/>
      <c r="T780" s="126"/>
      <c r="U780" s="126"/>
      <c r="V780" s="126"/>
      <c r="W780" s="126"/>
      <c r="X780" s="126"/>
      <c r="Y780" s="126"/>
      <c r="Z780" s="126"/>
    </row>
    <row r="781" spans="1:26" s="94" customFormat="1" ht="11.25">
      <c r="A781" s="36"/>
      <c r="B781" s="103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126"/>
      <c r="T781" s="126"/>
      <c r="U781" s="126"/>
      <c r="V781" s="126"/>
      <c r="W781" s="126"/>
      <c r="X781" s="126"/>
      <c r="Y781" s="126"/>
      <c r="Z781" s="126"/>
    </row>
    <row r="782" spans="1:26" s="94" customFormat="1" ht="11.25">
      <c r="A782" s="36"/>
      <c r="B782" s="103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126"/>
      <c r="T782" s="126"/>
      <c r="U782" s="126"/>
      <c r="V782" s="126"/>
      <c r="W782" s="126"/>
      <c r="X782" s="126"/>
      <c r="Y782" s="126"/>
      <c r="Z782" s="126"/>
    </row>
    <row r="783" spans="1:26" s="94" customFormat="1" ht="11.25">
      <c r="A783" s="36"/>
      <c r="B783" s="103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126"/>
      <c r="T783" s="126"/>
      <c r="U783" s="126"/>
      <c r="V783" s="126"/>
      <c r="W783" s="126"/>
      <c r="X783" s="126"/>
      <c r="Y783" s="126"/>
      <c r="Z783" s="126"/>
    </row>
    <row r="784" spans="1:26" s="94" customFormat="1" ht="11.25">
      <c r="A784" s="36"/>
      <c r="B784" s="103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126"/>
      <c r="T784" s="126"/>
      <c r="U784" s="126"/>
      <c r="V784" s="126"/>
      <c r="W784" s="126"/>
      <c r="X784" s="126"/>
      <c r="Y784" s="126"/>
      <c r="Z784" s="126"/>
    </row>
    <row r="785" spans="1:26" s="94" customFormat="1" ht="11.25">
      <c r="A785" s="36"/>
      <c r="B785" s="103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126"/>
      <c r="T785" s="126"/>
      <c r="U785" s="126"/>
      <c r="V785" s="126"/>
      <c r="W785" s="126"/>
      <c r="X785" s="126"/>
      <c r="Y785" s="126"/>
      <c r="Z785" s="126"/>
    </row>
    <row r="786" spans="1:26" s="94" customFormat="1" ht="11.25">
      <c r="A786" s="36"/>
      <c r="B786" s="103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126"/>
      <c r="T786" s="126"/>
      <c r="U786" s="126"/>
      <c r="V786" s="126"/>
      <c r="W786" s="126"/>
      <c r="X786" s="126"/>
      <c r="Y786" s="126"/>
      <c r="Z786" s="126"/>
    </row>
    <row r="787" spans="1:26" s="94" customFormat="1" ht="11.25">
      <c r="A787" s="36"/>
      <c r="B787" s="103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126"/>
      <c r="T787" s="126"/>
      <c r="U787" s="126"/>
      <c r="V787" s="126"/>
      <c r="W787" s="126"/>
      <c r="X787" s="126"/>
      <c r="Y787" s="126"/>
      <c r="Z787" s="126"/>
    </row>
    <row r="788" spans="1:26" s="94" customFormat="1" ht="11.25">
      <c r="A788" s="36"/>
      <c r="B788" s="103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126"/>
      <c r="T788" s="126"/>
      <c r="U788" s="126"/>
      <c r="V788" s="126"/>
      <c r="W788" s="126"/>
      <c r="X788" s="126"/>
      <c r="Y788" s="126"/>
      <c r="Z788" s="126"/>
    </row>
    <row r="789" spans="1:26" s="94" customFormat="1" ht="11.25">
      <c r="A789" s="36"/>
      <c r="B789" s="103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126"/>
      <c r="T789" s="126"/>
      <c r="U789" s="126"/>
      <c r="V789" s="126"/>
      <c r="W789" s="126"/>
      <c r="X789" s="126"/>
      <c r="Y789" s="126"/>
      <c r="Z789" s="126"/>
    </row>
    <row r="790" spans="1:26" s="94" customFormat="1" ht="11.25">
      <c r="A790" s="36"/>
      <c r="B790" s="103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126"/>
      <c r="T790" s="126"/>
      <c r="U790" s="126"/>
      <c r="V790" s="126"/>
      <c r="W790" s="126"/>
      <c r="X790" s="126"/>
      <c r="Y790" s="126"/>
      <c r="Z790" s="126"/>
    </row>
    <row r="791" spans="1:26" s="94" customFormat="1" ht="11.25">
      <c r="A791" s="36"/>
      <c r="B791" s="103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126"/>
      <c r="T791" s="126"/>
      <c r="U791" s="126"/>
      <c r="V791" s="126"/>
      <c r="W791" s="126"/>
      <c r="X791" s="126"/>
      <c r="Y791" s="126"/>
      <c r="Z791" s="126"/>
    </row>
    <row r="792" spans="1:26" s="94" customFormat="1" ht="11.25">
      <c r="A792" s="36"/>
      <c r="B792" s="103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126"/>
      <c r="T792" s="126"/>
      <c r="U792" s="126"/>
      <c r="V792" s="126"/>
      <c r="W792" s="126"/>
      <c r="X792" s="126"/>
      <c r="Y792" s="126"/>
      <c r="Z792" s="126"/>
    </row>
    <row r="793" spans="1:26" s="94" customFormat="1" ht="11.25">
      <c r="A793" s="36"/>
      <c r="B793" s="103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126"/>
      <c r="T793" s="126"/>
      <c r="U793" s="126"/>
      <c r="V793" s="126"/>
      <c r="W793" s="126"/>
      <c r="X793" s="126"/>
      <c r="Y793" s="126"/>
      <c r="Z793" s="126"/>
    </row>
    <row r="794" spans="1:26" s="94" customFormat="1" ht="11.25">
      <c r="A794" s="36"/>
      <c r="B794" s="103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126"/>
      <c r="T794" s="126"/>
      <c r="U794" s="126"/>
      <c r="V794" s="126"/>
      <c r="W794" s="126"/>
      <c r="X794" s="126"/>
      <c r="Y794" s="126"/>
      <c r="Z794" s="126"/>
    </row>
    <row r="795" spans="1:26" s="94" customFormat="1" ht="11.25">
      <c r="A795" s="36"/>
      <c r="B795" s="103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126"/>
      <c r="T795" s="126"/>
      <c r="U795" s="126"/>
      <c r="V795" s="126"/>
      <c r="W795" s="126"/>
      <c r="X795" s="126"/>
      <c r="Y795" s="126"/>
      <c r="Z795" s="126"/>
    </row>
    <row r="796" spans="1:26" s="94" customFormat="1" ht="11.25">
      <c r="A796" s="36"/>
      <c r="B796" s="103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126"/>
      <c r="T796" s="126"/>
      <c r="U796" s="126"/>
      <c r="V796" s="126"/>
      <c r="W796" s="126"/>
      <c r="X796" s="126"/>
      <c r="Y796" s="126"/>
      <c r="Z796" s="126"/>
    </row>
    <row r="797" spans="1:26" s="94" customFormat="1" ht="11.25">
      <c r="A797" s="36"/>
      <c r="B797" s="103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126"/>
      <c r="T797" s="126"/>
      <c r="U797" s="126"/>
      <c r="V797" s="126"/>
      <c r="W797" s="126"/>
      <c r="X797" s="126"/>
      <c r="Y797" s="126"/>
      <c r="Z797" s="126"/>
    </row>
    <row r="798" spans="1:26" s="94" customFormat="1" ht="11.25">
      <c r="A798" s="36"/>
      <c r="B798" s="103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126"/>
      <c r="T798" s="126"/>
      <c r="U798" s="126"/>
      <c r="V798" s="126"/>
      <c r="W798" s="126"/>
      <c r="X798" s="126"/>
      <c r="Y798" s="126"/>
      <c r="Z798" s="126"/>
    </row>
    <row r="799" spans="1:26" s="94" customFormat="1" ht="11.25">
      <c r="A799" s="36"/>
      <c r="B799" s="103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126"/>
      <c r="T799" s="126"/>
      <c r="U799" s="126"/>
      <c r="V799" s="126"/>
      <c r="W799" s="126"/>
      <c r="X799" s="126"/>
      <c r="Y799" s="126"/>
      <c r="Z799" s="126"/>
    </row>
    <row r="800" spans="1:26" s="94" customFormat="1" ht="11.25">
      <c r="A800" s="36"/>
      <c r="B800" s="103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126"/>
      <c r="T800" s="126"/>
      <c r="U800" s="126"/>
      <c r="V800" s="126"/>
      <c r="W800" s="126"/>
      <c r="X800" s="126"/>
      <c r="Y800" s="126"/>
      <c r="Z800" s="126"/>
    </row>
    <row r="801" spans="1:26" s="94" customFormat="1" ht="11.25">
      <c r="A801" s="36"/>
      <c r="B801" s="103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126"/>
      <c r="T801" s="126"/>
      <c r="U801" s="126"/>
      <c r="V801" s="126"/>
      <c r="W801" s="126"/>
      <c r="X801" s="126"/>
      <c r="Y801" s="126"/>
      <c r="Z801" s="126"/>
    </row>
    <row r="802" spans="1:26" s="94" customFormat="1" ht="11.25">
      <c r="A802" s="36"/>
      <c r="B802" s="103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126"/>
      <c r="T802" s="126"/>
      <c r="U802" s="126"/>
      <c r="V802" s="126"/>
      <c r="W802" s="126"/>
      <c r="X802" s="126"/>
      <c r="Y802" s="126"/>
      <c r="Z802" s="126"/>
    </row>
    <row r="803" spans="1:26" s="94" customFormat="1" ht="11.25">
      <c r="A803" s="36"/>
      <c r="B803" s="103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126"/>
      <c r="T803" s="126"/>
      <c r="U803" s="126"/>
      <c r="V803" s="126"/>
      <c r="W803" s="126"/>
      <c r="X803" s="126"/>
      <c r="Y803" s="126"/>
      <c r="Z803" s="126"/>
    </row>
    <row r="804" spans="1:26" s="94" customFormat="1" ht="11.25">
      <c r="A804" s="36"/>
      <c r="B804" s="103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126"/>
      <c r="T804" s="126"/>
      <c r="U804" s="126"/>
      <c r="V804" s="126"/>
      <c r="W804" s="126"/>
      <c r="X804" s="126"/>
      <c r="Y804" s="126"/>
      <c r="Z804" s="126"/>
    </row>
    <row r="805" spans="1:26" s="94" customFormat="1" ht="11.25">
      <c r="A805" s="36"/>
      <c r="B805" s="103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126"/>
      <c r="T805" s="126"/>
      <c r="U805" s="126"/>
      <c r="V805" s="126"/>
      <c r="W805" s="126"/>
      <c r="X805" s="126"/>
      <c r="Y805" s="126"/>
      <c r="Z805" s="126"/>
    </row>
    <row r="806" spans="1:26" s="94" customFormat="1" ht="11.25">
      <c r="A806" s="36"/>
      <c r="B806" s="103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126"/>
      <c r="T806" s="126"/>
      <c r="U806" s="126"/>
      <c r="V806" s="126"/>
      <c r="W806" s="126"/>
      <c r="X806" s="126"/>
      <c r="Y806" s="126"/>
      <c r="Z806" s="126"/>
    </row>
    <row r="807" spans="1:26" s="94" customFormat="1" ht="11.25">
      <c r="A807" s="36"/>
      <c r="B807" s="103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126"/>
      <c r="T807" s="126"/>
      <c r="U807" s="126"/>
      <c r="V807" s="126"/>
      <c r="W807" s="126"/>
      <c r="X807" s="126"/>
      <c r="Y807" s="126"/>
      <c r="Z807" s="126"/>
    </row>
    <row r="808" spans="1:26" s="94" customFormat="1" ht="11.25">
      <c r="A808" s="36"/>
      <c r="B808" s="103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126"/>
      <c r="T808" s="126"/>
      <c r="U808" s="126"/>
      <c r="V808" s="126"/>
      <c r="W808" s="126"/>
      <c r="X808" s="126"/>
      <c r="Y808" s="126"/>
      <c r="Z808" s="126"/>
    </row>
    <row r="809" spans="1:26" s="94" customFormat="1" ht="11.25">
      <c r="A809" s="36"/>
      <c r="B809" s="103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126"/>
      <c r="T809" s="126"/>
      <c r="U809" s="126"/>
      <c r="V809" s="126"/>
      <c r="W809" s="126"/>
      <c r="X809" s="126"/>
      <c r="Y809" s="126"/>
      <c r="Z809" s="126"/>
    </row>
    <row r="810" spans="1:26" s="94" customFormat="1" ht="11.25">
      <c r="A810" s="36"/>
      <c r="B810" s="103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126"/>
      <c r="T810" s="126"/>
      <c r="U810" s="126"/>
      <c r="V810" s="126"/>
      <c r="W810" s="126"/>
      <c r="X810" s="126"/>
      <c r="Y810" s="126"/>
      <c r="Z810" s="126"/>
    </row>
    <row r="811" spans="1:26" s="94" customFormat="1" ht="11.25">
      <c r="A811" s="36"/>
      <c r="B811" s="103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126"/>
      <c r="T811" s="126"/>
      <c r="U811" s="126"/>
      <c r="V811" s="126"/>
      <c r="W811" s="126"/>
      <c r="X811" s="126"/>
      <c r="Y811" s="126"/>
      <c r="Z811" s="126"/>
    </row>
    <row r="812" spans="1:26" s="94" customFormat="1" ht="11.25">
      <c r="A812" s="36"/>
      <c r="B812" s="103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126"/>
      <c r="T812" s="126"/>
      <c r="U812" s="126"/>
      <c r="V812" s="126"/>
      <c r="W812" s="126"/>
      <c r="X812" s="126"/>
      <c r="Y812" s="126"/>
      <c r="Z812" s="126"/>
    </row>
    <row r="813" spans="1:26" s="94" customFormat="1" ht="11.25">
      <c r="A813" s="36"/>
      <c r="B813" s="103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126"/>
      <c r="T813" s="126"/>
      <c r="U813" s="126"/>
      <c r="V813" s="126"/>
      <c r="W813" s="126"/>
      <c r="X813" s="126"/>
      <c r="Y813" s="126"/>
      <c r="Z813" s="126"/>
    </row>
    <row r="814" spans="1:26" s="94" customFormat="1" ht="11.25">
      <c r="A814" s="36"/>
      <c r="B814" s="103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126"/>
      <c r="T814" s="126"/>
      <c r="U814" s="126"/>
      <c r="V814" s="126"/>
      <c r="W814" s="126"/>
      <c r="X814" s="126"/>
      <c r="Y814" s="126"/>
      <c r="Z814" s="126"/>
    </row>
    <row r="815" spans="1:26" s="94" customFormat="1" ht="11.25">
      <c r="A815" s="36"/>
      <c r="B815" s="103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126"/>
      <c r="T815" s="126"/>
      <c r="U815" s="126"/>
      <c r="V815" s="126"/>
      <c r="W815" s="126"/>
      <c r="X815" s="126"/>
      <c r="Y815" s="126"/>
      <c r="Z815" s="126"/>
    </row>
    <row r="816" spans="1:26" s="94" customFormat="1" ht="11.25">
      <c r="A816" s="36"/>
      <c r="B816" s="103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126"/>
      <c r="T816" s="126"/>
      <c r="U816" s="126"/>
      <c r="V816" s="126"/>
      <c r="W816" s="126"/>
      <c r="X816" s="126"/>
      <c r="Y816" s="126"/>
      <c r="Z816" s="126"/>
    </row>
    <row r="817" spans="1:26" s="94" customFormat="1" ht="11.25">
      <c r="A817" s="36"/>
      <c r="B817" s="103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126"/>
      <c r="T817" s="126"/>
      <c r="U817" s="126"/>
      <c r="V817" s="126"/>
      <c r="W817" s="126"/>
      <c r="X817" s="126"/>
      <c r="Y817" s="126"/>
      <c r="Z817" s="126"/>
    </row>
    <row r="818" spans="1:26" s="94" customFormat="1" ht="11.25">
      <c r="A818" s="36"/>
      <c r="B818" s="103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126"/>
      <c r="T818" s="126"/>
      <c r="U818" s="126"/>
      <c r="V818" s="126"/>
      <c r="W818" s="126"/>
      <c r="X818" s="126"/>
      <c r="Y818" s="126"/>
      <c r="Z818" s="126"/>
    </row>
    <row r="819" spans="1:26" s="94" customFormat="1" ht="11.25">
      <c r="A819" s="36"/>
      <c r="B819" s="103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126"/>
      <c r="T819" s="126"/>
      <c r="U819" s="126"/>
      <c r="V819" s="126"/>
      <c r="W819" s="126"/>
      <c r="X819" s="126"/>
      <c r="Y819" s="126"/>
      <c r="Z819" s="126"/>
    </row>
    <row r="820" spans="1:26" s="94" customFormat="1" ht="11.25">
      <c r="A820" s="36"/>
      <c r="B820" s="103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126"/>
      <c r="T820" s="126"/>
      <c r="U820" s="126"/>
      <c r="V820" s="126"/>
      <c r="W820" s="126"/>
      <c r="X820" s="126"/>
      <c r="Y820" s="126"/>
      <c r="Z820" s="126"/>
    </row>
    <row r="821" spans="1:26" s="94" customFormat="1" ht="11.25">
      <c r="A821" s="36"/>
      <c r="B821" s="103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126"/>
      <c r="T821" s="126"/>
      <c r="U821" s="126"/>
      <c r="V821" s="126"/>
      <c r="W821" s="126"/>
      <c r="X821" s="126"/>
      <c r="Y821" s="126"/>
      <c r="Z821" s="126"/>
    </row>
    <row r="822" spans="1:26" s="94" customFormat="1" ht="11.25">
      <c r="A822" s="36"/>
      <c r="B822" s="103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126"/>
      <c r="T822" s="126"/>
      <c r="U822" s="126"/>
      <c r="V822" s="126"/>
      <c r="W822" s="126"/>
      <c r="X822" s="126"/>
      <c r="Y822" s="126"/>
      <c r="Z822" s="126"/>
    </row>
    <row r="823" spans="1:26" s="94" customFormat="1" ht="11.25">
      <c r="A823" s="36"/>
      <c r="B823" s="103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126"/>
      <c r="T823" s="126"/>
      <c r="U823" s="126"/>
      <c r="V823" s="126"/>
      <c r="W823" s="126"/>
      <c r="X823" s="126"/>
      <c r="Y823" s="126"/>
      <c r="Z823" s="126"/>
    </row>
    <row r="824" spans="1:26" s="94" customFormat="1" ht="11.25">
      <c r="A824" s="36"/>
      <c r="B824" s="103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126"/>
      <c r="T824" s="126"/>
      <c r="U824" s="126"/>
      <c r="V824" s="126"/>
      <c r="W824" s="126"/>
      <c r="X824" s="126"/>
      <c r="Y824" s="126"/>
      <c r="Z824" s="126"/>
    </row>
    <row r="825" spans="1:26" s="94" customFormat="1" ht="11.25">
      <c r="A825" s="36"/>
      <c r="B825" s="103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126"/>
      <c r="T825" s="126"/>
      <c r="U825" s="126"/>
      <c r="V825" s="126"/>
      <c r="W825" s="126"/>
      <c r="X825" s="126"/>
      <c r="Y825" s="126"/>
      <c r="Z825" s="126"/>
    </row>
    <row r="826" spans="1:26" s="94" customFormat="1" ht="11.25">
      <c r="A826" s="36"/>
      <c r="B826" s="103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126"/>
      <c r="T826" s="126"/>
      <c r="U826" s="126"/>
      <c r="V826" s="126"/>
      <c r="W826" s="126"/>
      <c r="X826" s="126"/>
      <c r="Y826" s="126"/>
      <c r="Z826" s="126"/>
    </row>
    <row r="827" spans="1:26" s="94" customFormat="1" ht="11.25">
      <c r="A827" s="36"/>
      <c r="B827" s="103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126"/>
      <c r="T827" s="126"/>
      <c r="U827" s="126"/>
      <c r="V827" s="126"/>
      <c r="W827" s="126"/>
      <c r="X827" s="126"/>
      <c r="Y827" s="126"/>
      <c r="Z827" s="126"/>
    </row>
    <row r="828" spans="1:26" s="94" customFormat="1" ht="11.25">
      <c r="A828" s="36"/>
      <c r="B828" s="103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126"/>
      <c r="T828" s="126"/>
      <c r="U828" s="126"/>
      <c r="V828" s="126"/>
      <c r="W828" s="126"/>
      <c r="X828" s="126"/>
      <c r="Y828" s="126"/>
      <c r="Z828" s="126"/>
    </row>
    <row r="829" spans="1:26" s="94" customFormat="1" ht="11.25">
      <c r="A829" s="36"/>
      <c r="B829" s="103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126"/>
      <c r="T829" s="126"/>
      <c r="U829" s="126"/>
      <c r="V829" s="126"/>
      <c r="W829" s="126"/>
      <c r="X829" s="126"/>
      <c r="Y829" s="126"/>
      <c r="Z829" s="126"/>
    </row>
    <row r="830" spans="1:26" s="94" customFormat="1" ht="11.25">
      <c r="A830" s="36"/>
      <c r="B830" s="103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126"/>
      <c r="T830" s="126"/>
      <c r="U830" s="126"/>
      <c r="V830" s="126"/>
      <c r="W830" s="126"/>
      <c r="X830" s="126"/>
      <c r="Y830" s="126"/>
      <c r="Z830" s="126"/>
    </row>
    <row r="831" spans="1:26" s="94" customFormat="1" ht="11.25">
      <c r="A831" s="36"/>
      <c r="B831" s="103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126"/>
      <c r="T831" s="126"/>
      <c r="U831" s="126"/>
      <c r="V831" s="126"/>
      <c r="W831" s="126"/>
      <c r="X831" s="126"/>
      <c r="Y831" s="126"/>
      <c r="Z831" s="126"/>
    </row>
    <row r="832" spans="1:26" s="94" customFormat="1" ht="11.25">
      <c r="A832" s="36"/>
      <c r="B832" s="103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126"/>
      <c r="T832" s="126"/>
      <c r="U832" s="126"/>
      <c r="V832" s="126"/>
      <c r="W832" s="126"/>
      <c r="X832" s="126"/>
      <c r="Y832" s="126"/>
      <c r="Z832" s="126"/>
    </row>
    <row r="833" spans="1:26" s="94" customFormat="1" ht="11.25">
      <c r="A833" s="36"/>
      <c r="B833" s="103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126"/>
      <c r="T833" s="126"/>
      <c r="U833" s="126"/>
      <c r="V833" s="126"/>
      <c r="W833" s="126"/>
      <c r="X833" s="126"/>
      <c r="Y833" s="126"/>
      <c r="Z833" s="126"/>
    </row>
    <row r="834" spans="1:26" s="94" customFormat="1" ht="11.25">
      <c r="A834" s="36"/>
      <c r="B834" s="103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126"/>
      <c r="T834" s="126"/>
      <c r="U834" s="126"/>
      <c r="V834" s="126"/>
      <c r="W834" s="126"/>
      <c r="X834" s="126"/>
      <c r="Y834" s="126"/>
      <c r="Z834" s="126"/>
    </row>
    <row r="835" spans="1:26" s="94" customFormat="1" ht="11.25">
      <c r="A835" s="36"/>
      <c r="B835" s="103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126"/>
      <c r="T835" s="126"/>
      <c r="U835" s="126"/>
      <c r="V835" s="126"/>
      <c r="W835" s="126"/>
      <c r="X835" s="126"/>
      <c r="Y835" s="126"/>
      <c r="Z835" s="126"/>
    </row>
    <row r="836" spans="1:26" s="94" customFormat="1" ht="11.25">
      <c r="A836" s="36"/>
      <c r="B836" s="103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126"/>
      <c r="T836" s="126"/>
      <c r="U836" s="126"/>
      <c r="V836" s="126"/>
      <c r="W836" s="126"/>
      <c r="X836" s="126"/>
      <c r="Y836" s="126"/>
      <c r="Z836" s="126"/>
    </row>
    <row r="837" spans="1:26" s="94" customFormat="1" ht="11.25">
      <c r="A837" s="36"/>
      <c r="B837" s="103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126"/>
      <c r="T837" s="126"/>
      <c r="U837" s="126"/>
      <c r="V837" s="126"/>
      <c r="W837" s="126"/>
      <c r="X837" s="126"/>
      <c r="Y837" s="126"/>
      <c r="Z837" s="126"/>
    </row>
    <row r="838" spans="1:26" s="94" customFormat="1" ht="11.25">
      <c r="A838" s="36"/>
      <c r="B838" s="103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126"/>
      <c r="T838" s="126"/>
      <c r="U838" s="126"/>
      <c r="V838" s="126"/>
      <c r="W838" s="126"/>
      <c r="X838" s="126"/>
      <c r="Y838" s="126"/>
      <c r="Z838" s="126"/>
    </row>
    <row r="839" spans="1:26" s="94" customFormat="1" ht="11.25">
      <c r="A839" s="36"/>
      <c r="B839" s="103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126"/>
      <c r="T839" s="126"/>
      <c r="U839" s="126"/>
      <c r="V839" s="126"/>
      <c r="W839" s="126"/>
      <c r="X839" s="126"/>
      <c r="Y839" s="126"/>
      <c r="Z839" s="126"/>
    </row>
    <row r="840" spans="1:26" s="94" customFormat="1" ht="11.25">
      <c r="A840" s="36"/>
      <c r="B840" s="103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126"/>
      <c r="T840" s="126"/>
      <c r="U840" s="126"/>
      <c r="V840" s="126"/>
      <c r="W840" s="126"/>
      <c r="X840" s="126"/>
      <c r="Y840" s="126"/>
      <c r="Z840" s="126"/>
    </row>
    <row r="841" spans="1:26" s="94" customFormat="1" ht="11.25">
      <c r="A841" s="36"/>
      <c r="B841" s="103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126"/>
      <c r="T841" s="126"/>
      <c r="U841" s="126"/>
      <c r="V841" s="126"/>
      <c r="W841" s="126"/>
      <c r="X841" s="126"/>
      <c r="Y841" s="126"/>
      <c r="Z841" s="126"/>
    </row>
    <row r="842" spans="1:26" s="94" customFormat="1" ht="11.25">
      <c r="A842" s="36"/>
      <c r="B842" s="103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126"/>
      <c r="T842" s="126"/>
      <c r="U842" s="126"/>
      <c r="V842" s="126"/>
      <c r="W842" s="126"/>
      <c r="X842" s="126"/>
      <c r="Y842" s="126"/>
      <c r="Z842" s="126"/>
    </row>
    <row r="843" spans="1:26" s="94" customFormat="1" ht="11.25">
      <c r="A843" s="36"/>
      <c r="B843" s="103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126"/>
      <c r="T843" s="126"/>
      <c r="U843" s="126"/>
      <c r="V843" s="126"/>
      <c r="W843" s="126"/>
      <c r="X843" s="126"/>
      <c r="Y843" s="126"/>
      <c r="Z843" s="126"/>
    </row>
    <row r="844" spans="1:26" s="94" customFormat="1" ht="11.25">
      <c r="A844" s="36"/>
      <c r="B844" s="103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126"/>
      <c r="T844" s="126"/>
      <c r="U844" s="126"/>
      <c r="V844" s="126"/>
      <c r="W844" s="126"/>
      <c r="X844" s="126"/>
      <c r="Y844" s="126"/>
      <c r="Z844" s="126"/>
    </row>
    <row r="845" spans="1:26" s="94" customFormat="1" ht="11.25">
      <c r="A845" s="36"/>
      <c r="B845" s="103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126"/>
      <c r="T845" s="126"/>
      <c r="U845" s="126"/>
      <c r="V845" s="126"/>
      <c r="W845" s="126"/>
      <c r="X845" s="126"/>
      <c r="Y845" s="126"/>
      <c r="Z845" s="126"/>
    </row>
    <row r="846" spans="1:26" s="94" customFormat="1" ht="11.25">
      <c r="A846" s="36"/>
      <c r="B846" s="103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126"/>
      <c r="T846" s="126"/>
      <c r="U846" s="126"/>
      <c r="V846" s="126"/>
      <c r="W846" s="126"/>
      <c r="X846" s="126"/>
      <c r="Y846" s="126"/>
      <c r="Z846" s="126"/>
    </row>
    <row r="847" spans="1:26" s="94" customFormat="1" ht="11.25">
      <c r="A847" s="36"/>
      <c r="B847" s="103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126"/>
      <c r="T847" s="126"/>
      <c r="U847" s="126"/>
      <c r="V847" s="126"/>
      <c r="W847" s="126"/>
      <c r="X847" s="126"/>
      <c r="Y847" s="126"/>
      <c r="Z847" s="126"/>
    </row>
    <row r="848" spans="1:26" s="94" customFormat="1" ht="11.25">
      <c r="A848" s="36"/>
      <c r="B848" s="103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126"/>
      <c r="T848" s="126"/>
      <c r="U848" s="126"/>
      <c r="V848" s="126"/>
      <c r="W848" s="126"/>
      <c r="X848" s="126"/>
      <c r="Y848" s="126"/>
      <c r="Z848" s="126"/>
    </row>
    <row r="849" spans="1:26" s="94" customFormat="1" ht="11.25">
      <c r="A849" s="36"/>
      <c r="B849" s="103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126"/>
      <c r="T849" s="126"/>
      <c r="U849" s="126"/>
      <c r="V849" s="126"/>
      <c r="W849" s="126"/>
      <c r="X849" s="126"/>
      <c r="Y849" s="126"/>
      <c r="Z849" s="126"/>
    </row>
    <row r="850" spans="1:26" s="94" customFormat="1" ht="11.25">
      <c r="A850" s="36"/>
      <c r="B850" s="103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126"/>
      <c r="T850" s="126"/>
      <c r="U850" s="126"/>
      <c r="V850" s="126"/>
      <c r="W850" s="126"/>
      <c r="X850" s="126"/>
      <c r="Y850" s="126"/>
      <c r="Z850" s="126"/>
    </row>
    <row r="851" spans="1:26" s="94" customFormat="1" ht="11.25">
      <c r="A851" s="36"/>
      <c r="B851" s="103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126"/>
      <c r="T851" s="126"/>
      <c r="U851" s="126"/>
      <c r="V851" s="126"/>
      <c r="W851" s="126"/>
      <c r="X851" s="126"/>
      <c r="Y851" s="126"/>
      <c r="Z851" s="126"/>
    </row>
    <row r="852" spans="1:26" s="94" customFormat="1" ht="11.25">
      <c r="A852" s="36"/>
      <c r="B852" s="103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126"/>
      <c r="T852" s="126"/>
      <c r="U852" s="126"/>
      <c r="V852" s="126"/>
      <c r="W852" s="126"/>
      <c r="X852" s="126"/>
      <c r="Y852" s="126"/>
      <c r="Z852" s="126"/>
    </row>
    <row r="853" spans="1:26" s="94" customFormat="1" ht="11.25">
      <c r="A853" s="36"/>
      <c r="B853" s="103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126"/>
      <c r="T853" s="126"/>
      <c r="U853" s="126"/>
      <c r="V853" s="126"/>
      <c r="W853" s="126"/>
      <c r="X853" s="126"/>
      <c r="Y853" s="126"/>
      <c r="Z853" s="126"/>
    </row>
    <row r="854" spans="1:26" s="94" customFormat="1" ht="11.25">
      <c r="A854" s="36"/>
      <c r="B854" s="103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126"/>
      <c r="T854" s="126"/>
      <c r="U854" s="126"/>
      <c r="V854" s="126"/>
      <c r="W854" s="126"/>
      <c r="X854" s="126"/>
      <c r="Y854" s="126"/>
      <c r="Z854" s="126"/>
    </row>
    <row r="855" spans="1:26" s="94" customFormat="1" ht="11.25">
      <c r="A855" s="36"/>
      <c r="B855" s="103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126"/>
      <c r="T855" s="126"/>
      <c r="U855" s="126"/>
      <c r="V855" s="126"/>
      <c r="W855" s="126"/>
      <c r="X855" s="126"/>
      <c r="Y855" s="126"/>
      <c r="Z855" s="126"/>
    </row>
    <row r="856" spans="1:26" s="94" customFormat="1" ht="11.25">
      <c r="A856" s="36"/>
      <c r="B856" s="103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126"/>
      <c r="T856" s="126"/>
      <c r="U856" s="126"/>
      <c r="V856" s="126"/>
      <c r="W856" s="126"/>
      <c r="X856" s="126"/>
      <c r="Y856" s="126"/>
      <c r="Z856" s="126"/>
    </row>
    <row r="857" spans="1:26" s="94" customFormat="1" ht="11.25">
      <c r="A857" s="36"/>
      <c r="B857" s="103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126"/>
      <c r="T857" s="126"/>
      <c r="U857" s="126"/>
      <c r="V857" s="126"/>
      <c r="W857" s="126"/>
      <c r="X857" s="126"/>
      <c r="Y857" s="126"/>
      <c r="Z857" s="126"/>
    </row>
    <row r="858" spans="1:26" s="94" customFormat="1" ht="11.25">
      <c r="A858" s="36"/>
      <c r="B858" s="103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126"/>
      <c r="T858" s="126"/>
      <c r="U858" s="126"/>
      <c r="V858" s="126"/>
      <c r="W858" s="126"/>
      <c r="X858" s="126"/>
      <c r="Y858" s="126"/>
      <c r="Z858" s="126"/>
    </row>
    <row r="859" spans="1:26" s="94" customFormat="1" ht="11.25">
      <c r="A859" s="36"/>
      <c r="B859" s="103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126"/>
      <c r="T859" s="126"/>
      <c r="U859" s="126"/>
      <c r="V859" s="126"/>
      <c r="W859" s="126"/>
      <c r="X859" s="126"/>
      <c r="Y859" s="126"/>
      <c r="Z859" s="126"/>
    </row>
    <row r="860" spans="1:26" s="94" customFormat="1" ht="11.25">
      <c r="A860" s="36"/>
      <c r="B860" s="103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126"/>
      <c r="T860" s="126"/>
      <c r="U860" s="126"/>
      <c r="V860" s="126"/>
      <c r="W860" s="126"/>
      <c r="X860" s="126"/>
      <c r="Y860" s="126"/>
      <c r="Z860" s="126"/>
    </row>
    <row r="861" spans="1:26" s="94" customFormat="1" ht="11.25">
      <c r="A861" s="36"/>
      <c r="B861" s="103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126"/>
      <c r="T861" s="126"/>
      <c r="U861" s="126"/>
      <c r="V861" s="126"/>
      <c r="W861" s="126"/>
      <c r="X861" s="126"/>
      <c r="Y861" s="126"/>
      <c r="Z861" s="126"/>
    </row>
    <row r="862" spans="1:26" s="94" customFormat="1" ht="11.25">
      <c r="A862" s="36"/>
      <c r="B862" s="103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126"/>
      <c r="T862" s="126"/>
      <c r="U862" s="126"/>
      <c r="V862" s="126"/>
      <c r="W862" s="126"/>
      <c r="X862" s="126"/>
      <c r="Y862" s="126"/>
      <c r="Z862" s="126"/>
    </row>
    <row r="863" spans="1:26" s="94" customFormat="1" ht="11.25">
      <c r="A863" s="36"/>
      <c r="B863" s="103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126"/>
      <c r="T863" s="126"/>
      <c r="U863" s="126"/>
      <c r="V863" s="126"/>
      <c r="W863" s="126"/>
      <c r="X863" s="126"/>
      <c r="Y863" s="126"/>
      <c r="Z863" s="126"/>
    </row>
    <row r="864" spans="1:26" s="94" customFormat="1" ht="11.25">
      <c r="A864" s="36"/>
      <c r="B864" s="103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126"/>
      <c r="T864" s="126"/>
      <c r="U864" s="126"/>
      <c r="V864" s="126"/>
      <c r="W864" s="126"/>
      <c r="X864" s="126"/>
      <c r="Y864" s="126"/>
      <c r="Z864" s="126"/>
    </row>
    <row r="865" spans="1:26" s="94" customFormat="1" ht="11.25">
      <c r="A865" s="36"/>
      <c r="B865" s="103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126"/>
      <c r="T865" s="126"/>
      <c r="U865" s="126"/>
      <c r="V865" s="126"/>
      <c r="W865" s="126"/>
      <c r="X865" s="126"/>
      <c r="Y865" s="126"/>
      <c r="Z865" s="126"/>
    </row>
    <row r="866" spans="1:26" s="94" customFormat="1" ht="11.25">
      <c r="A866" s="36"/>
      <c r="B866" s="103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126"/>
      <c r="T866" s="126"/>
      <c r="U866" s="126"/>
      <c r="V866" s="126"/>
      <c r="W866" s="126"/>
      <c r="X866" s="126"/>
      <c r="Y866" s="126"/>
      <c r="Z866" s="126"/>
    </row>
    <row r="867" spans="1:26" s="94" customFormat="1" ht="11.25">
      <c r="A867" s="36"/>
      <c r="B867" s="103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126"/>
      <c r="T867" s="126"/>
      <c r="U867" s="126"/>
      <c r="V867" s="126"/>
      <c r="W867" s="126"/>
      <c r="X867" s="126"/>
      <c r="Y867" s="126"/>
      <c r="Z867" s="126"/>
    </row>
    <row r="868" spans="1:26" s="94" customFormat="1" ht="11.25">
      <c r="A868" s="36"/>
      <c r="B868" s="103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126"/>
      <c r="T868" s="126"/>
      <c r="U868" s="126"/>
      <c r="V868" s="126"/>
      <c r="W868" s="126"/>
      <c r="X868" s="126"/>
      <c r="Y868" s="126"/>
      <c r="Z868" s="126"/>
    </row>
    <row r="869" spans="1:26" s="94" customFormat="1" ht="11.25">
      <c r="A869" s="36"/>
      <c r="B869" s="103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126"/>
      <c r="T869" s="126"/>
      <c r="U869" s="126"/>
      <c r="V869" s="126"/>
      <c r="W869" s="126"/>
      <c r="X869" s="126"/>
      <c r="Y869" s="126"/>
      <c r="Z869" s="126"/>
    </row>
    <row r="870" spans="1:26" s="94" customFormat="1" ht="11.25">
      <c r="A870" s="36"/>
      <c r="B870" s="103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126"/>
      <c r="T870" s="126"/>
      <c r="U870" s="126"/>
      <c r="V870" s="126"/>
      <c r="W870" s="126"/>
      <c r="X870" s="126"/>
      <c r="Y870" s="126"/>
      <c r="Z870" s="126"/>
    </row>
    <row r="871" spans="1:26" s="94" customFormat="1" ht="11.25">
      <c r="A871" s="36"/>
      <c r="B871" s="103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126"/>
      <c r="T871" s="126"/>
      <c r="U871" s="126"/>
      <c r="V871" s="126"/>
      <c r="W871" s="126"/>
      <c r="X871" s="126"/>
      <c r="Y871" s="126"/>
      <c r="Z871" s="126"/>
    </row>
    <row r="872" spans="1:26" s="94" customFormat="1" ht="11.25">
      <c r="A872" s="36"/>
      <c r="B872" s="103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126"/>
      <c r="T872" s="126"/>
      <c r="U872" s="126"/>
      <c r="V872" s="126"/>
      <c r="W872" s="126"/>
      <c r="X872" s="126"/>
      <c r="Y872" s="126"/>
      <c r="Z872" s="126"/>
    </row>
    <row r="873" spans="1:26" s="94" customFormat="1" ht="11.25">
      <c r="A873" s="36"/>
      <c r="B873" s="103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126"/>
      <c r="T873" s="126"/>
      <c r="U873" s="126"/>
      <c r="V873" s="126"/>
      <c r="W873" s="126"/>
      <c r="X873" s="126"/>
      <c r="Y873" s="126"/>
      <c r="Z873" s="126"/>
    </row>
    <row r="874" spans="1:26" s="94" customFormat="1" ht="11.25">
      <c r="A874" s="36"/>
      <c r="B874" s="103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126"/>
      <c r="T874" s="126"/>
      <c r="U874" s="126"/>
      <c r="V874" s="126"/>
      <c r="W874" s="126"/>
      <c r="X874" s="126"/>
      <c r="Y874" s="126"/>
      <c r="Z874" s="126"/>
    </row>
    <row r="875" spans="1:26" s="94" customFormat="1" ht="11.25">
      <c r="A875" s="36"/>
      <c r="B875" s="103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126"/>
      <c r="T875" s="126"/>
      <c r="U875" s="126"/>
      <c r="V875" s="126"/>
      <c r="W875" s="126"/>
      <c r="X875" s="126"/>
      <c r="Y875" s="126"/>
      <c r="Z875" s="126"/>
    </row>
    <row r="876" spans="1:26" s="94" customFormat="1" ht="11.25">
      <c r="A876" s="36"/>
      <c r="B876" s="103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126"/>
      <c r="T876" s="126"/>
      <c r="U876" s="126"/>
      <c r="V876" s="126"/>
      <c r="W876" s="126"/>
      <c r="X876" s="126"/>
      <c r="Y876" s="126"/>
      <c r="Z876" s="126"/>
    </row>
    <row r="877" spans="1:26" s="94" customFormat="1" ht="11.25">
      <c r="A877" s="36"/>
      <c r="B877" s="103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126"/>
      <c r="T877" s="126"/>
      <c r="U877" s="126"/>
      <c r="V877" s="126"/>
      <c r="W877" s="126"/>
      <c r="X877" s="126"/>
      <c r="Y877" s="126"/>
      <c r="Z877" s="126"/>
    </row>
    <row r="878" spans="1:26" s="94" customFormat="1" ht="11.25">
      <c r="A878" s="36"/>
      <c r="B878" s="103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126"/>
      <c r="T878" s="126"/>
      <c r="U878" s="126"/>
      <c r="V878" s="126"/>
      <c r="W878" s="126"/>
      <c r="X878" s="126"/>
      <c r="Y878" s="126"/>
      <c r="Z878" s="126"/>
    </row>
    <row r="879" spans="1:26" s="94" customFormat="1" ht="11.25">
      <c r="A879" s="36"/>
      <c r="B879" s="103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126"/>
      <c r="T879" s="126"/>
      <c r="U879" s="126"/>
      <c r="V879" s="126"/>
      <c r="W879" s="126"/>
      <c r="X879" s="126"/>
      <c r="Y879" s="126"/>
      <c r="Z879" s="126"/>
    </row>
    <row r="880" spans="1:26" s="94" customFormat="1" ht="11.25">
      <c r="A880" s="36"/>
      <c r="B880" s="103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126"/>
      <c r="T880" s="126"/>
      <c r="U880" s="126"/>
      <c r="V880" s="126"/>
      <c r="W880" s="126"/>
      <c r="X880" s="126"/>
      <c r="Y880" s="126"/>
      <c r="Z880" s="126"/>
    </row>
    <row r="881" spans="1:26" s="94" customFormat="1" ht="11.25">
      <c r="A881" s="36"/>
      <c r="B881" s="103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126"/>
      <c r="T881" s="126"/>
      <c r="U881" s="126"/>
      <c r="V881" s="126"/>
      <c r="W881" s="126"/>
      <c r="X881" s="126"/>
      <c r="Y881" s="126"/>
      <c r="Z881" s="126"/>
    </row>
    <row r="882" spans="1:26" s="94" customFormat="1" ht="11.25">
      <c r="A882" s="36"/>
      <c r="B882" s="103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126"/>
      <c r="T882" s="126"/>
      <c r="U882" s="126"/>
      <c r="V882" s="126"/>
      <c r="W882" s="126"/>
      <c r="X882" s="126"/>
      <c r="Y882" s="126"/>
      <c r="Z882" s="126"/>
    </row>
    <row r="883" spans="1:26" s="94" customFormat="1" ht="11.25">
      <c r="A883" s="36"/>
      <c r="B883" s="103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126"/>
      <c r="T883" s="126"/>
      <c r="U883" s="126"/>
      <c r="V883" s="126"/>
      <c r="W883" s="126"/>
      <c r="X883" s="126"/>
      <c r="Y883" s="126"/>
      <c r="Z883" s="126"/>
    </row>
    <row r="884" spans="1:26" s="94" customFormat="1" ht="11.25">
      <c r="A884" s="36"/>
      <c r="B884" s="103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126"/>
      <c r="T884" s="126"/>
      <c r="U884" s="126"/>
      <c r="V884" s="126"/>
      <c r="W884" s="126"/>
      <c r="X884" s="126"/>
      <c r="Y884" s="126"/>
      <c r="Z884" s="126"/>
    </row>
    <row r="885" spans="1:26" s="94" customFormat="1" ht="11.25">
      <c r="A885" s="36"/>
      <c r="B885" s="103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126"/>
      <c r="T885" s="126"/>
      <c r="U885" s="126"/>
      <c r="V885" s="126"/>
      <c r="W885" s="126"/>
      <c r="X885" s="126"/>
      <c r="Y885" s="126"/>
      <c r="Z885" s="126"/>
    </row>
    <row r="886" spans="1:26" s="94" customFormat="1" ht="11.25">
      <c r="A886" s="36"/>
      <c r="B886" s="103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126"/>
      <c r="T886" s="126"/>
      <c r="U886" s="126"/>
      <c r="V886" s="126"/>
      <c r="W886" s="126"/>
      <c r="X886" s="126"/>
      <c r="Y886" s="126"/>
      <c r="Z886" s="126"/>
    </row>
    <row r="887" spans="1:26" s="94" customFormat="1" ht="11.25">
      <c r="A887" s="36"/>
      <c r="B887" s="103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126"/>
      <c r="T887" s="126"/>
      <c r="U887" s="126"/>
      <c r="V887" s="126"/>
      <c r="W887" s="126"/>
      <c r="X887" s="126"/>
      <c r="Y887" s="126"/>
      <c r="Z887" s="126"/>
    </row>
    <row r="888" spans="1:26" s="94" customFormat="1" ht="11.25">
      <c r="A888" s="36"/>
      <c r="B888" s="103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126"/>
      <c r="T888" s="126"/>
      <c r="U888" s="126"/>
      <c r="V888" s="126"/>
      <c r="W888" s="126"/>
      <c r="X888" s="126"/>
      <c r="Y888" s="126"/>
      <c r="Z888" s="126"/>
    </row>
    <row r="889" spans="1:26" s="94" customFormat="1" ht="11.25">
      <c r="A889" s="36"/>
      <c r="B889" s="103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126"/>
      <c r="T889" s="126"/>
      <c r="U889" s="126"/>
      <c r="V889" s="126"/>
      <c r="W889" s="126"/>
      <c r="X889" s="126"/>
      <c r="Y889" s="126"/>
      <c r="Z889" s="126"/>
    </row>
    <row r="890" spans="1:26" s="94" customFormat="1" ht="11.25">
      <c r="A890" s="36"/>
      <c r="B890" s="103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126"/>
      <c r="T890" s="126"/>
      <c r="U890" s="126"/>
      <c r="V890" s="126"/>
      <c r="W890" s="126"/>
      <c r="X890" s="126"/>
      <c r="Y890" s="126"/>
      <c r="Z890" s="126"/>
    </row>
    <row r="891" spans="1:26" s="94" customFormat="1" ht="11.25">
      <c r="A891" s="36"/>
      <c r="B891" s="103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126"/>
      <c r="T891" s="126"/>
      <c r="U891" s="126"/>
      <c r="V891" s="126"/>
      <c r="W891" s="126"/>
      <c r="X891" s="126"/>
      <c r="Y891" s="126"/>
      <c r="Z891" s="126"/>
    </row>
    <row r="892" spans="1:26" s="94" customFormat="1" ht="11.25">
      <c r="A892" s="36"/>
      <c r="B892" s="103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126"/>
      <c r="T892" s="126"/>
      <c r="U892" s="126"/>
      <c r="V892" s="126"/>
      <c r="W892" s="126"/>
      <c r="X892" s="126"/>
      <c r="Y892" s="126"/>
      <c r="Z892" s="126"/>
    </row>
    <row r="893" spans="1:26" s="94" customFormat="1" ht="11.25">
      <c r="A893" s="36"/>
      <c r="B893" s="103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126"/>
      <c r="T893" s="126"/>
      <c r="U893" s="126"/>
      <c r="V893" s="126"/>
      <c r="W893" s="126"/>
      <c r="X893" s="126"/>
      <c r="Y893" s="126"/>
      <c r="Z893" s="126"/>
    </row>
    <row r="894" spans="1:26" s="94" customFormat="1" ht="11.25">
      <c r="A894" s="36"/>
      <c r="B894" s="103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126"/>
      <c r="T894" s="126"/>
      <c r="U894" s="126"/>
      <c r="V894" s="126"/>
      <c r="W894" s="126"/>
      <c r="X894" s="126"/>
      <c r="Y894" s="126"/>
      <c r="Z894" s="126"/>
    </row>
    <row r="895" spans="1:26" s="94" customFormat="1" ht="11.25">
      <c r="A895" s="36"/>
      <c r="B895" s="103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126"/>
      <c r="T895" s="126"/>
      <c r="U895" s="126"/>
      <c r="V895" s="126"/>
      <c r="W895" s="126"/>
      <c r="X895" s="126"/>
      <c r="Y895" s="126"/>
      <c r="Z895" s="126"/>
    </row>
    <row r="896" spans="1:26" s="94" customFormat="1" ht="11.25">
      <c r="A896" s="36"/>
      <c r="B896" s="103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126"/>
      <c r="T896" s="126"/>
      <c r="U896" s="126"/>
      <c r="V896" s="126"/>
      <c r="W896" s="126"/>
      <c r="X896" s="126"/>
      <c r="Y896" s="126"/>
      <c r="Z896" s="126"/>
    </row>
    <row r="897" spans="1:26" s="94" customFormat="1" ht="11.25">
      <c r="A897" s="36"/>
      <c r="B897" s="103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126"/>
      <c r="T897" s="126"/>
      <c r="U897" s="126"/>
      <c r="V897" s="126"/>
      <c r="W897" s="126"/>
      <c r="X897" s="126"/>
      <c r="Y897" s="126"/>
      <c r="Z897" s="126"/>
    </row>
    <row r="898" spans="1:26" s="94" customFormat="1" ht="11.25">
      <c r="A898" s="36"/>
      <c r="B898" s="103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126"/>
      <c r="T898" s="126"/>
      <c r="U898" s="126"/>
      <c r="V898" s="126"/>
      <c r="W898" s="126"/>
      <c r="X898" s="126"/>
      <c r="Y898" s="126"/>
      <c r="Z898" s="126"/>
    </row>
    <row r="899" spans="1:26" s="94" customFormat="1" ht="11.25">
      <c r="A899" s="36"/>
      <c r="B899" s="103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126"/>
      <c r="T899" s="126"/>
      <c r="U899" s="126"/>
      <c r="V899" s="126"/>
      <c r="W899" s="126"/>
      <c r="X899" s="126"/>
      <c r="Y899" s="126"/>
      <c r="Z899" s="126"/>
    </row>
    <row r="900" spans="1:26" s="94" customFormat="1" ht="11.25">
      <c r="A900" s="36"/>
      <c r="B900" s="103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126"/>
      <c r="T900" s="126"/>
      <c r="U900" s="126"/>
      <c r="V900" s="126"/>
      <c r="W900" s="126"/>
      <c r="X900" s="126"/>
      <c r="Y900" s="126"/>
      <c r="Z900" s="126"/>
    </row>
    <row r="901" spans="1:26" s="94" customFormat="1" ht="11.25">
      <c r="A901" s="36"/>
      <c r="B901" s="103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126"/>
      <c r="T901" s="126"/>
      <c r="U901" s="126"/>
      <c r="V901" s="126"/>
      <c r="W901" s="126"/>
      <c r="X901" s="126"/>
      <c r="Y901" s="126"/>
      <c r="Z901" s="126"/>
    </row>
    <row r="902" spans="1:26" s="94" customFormat="1" ht="11.25">
      <c r="A902" s="36"/>
      <c r="B902" s="103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126"/>
      <c r="T902" s="126"/>
      <c r="U902" s="126"/>
      <c r="V902" s="126"/>
      <c r="W902" s="126"/>
      <c r="X902" s="126"/>
      <c r="Y902" s="126"/>
      <c r="Z902" s="126"/>
    </row>
    <row r="903" spans="1:26" s="94" customFormat="1" ht="11.25">
      <c r="A903" s="36"/>
      <c r="B903" s="103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126"/>
      <c r="T903" s="126"/>
      <c r="U903" s="126"/>
      <c r="V903" s="126"/>
      <c r="W903" s="126"/>
      <c r="X903" s="126"/>
      <c r="Y903" s="126"/>
      <c r="Z903" s="126"/>
    </row>
    <row r="904" spans="1:26" s="94" customFormat="1" ht="11.25">
      <c r="A904" s="36"/>
      <c r="B904" s="103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126"/>
      <c r="T904" s="126"/>
      <c r="U904" s="126"/>
      <c r="V904" s="126"/>
      <c r="W904" s="126"/>
      <c r="X904" s="126"/>
      <c r="Y904" s="126"/>
      <c r="Z904" s="126"/>
    </row>
    <row r="905" spans="1:26" s="94" customFormat="1" ht="11.25">
      <c r="A905" s="36"/>
      <c r="B905" s="103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126"/>
      <c r="T905" s="126"/>
      <c r="U905" s="126"/>
      <c r="V905" s="126"/>
      <c r="W905" s="126"/>
      <c r="X905" s="126"/>
      <c r="Y905" s="126"/>
      <c r="Z905" s="126"/>
    </row>
    <row r="906" spans="1:26" s="94" customFormat="1" ht="11.25">
      <c r="A906" s="36"/>
      <c r="B906" s="103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126"/>
      <c r="T906" s="126"/>
      <c r="U906" s="126"/>
      <c r="V906" s="126"/>
      <c r="W906" s="126"/>
      <c r="X906" s="126"/>
      <c r="Y906" s="126"/>
      <c r="Z906" s="126"/>
    </row>
    <row r="907" spans="1:26" s="94" customFormat="1" ht="11.25">
      <c r="A907" s="36"/>
      <c r="B907" s="103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126"/>
      <c r="T907" s="126"/>
      <c r="U907" s="126"/>
      <c r="V907" s="126"/>
      <c r="W907" s="126"/>
      <c r="X907" s="126"/>
      <c r="Y907" s="126"/>
      <c r="Z907" s="126"/>
    </row>
    <row r="908" spans="1:26" s="94" customFormat="1" ht="11.25">
      <c r="A908" s="36"/>
      <c r="B908" s="103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126"/>
      <c r="T908" s="126"/>
      <c r="U908" s="126"/>
      <c r="V908" s="126"/>
      <c r="W908" s="126"/>
      <c r="X908" s="126"/>
      <c r="Y908" s="126"/>
      <c r="Z908" s="126"/>
    </row>
    <row r="909" spans="1:26" s="94" customFormat="1" ht="11.25">
      <c r="A909" s="36"/>
      <c r="B909" s="103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126"/>
      <c r="T909" s="126"/>
      <c r="U909" s="126"/>
      <c r="V909" s="126"/>
      <c r="W909" s="126"/>
      <c r="X909" s="126"/>
      <c r="Y909" s="126"/>
      <c r="Z909" s="126"/>
    </row>
    <row r="910" spans="1:26" s="94" customFormat="1" ht="11.25">
      <c r="A910" s="36"/>
      <c r="B910" s="103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126"/>
      <c r="T910" s="126"/>
      <c r="U910" s="126"/>
      <c r="V910" s="126"/>
      <c r="W910" s="126"/>
      <c r="X910" s="126"/>
      <c r="Y910" s="126"/>
      <c r="Z910" s="126"/>
    </row>
    <row r="911" spans="1:26" s="94" customFormat="1" ht="11.25">
      <c r="A911" s="36"/>
      <c r="B911" s="103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126"/>
      <c r="T911" s="126"/>
      <c r="U911" s="126"/>
      <c r="V911" s="126"/>
      <c r="W911" s="126"/>
      <c r="X911" s="126"/>
      <c r="Y911" s="126"/>
      <c r="Z911" s="126"/>
    </row>
    <row r="912" spans="1:26" s="94" customFormat="1" ht="11.25">
      <c r="A912" s="36"/>
      <c r="B912" s="103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126"/>
      <c r="T912" s="126"/>
      <c r="U912" s="126"/>
      <c r="V912" s="126"/>
      <c r="W912" s="126"/>
      <c r="X912" s="126"/>
      <c r="Y912" s="126"/>
      <c r="Z912" s="126"/>
    </row>
    <row r="913" spans="1:26" s="94" customFormat="1" ht="11.25">
      <c r="A913" s="36"/>
      <c r="B913" s="103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126"/>
      <c r="T913" s="126"/>
      <c r="U913" s="126"/>
      <c r="V913" s="126"/>
      <c r="W913" s="126"/>
      <c r="X913" s="126"/>
      <c r="Y913" s="126"/>
      <c r="Z913" s="126"/>
    </row>
    <row r="914" spans="1:26" s="94" customFormat="1" ht="11.25">
      <c r="A914" s="36"/>
      <c r="B914" s="103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126"/>
      <c r="T914" s="126"/>
      <c r="U914" s="126"/>
      <c r="V914" s="126"/>
      <c r="W914" s="126"/>
      <c r="X914" s="126"/>
      <c r="Y914" s="126"/>
      <c r="Z914" s="126"/>
    </row>
    <row r="915" spans="1:26" s="94" customFormat="1" ht="11.25">
      <c r="A915" s="36"/>
      <c r="B915" s="103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126"/>
      <c r="T915" s="126"/>
      <c r="U915" s="126"/>
      <c r="V915" s="126"/>
      <c r="W915" s="126"/>
      <c r="X915" s="126"/>
      <c r="Y915" s="126"/>
      <c r="Z915" s="126"/>
    </row>
    <row r="916" spans="1:26" s="94" customFormat="1" ht="11.25">
      <c r="A916" s="36"/>
      <c r="B916" s="103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126"/>
      <c r="T916" s="126"/>
      <c r="U916" s="126"/>
      <c r="V916" s="126"/>
      <c r="W916" s="126"/>
      <c r="X916" s="126"/>
      <c r="Y916" s="126"/>
      <c r="Z916" s="126"/>
    </row>
    <row r="917" spans="1:26" s="94" customFormat="1" ht="11.25">
      <c r="A917" s="36"/>
      <c r="B917" s="103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126"/>
      <c r="T917" s="126"/>
      <c r="U917" s="126"/>
      <c r="V917" s="126"/>
      <c r="W917" s="126"/>
      <c r="X917" s="126"/>
      <c r="Y917" s="126"/>
      <c r="Z917" s="126"/>
    </row>
    <row r="918" spans="1:26" s="94" customFormat="1" ht="11.25">
      <c r="A918" s="36"/>
      <c r="B918" s="103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126"/>
      <c r="T918" s="126"/>
      <c r="U918" s="126"/>
      <c r="V918" s="126"/>
      <c r="W918" s="126"/>
      <c r="X918" s="126"/>
      <c r="Y918" s="126"/>
      <c r="Z918" s="126"/>
    </row>
    <row r="919" spans="1:26" s="94" customFormat="1" ht="11.25">
      <c r="A919" s="36"/>
      <c r="B919" s="103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126"/>
      <c r="T919" s="126"/>
      <c r="U919" s="126"/>
      <c r="V919" s="126"/>
      <c r="W919" s="126"/>
      <c r="X919" s="126"/>
      <c r="Y919" s="126"/>
      <c r="Z919" s="126"/>
    </row>
    <row r="920" spans="1:26" s="94" customFormat="1" ht="11.25">
      <c r="A920" s="36"/>
      <c r="B920" s="103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126"/>
      <c r="T920" s="126"/>
      <c r="U920" s="126"/>
      <c r="V920" s="126"/>
      <c r="W920" s="126"/>
      <c r="X920" s="126"/>
      <c r="Y920" s="126"/>
      <c r="Z920" s="126"/>
    </row>
    <row r="921" spans="1:26" s="94" customFormat="1" ht="11.25">
      <c r="A921" s="36"/>
      <c r="B921" s="103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126"/>
      <c r="T921" s="126"/>
      <c r="U921" s="126"/>
      <c r="V921" s="126"/>
      <c r="W921" s="126"/>
      <c r="X921" s="126"/>
      <c r="Y921" s="126"/>
      <c r="Z921" s="126"/>
    </row>
    <row r="922" spans="1:26" s="94" customFormat="1" ht="11.25">
      <c r="A922" s="36"/>
      <c r="B922" s="103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126"/>
      <c r="T922" s="126"/>
      <c r="U922" s="126"/>
      <c r="V922" s="126"/>
      <c r="W922" s="126"/>
      <c r="X922" s="126"/>
      <c r="Y922" s="126"/>
      <c r="Z922" s="126"/>
    </row>
    <row r="923" spans="1:26" s="94" customFormat="1" ht="11.25">
      <c r="A923" s="36"/>
      <c r="B923" s="103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126"/>
      <c r="T923" s="126"/>
      <c r="U923" s="126"/>
      <c r="V923" s="126"/>
      <c r="W923" s="126"/>
      <c r="X923" s="126"/>
      <c r="Y923" s="126"/>
      <c r="Z923" s="126"/>
    </row>
    <row r="924" spans="1:26" s="94" customFormat="1" ht="11.25">
      <c r="A924" s="36"/>
      <c r="B924" s="103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126"/>
      <c r="T924" s="126"/>
      <c r="U924" s="126"/>
      <c r="V924" s="126"/>
      <c r="W924" s="126"/>
      <c r="X924" s="126"/>
      <c r="Y924" s="126"/>
      <c r="Z924" s="126"/>
    </row>
    <row r="925" spans="1:26" s="94" customFormat="1" ht="11.25">
      <c r="A925" s="36"/>
      <c r="B925" s="103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126"/>
      <c r="T925" s="126"/>
      <c r="U925" s="126"/>
      <c r="V925" s="126"/>
      <c r="W925" s="126"/>
      <c r="X925" s="126"/>
      <c r="Y925" s="126"/>
      <c r="Z925" s="126"/>
    </row>
    <row r="926" spans="1:26" s="94" customFormat="1" ht="11.25">
      <c r="A926" s="36"/>
      <c r="B926" s="103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126"/>
      <c r="T926" s="126"/>
      <c r="U926" s="126"/>
      <c r="V926" s="126"/>
      <c r="W926" s="126"/>
      <c r="X926" s="126"/>
      <c r="Y926" s="126"/>
      <c r="Z926" s="126"/>
    </row>
    <row r="927" spans="1:26" s="94" customFormat="1" ht="11.25">
      <c r="A927" s="36"/>
      <c r="B927" s="103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126"/>
      <c r="T927" s="126"/>
      <c r="U927" s="126"/>
      <c r="V927" s="126"/>
      <c r="W927" s="126"/>
      <c r="X927" s="126"/>
      <c r="Y927" s="126"/>
      <c r="Z927" s="126"/>
    </row>
    <row r="928" spans="1:26" s="94" customFormat="1" ht="11.25">
      <c r="A928" s="36"/>
      <c r="B928" s="103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126"/>
      <c r="T928" s="126"/>
      <c r="U928" s="126"/>
      <c r="V928" s="126"/>
      <c r="W928" s="126"/>
      <c r="X928" s="126"/>
      <c r="Y928" s="126"/>
      <c r="Z928" s="126"/>
    </row>
    <row r="929" spans="1:26" s="94" customFormat="1" ht="11.25">
      <c r="A929" s="36"/>
      <c r="B929" s="103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126"/>
      <c r="T929" s="126"/>
      <c r="U929" s="126"/>
      <c r="V929" s="126"/>
      <c r="W929" s="126"/>
      <c r="X929" s="126"/>
      <c r="Y929" s="126"/>
      <c r="Z929" s="126"/>
    </row>
    <row r="930" spans="1:26" s="94" customFormat="1" ht="11.25">
      <c r="A930" s="36"/>
      <c r="B930" s="103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126"/>
      <c r="T930" s="126"/>
      <c r="U930" s="126"/>
      <c r="V930" s="126"/>
      <c r="W930" s="126"/>
      <c r="X930" s="126"/>
      <c r="Y930" s="126"/>
      <c r="Z930" s="126"/>
    </row>
    <row r="931" spans="1:26" s="94" customFormat="1" ht="11.25">
      <c r="A931" s="36"/>
      <c r="B931" s="103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126"/>
      <c r="T931" s="126"/>
      <c r="U931" s="126"/>
      <c r="V931" s="126"/>
      <c r="W931" s="126"/>
      <c r="X931" s="126"/>
      <c r="Y931" s="126"/>
      <c r="Z931" s="126"/>
    </row>
    <row r="932" spans="1:26" s="94" customFormat="1" ht="11.25">
      <c r="A932" s="36"/>
      <c r="B932" s="103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126"/>
      <c r="T932" s="126"/>
      <c r="U932" s="126"/>
      <c r="V932" s="126"/>
      <c r="W932" s="126"/>
      <c r="X932" s="126"/>
      <c r="Y932" s="126"/>
      <c r="Z932" s="126"/>
    </row>
    <row r="933" spans="1:26" s="94" customFormat="1" ht="11.25">
      <c r="A933" s="36"/>
      <c r="B933" s="103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126"/>
      <c r="T933" s="126"/>
      <c r="U933" s="126"/>
      <c r="V933" s="126"/>
      <c r="W933" s="126"/>
      <c r="X933" s="126"/>
      <c r="Y933" s="126"/>
      <c r="Z933" s="126"/>
    </row>
    <row r="934" spans="1:26" s="94" customFormat="1" ht="11.25">
      <c r="A934" s="36"/>
      <c r="B934" s="103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126"/>
      <c r="T934" s="126"/>
      <c r="U934" s="126"/>
      <c r="V934" s="126"/>
      <c r="W934" s="126"/>
      <c r="X934" s="126"/>
      <c r="Y934" s="126"/>
      <c r="Z934" s="126"/>
    </row>
    <row r="935" spans="1:26" s="94" customFormat="1" ht="11.25">
      <c r="A935" s="36"/>
      <c r="B935" s="103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126"/>
      <c r="T935" s="126"/>
      <c r="U935" s="126"/>
      <c r="V935" s="126"/>
      <c r="W935" s="126"/>
      <c r="X935" s="126"/>
      <c r="Y935" s="126"/>
      <c r="Z935" s="126"/>
    </row>
    <row r="936" spans="1:26" s="94" customFormat="1" ht="11.25">
      <c r="A936" s="36"/>
      <c r="B936" s="103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126"/>
      <c r="T936" s="126"/>
      <c r="U936" s="126"/>
      <c r="V936" s="126"/>
      <c r="W936" s="126"/>
      <c r="X936" s="126"/>
      <c r="Y936" s="126"/>
      <c r="Z936" s="126"/>
    </row>
    <row r="937" spans="1:26" s="94" customFormat="1" ht="11.25">
      <c r="A937" s="36"/>
      <c r="B937" s="103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126"/>
      <c r="T937" s="126"/>
      <c r="U937" s="126"/>
      <c r="V937" s="126"/>
      <c r="W937" s="126"/>
      <c r="X937" s="126"/>
      <c r="Y937" s="126"/>
      <c r="Z937" s="126"/>
    </row>
    <row r="938" spans="1:26" s="94" customFormat="1" ht="11.25">
      <c r="A938" s="36"/>
      <c r="B938" s="103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126"/>
      <c r="T938" s="126"/>
      <c r="U938" s="126"/>
      <c r="V938" s="126"/>
      <c r="W938" s="126"/>
      <c r="X938" s="126"/>
      <c r="Y938" s="126"/>
      <c r="Z938" s="126"/>
    </row>
    <row r="939" spans="1:26" s="94" customFormat="1" ht="11.25">
      <c r="A939" s="36"/>
      <c r="B939" s="103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126"/>
      <c r="T939" s="126"/>
      <c r="U939" s="126"/>
      <c r="V939" s="126"/>
      <c r="W939" s="126"/>
      <c r="X939" s="126"/>
      <c r="Y939" s="126"/>
      <c r="Z939" s="126"/>
    </row>
    <row r="940" spans="1:26" s="94" customFormat="1" ht="11.25">
      <c r="A940" s="36"/>
      <c r="B940" s="103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126"/>
      <c r="T940" s="126"/>
      <c r="U940" s="126"/>
      <c r="V940" s="126"/>
      <c r="W940" s="126"/>
      <c r="X940" s="126"/>
      <c r="Y940" s="126"/>
      <c r="Z940" s="126"/>
    </row>
    <row r="941" spans="1:26" s="94" customFormat="1" ht="11.25">
      <c r="A941" s="36"/>
      <c r="B941" s="103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126"/>
      <c r="T941" s="126"/>
      <c r="U941" s="126"/>
      <c r="V941" s="126"/>
      <c r="W941" s="126"/>
      <c r="X941" s="126"/>
      <c r="Y941" s="126"/>
      <c r="Z941" s="126"/>
    </row>
    <row r="942" spans="1:26" s="94" customFormat="1" ht="11.25">
      <c r="A942" s="36"/>
      <c r="B942" s="103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126"/>
      <c r="T942" s="126"/>
      <c r="U942" s="126"/>
      <c r="V942" s="126"/>
      <c r="W942" s="126"/>
      <c r="X942" s="126"/>
      <c r="Y942" s="126"/>
      <c r="Z942" s="126"/>
    </row>
    <row r="943" spans="1:26" s="94" customFormat="1" ht="11.25">
      <c r="A943" s="36"/>
      <c r="B943" s="103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126"/>
      <c r="T943" s="126"/>
      <c r="U943" s="126"/>
      <c r="V943" s="126"/>
      <c r="W943" s="126"/>
      <c r="X943" s="126"/>
      <c r="Y943" s="126"/>
      <c r="Z943" s="126"/>
    </row>
    <row r="944" spans="1:26" s="94" customFormat="1" ht="11.25">
      <c r="A944" s="36"/>
      <c r="B944" s="103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126"/>
      <c r="T944" s="126"/>
      <c r="U944" s="126"/>
      <c r="V944" s="126"/>
      <c r="W944" s="126"/>
      <c r="X944" s="126"/>
      <c r="Y944" s="126"/>
      <c r="Z944" s="126"/>
    </row>
    <row r="945" spans="1:26" s="94" customFormat="1" ht="11.25">
      <c r="A945" s="36"/>
      <c r="B945" s="103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126"/>
      <c r="T945" s="126"/>
      <c r="U945" s="126"/>
      <c r="V945" s="126"/>
      <c r="W945" s="126"/>
      <c r="X945" s="126"/>
      <c r="Y945" s="126"/>
      <c r="Z945" s="126"/>
    </row>
    <row r="946" spans="1:26" s="94" customFormat="1" ht="11.25">
      <c r="A946" s="36"/>
      <c r="B946" s="103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126"/>
      <c r="T946" s="126"/>
      <c r="U946" s="126"/>
      <c r="V946" s="126"/>
      <c r="W946" s="126"/>
      <c r="X946" s="126"/>
      <c r="Y946" s="126"/>
      <c r="Z946" s="126"/>
    </row>
    <row r="947" spans="1:26" s="94" customFormat="1" ht="11.25">
      <c r="A947" s="36"/>
      <c r="B947" s="103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126"/>
      <c r="T947" s="126"/>
      <c r="U947" s="126"/>
      <c r="V947" s="126"/>
      <c r="W947" s="126"/>
      <c r="X947" s="126"/>
      <c r="Y947" s="126"/>
      <c r="Z947" s="126"/>
    </row>
    <row r="948" spans="1:26" s="94" customFormat="1" ht="11.25">
      <c r="A948" s="36"/>
      <c r="B948" s="103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126"/>
      <c r="T948" s="126"/>
      <c r="U948" s="126"/>
      <c r="V948" s="126"/>
      <c r="W948" s="126"/>
      <c r="X948" s="126"/>
      <c r="Y948" s="126"/>
      <c r="Z948" s="126"/>
    </row>
    <row r="949" spans="1:26" s="94" customFormat="1" ht="11.25">
      <c r="A949" s="36"/>
      <c r="B949" s="103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126"/>
      <c r="T949" s="126"/>
      <c r="U949" s="126"/>
      <c r="V949" s="126"/>
      <c r="W949" s="126"/>
      <c r="X949" s="126"/>
      <c r="Y949" s="126"/>
      <c r="Z949" s="126"/>
    </row>
    <row r="950" spans="1:26" s="94" customFormat="1" ht="11.25">
      <c r="A950" s="36"/>
      <c r="B950" s="103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126"/>
      <c r="T950" s="126"/>
      <c r="U950" s="126"/>
      <c r="V950" s="126"/>
      <c r="W950" s="126"/>
      <c r="X950" s="126"/>
      <c r="Y950" s="126"/>
      <c r="Z950" s="126"/>
    </row>
    <row r="951" spans="1:26" s="94" customFormat="1" ht="11.25">
      <c r="A951" s="36"/>
      <c r="B951" s="103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126"/>
      <c r="T951" s="126"/>
      <c r="U951" s="126"/>
      <c r="V951" s="126"/>
      <c r="W951" s="126"/>
      <c r="X951" s="126"/>
      <c r="Y951" s="126"/>
      <c r="Z951" s="126"/>
    </row>
    <row r="952" spans="1:26" s="94" customFormat="1" ht="11.25">
      <c r="A952" s="36"/>
      <c r="B952" s="103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126"/>
      <c r="T952" s="126"/>
      <c r="U952" s="126"/>
      <c r="V952" s="126"/>
      <c r="W952" s="126"/>
      <c r="X952" s="126"/>
      <c r="Y952" s="126"/>
      <c r="Z952" s="126"/>
    </row>
    <row r="953" spans="1:26" s="94" customFormat="1" ht="11.25">
      <c r="A953" s="36"/>
      <c r="B953" s="103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126"/>
      <c r="T953" s="126"/>
      <c r="U953" s="126"/>
      <c r="V953" s="126"/>
      <c r="W953" s="126"/>
      <c r="X953" s="126"/>
      <c r="Y953" s="126"/>
      <c r="Z953" s="126"/>
    </row>
    <row r="954" spans="1:26" s="94" customFormat="1" ht="11.25">
      <c r="A954" s="36"/>
      <c r="B954" s="103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126"/>
      <c r="T954" s="126"/>
      <c r="U954" s="126"/>
      <c r="V954" s="126"/>
      <c r="W954" s="126"/>
      <c r="X954" s="126"/>
      <c r="Y954" s="126"/>
      <c r="Z954" s="126"/>
    </row>
    <row r="955" spans="1:26" s="94" customFormat="1" ht="11.25">
      <c r="A955" s="36"/>
      <c r="B955" s="103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126"/>
      <c r="T955" s="126"/>
      <c r="U955" s="126"/>
      <c r="V955" s="126"/>
      <c r="W955" s="126"/>
      <c r="X955" s="126"/>
      <c r="Y955" s="126"/>
      <c r="Z955" s="126"/>
    </row>
    <row r="956" spans="1:26" s="94" customFormat="1" ht="11.25">
      <c r="A956" s="36"/>
      <c r="B956" s="103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126"/>
      <c r="T956" s="126"/>
      <c r="U956" s="126"/>
      <c r="V956" s="126"/>
      <c r="W956" s="126"/>
      <c r="X956" s="126"/>
      <c r="Y956" s="126"/>
      <c r="Z956" s="126"/>
    </row>
    <row r="957" spans="1:26" s="94" customFormat="1" ht="11.25">
      <c r="A957" s="36"/>
      <c r="B957" s="103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126"/>
      <c r="T957" s="126"/>
      <c r="U957" s="126"/>
      <c r="V957" s="126"/>
      <c r="W957" s="126"/>
      <c r="X957" s="126"/>
      <c r="Y957" s="126"/>
      <c r="Z957" s="126"/>
    </row>
    <row r="958" spans="1:26" s="94" customFormat="1" ht="11.25">
      <c r="A958" s="36"/>
      <c r="B958" s="103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126"/>
      <c r="T958" s="126"/>
      <c r="U958" s="126"/>
      <c r="V958" s="126"/>
      <c r="W958" s="126"/>
      <c r="X958" s="126"/>
      <c r="Y958" s="126"/>
      <c r="Z958" s="126"/>
    </row>
    <row r="959" spans="1:26" s="94" customFormat="1" ht="11.25">
      <c r="A959" s="36"/>
      <c r="B959" s="103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126"/>
      <c r="T959" s="126"/>
      <c r="U959" s="126"/>
      <c r="V959" s="126"/>
      <c r="W959" s="126"/>
      <c r="X959" s="126"/>
      <c r="Y959" s="126"/>
      <c r="Z959" s="126"/>
    </row>
    <row r="960" spans="1:26" s="94" customFormat="1" ht="11.25">
      <c r="A960" s="36"/>
      <c r="B960" s="103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126"/>
      <c r="T960" s="126"/>
      <c r="U960" s="126"/>
      <c r="V960" s="126"/>
      <c r="W960" s="126"/>
      <c r="X960" s="126"/>
      <c r="Y960" s="126"/>
      <c r="Z960" s="126"/>
    </row>
    <row r="961" spans="1:26" s="94" customFormat="1" ht="11.25">
      <c r="A961" s="36"/>
      <c r="B961" s="103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126"/>
      <c r="T961" s="126"/>
      <c r="U961" s="126"/>
      <c r="V961" s="126"/>
      <c r="W961" s="126"/>
      <c r="X961" s="126"/>
      <c r="Y961" s="126"/>
      <c r="Z961" s="126"/>
    </row>
    <row r="962" spans="1:26" s="94" customFormat="1" ht="11.25">
      <c r="A962" s="36"/>
      <c r="B962" s="103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126"/>
      <c r="T962" s="126"/>
      <c r="U962" s="126"/>
      <c r="V962" s="126"/>
      <c r="W962" s="126"/>
      <c r="X962" s="126"/>
      <c r="Y962" s="126"/>
      <c r="Z962" s="126"/>
    </row>
    <row r="963" spans="1:26" s="94" customFormat="1" ht="11.25">
      <c r="A963" s="36"/>
      <c r="B963" s="103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126"/>
      <c r="T963" s="126"/>
      <c r="U963" s="126"/>
      <c r="V963" s="126"/>
      <c r="W963" s="126"/>
      <c r="X963" s="126"/>
      <c r="Y963" s="126"/>
      <c r="Z963" s="126"/>
    </row>
    <row r="964" spans="1:26" s="94" customFormat="1" ht="11.25">
      <c r="A964" s="36"/>
      <c r="B964" s="103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126"/>
      <c r="T964" s="126"/>
      <c r="U964" s="126"/>
      <c r="V964" s="126"/>
      <c r="W964" s="126"/>
      <c r="X964" s="126"/>
      <c r="Y964" s="126"/>
      <c r="Z964" s="126"/>
    </row>
    <row r="965" spans="1:26" s="94" customFormat="1" ht="11.25">
      <c r="A965" s="36"/>
      <c r="B965" s="103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126"/>
      <c r="T965" s="126"/>
      <c r="U965" s="126"/>
      <c r="V965" s="126"/>
      <c r="W965" s="126"/>
      <c r="X965" s="126"/>
      <c r="Y965" s="126"/>
      <c r="Z965" s="126"/>
    </row>
    <row r="966" spans="1:26" s="94" customFormat="1" ht="11.25">
      <c r="A966" s="36"/>
      <c r="B966" s="103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126"/>
      <c r="T966" s="126"/>
      <c r="U966" s="126"/>
      <c r="V966" s="126"/>
      <c r="W966" s="126"/>
      <c r="X966" s="126"/>
      <c r="Y966" s="126"/>
      <c r="Z966" s="126"/>
    </row>
    <row r="967" spans="1:26" s="94" customFormat="1" ht="11.25">
      <c r="A967" s="36"/>
      <c r="B967" s="103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126"/>
      <c r="T967" s="126"/>
      <c r="U967" s="126"/>
      <c r="V967" s="126"/>
      <c r="W967" s="126"/>
      <c r="X967" s="126"/>
      <c r="Y967" s="126"/>
      <c r="Z967" s="126"/>
    </row>
    <row r="968" spans="1:26" s="94" customFormat="1" ht="11.25">
      <c r="A968" s="36"/>
      <c r="B968" s="103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126"/>
      <c r="T968" s="126"/>
      <c r="U968" s="126"/>
      <c r="V968" s="126"/>
      <c r="W968" s="126"/>
      <c r="X968" s="126"/>
      <c r="Y968" s="126"/>
      <c r="Z968" s="126"/>
    </row>
    <row r="969" spans="1:26" s="94" customFormat="1" ht="11.25">
      <c r="A969" s="36"/>
      <c r="B969" s="103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126"/>
      <c r="T969" s="126"/>
      <c r="U969" s="126"/>
      <c r="V969" s="126"/>
      <c r="W969" s="126"/>
      <c r="X969" s="126"/>
      <c r="Y969" s="126"/>
      <c r="Z969" s="126"/>
    </row>
    <row r="970" spans="1:26" s="94" customFormat="1" ht="11.25">
      <c r="A970" s="36"/>
      <c r="B970" s="103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126"/>
      <c r="T970" s="126"/>
      <c r="U970" s="126"/>
      <c r="V970" s="126"/>
      <c r="W970" s="126"/>
      <c r="X970" s="126"/>
      <c r="Y970" s="126"/>
      <c r="Z970" s="126"/>
    </row>
    <row r="971" spans="1:26" s="94" customFormat="1" ht="11.25">
      <c r="A971" s="36"/>
      <c r="B971" s="103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126"/>
      <c r="T971" s="126"/>
      <c r="U971" s="126"/>
      <c r="V971" s="126"/>
      <c r="W971" s="126"/>
      <c r="X971" s="126"/>
      <c r="Y971" s="126"/>
      <c r="Z971" s="126"/>
    </row>
    <row r="972" spans="1:26" s="94" customFormat="1" ht="11.25">
      <c r="A972" s="36"/>
      <c r="B972" s="103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126"/>
      <c r="T972" s="126"/>
      <c r="U972" s="126"/>
      <c r="V972" s="126"/>
      <c r="W972" s="126"/>
      <c r="X972" s="126"/>
      <c r="Y972" s="126"/>
      <c r="Z972" s="126"/>
    </row>
    <row r="973" spans="1:26" s="94" customFormat="1" ht="11.25">
      <c r="A973" s="36"/>
      <c r="B973" s="103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126"/>
      <c r="T973" s="126"/>
      <c r="U973" s="126"/>
      <c r="V973" s="126"/>
      <c r="W973" s="126"/>
      <c r="X973" s="126"/>
      <c r="Y973" s="126"/>
      <c r="Z973" s="126"/>
    </row>
    <row r="974" spans="1:26" s="94" customFormat="1" ht="11.25">
      <c r="A974" s="36"/>
      <c r="B974" s="103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126"/>
      <c r="T974" s="126"/>
      <c r="U974" s="126"/>
      <c r="V974" s="126"/>
      <c r="W974" s="126"/>
      <c r="X974" s="126"/>
      <c r="Y974" s="126"/>
      <c r="Z974" s="126"/>
    </row>
    <row r="975" spans="1:26" s="94" customFormat="1" ht="11.25">
      <c r="A975" s="36"/>
      <c r="B975" s="103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126"/>
      <c r="T975" s="126"/>
      <c r="U975" s="126"/>
      <c r="V975" s="126"/>
      <c r="W975" s="126"/>
      <c r="X975" s="126"/>
      <c r="Y975" s="126"/>
      <c r="Z975" s="126"/>
    </row>
    <row r="976" spans="1:26" s="94" customFormat="1" ht="11.25">
      <c r="A976" s="36"/>
      <c r="B976" s="103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126"/>
      <c r="T976" s="126"/>
      <c r="U976" s="126"/>
      <c r="V976" s="126"/>
      <c r="W976" s="126"/>
      <c r="X976" s="126"/>
      <c r="Y976" s="126"/>
      <c r="Z976" s="126"/>
    </row>
    <row r="977" spans="1:26" s="94" customFormat="1" ht="11.25">
      <c r="A977" s="36"/>
      <c r="B977" s="103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126"/>
      <c r="T977" s="126"/>
      <c r="U977" s="126"/>
      <c r="V977" s="126"/>
      <c r="W977" s="126"/>
      <c r="X977" s="126"/>
      <c r="Y977" s="126"/>
      <c r="Z977" s="126"/>
    </row>
    <row r="978" spans="1:26" s="94" customFormat="1" ht="11.25">
      <c r="A978" s="36"/>
      <c r="B978" s="103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126"/>
      <c r="T978" s="126"/>
      <c r="U978" s="126"/>
      <c r="V978" s="126"/>
      <c r="W978" s="126"/>
      <c r="X978" s="126"/>
      <c r="Y978" s="126"/>
      <c r="Z978" s="126"/>
    </row>
    <row r="979" spans="1:26" s="94" customFormat="1" ht="11.25">
      <c r="A979" s="36"/>
      <c r="B979" s="103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126"/>
      <c r="T979" s="126"/>
      <c r="U979" s="126"/>
      <c r="V979" s="126"/>
      <c r="W979" s="126"/>
      <c r="X979" s="126"/>
      <c r="Y979" s="126"/>
      <c r="Z979" s="126"/>
    </row>
    <row r="980" spans="1:26" s="94" customFormat="1" ht="11.25">
      <c r="A980" s="36"/>
      <c r="B980" s="103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126"/>
      <c r="T980" s="126"/>
      <c r="U980" s="126"/>
      <c r="V980" s="126"/>
      <c r="W980" s="126"/>
      <c r="X980" s="126"/>
      <c r="Y980" s="126"/>
      <c r="Z980" s="126"/>
    </row>
    <row r="981" spans="1:26" s="94" customFormat="1" ht="11.25">
      <c r="A981" s="36"/>
      <c r="B981" s="103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126"/>
      <c r="T981" s="126"/>
      <c r="U981" s="126"/>
      <c r="V981" s="126"/>
      <c r="W981" s="126"/>
      <c r="X981" s="126"/>
      <c r="Y981" s="126"/>
      <c r="Z981" s="126"/>
    </row>
    <row r="982" spans="1:26" s="94" customFormat="1" ht="11.25">
      <c r="A982" s="36"/>
      <c r="B982" s="103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126"/>
      <c r="T982" s="126"/>
      <c r="U982" s="126"/>
      <c r="V982" s="126"/>
      <c r="W982" s="126"/>
      <c r="X982" s="126"/>
      <c r="Y982" s="126"/>
      <c r="Z982" s="126"/>
    </row>
    <row r="983" spans="1:26" s="94" customFormat="1" ht="11.25">
      <c r="A983" s="36"/>
      <c r="B983" s="103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126"/>
      <c r="T983" s="126"/>
      <c r="U983" s="126"/>
      <c r="V983" s="126"/>
      <c r="W983" s="126"/>
      <c r="X983" s="126"/>
      <c r="Y983" s="126"/>
      <c r="Z983" s="126"/>
    </row>
    <row r="984" spans="1:26" s="94" customFormat="1" ht="11.25">
      <c r="A984" s="36"/>
      <c r="B984" s="103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126"/>
      <c r="T984" s="126"/>
      <c r="U984" s="126"/>
      <c r="V984" s="126"/>
      <c r="W984" s="126"/>
      <c r="X984" s="126"/>
      <c r="Y984" s="126"/>
      <c r="Z984" s="126"/>
    </row>
    <row r="985" spans="1:26" s="94" customFormat="1" ht="11.25">
      <c r="A985" s="36"/>
      <c r="B985" s="103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126"/>
      <c r="T985" s="126"/>
      <c r="U985" s="126"/>
      <c r="V985" s="126"/>
      <c r="W985" s="126"/>
      <c r="X985" s="126"/>
      <c r="Y985" s="126"/>
      <c r="Z985" s="126"/>
    </row>
    <row r="986" spans="1:26" s="94" customFormat="1" ht="11.25">
      <c r="A986" s="36"/>
      <c r="B986" s="103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126"/>
      <c r="T986" s="126"/>
      <c r="U986" s="126"/>
      <c r="V986" s="126"/>
      <c r="W986" s="126"/>
      <c r="X986" s="126"/>
      <c r="Y986" s="126"/>
      <c r="Z986" s="126"/>
    </row>
    <row r="987" spans="1:26" s="94" customFormat="1" ht="11.25">
      <c r="A987" s="36"/>
      <c r="B987" s="103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126"/>
      <c r="T987" s="126"/>
      <c r="U987" s="126"/>
      <c r="V987" s="126"/>
      <c r="W987" s="126"/>
      <c r="X987" s="126"/>
      <c r="Y987" s="126"/>
      <c r="Z987" s="126"/>
    </row>
    <row r="988" spans="1:26" s="94" customFormat="1" ht="11.25">
      <c r="A988" s="36"/>
      <c r="B988" s="103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126"/>
      <c r="T988" s="126"/>
      <c r="U988" s="126"/>
      <c r="V988" s="126"/>
      <c r="W988" s="126"/>
      <c r="X988" s="126"/>
      <c r="Y988" s="126"/>
      <c r="Z988" s="126"/>
    </row>
    <row r="989" spans="1:26" s="94" customFormat="1" ht="11.25">
      <c r="A989" s="36"/>
      <c r="B989" s="103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126"/>
      <c r="T989" s="126"/>
      <c r="U989" s="126"/>
      <c r="V989" s="126"/>
      <c r="W989" s="126"/>
      <c r="X989" s="126"/>
      <c r="Y989" s="126"/>
      <c r="Z989" s="126"/>
    </row>
    <row r="990" spans="1:26" s="94" customFormat="1" ht="11.25">
      <c r="A990" s="36"/>
      <c r="B990" s="103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126"/>
      <c r="T990" s="126"/>
      <c r="U990" s="126"/>
      <c r="V990" s="126"/>
      <c r="W990" s="126"/>
      <c r="X990" s="126"/>
      <c r="Y990" s="126"/>
      <c r="Z990" s="126"/>
    </row>
    <row r="991" spans="1:26" s="94" customFormat="1" ht="11.25">
      <c r="A991" s="36"/>
      <c r="B991" s="103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126"/>
      <c r="T991" s="126"/>
      <c r="U991" s="126"/>
      <c r="V991" s="126"/>
      <c r="W991" s="126"/>
      <c r="X991" s="126"/>
      <c r="Y991" s="126"/>
      <c r="Z991" s="126"/>
    </row>
    <row r="992" spans="1:26" s="94" customFormat="1" ht="11.25">
      <c r="A992" s="36"/>
      <c r="B992" s="103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126"/>
      <c r="T992" s="126"/>
      <c r="U992" s="126"/>
      <c r="V992" s="126"/>
      <c r="W992" s="126"/>
      <c r="X992" s="126"/>
      <c r="Y992" s="126"/>
      <c r="Z992" s="126"/>
    </row>
    <row r="993" spans="1:26" s="94" customFormat="1" ht="11.25">
      <c r="A993" s="36"/>
      <c r="B993" s="103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126"/>
      <c r="T993" s="126"/>
      <c r="U993" s="126"/>
      <c r="V993" s="126"/>
      <c r="W993" s="126"/>
      <c r="X993" s="126"/>
      <c r="Y993" s="126"/>
      <c r="Z993" s="126"/>
    </row>
    <row r="994" spans="1:26" s="94" customFormat="1" ht="11.25">
      <c r="A994" s="36"/>
      <c r="B994" s="103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126"/>
      <c r="T994" s="126"/>
      <c r="U994" s="126"/>
      <c r="V994" s="126"/>
      <c r="W994" s="126"/>
      <c r="X994" s="126"/>
      <c r="Y994" s="126"/>
      <c r="Z994" s="126"/>
    </row>
    <row r="995" spans="1:26" s="94" customFormat="1" ht="11.25">
      <c r="A995" s="36"/>
      <c r="B995" s="103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126"/>
      <c r="T995" s="126"/>
      <c r="U995" s="126"/>
      <c r="V995" s="126"/>
      <c r="W995" s="126"/>
      <c r="X995" s="126"/>
      <c r="Y995" s="126"/>
      <c r="Z995" s="126"/>
    </row>
    <row r="996" spans="1:26" s="94" customFormat="1" ht="11.25">
      <c r="A996" s="36"/>
      <c r="B996" s="103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126"/>
      <c r="T996" s="126"/>
      <c r="U996" s="126"/>
      <c r="V996" s="126"/>
      <c r="W996" s="126"/>
      <c r="X996" s="126"/>
      <c r="Y996" s="126"/>
      <c r="Z996" s="126"/>
    </row>
    <row r="997" spans="1:26" s="94" customFormat="1" ht="11.25">
      <c r="A997" s="36"/>
      <c r="B997" s="103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126"/>
      <c r="T997" s="126"/>
      <c r="U997" s="126"/>
      <c r="V997" s="126"/>
      <c r="W997" s="126"/>
      <c r="X997" s="126"/>
      <c r="Y997" s="126"/>
      <c r="Z997" s="126"/>
    </row>
    <row r="998" spans="1:26" s="94" customFormat="1" ht="11.25">
      <c r="A998" s="36"/>
      <c r="B998" s="103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126"/>
      <c r="T998" s="126"/>
      <c r="U998" s="126"/>
      <c r="V998" s="126"/>
      <c r="W998" s="126"/>
      <c r="X998" s="126"/>
      <c r="Y998" s="126"/>
      <c r="Z998" s="126"/>
    </row>
    <row r="999" spans="1:26" s="94" customFormat="1" ht="11.25">
      <c r="A999" s="36"/>
      <c r="B999" s="103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126"/>
      <c r="T999" s="126"/>
      <c r="U999" s="126"/>
      <c r="V999" s="126"/>
      <c r="W999" s="126"/>
      <c r="X999" s="126"/>
      <c r="Y999" s="126"/>
      <c r="Z999" s="126"/>
    </row>
    <row r="1000" spans="1:26" s="94" customFormat="1" ht="11.25">
      <c r="A1000" s="36"/>
      <c r="B1000" s="103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126"/>
      <c r="T1000" s="126"/>
      <c r="U1000" s="126"/>
      <c r="V1000" s="126"/>
      <c r="W1000" s="126"/>
      <c r="X1000" s="126"/>
      <c r="Y1000" s="126"/>
      <c r="Z1000" s="126"/>
    </row>
    <row r="1001" spans="1:26" s="94" customFormat="1" ht="11.25">
      <c r="A1001" s="36"/>
      <c r="B1001" s="103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126"/>
      <c r="T1001" s="126"/>
      <c r="U1001" s="126"/>
      <c r="V1001" s="126"/>
      <c r="W1001" s="126"/>
      <c r="X1001" s="126"/>
      <c r="Y1001" s="126"/>
      <c r="Z1001" s="126"/>
    </row>
    <row r="1002" spans="1:26" s="94" customFormat="1" ht="11.25">
      <c r="A1002" s="36"/>
      <c r="B1002" s="103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126"/>
      <c r="T1002" s="126"/>
      <c r="U1002" s="126"/>
      <c r="V1002" s="126"/>
      <c r="W1002" s="126"/>
      <c r="X1002" s="126"/>
      <c r="Y1002" s="126"/>
      <c r="Z1002" s="126"/>
    </row>
    <row r="1003" spans="1:26" s="94" customFormat="1" ht="11.25">
      <c r="A1003" s="36"/>
      <c r="B1003" s="103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126"/>
      <c r="T1003" s="126"/>
      <c r="U1003" s="126"/>
      <c r="V1003" s="126"/>
      <c r="W1003" s="126"/>
      <c r="X1003" s="126"/>
      <c r="Y1003" s="126"/>
      <c r="Z1003" s="126"/>
    </row>
    <row r="1004" spans="1:26" s="94" customFormat="1" ht="11.25">
      <c r="A1004" s="36"/>
      <c r="B1004" s="103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126"/>
      <c r="T1004" s="126"/>
      <c r="U1004" s="126"/>
      <c r="V1004" s="126"/>
      <c r="W1004" s="126"/>
      <c r="X1004" s="126"/>
      <c r="Y1004" s="126"/>
      <c r="Z1004" s="126"/>
    </row>
    <row r="1005" spans="1:26" s="94" customFormat="1" ht="11.25">
      <c r="A1005" s="36"/>
      <c r="B1005" s="103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126"/>
      <c r="T1005" s="126"/>
      <c r="U1005" s="126"/>
      <c r="V1005" s="126"/>
      <c r="W1005" s="126"/>
      <c r="X1005" s="126"/>
      <c r="Y1005" s="126"/>
      <c r="Z1005" s="126"/>
    </row>
    <row r="1006" spans="1:26" s="94" customFormat="1" ht="11.25">
      <c r="A1006" s="36"/>
      <c r="B1006" s="103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126"/>
      <c r="T1006" s="126"/>
      <c r="U1006" s="126"/>
      <c r="V1006" s="126"/>
      <c r="W1006" s="126"/>
      <c r="X1006" s="126"/>
      <c r="Y1006" s="126"/>
      <c r="Z1006" s="126"/>
    </row>
    <row r="1007" spans="1:26" s="94" customFormat="1" ht="11.25">
      <c r="A1007" s="36"/>
      <c r="B1007" s="103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126"/>
      <c r="T1007" s="126"/>
      <c r="U1007" s="126"/>
      <c r="V1007" s="126"/>
      <c r="W1007" s="126"/>
      <c r="X1007" s="126"/>
      <c r="Y1007" s="126"/>
      <c r="Z1007" s="126"/>
    </row>
    <row r="1008" spans="1:26" s="94" customFormat="1" ht="11.25">
      <c r="A1008" s="36"/>
      <c r="B1008" s="103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126"/>
      <c r="T1008" s="126"/>
      <c r="U1008" s="126"/>
      <c r="V1008" s="126"/>
      <c r="W1008" s="126"/>
      <c r="X1008" s="126"/>
      <c r="Y1008" s="126"/>
      <c r="Z1008" s="126"/>
    </row>
    <row r="1009" spans="1:26" s="94" customFormat="1" ht="11.25">
      <c r="A1009" s="36"/>
      <c r="B1009" s="103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126"/>
      <c r="T1009" s="126"/>
      <c r="U1009" s="126"/>
      <c r="V1009" s="126"/>
      <c r="W1009" s="126"/>
      <c r="X1009" s="126"/>
      <c r="Y1009" s="126"/>
      <c r="Z1009" s="126"/>
    </row>
    <row r="1010" spans="1:26" s="94" customFormat="1" ht="11.25">
      <c r="A1010" s="36"/>
      <c r="B1010" s="103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126"/>
      <c r="T1010" s="126"/>
      <c r="U1010" s="126"/>
      <c r="V1010" s="126"/>
      <c r="W1010" s="126"/>
      <c r="X1010" s="126"/>
      <c r="Y1010" s="126"/>
      <c r="Z1010" s="126"/>
    </row>
    <row r="1011" spans="1:26" s="94" customFormat="1" ht="11.25">
      <c r="A1011" s="36"/>
      <c r="B1011" s="103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126"/>
      <c r="T1011" s="126"/>
      <c r="U1011" s="126"/>
      <c r="V1011" s="126"/>
      <c r="W1011" s="126"/>
      <c r="X1011" s="126"/>
      <c r="Y1011" s="126"/>
      <c r="Z1011" s="126"/>
    </row>
    <row r="1012" spans="1:26" s="94" customFormat="1" ht="11.25">
      <c r="A1012" s="36"/>
      <c r="B1012" s="103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126"/>
      <c r="T1012" s="126"/>
      <c r="U1012" s="126"/>
      <c r="V1012" s="126"/>
      <c r="W1012" s="126"/>
      <c r="X1012" s="126"/>
      <c r="Y1012" s="126"/>
      <c r="Z1012" s="126"/>
    </row>
    <row r="1013" spans="1:26" s="94" customFormat="1" ht="11.25">
      <c r="A1013" s="36"/>
      <c r="B1013" s="103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126"/>
      <c r="T1013" s="126"/>
      <c r="U1013" s="126"/>
      <c r="V1013" s="126"/>
      <c r="W1013" s="126"/>
      <c r="X1013" s="126"/>
      <c r="Y1013" s="126"/>
      <c r="Z1013" s="126"/>
    </row>
    <row r="1014" spans="1:26" s="94" customFormat="1" ht="11.25">
      <c r="A1014" s="36"/>
      <c r="B1014" s="103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126"/>
      <c r="T1014" s="126"/>
      <c r="U1014" s="126"/>
      <c r="V1014" s="126"/>
      <c r="W1014" s="126"/>
      <c r="X1014" s="126"/>
      <c r="Y1014" s="126"/>
      <c r="Z1014" s="126"/>
    </row>
    <row r="1015" spans="1:26" s="94" customFormat="1" ht="11.25">
      <c r="A1015" s="36"/>
      <c r="B1015" s="103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126"/>
      <c r="T1015" s="126"/>
      <c r="U1015" s="126"/>
      <c r="V1015" s="126"/>
      <c r="W1015" s="126"/>
      <c r="X1015" s="126"/>
      <c r="Y1015" s="126"/>
      <c r="Z1015" s="126"/>
    </row>
    <row r="1016" spans="1:26" s="94" customFormat="1" ht="11.25">
      <c r="A1016" s="36"/>
      <c r="B1016" s="103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126"/>
      <c r="T1016" s="126"/>
      <c r="U1016" s="126"/>
      <c r="V1016" s="126"/>
      <c r="W1016" s="126"/>
      <c r="X1016" s="126"/>
      <c r="Y1016" s="126"/>
      <c r="Z1016" s="126"/>
    </row>
    <row r="1017" spans="1:26" s="94" customFormat="1" ht="11.25">
      <c r="A1017" s="36"/>
      <c r="B1017" s="103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126"/>
      <c r="T1017" s="126"/>
      <c r="U1017" s="126"/>
      <c r="V1017" s="126"/>
      <c r="W1017" s="126"/>
      <c r="X1017" s="126"/>
      <c r="Y1017" s="126"/>
      <c r="Z1017" s="126"/>
    </row>
    <row r="1018" spans="1:26" s="94" customFormat="1" ht="11.25">
      <c r="A1018" s="36"/>
      <c r="B1018" s="103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126"/>
      <c r="T1018" s="126"/>
      <c r="U1018" s="126"/>
      <c r="V1018" s="126"/>
      <c r="W1018" s="126"/>
      <c r="X1018" s="126"/>
      <c r="Y1018" s="126"/>
      <c r="Z1018" s="126"/>
    </row>
    <row r="1019" spans="1:26" s="94" customFormat="1" ht="11.25">
      <c r="A1019" s="36"/>
      <c r="B1019" s="103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126"/>
      <c r="T1019" s="126"/>
      <c r="U1019" s="126"/>
      <c r="V1019" s="126"/>
      <c r="W1019" s="126"/>
      <c r="X1019" s="126"/>
      <c r="Y1019" s="126"/>
      <c r="Z1019" s="126"/>
    </row>
    <row r="1020" spans="1:26" s="94" customFormat="1" ht="11.25">
      <c r="A1020" s="36"/>
      <c r="B1020" s="103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126"/>
      <c r="T1020" s="126"/>
      <c r="U1020" s="126"/>
      <c r="V1020" s="126"/>
      <c r="W1020" s="126"/>
      <c r="X1020" s="126"/>
      <c r="Y1020" s="126"/>
      <c r="Z1020" s="126"/>
    </row>
    <row r="1021" spans="1:26" s="94" customFormat="1" ht="11.25">
      <c r="A1021" s="36"/>
      <c r="B1021" s="103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126"/>
      <c r="T1021" s="126"/>
      <c r="U1021" s="126"/>
      <c r="V1021" s="126"/>
      <c r="W1021" s="126"/>
      <c r="X1021" s="126"/>
      <c r="Y1021" s="126"/>
      <c r="Z1021" s="126"/>
    </row>
    <row r="1022" spans="1:26" s="94" customFormat="1" ht="11.25">
      <c r="A1022" s="36"/>
      <c r="B1022" s="103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126"/>
      <c r="T1022" s="126"/>
      <c r="U1022" s="126"/>
      <c r="V1022" s="126"/>
      <c r="W1022" s="126"/>
      <c r="X1022" s="126"/>
      <c r="Y1022" s="126"/>
      <c r="Z1022" s="126"/>
    </row>
    <row r="1023" spans="1:26" s="94" customFormat="1" ht="11.25">
      <c r="A1023" s="36"/>
      <c r="B1023" s="103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126"/>
      <c r="T1023" s="126"/>
      <c r="U1023" s="126"/>
      <c r="V1023" s="126"/>
      <c r="W1023" s="126"/>
      <c r="X1023" s="126"/>
      <c r="Y1023" s="126"/>
      <c r="Z1023" s="126"/>
    </row>
    <row r="1024" spans="1:26" s="94" customFormat="1" ht="11.25">
      <c r="A1024" s="36"/>
      <c r="B1024" s="103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126"/>
      <c r="T1024" s="126"/>
      <c r="U1024" s="126"/>
      <c r="V1024" s="126"/>
      <c r="W1024" s="126"/>
      <c r="X1024" s="126"/>
      <c r="Y1024" s="126"/>
      <c r="Z1024" s="126"/>
    </row>
    <row r="1025" spans="1:26" s="94" customFormat="1" ht="11.25">
      <c r="A1025" s="36"/>
      <c r="B1025" s="103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126"/>
      <c r="T1025" s="126"/>
      <c r="U1025" s="126"/>
      <c r="V1025" s="126"/>
      <c r="W1025" s="126"/>
      <c r="X1025" s="126"/>
      <c r="Y1025" s="126"/>
      <c r="Z1025" s="126"/>
    </row>
    <row r="1026" spans="1:26" s="94" customFormat="1" ht="11.25">
      <c r="A1026" s="36"/>
      <c r="B1026" s="103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126"/>
      <c r="T1026" s="126"/>
      <c r="U1026" s="126"/>
      <c r="V1026" s="126"/>
      <c r="W1026" s="126"/>
      <c r="X1026" s="126"/>
      <c r="Y1026" s="126"/>
      <c r="Z1026" s="126"/>
    </row>
    <row r="1027" spans="1:26" s="94" customFormat="1" ht="11.25">
      <c r="A1027" s="36"/>
      <c r="B1027" s="103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126"/>
      <c r="T1027" s="126"/>
      <c r="U1027" s="126"/>
      <c r="V1027" s="126"/>
      <c r="W1027" s="126"/>
      <c r="X1027" s="126"/>
      <c r="Y1027" s="126"/>
      <c r="Z1027" s="126"/>
    </row>
    <row r="1028" spans="1:26" s="94" customFormat="1" ht="11.25">
      <c r="A1028" s="36"/>
      <c r="B1028" s="103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126"/>
      <c r="T1028" s="126"/>
      <c r="U1028" s="126"/>
      <c r="V1028" s="126"/>
      <c r="W1028" s="126"/>
      <c r="X1028" s="126"/>
      <c r="Y1028" s="126"/>
      <c r="Z1028" s="126"/>
    </row>
    <row r="1029" spans="1:26" s="94" customFormat="1" ht="11.25">
      <c r="A1029" s="36"/>
      <c r="B1029" s="103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126"/>
      <c r="T1029" s="126"/>
      <c r="U1029" s="126"/>
      <c r="V1029" s="126"/>
      <c r="W1029" s="126"/>
      <c r="X1029" s="126"/>
      <c r="Y1029" s="126"/>
      <c r="Z1029" s="126"/>
    </row>
    <row r="1030" spans="1:26" s="94" customFormat="1" ht="11.25">
      <c r="A1030" s="36"/>
      <c r="B1030" s="103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126"/>
      <c r="T1030" s="126"/>
      <c r="U1030" s="126"/>
      <c r="V1030" s="126"/>
      <c r="W1030" s="126"/>
      <c r="X1030" s="126"/>
      <c r="Y1030" s="126"/>
      <c r="Z1030" s="126"/>
    </row>
    <row r="1031" spans="1:26" s="94" customFormat="1" ht="11.25">
      <c r="A1031" s="36"/>
      <c r="B1031" s="103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  <c r="S1031" s="126"/>
      <c r="T1031" s="126"/>
      <c r="U1031" s="126"/>
      <c r="V1031" s="126"/>
      <c r="W1031" s="126"/>
      <c r="X1031" s="126"/>
      <c r="Y1031" s="126"/>
      <c r="Z1031" s="126"/>
    </row>
    <row r="1032" spans="1:26" s="94" customFormat="1" ht="11.25">
      <c r="A1032" s="36"/>
      <c r="B1032" s="103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  <c r="S1032" s="126"/>
      <c r="T1032" s="126"/>
      <c r="U1032" s="126"/>
      <c r="V1032" s="126"/>
      <c r="W1032" s="126"/>
      <c r="X1032" s="126"/>
      <c r="Y1032" s="126"/>
      <c r="Z1032" s="126"/>
    </row>
    <row r="1033" spans="1:26" s="94" customFormat="1" ht="11.25">
      <c r="A1033" s="36"/>
      <c r="B1033" s="103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  <c r="S1033" s="126"/>
      <c r="T1033" s="126"/>
      <c r="U1033" s="126"/>
      <c r="V1033" s="126"/>
      <c r="W1033" s="126"/>
      <c r="X1033" s="126"/>
      <c r="Y1033" s="126"/>
      <c r="Z1033" s="126"/>
    </row>
    <row r="1034" spans="1:26" s="94" customFormat="1" ht="11.25">
      <c r="A1034" s="36"/>
      <c r="B1034" s="103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6"/>
      <c r="S1034" s="126"/>
      <c r="T1034" s="126"/>
      <c r="U1034" s="126"/>
      <c r="V1034" s="126"/>
      <c r="W1034" s="126"/>
      <c r="X1034" s="126"/>
      <c r="Y1034" s="126"/>
      <c r="Z1034" s="126"/>
    </row>
    <row r="1035" spans="1:26" s="94" customFormat="1" ht="11.25">
      <c r="A1035" s="36"/>
      <c r="B1035" s="103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  <c r="S1035" s="126"/>
      <c r="T1035" s="126"/>
      <c r="U1035" s="126"/>
      <c r="V1035" s="126"/>
      <c r="W1035" s="126"/>
      <c r="X1035" s="126"/>
      <c r="Y1035" s="126"/>
      <c r="Z1035" s="126"/>
    </row>
    <row r="1036" spans="1:26" s="94" customFormat="1" ht="11.25">
      <c r="A1036" s="36"/>
      <c r="B1036" s="103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  <c r="S1036" s="126"/>
      <c r="T1036" s="126"/>
      <c r="U1036" s="126"/>
      <c r="V1036" s="126"/>
      <c r="W1036" s="126"/>
      <c r="X1036" s="126"/>
      <c r="Y1036" s="126"/>
      <c r="Z1036" s="126"/>
    </row>
    <row r="1037" spans="1:26" s="94" customFormat="1" ht="11.25">
      <c r="A1037" s="36"/>
      <c r="B1037" s="103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  <c r="S1037" s="126"/>
      <c r="T1037" s="126"/>
      <c r="U1037" s="126"/>
      <c r="V1037" s="126"/>
      <c r="W1037" s="126"/>
      <c r="X1037" s="126"/>
      <c r="Y1037" s="126"/>
      <c r="Z1037" s="126"/>
    </row>
    <row r="1038" spans="1:26" s="94" customFormat="1" ht="11.25">
      <c r="A1038" s="36"/>
      <c r="B1038" s="103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  <c r="R1038" s="36"/>
      <c r="S1038" s="126"/>
      <c r="T1038" s="126"/>
      <c r="U1038" s="126"/>
      <c r="V1038" s="126"/>
      <c r="W1038" s="126"/>
      <c r="X1038" s="126"/>
      <c r="Y1038" s="126"/>
      <c r="Z1038" s="126"/>
    </row>
    <row r="1039" spans="1:26" s="94" customFormat="1" ht="11.25">
      <c r="A1039" s="36"/>
      <c r="B1039" s="103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  <c r="S1039" s="126"/>
      <c r="T1039" s="126"/>
      <c r="U1039" s="126"/>
      <c r="V1039" s="126"/>
      <c r="W1039" s="126"/>
      <c r="X1039" s="126"/>
      <c r="Y1039" s="126"/>
      <c r="Z1039" s="126"/>
    </row>
    <row r="1040" spans="1:26" s="94" customFormat="1" ht="11.25">
      <c r="A1040" s="36"/>
      <c r="B1040" s="103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  <c r="S1040" s="126"/>
      <c r="T1040" s="126"/>
      <c r="U1040" s="126"/>
      <c r="V1040" s="126"/>
      <c r="W1040" s="126"/>
      <c r="X1040" s="126"/>
      <c r="Y1040" s="126"/>
      <c r="Z1040" s="126"/>
    </row>
    <row r="1041" spans="1:26" s="94" customFormat="1" ht="11.25">
      <c r="A1041" s="36"/>
      <c r="B1041" s="103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  <c r="S1041" s="126"/>
      <c r="T1041" s="126"/>
      <c r="U1041" s="126"/>
      <c r="V1041" s="126"/>
      <c r="W1041" s="126"/>
      <c r="X1041" s="126"/>
      <c r="Y1041" s="126"/>
      <c r="Z1041" s="126"/>
    </row>
    <row r="1042" spans="1:26" s="94" customFormat="1" ht="11.25">
      <c r="A1042" s="36"/>
      <c r="B1042" s="103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  <c r="R1042" s="36"/>
      <c r="S1042" s="126"/>
      <c r="T1042" s="126"/>
      <c r="U1042" s="126"/>
      <c r="V1042" s="126"/>
      <c r="W1042" s="126"/>
      <c r="X1042" s="126"/>
      <c r="Y1042" s="126"/>
      <c r="Z1042" s="126"/>
    </row>
    <row r="1043" spans="1:26" s="94" customFormat="1" ht="11.25">
      <c r="A1043" s="36"/>
      <c r="B1043" s="103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  <c r="S1043" s="126"/>
      <c r="T1043" s="126"/>
      <c r="U1043" s="126"/>
      <c r="V1043" s="126"/>
      <c r="W1043" s="126"/>
      <c r="X1043" s="126"/>
      <c r="Y1043" s="126"/>
      <c r="Z1043" s="126"/>
    </row>
    <row r="1044" spans="1:26" s="94" customFormat="1" ht="11.25">
      <c r="A1044" s="36"/>
      <c r="B1044" s="103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  <c r="S1044" s="126"/>
      <c r="T1044" s="126"/>
      <c r="U1044" s="126"/>
      <c r="V1044" s="126"/>
      <c r="W1044" s="126"/>
      <c r="X1044" s="126"/>
      <c r="Y1044" s="126"/>
      <c r="Z1044" s="126"/>
    </row>
    <row r="1045" spans="1:26" s="94" customFormat="1" ht="11.25">
      <c r="A1045" s="36"/>
      <c r="B1045" s="103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  <c r="S1045" s="126"/>
      <c r="T1045" s="126"/>
      <c r="U1045" s="126"/>
      <c r="V1045" s="126"/>
      <c r="W1045" s="126"/>
      <c r="X1045" s="126"/>
      <c r="Y1045" s="126"/>
      <c r="Z1045" s="126"/>
    </row>
    <row r="1046" spans="1:26" s="94" customFormat="1" ht="11.25">
      <c r="A1046" s="36"/>
      <c r="B1046" s="103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36"/>
      <c r="S1046" s="126"/>
      <c r="T1046" s="126"/>
      <c r="U1046" s="126"/>
      <c r="V1046" s="126"/>
      <c r="W1046" s="126"/>
      <c r="X1046" s="126"/>
      <c r="Y1046" s="126"/>
      <c r="Z1046" s="126"/>
    </row>
    <row r="1047" spans="1:26" s="94" customFormat="1" ht="11.25">
      <c r="A1047" s="36"/>
      <c r="B1047" s="103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  <c r="S1047" s="126"/>
      <c r="T1047" s="126"/>
      <c r="U1047" s="126"/>
      <c r="V1047" s="126"/>
      <c r="W1047" s="126"/>
      <c r="X1047" s="126"/>
      <c r="Y1047" s="126"/>
      <c r="Z1047" s="126"/>
    </row>
    <row r="1048" spans="1:26" s="94" customFormat="1" ht="11.25">
      <c r="A1048" s="36"/>
      <c r="B1048" s="103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  <c r="R1048" s="36"/>
      <c r="S1048" s="126"/>
      <c r="T1048" s="126"/>
      <c r="U1048" s="126"/>
      <c r="V1048" s="126"/>
      <c r="W1048" s="126"/>
      <c r="X1048" s="126"/>
      <c r="Y1048" s="126"/>
      <c r="Z1048" s="126"/>
    </row>
    <row r="1049" spans="1:26" s="94" customFormat="1" ht="11.25">
      <c r="A1049" s="36"/>
      <c r="B1049" s="103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  <c r="S1049" s="126"/>
      <c r="T1049" s="126"/>
      <c r="U1049" s="126"/>
      <c r="V1049" s="126"/>
      <c r="W1049" s="126"/>
      <c r="X1049" s="126"/>
      <c r="Y1049" s="126"/>
      <c r="Z1049" s="126"/>
    </row>
    <row r="1050" spans="1:26" s="94" customFormat="1" ht="11.25">
      <c r="A1050" s="36"/>
      <c r="B1050" s="103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  <c r="S1050" s="126"/>
      <c r="T1050" s="126"/>
      <c r="U1050" s="126"/>
      <c r="V1050" s="126"/>
      <c r="W1050" s="126"/>
      <c r="X1050" s="126"/>
      <c r="Y1050" s="126"/>
      <c r="Z1050" s="126"/>
    </row>
    <row r="1051" spans="1:26" s="94" customFormat="1" ht="11.25">
      <c r="A1051" s="36"/>
      <c r="B1051" s="103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  <c r="S1051" s="126"/>
      <c r="T1051" s="126"/>
      <c r="U1051" s="126"/>
      <c r="V1051" s="126"/>
      <c r="W1051" s="126"/>
      <c r="X1051" s="126"/>
      <c r="Y1051" s="126"/>
      <c r="Z1051" s="126"/>
    </row>
    <row r="1052" spans="1:26" s="94" customFormat="1" ht="11.25">
      <c r="A1052" s="36"/>
      <c r="B1052" s="103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  <c r="S1052" s="126"/>
      <c r="T1052" s="126"/>
      <c r="U1052" s="126"/>
      <c r="V1052" s="126"/>
      <c r="W1052" s="126"/>
      <c r="X1052" s="126"/>
      <c r="Y1052" s="126"/>
      <c r="Z1052" s="126"/>
    </row>
    <row r="1053" spans="1:26" s="94" customFormat="1" ht="11.25">
      <c r="A1053" s="36"/>
      <c r="B1053" s="103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  <c r="S1053" s="126"/>
      <c r="T1053" s="126"/>
      <c r="U1053" s="126"/>
      <c r="V1053" s="126"/>
      <c r="W1053" s="126"/>
      <c r="X1053" s="126"/>
      <c r="Y1053" s="126"/>
      <c r="Z1053" s="126"/>
    </row>
    <row r="1054" spans="1:26" s="94" customFormat="1" ht="11.25">
      <c r="A1054" s="36"/>
      <c r="B1054" s="103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  <c r="S1054" s="126"/>
      <c r="T1054" s="126"/>
      <c r="U1054" s="126"/>
      <c r="V1054" s="126"/>
      <c r="W1054" s="126"/>
      <c r="X1054" s="126"/>
      <c r="Y1054" s="126"/>
      <c r="Z1054" s="126"/>
    </row>
    <row r="1055" spans="1:26" s="94" customFormat="1" ht="11.25">
      <c r="A1055" s="36"/>
      <c r="B1055" s="103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  <c r="S1055" s="126"/>
      <c r="T1055" s="126"/>
      <c r="U1055" s="126"/>
      <c r="V1055" s="126"/>
      <c r="W1055" s="126"/>
      <c r="X1055" s="126"/>
      <c r="Y1055" s="126"/>
      <c r="Z1055" s="126"/>
    </row>
    <row r="1056" spans="1:26" s="94" customFormat="1" ht="11.25">
      <c r="A1056" s="36"/>
      <c r="B1056" s="103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  <c r="S1056" s="126"/>
      <c r="T1056" s="126"/>
      <c r="U1056" s="126"/>
      <c r="V1056" s="126"/>
      <c r="W1056" s="126"/>
      <c r="X1056" s="126"/>
      <c r="Y1056" s="126"/>
      <c r="Z1056" s="126"/>
    </row>
    <row r="1057" spans="1:26" s="94" customFormat="1" ht="11.25">
      <c r="A1057" s="36"/>
      <c r="B1057" s="103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  <c r="S1057" s="126"/>
      <c r="T1057" s="126"/>
      <c r="U1057" s="126"/>
      <c r="V1057" s="126"/>
      <c r="W1057" s="126"/>
      <c r="X1057" s="126"/>
      <c r="Y1057" s="126"/>
      <c r="Z1057" s="126"/>
    </row>
    <row r="1058" spans="1:26" s="94" customFormat="1" ht="11.25">
      <c r="A1058" s="36"/>
      <c r="B1058" s="103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126"/>
      <c r="T1058" s="126"/>
      <c r="U1058" s="126"/>
      <c r="V1058" s="126"/>
      <c r="W1058" s="126"/>
      <c r="X1058" s="126"/>
      <c r="Y1058" s="126"/>
      <c r="Z1058" s="126"/>
    </row>
    <row r="1059" spans="1:26" s="94" customFormat="1" ht="11.25">
      <c r="A1059" s="36"/>
      <c r="B1059" s="103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  <c r="S1059" s="126"/>
      <c r="T1059" s="126"/>
      <c r="U1059" s="126"/>
      <c r="V1059" s="126"/>
      <c r="W1059" s="126"/>
      <c r="X1059" s="126"/>
      <c r="Y1059" s="126"/>
      <c r="Z1059" s="126"/>
    </row>
    <row r="1060" spans="1:26" s="94" customFormat="1" ht="11.25">
      <c r="A1060" s="36"/>
      <c r="B1060" s="103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  <c r="S1060" s="126"/>
      <c r="T1060" s="126"/>
      <c r="U1060" s="126"/>
      <c r="V1060" s="126"/>
      <c r="W1060" s="126"/>
      <c r="X1060" s="126"/>
      <c r="Y1060" s="126"/>
      <c r="Z1060" s="126"/>
    </row>
    <row r="1061" spans="1:26" s="94" customFormat="1" ht="11.25">
      <c r="A1061" s="36"/>
      <c r="B1061" s="103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  <c r="S1061" s="126"/>
      <c r="T1061" s="126"/>
      <c r="U1061" s="126"/>
      <c r="V1061" s="126"/>
      <c r="W1061" s="126"/>
      <c r="X1061" s="126"/>
      <c r="Y1061" s="126"/>
      <c r="Z1061" s="126"/>
    </row>
    <row r="1062" spans="1:26" s="94" customFormat="1" ht="11.25">
      <c r="A1062" s="36"/>
      <c r="B1062" s="103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  <c r="S1062" s="126"/>
      <c r="T1062" s="126"/>
      <c r="U1062" s="126"/>
      <c r="V1062" s="126"/>
      <c r="W1062" s="126"/>
      <c r="X1062" s="126"/>
      <c r="Y1062" s="126"/>
      <c r="Z1062" s="126"/>
    </row>
    <row r="1063" spans="1:26" s="94" customFormat="1" ht="11.25">
      <c r="A1063" s="36"/>
      <c r="B1063" s="103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  <c r="Q1063" s="36"/>
      <c r="R1063" s="36"/>
      <c r="S1063" s="126"/>
      <c r="T1063" s="126"/>
      <c r="U1063" s="126"/>
      <c r="V1063" s="126"/>
      <c r="W1063" s="126"/>
      <c r="X1063" s="126"/>
      <c r="Y1063" s="126"/>
      <c r="Z1063" s="126"/>
    </row>
    <row r="1064" spans="1:26" s="94" customFormat="1" ht="11.25">
      <c r="A1064" s="36"/>
      <c r="B1064" s="103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  <c r="S1064" s="126"/>
      <c r="T1064" s="126"/>
      <c r="U1064" s="126"/>
      <c r="V1064" s="126"/>
      <c r="W1064" s="126"/>
      <c r="X1064" s="126"/>
      <c r="Y1064" s="126"/>
      <c r="Z1064" s="126"/>
    </row>
    <row r="1065" spans="1:26" s="94" customFormat="1" ht="11.25">
      <c r="A1065" s="36"/>
      <c r="B1065" s="103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  <c r="S1065" s="126"/>
      <c r="T1065" s="126"/>
      <c r="U1065" s="126"/>
      <c r="V1065" s="126"/>
      <c r="W1065" s="126"/>
      <c r="X1065" s="126"/>
      <c r="Y1065" s="126"/>
      <c r="Z1065" s="126"/>
    </row>
    <row r="1066" spans="1:26" s="94" customFormat="1" ht="11.25">
      <c r="A1066" s="36"/>
      <c r="B1066" s="103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  <c r="S1066" s="126"/>
      <c r="T1066" s="126"/>
      <c r="U1066" s="126"/>
      <c r="V1066" s="126"/>
      <c r="W1066" s="126"/>
      <c r="X1066" s="126"/>
      <c r="Y1066" s="126"/>
      <c r="Z1066" s="126"/>
    </row>
    <row r="1067" spans="1:26" s="94" customFormat="1" ht="11.25">
      <c r="A1067" s="36"/>
      <c r="B1067" s="103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  <c r="S1067" s="126"/>
      <c r="T1067" s="126"/>
      <c r="U1067" s="126"/>
      <c r="V1067" s="126"/>
      <c r="W1067" s="126"/>
      <c r="X1067" s="126"/>
      <c r="Y1067" s="126"/>
      <c r="Z1067" s="126"/>
    </row>
    <row r="1068" spans="1:26" s="94" customFormat="1" ht="11.25">
      <c r="A1068" s="36"/>
      <c r="B1068" s="103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  <c r="S1068" s="126"/>
      <c r="T1068" s="126"/>
      <c r="U1068" s="126"/>
      <c r="V1068" s="126"/>
      <c r="W1068" s="126"/>
      <c r="X1068" s="126"/>
      <c r="Y1068" s="126"/>
      <c r="Z1068" s="126"/>
    </row>
    <row r="1069" spans="1:26" s="94" customFormat="1" ht="11.25">
      <c r="A1069" s="36"/>
      <c r="B1069" s="103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  <c r="S1069" s="126"/>
      <c r="T1069" s="126"/>
      <c r="U1069" s="126"/>
      <c r="V1069" s="126"/>
      <c r="W1069" s="126"/>
      <c r="X1069" s="126"/>
      <c r="Y1069" s="126"/>
      <c r="Z1069" s="126"/>
    </row>
    <row r="1070" spans="1:26" s="94" customFormat="1" ht="11.25">
      <c r="A1070" s="36"/>
      <c r="B1070" s="103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  <c r="S1070" s="126"/>
      <c r="T1070" s="126"/>
      <c r="U1070" s="126"/>
      <c r="V1070" s="126"/>
      <c r="W1070" s="126"/>
      <c r="X1070" s="126"/>
      <c r="Y1070" s="126"/>
      <c r="Z1070" s="126"/>
    </row>
    <row r="1071" spans="1:26" s="94" customFormat="1" ht="11.25">
      <c r="A1071" s="36"/>
      <c r="B1071" s="103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  <c r="S1071" s="126"/>
      <c r="T1071" s="126"/>
      <c r="U1071" s="126"/>
      <c r="V1071" s="126"/>
      <c r="W1071" s="126"/>
      <c r="X1071" s="126"/>
      <c r="Y1071" s="126"/>
      <c r="Z1071" s="126"/>
    </row>
    <row r="1072" spans="1:26" s="94" customFormat="1" ht="11.25">
      <c r="A1072" s="36"/>
      <c r="B1072" s="103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  <c r="S1072" s="126"/>
      <c r="T1072" s="126"/>
      <c r="U1072" s="126"/>
      <c r="V1072" s="126"/>
      <c r="W1072" s="126"/>
      <c r="X1072" s="126"/>
      <c r="Y1072" s="126"/>
      <c r="Z1072" s="126"/>
    </row>
    <row r="1073" spans="1:26" s="94" customFormat="1" ht="11.25">
      <c r="A1073" s="36"/>
      <c r="B1073" s="103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  <c r="S1073" s="126"/>
      <c r="T1073" s="126"/>
      <c r="U1073" s="126"/>
      <c r="V1073" s="126"/>
      <c r="W1073" s="126"/>
      <c r="X1073" s="126"/>
      <c r="Y1073" s="126"/>
      <c r="Z1073" s="126"/>
    </row>
    <row r="1074" spans="1:26" s="94" customFormat="1" ht="11.25">
      <c r="A1074" s="36"/>
      <c r="B1074" s="103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  <c r="S1074" s="126"/>
      <c r="T1074" s="126"/>
      <c r="U1074" s="126"/>
      <c r="V1074" s="126"/>
      <c r="W1074" s="126"/>
      <c r="X1074" s="126"/>
      <c r="Y1074" s="126"/>
      <c r="Z1074" s="126"/>
    </row>
    <row r="1075" spans="1:26" s="94" customFormat="1" ht="11.25">
      <c r="A1075" s="36"/>
      <c r="B1075" s="103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  <c r="S1075" s="126"/>
      <c r="T1075" s="126"/>
      <c r="U1075" s="126"/>
      <c r="V1075" s="126"/>
      <c r="W1075" s="126"/>
      <c r="X1075" s="126"/>
      <c r="Y1075" s="126"/>
      <c r="Z1075" s="126"/>
    </row>
    <row r="1076" spans="1:26" s="94" customFormat="1" ht="11.25">
      <c r="A1076" s="36"/>
      <c r="B1076" s="103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  <c r="P1076" s="36"/>
      <c r="Q1076" s="36"/>
      <c r="R1076" s="36"/>
      <c r="S1076" s="126"/>
      <c r="T1076" s="126"/>
      <c r="U1076" s="126"/>
      <c r="V1076" s="126"/>
      <c r="W1076" s="126"/>
      <c r="X1076" s="126"/>
      <c r="Y1076" s="126"/>
      <c r="Z1076" s="126"/>
    </row>
    <row r="1077" spans="1:26" s="94" customFormat="1" ht="11.25">
      <c r="A1077" s="36"/>
      <c r="B1077" s="103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  <c r="S1077" s="126"/>
      <c r="T1077" s="126"/>
      <c r="U1077" s="126"/>
      <c r="V1077" s="126"/>
      <c r="W1077" s="126"/>
      <c r="X1077" s="126"/>
      <c r="Y1077" s="126"/>
      <c r="Z1077" s="126"/>
    </row>
    <row r="1078" spans="1:26" s="94" customFormat="1" ht="11.25">
      <c r="A1078" s="36"/>
      <c r="B1078" s="103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  <c r="S1078" s="126"/>
      <c r="T1078" s="126"/>
      <c r="U1078" s="126"/>
      <c r="V1078" s="126"/>
      <c r="W1078" s="126"/>
      <c r="X1078" s="126"/>
      <c r="Y1078" s="126"/>
      <c r="Z1078" s="126"/>
    </row>
    <row r="1079" spans="1:26" s="94" customFormat="1" ht="11.25">
      <c r="A1079" s="36"/>
      <c r="B1079" s="103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  <c r="S1079" s="126"/>
      <c r="T1079" s="126"/>
      <c r="U1079" s="126"/>
      <c r="V1079" s="126"/>
      <c r="W1079" s="126"/>
      <c r="X1079" s="126"/>
      <c r="Y1079" s="126"/>
      <c r="Z1079" s="126"/>
    </row>
    <row r="1080" spans="1:26" s="94" customFormat="1" ht="11.25">
      <c r="A1080" s="36"/>
      <c r="B1080" s="103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  <c r="S1080" s="126"/>
      <c r="T1080" s="126"/>
      <c r="U1080" s="126"/>
      <c r="V1080" s="126"/>
      <c r="W1080" s="126"/>
      <c r="X1080" s="126"/>
      <c r="Y1080" s="126"/>
      <c r="Z1080" s="126"/>
    </row>
    <row r="1081" spans="1:26" s="94" customFormat="1" ht="11.25">
      <c r="A1081" s="36"/>
      <c r="B1081" s="103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  <c r="S1081" s="126"/>
      <c r="T1081" s="126"/>
      <c r="U1081" s="126"/>
      <c r="V1081" s="126"/>
      <c r="W1081" s="126"/>
      <c r="X1081" s="126"/>
      <c r="Y1081" s="126"/>
      <c r="Z1081" s="126"/>
    </row>
    <row r="1082" spans="1:26" s="94" customFormat="1" ht="11.25">
      <c r="A1082" s="36"/>
      <c r="B1082" s="103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  <c r="S1082" s="126"/>
      <c r="T1082" s="126"/>
      <c r="U1082" s="126"/>
      <c r="V1082" s="126"/>
      <c r="W1082" s="126"/>
      <c r="X1082" s="126"/>
      <c r="Y1082" s="126"/>
      <c r="Z1082" s="126"/>
    </row>
    <row r="1083" spans="1:26" s="94" customFormat="1" ht="11.25">
      <c r="A1083" s="36"/>
      <c r="B1083" s="103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  <c r="S1083" s="126"/>
      <c r="T1083" s="126"/>
      <c r="U1083" s="126"/>
      <c r="V1083" s="126"/>
      <c r="W1083" s="126"/>
      <c r="X1083" s="126"/>
      <c r="Y1083" s="126"/>
      <c r="Z1083" s="126"/>
    </row>
    <row r="1084" spans="1:26" s="94" customFormat="1" ht="11.25">
      <c r="A1084" s="36"/>
      <c r="B1084" s="103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  <c r="P1084" s="36"/>
      <c r="Q1084" s="36"/>
      <c r="R1084" s="36"/>
      <c r="S1084" s="126"/>
      <c r="T1084" s="126"/>
      <c r="U1084" s="126"/>
      <c r="V1084" s="126"/>
      <c r="W1084" s="126"/>
      <c r="X1084" s="126"/>
      <c r="Y1084" s="126"/>
      <c r="Z1084" s="126"/>
    </row>
    <row r="1085" spans="1:26" s="94" customFormat="1" ht="11.25">
      <c r="A1085" s="36"/>
      <c r="B1085" s="103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  <c r="S1085" s="126"/>
      <c r="T1085" s="126"/>
      <c r="U1085" s="126"/>
      <c r="V1085" s="126"/>
      <c r="W1085" s="126"/>
      <c r="X1085" s="126"/>
      <c r="Y1085" s="126"/>
      <c r="Z1085" s="126"/>
    </row>
    <row r="1086" spans="1:26" s="94" customFormat="1" ht="11.25">
      <c r="A1086" s="36"/>
      <c r="B1086" s="103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  <c r="P1086" s="36"/>
      <c r="Q1086" s="36"/>
      <c r="R1086" s="36"/>
      <c r="S1086" s="126"/>
      <c r="T1086" s="126"/>
      <c r="U1086" s="126"/>
      <c r="V1086" s="126"/>
      <c r="W1086" s="126"/>
      <c r="X1086" s="126"/>
      <c r="Y1086" s="126"/>
      <c r="Z1086" s="126"/>
    </row>
    <row r="1087" spans="1:26" s="94" customFormat="1" ht="11.25">
      <c r="A1087" s="36"/>
      <c r="B1087" s="103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  <c r="S1087" s="126"/>
      <c r="T1087" s="126"/>
      <c r="U1087" s="126"/>
      <c r="V1087" s="126"/>
      <c r="W1087" s="126"/>
      <c r="X1087" s="126"/>
      <c r="Y1087" s="126"/>
      <c r="Z1087" s="126"/>
    </row>
    <row r="1088" spans="1:26" s="94" customFormat="1" ht="11.25">
      <c r="A1088" s="36"/>
      <c r="B1088" s="103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36"/>
      <c r="S1088" s="126"/>
      <c r="T1088" s="126"/>
      <c r="U1088" s="126"/>
      <c r="V1088" s="126"/>
      <c r="W1088" s="126"/>
      <c r="X1088" s="126"/>
      <c r="Y1088" s="126"/>
      <c r="Z1088" s="126"/>
    </row>
    <row r="1089" spans="1:26" s="94" customFormat="1" ht="11.25">
      <c r="A1089" s="36"/>
      <c r="B1089" s="103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  <c r="S1089" s="126"/>
      <c r="T1089" s="126"/>
      <c r="U1089" s="126"/>
      <c r="V1089" s="126"/>
      <c r="W1089" s="126"/>
      <c r="X1089" s="126"/>
      <c r="Y1089" s="126"/>
      <c r="Z1089" s="126"/>
    </row>
    <row r="1090" spans="1:26" s="94" customFormat="1" ht="11.25">
      <c r="A1090" s="36"/>
      <c r="B1090" s="103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36"/>
      <c r="S1090" s="126"/>
      <c r="T1090" s="126"/>
      <c r="U1090" s="126"/>
      <c r="V1090" s="126"/>
      <c r="W1090" s="126"/>
      <c r="X1090" s="126"/>
      <c r="Y1090" s="126"/>
      <c r="Z1090" s="126"/>
    </row>
    <row r="1091" spans="1:26" s="94" customFormat="1" ht="11.25">
      <c r="A1091" s="36"/>
      <c r="B1091" s="103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  <c r="S1091" s="126"/>
      <c r="T1091" s="126"/>
      <c r="U1091" s="126"/>
      <c r="V1091" s="126"/>
      <c r="W1091" s="126"/>
      <c r="X1091" s="126"/>
      <c r="Y1091" s="126"/>
      <c r="Z1091" s="126"/>
    </row>
    <row r="1092" spans="1:26" s="94" customFormat="1" ht="11.25">
      <c r="A1092" s="36"/>
      <c r="B1092" s="103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126"/>
      <c r="T1092" s="126"/>
      <c r="U1092" s="126"/>
      <c r="V1092" s="126"/>
      <c r="W1092" s="126"/>
      <c r="X1092" s="126"/>
      <c r="Y1092" s="126"/>
      <c r="Z1092" s="126"/>
    </row>
    <row r="1093" spans="1:26" s="94" customFormat="1" ht="11.25">
      <c r="A1093" s="36"/>
      <c r="B1093" s="103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  <c r="S1093" s="126"/>
      <c r="T1093" s="126"/>
      <c r="U1093" s="126"/>
      <c r="V1093" s="126"/>
      <c r="W1093" s="126"/>
      <c r="X1093" s="126"/>
      <c r="Y1093" s="126"/>
      <c r="Z1093" s="126"/>
    </row>
    <row r="1094" spans="1:26" s="94" customFormat="1" ht="11.25">
      <c r="A1094" s="36"/>
      <c r="B1094" s="103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  <c r="Q1094" s="36"/>
      <c r="R1094" s="36"/>
      <c r="S1094" s="126"/>
      <c r="T1094" s="126"/>
      <c r="U1094" s="126"/>
      <c r="V1094" s="126"/>
      <c r="W1094" s="126"/>
      <c r="X1094" s="126"/>
      <c r="Y1094" s="126"/>
      <c r="Z1094" s="126"/>
    </row>
    <row r="1095" spans="1:26" s="94" customFormat="1" ht="11.25">
      <c r="A1095" s="36"/>
      <c r="B1095" s="103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  <c r="S1095" s="126"/>
      <c r="T1095" s="126"/>
      <c r="U1095" s="126"/>
      <c r="V1095" s="126"/>
      <c r="W1095" s="126"/>
      <c r="X1095" s="126"/>
      <c r="Y1095" s="126"/>
      <c r="Z1095" s="126"/>
    </row>
    <row r="1096" spans="1:26" s="94" customFormat="1" ht="11.25">
      <c r="A1096" s="36"/>
      <c r="B1096" s="103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  <c r="S1096" s="126"/>
      <c r="T1096" s="126"/>
      <c r="U1096" s="126"/>
      <c r="V1096" s="126"/>
      <c r="W1096" s="126"/>
      <c r="X1096" s="126"/>
      <c r="Y1096" s="126"/>
      <c r="Z1096" s="126"/>
    </row>
    <row r="1097" spans="1:26" s="94" customFormat="1" ht="11.25">
      <c r="A1097" s="36"/>
      <c r="B1097" s="103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  <c r="S1097" s="126"/>
      <c r="T1097" s="126"/>
      <c r="U1097" s="126"/>
      <c r="V1097" s="126"/>
      <c r="W1097" s="126"/>
      <c r="X1097" s="126"/>
      <c r="Y1097" s="126"/>
      <c r="Z1097" s="126"/>
    </row>
    <row r="1098" spans="1:26" s="94" customFormat="1" ht="11.25">
      <c r="A1098" s="36"/>
      <c r="B1098" s="103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  <c r="S1098" s="126"/>
      <c r="T1098" s="126"/>
      <c r="U1098" s="126"/>
      <c r="V1098" s="126"/>
      <c r="W1098" s="126"/>
      <c r="X1098" s="126"/>
      <c r="Y1098" s="126"/>
      <c r="Z1098" s="126"/>
    </row>
    <row r="1099" spans="1:26" s="94" customFormat="1" ht="11.25">
      <c r="A1099" s="36"/>
      <c r="B1099" s="103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  <c r="S1099" s="126"/>
      <c r="T1099" s="126"/>
      <c r="U1099" s="126"/>
      <c r="V1099" s="126"/>
      <c r="W1099" s="126"/>
      <c r="X1099" s="126"/>
      <c r="Y1099" s="126"/>
      <c r="Z1099" s="126"/>
    </row>
    <row r="1100" spans="1:26" s="94" customFormat="1" ht="11.25">
      <c r="A1100" s="36"/>
      <c r="B1100" s="103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  <c r="Q1100" s="36"/>
      <c r="R1100" s="36"/>
      <c r="S1100" s="126"/>
      <c r="T1100" s="126"/>
      <c r="U1100" s="126"/>
      <c r="V1100" s="126"/>
      <c r="W1100" s="126"/>
      <c r="X1100" s="126"/>
      <c r="Y1100" s="126"/>
      <c r="Z1100" s="126"/>
    </row>
    <row r="1101" spans="1:26" s="94" customFormat="1" ht="11.25">
      <c r="A1101" s="36"/>
      <c r="B1101" s="103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  <c r="S1101" s="126"/>
      <c r="T1101" s="126"/>
      <c r="U1101" s="126"/>
      <c r="V1101" s="126"/>
      <c r="W1101" s="126"/>
      <c r="X1101" s="126"/>
      <c r="Y1101" s="126"/>
      <c r="Z1101" s="126"/>
    </row>
    <row r="1102" spans="1:26" s="94" customFormat="1" ht="11.25">
      <c r="A1102" s="36"/>
      <c r="B1102" s="103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  <c r="S1102" s="126"/>
      <c r="T1102" s="126"/>
      <c r="U1102" s="126"/>
      <c r="V1102" s="126"/>
      <c r="W1102" s="126"/>
      <c r="X1102" s="126"/>
      <c r="Y1102" s="126"/>
      <c r="Z1102" s="126"/>
    </row>
    <row r="1103" spans="1:26" s="94" customFormat="1" ht="11.25">
      <c r="A1103" s="36"/>
      <c r="B1103" s="103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  <c r="S1103" s="126"/>
      <c r="T1103" s="126"/>
      <c r="U1103" s="126"/>
      <c r="V1103" s="126"/>
      <c r="W1103" s="126"/>
      <c r="X1103" s="126"/>
      <c r="Y1103" s="126"/>
      <c r="Z1103" s="126"/>
    </row>
    <row r="1104" spans="1:26" s="94" customFormat="1" ht="11.25">
      <c r="A1104" s="36"/>
      <c r="B1104" s="103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  <c r="P1104" s="36"/>
      <c r="Q1104" s="36"/>
      <c r="R1104" s="36"/>
      <c r="S1104" s="126"/>
      <c r="T1104" s="126"/>
      <c r="U1104" s="126"/>
      <c r="V1104" s="126"/>
      <c r="W1104" s="126"/>
      <c r="X1104" s="126"/>
      <c r="Y1104" s="126"/>
      <c r="Z1104" s="126"/>
    </row>
    <row r="1105" spans="1:26" s="94" customFormat="1" ht="11.25">
      <c r="A1105" s="36"/>
      <c r="B1105" s="103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  <c r="S1105" s="126"/>
      <c r="T1105" s="126"/>
      <c r="U1105" s="126"/>
      <c r="V1105" s="126"/>
      <c r="W1105" s="126"/>
      <c r="X1105" s="126"/>
      <c r="Y1105" s="126"/>
      <c r="Z1105" s="126"/>
    </row>
    <row r="1106" spans="1:26" s="94" customFormat="1" ht="11.25">
      <c r="A1106" s="36"/>
      <c r="B1106" s="103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  <c r="S1106" s="126"/>
      <c r="T1106" s="126"/>
      <c r="U1106" s="126"/>
      <c r="V1106" s="126"/>
      <c r="W1106" s="126"/>
      <c r="X1106" s="126"/>
      <c r="Y1106" s="126"/>
      <c r="Z1106" s="126"/>
    </row>
    <row r="1107" spans="1:26" s="94" customFormat="1" ht="11.25">
      <c r="A1107" s="36"/>
      <c r="B1107" s="103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  <c r="S1107" s="126"/>
      <c r="T1107" s="126"/>
      <c r="U1107" s="126"/>
      <c r="V1107" s="126"/>
      <c r="W1107" s="126"/>
      <c r="X1107" s="126"/>
      <c r="Y1107" s="126"/>
      <c r="Z1107" s="126"/>
    </row>
    <row r="1108" spans="1:26" s="94" customFormat="1" ht="11.25">
      <c r="A1108" s="36"/>
      <c r="B1108" s="103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  <c r="S1108" s="126"/>
      <c r="T1108" s="126"/>
      <c r="U1108" s="126"/>
      <c r="V1108" s="126"/>
      <c r="W1108" s="126"/>
      <c r="X1108" s="126"/>
      <c r="Y1108" s="126"/>
      <c r="Z1108" s="126"/>
    </row>
    <row r="1109" spans="1:26" s="94" customFormat="1" ht="11.25">
      <c r="A1109" s="36"/>
      <c r="B1109" s="103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6"/>
      <c r="S1109" s="126"/>
      <c r="T1109" s="126"/>
      <c r="U1109" s="126"/>
      <c r="V1109" s="126"/>
      <c r="W1109" s="126"/>
      <c r="X1109" s="126"/>
      <c r="Y1109" s="126"/>
      <c r="Z1109" s="126"/>
    </row>
    <row r="1110" spans="1:26" s="94" customFormat="1" ht="11.25">
      <c r="A1110" s="36"/>
      <c r="B1110" s="103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  <c r="S1110" s="126"/>
      <c r="T1110" s="126"/>
      <c r="U1110" s="126"/>
      <c r="V1110" s="126"/>
      <c r="W1110" s="126"/>
      <c r="X1110" s="126"/>
      <c r="Y1110" s="126"/>
      <c r="Z1110" s="126"/>
    </row>
    <row r="1111" spans="1:26" s="94" customFormat="1" ht="11.25">
      <c r="A1111" s="36"/>
      <c r="B1111" s="103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  <c r="S1111" s="126"/>
      <c r="T1111" s="126"/>
      <c r="U1111" s="126"/>
      <c r="V1111" s="126"/>
      <c r="W1111" s="126"/>
      <c r="X1111" s="126"/>
      <c r="Y1111" s="126"/>
      <c r="Z1111" s="126"/>
    </row>
    <row r="1112" spans="1:26" s="94" customFormat="1" ht="11.25">
      <c r="A1112" s="36"/>
      <c r="B1112" s="103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  <c r="S1112" s="126"/>
      <c r="T1112" s="126"/>
      <c r="U1112" s="126"/>
      <c r="V1112" s="126"/>
      <c r="W1112" s="126"/>
      <c r="X1112" s="126"/>
      <c r="Y1112" s="126"/>
      <c r="Z1112" s="126"/>
    </row>
    <row r="1113" spans="1:26" s="94" customFormat="1" ht="11.25">
      <c r="A1113" s="36"/>
      <c r="B1113" s="103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  <c r="S1113" s="126"/>
      <c r="T1113" s="126"/>
      <c r="U1113" s="126"/>
      <c r="V1113" s="126"/>
      <c r="W1113" s="126"/>
      <c r="X1113" s="126"/>
      <c r="Y1113" s="126"/>
      <c r="Z1113" s="126"/>
    </row>
    <row r="1114" spans="1:26" s="94" customFormat="1" ht="11.25">
      <c r="A1114" s="36"/>
      <c r="B1114" s="103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  <c r="S1114" s="126"/>
      <c r="T1114" s="126"/>
      <c r="U1114" s="126"/>
      <c r="V1114" s="126"/>
      <c r="W1114" s="126"/>
      <c r="X1114" s="126"/>
      <c r="Y1114" s="126"/>
      <c r="Z1114" s="126"/>
    </row>
    <row r="1115" spans="1:26" s="94" customFormat="1" ht="11.25">
      <c r="A1115" s="36"/>
      <c r="B1115" s="103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36"/>
      <c r="S1115" s="126"/>
      <c r="T1115" s="126"/>
      <c r="U1115" s="126"/>
      <c r="V1115" s="126"/>
      <c r="W1115" s="126"/>
      <c r="X1115" s="126"/>
      <c r="Y1115" s="126"/>
      <c r="Z1115" s="126"/>
    </row>
    <row r="1116" spans="1:26" s="94" customFormat="1" ht="11.25">
      <c r="A1116" s="36"/>
      <c r="B1116" s="103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  <c r="P1116" s="36"/>
      <c r="Q1116" s="36"/>
      <c r="R1116" s="36"/>
      <c r="S1116" s="126"/>
      <c r="T1116" s="126"/>
      <c r="U1116" s="126"/>
      <c r="V1116" s="126"/>
      <c r="W1116" s="126"/>
      <c r="X1116" s="126"/>
      <c r="Y1116" s="126"/>
      <c r="Z1116" s="126"/>
    </row>
    <row r="1117" spans="1:26" s="94" customFormat="1" ht="11.25">
      <c r="A1117" s="36"/>
      <c r="B1117" s="103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  <c r="S1117" s="126"/>
      <c r="T1117" s="126"/>
      <c r="U1117" s="126"/>
      <c r="V1117" s="126"/>
      <c r="W1117" s="126"/>
      <c r="X1117" s="126"/>
      <c r="Y1117" s="126"/>
      <c r="Z1117" s="126"/>
    </row>
    <row r="1118" spans="1:26" s="94" customFormat="1" ht="11.25">
      <c r="A1118" s="36"/>
      <c r="B1118" s="103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  <c r="Q1118" s="36"/>
      <c r="R1118" s="36"/>
      <c r="S1118" s="126"/>
      <c r="T1118" s="126"/>
      <c r="U1118" s="126"/>
      <c r="V1118" s="126"/>
      <c r="W1118" s="126"/>
      <c r="X1118" s="126"/>
      <c r="Y1118" s="126"/>
      <c r="Z1118" s="126"/>
    </row>
    <row r="1119" spans="1:26" s="94" customFormat="1" ht="11.25">
      <c r="A1119" s="36"/>
      <c r="B1119" s="103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  <c r="S1119" s="126"/>
      <c r="T1119" s="126"/>
      <c r="U1119" s="126"/>
      <c r="V1119" s="126"/>
      <c r="W1119" s="126"/>
      <c r="X1119" s="126"/>
      <c r="Y1119" s="126"/>
      <c r="Z1119" s="126"/>
    </row>
    <row r="1120" spans="1:26" s="94" customFormat="1" ht="11.25">
      <c r="A1120" s="36"/>
      <c r="B1120" s="103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  <c r="S1120" s="126"/>
      <c r="T1120" s="126"/>
      <c r="U1120" s="126"/>
      <c r="V1120" s="126"/>
      <c r="W1120" s="126"/>
      <c r="X1120" s="126"/>
      <c r="Y1120" s="126"/>
      <c r="Z1120" s="126"/>
    </row>
    <row r="1121" spans="1:26" s="94" customFormat="1" ht="11.25">
      <c r="A1121" s="36"/>
      <c r="B1121" s="103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36"/>
      <c r="S1121" s="126"/>
      <c r="T1121" s="126"/>
      <c r="U1121" s="126"/>
      <c r="V1121" s="126"/>
      <c r="W1121" s="126"/>
      <c r="X1121" s="126"/>
      <c r="Y1121" s="126"/>
      <c r="Z1121" s="126"/>
    </row>
    <row r="1122" spans="1:26" s="94" customFormat="1" ht="11.25">
      <c r="A1122" s="36"/>
      <c r="B1122" s="103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  <c r="S1122" s="126"/>
      <c r="T1122" s="126"/>
      <c r="U1122" s="126"/>
      <c r="V1122" s="126"/>
      <c r="W1122" s="126"/>
      <c r="X1122" s="126"/>
      <c r="Y1122" s="126"/>
      <c r="Z1122" s="126"/>
    </row>
    <row r="1123" spans="1:26" s="94" customFormat="1" ht="11.25">
      <c r="A1123" s="36"/>
      <c r="B1123" s="103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36"/>
      <c r="S1123" s="126"/>
      <c r="T1123" s="126"/>
      <c r="U1123" s="126"/>
      <c r="V1123" s="126"/>
      <c r="W1123" s="126"/>
      <c r="X1123" s="126"/>
      <c r="Y1123" s="126"/>
      <c r="Z1123" s="126"/>
    </row>
    <row r="1124" spans="1:26" s="94" customFormat="1" ht="11.25">
      <c r="A1124" s="36"/>
      <c r="B1124" s="103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36"/>
      <c r="P1124" s="36"/>
      <c r="Q1124" s="36"/>
      <c r="R1124" s="36"/>
      <c r="S1124" s="126"/>
      <c r="T1124" s="126"/>
      <c r="U1124" s="126"/>
      <c r="V1124" s="126"/>
      <c r="W1124" s="126"/>
      <c r="X1124" s="126"/>
      <c r="Y1124" s="126"/>
      <c r="Z1124" s="126"/>
    </row>
    <row r="1125" spans="1:26" s="94" customFormat="1" ht="11.25">
      <c r="A1125" s="36"/>
      <c r="B1125" s="103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36"/>
      <c r="S1125" s="126"/>
      <c r="T1125" s="126"/>
      <c r="U1125" s="126"/>
      <c r="V1125" s="126"/>
      <c r="W1125" s="126"/>
      <c r="X1125" s="126"/>
      <c r="Y1125" s="126"/>
      <c r="Z1125" s="126"/>
    </row>
    <row r="1126" spans="1:26" s="94" customFormat="1" ht="11.25">
      <c r="A1126" s="36"/>
      <c r="B1126" s="103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  <c r="O1126" s="36"/>
      <c r="P1126" s="36"/>
      <c r="Q1126" s="36"/>
      <c r="R1126" s="36"/>
      <c r="S1126" s="126"/>
      <c r="T1126" s="126"/>
      <c r="U1126" s="126"/>
      <c r="V1126" s="126"/>
      <c r="W1126" s="126"/>
      <c r="X1126" s="126"/>
      <c r="Y1126" s="126"/>
      <c r="Z1126" s="126"/>
    </row>
    <row r="1127" spans="1:26" s="94" customFormat="1" ht="11.25">
      <c r="A1127" s="36"/>
      <c r="B1127" s="103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  <c r="S1127" s="126"/>
      <c r="T1127" s="126"/>
      <c r="U1127" s="126"/>
      <c r="V1127" s="126"/>
      <c r="W1127" s="126"/>
      <c r="X1127" s="126"/>
      <c r="Y1127" s="126"/>
      <c r="Z1127" s="126"/>
    </row>
    <row r="1128" spans="1:26" s="94" customFormat="1" ht="11.25">
      <c r="A1128" s="36"/>
      <c r="B1128" s="103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  <c r="O1128" s="36"/>
      <c r="P1128" s="36"/>
      <c r="Q1128" s="36"/>
      <c r="R1128" s="36"/>
      <c r="S1128" s="126"/>
      <c r="T1128" s="126"/>
      <c r="U1128" s="126"/>
      <c r="V1128" s="126"/>
      <c r="W1128" s="126"/>
      <c r="X1128" s="126"/>
      <c r="Y1128" s="126"/>
      <c r="Z1128" s="126"/>
    </row>
    <row r="1129" spans="1:26" s="94" customFormat="1" ht="11.25">
      <c r="A1129" s="36"/>
      <c r="B1129" s="103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36"/>
      <c r="S1129" s="126"/>
      <c r="T1129" s="126"/>
      <c r="U1129" s="126"/>
      <c r="V1129" s="126"/>
      <c r="W1129" s="126"/>
      <c r="X1129" s="126"/>
      <c r="Y1129" s="126"/>
      <c r="Z1129" s="126"/>
    </row>
    <row r="1130" spans="1:26" s="94" customFormat="1" ht="11.25">
      <c r="A1130" s="36"/>
      <c r="B1130" s="103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  <c r="S1130" s="126"/>
      <c r="T1130" s="126"/>
      <c r="U1130" s="126"/>
      <c r="V1130" s="126"/>
      <c r="W1130" s="126"/>
      <c r="X1130" s="126"/>
      <c r="Y1130" s="126"/>
      <c r="Z1130" s="126"/>
    </row>
    <row r="1131" spans="1:26" s="94" customFormat="1" ht="11.25">
      <c r="A1131" s="36"/>
      <c r="B1131" s="103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  <c r="S1131" s="126"/>
      <c r="T1131" s="126"/>
      <c r="U1131" s="126"/>
      <c r="V1131" s="126"/>
      <c r="W1131" s="126"/>
      <c r="X1131" s="126"/>
      <c r="Y1131" s="126"/>
      <c r="Z1131" s="126"/>
    </row>
    <row r="1132" spans="1:26" s="94" customFormat="1" ht="11.25">
      <c r="A1132" s="36"/>
      <c r="B1132" s="103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36"/>
      <c r="S1132" s="126"/>
      <c r="T1132" s="126"/>
      <c r="U1132" s="126"/>
      <c r="V1132" s="126"/>
      <c r="W1132" s="126"/>
      <c r="X1132" s="126"/>
      <c r="Y1132" s="126"/>
      <c r="Z1132" s="126"/>
    </row>
    <row r="1133" spans="1:26" s="94" customFormat="1" ht="11.25">
      <c r="A1133" s="36"/>
      <c r="B1133" s="103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36"/>
      <c r="S1133" s="126"/>
      <c r="T1133" s="126"/>
      <c r="U1133" s="126"/>
      <c r="V1133" s="126"/>
      <c r="W1133" s="126"/>
      <c r="X1133" s="126"/>
      <c r="Y1133" s="126"/>
      <c r="Z1133" s="126"/>
    </row>
    <row r="1134" spans="1:26" s="94" customFormat="1" ht="11.25">
      <c r="A1134" s="36"/>
      <c r="B1134" s="103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36"/>
      <c r="S1134" s="126"/>
      <c r="T1134" s="126"/>
      <c r="U1134" s="126"/>
      <c r="V1134" s="126"/>
      <c r="W1134" s="126"/>
      <c r="X1134" s="126"/>
      <c r="Y1134" s="126"/>
      <c r="Z1134" s="126"/>
    </row>
    <row r="1135" spans="1:26" s="94" customFormat="1" ht="11.25">
      <c r="A1135" s="36"/>
      <c r="B1135" s="103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36"/>
      <c r="S1135" s="126"/>
      <c r="T1135" s="126"/>
      <c r="U1135" s="126"/>
      <c r="V1135" s="126"/>
      <c r="W1135" s="126"/>
      <c r="X1135" s="126"/>
      <c r="Y1135" s="126"/>
      <c r="Z1135" s="126"/>
    </row>
    <row r="1136" spans="1:26" s="94" customFormat="1" ht="11.25">
      <c r="A1136" s="36"/>
      <c r="B1136" s="103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  <c r="P1136" s="36"/>
      <c r="Q1136" s="36"/>
      <c r="R1136" s="36"/>
      <c r="S1136" s="126"/>
      <c r="T1136" s="126"/>
      <c r="U1136" s="126"/>
      <c r="V1136" s="126"/>
      <c r="W1136" s="126"/>
      <c r="X1136" s="126"/>
      <c r="Y1136" s="126"/>
      <c r="Z1136" s="126"/>
    </row>
    <row r="1137" spans="1:26" s="94" customFormat="1" ht="11.25">
      <c r="A1137" s="36"/>
      <c r="B1137" s="103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  <c r="S1137" s="126"/>
      <c r="T1137" s="126"/>
      <c r="U1137" s="126"/>
      <c r="V1137" s="126"/>
      <c r="W1137" s="126"/>
      <c r="X1137" s="126"/>
      <c r="Y1137" s="126"/>
      <c r="Z1137" s="126"/>
    </row>
    <row r="1138" spans="1:26" s="94" customFormat="1" ht="11.25">
      <c r="A1138" s="36"/>
      <c r="B1138" s="103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36"/>
      <c r="S1138" s="126"/>
      <c r="T1138" s="126"/>
      <c r="U1138" s="126"/>
      <c r="V1138" s="126"/>
      <c r="W1138" s="126"/>
      <c r="X1138" s="126"/>
      <c r="Y1138" s="126"/>
      <c r="Z1138" s="126"/>
    </row>
    <row r="1139" spans="1:26" s="94" customFormat="1" ht="11.25">
      <c r="A1139" s="36"/>
      <c r="B1139" s="103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36"/>
      <c r="S1139" s="126"/>
      <c r="T1139" s="126"/>
      <c r="U1139" s="126"/>
      <c r="V1139" s="126"/>
      <c r="W1139" s="126"/>
      <c r="X1139" s="126"/>
      <c r="Y1139" s="126"/>
      <c r="Z1139" s="126"/>
    </row>
    <row r="1140" spans="1:26" s="94" customFormat="1" ht="11.25">
      <c r="A1140" s="36"/>
      <c r="B1140" s="103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36"/>
      <c r="S1140" s="126"/>
      <c r="T1140" s="126"/>
      <c r="U1140" s="126"/>
      <c r="V1140" s="126"/>
      <c r="W1140" s="126"/>
      <c r="X1140" s="126"/>
      <c r="Y1140" s="126"/>
      <c r="Z1140" s="126"/>
    </row>
    <row r="1141" spans="1:26" s="94" customFormat="1" ht="11.25">
      <c r="A1141" s="36"/>
      <c r="B1141" s="103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  <c r="S1141" s="126"/>
      <c r="T1141" s="126"/>
      <c r="U1141" s="126"/>
      <c r="V1141" s="126"/>
      <c r="W1141" s="126"/>
      <c r="X1141" s="126"/>
      <c r="Y1141" s="126"/>
      <c r="Z1141" s="126"/>
    </row>
    <row r="1142" spans="1:26" s="94" customFormat="1" ht="11.25">
      <c r="A1142" s="36"/>
      <c r="B1142" s="103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  <c r="P1142" s="36"/>
      <c r="Q1142" s="36"/>
      <c r="R1142" s="36"/>
      <c r="S1142" s="126"/>
      <c r="T1142" s="126"/>
      <c r="U1142" s="126"/>
      <c r="V1142" s="126"/>
      <c r="W1142" s="126"/>
      <c r="X1142" s="126"/>
      <c r="Y1142" s="126"/>
      <c r="Z1142" s="126"/>
    </row>
    <row r="1143" spans="1:26" s="94" customFormat="1" ht="11.25">
      <c r="A1143" s="36"/>
      <c r="B1143" s="103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  <c r="S1143" s="126"/>
      <c r="T1143" s="126"/>
      <c r="U1143" s="126"/>
      <c r="V1143" s="126"/>
      <c r="W1143" s="126"/>
      <c r="X1143" s="126"/>
      <c r="Y1143" s="126"/>
      <c r="Z1143" s="126"/>
    </row>
    <row r="1144" spans="1:26" s="94" customFormat="1" ht="11.25">
      <c r="A1144" s="36"/>
      <c r="B1144" s="103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  <c r="P1144" s="36"/>
      <c r="Q1144" s="36"/>
      <c r="R1144" s="36"/>
      <c r="S1144" s="126"/>
      <c r="T1144" s="126"/>
      <c r="U1144" s="126"/>
      <c r="V1144" s="126"/>
      <c r="W1144" s="126"/>
      <c r="X1144" s="126"/>
      <c r="Y1144" s="126"/>
      <c r="Z1144" s="126"/>
    </row>
    <row r="1145" spans="1:26" s="94" customFormat="1" ht="11.25">
      <c r="A1145" s="36"/>
      <c r="B1145" s="103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  <c r="P1145" s="36"/>
      <c r="Q1145" s="36"/>
      <c r="R1145" s="36"/>
      <c r="S1145" s="126"/>
      <c r="T1145" s="126"/>
      <c r="U1145" s="126"/>
      <c r="V1145" s="126"/>
      <c r="W1145" s="126"/>
      <c r="X1145" s="126"/>
      <c r="Y1145" s="126"/>
      <c r="Z1145" s="126"/>
    </row>
    <row r="1146" spans="1:26" s="94" customFormat="1" ht="11.25">
      <c r="A1146" s="36"/>
      <c r="B1146" s="103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  <c r="P1146" s="36"/>
      <c r="Q1146" s="36"/>
      <c r="R1146" s="36"/>
      <c r="S1146" s="126"/>
      <c r="T1146" s="126"/>
      <c r="U1146" s="126"/>
      <c r="V1146" s="126"/>
      <c r="W1146" s="126"/>
      <c r="X1146" s="126"/>
      <c r="Y1146" s="126"/>
      <c r="Z1146" s="126"/>
    </row>
    <row r="1147" spans="1:26" s="94" customFormat="1" ht="11.25">
      <c r="A1147" s="36"/>
      <c r="B1147" s="103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  <c r="S1147" s="126"/>
      <c r="T1147" s="126"/>
      <c r="U1147" s="126"/>
      <c r="V1147" s="126"/>
      <c r="W1147" s="126"/>
      <c r="X1147" s="126"/>
      <c r="Y1147" s="126"/>
      <c r="Z1147" s="126"/>
    </row>
    <row r="1148" spans="1:26" s="94" customFormat="1" ht="11.25">
      <c r="A1148" s="36"/>
      <c r="B1148" s="103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  <c r="S1148" s="126"/>
      <c r="T1148" s="126"/>
      <c r="U1148" s="126"/>
      <c r="V1148" s="126"/>
      <c r="W1148" s="126"/>
      <c r="X1148" s="126"/>
      <c r="Y1148" s="126"/>
      <c r="Z1148" s="126"/>
    </row>
    <row r="1149" spans="1:26" s="94" customFormat="1" ht="11.25">
      <c r="A1149" s="36"/>
      <c r="B1149" s="103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  <c r="S1149" s="126"/>
      <c r="T1149" s="126"/>
      <c r="U1149" s="126"/>
      <c r="V1149" s="126"/>
      <c r="W1149" s="126"/>
      <c r="X1149" s="126"/>
      <c r="Y1149" s="126"/>
      <c r="Z1149" s="126"/>
    </row>
    <row r="1150" spans="1:26" s="94" customFormat="1" ht="11.25">
      <c r="A1150" s="36"/>
      <c r="B1150" s="103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  <c r="P1150" s="36"/>
      <c r="Q1150" s="36"/>
      <c r="R1150" s="36"/>
      <c r="S1150" s="126"/>
      <c r="T1150" s="126"/>
      <c r="U1150" s="126"/>
      <c r="V1150" s="126"/>
      <c r="W1150" s="126"/>
      <c r="X1150" s="126"/>
      <c r="Y1150" s="126"/>
      <c r="Z1150" s="126"/>
    </row>
    <row r="1151" spans="1:26" s="94" customFormat="1" ht="11.25">
      <c r="A1151" s="36"/>
      <c r="B1151" s="103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  <c r="S1151" s="126"/>
      <c r="T1151" s="126"/>
      <c r="U1151" s="126"/>
      <c r="V1151" s="126"/>
      <c r="W1151" s="126"/>
      <c r="X1151" s="126"/>
      <c r="Y1151" s="126"/>
      <c r="Z1151" s="126"/>
    </row>
    <row r="1152" spans="1:26" s="94" customFormat="1" ht="11.25">
      <c r="A1152" s="36"/>
      <c r="B1152" s="103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  <c r="S1152" s="126"/>
      <c r="T1152" s="126"/>
      <c r="U1152" s="126"/>
      <c r="V1152" s="126"/>
      <c r="W1152" s="126"/>
      <c r="X1152" s="126"/>
      <c r="Y1152" s="126"/>
      <c r="Z1152" s="126"/>
    </row>
    <row r="1153" spans="1:26" s="94" customFormat="1" ht="11.25">
      <c r="A1153" s="36"/>
      <c r="B1153" s="103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  <c r="S1153" s="126"/>
      <c r="T1153" s="126"/>
      <c r="U1153" s="126"/>
      <c r="V1153" s="126"/>
      <c r="W1153" s="126"/>
      <c r="X1153" s="126"/>
      <c r="Y1153" s="126"/>
      <c r="Z1153" s="126"/>
    </row>
    <row r="1154" spans="1:26" s="94" customFormat="1" ht="11.25">
      <c r="A1154" s="36"/>
      <c r="B1154" s="103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  <c r="S1154" s="126"/>
      <c r="T1154" s="126"/>
      <c r="U1154" s="126"/>
      <c r="V1154" s="126"/>
      <c r="W1154" s="126"/>
      <c r="X1154" s="126"/>
      <c r="Y1154" s="126"/>
      <c r="Z1154" s="126"/>
    </row>
    <row r="1155" spans="1:26" s="94" customFormat="1" ht="11.25">
      <c r="A1155" s="36"/>
      <c r="B1155" s="103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  <c r="S1155" s="126"/>
      <c r="T1155" s="126"/>
      <c r="U1155" s="126"/>
      <c r="V1155" s="126"/>
      <c r="W1155" s="126"/>
      <c r="X1155" s="126"/>
      <c r="Y1155" s="126"/>
      <c r="Z1155" s="126"/>
    </row>
    <row r="1156" spans="1:26" s="94" customFormat="1" ht="11.25">
      <c r="A1156" s="36"/>
      <c r="B1156" s="103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  <c r="S1156" s="126"/>
      <c r="T1156" s="126"/>
      <c r="U1156" s="126"/>
      <c r="V1156" s="126"/>
      <c r="W1156" s="126"/>
      <c r="X1156" s="126"/>
      <c r="Y1156" s="126"/>
      <c r="Z1156" s="126"/>
    </row>
    <row r="1157" spans="1:26" s="94" customFormat="1" ht="11.25">
      <c r="A1157" s="36"/>
      <c r="B1157" s="103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  <c r="S1157" s="126"/>
      <c r="T1157" s="126"/>
      <c r="U1157" s="126"/>
      <c r="V1157" s="126"/>
      <c r="W1157" s="126"/>
      <c r="X1157" s="126"/>
      <c r="Y1157" s="126"/>
      <c r="Z1157" s="126"/>
    </row>
    <row r="1158" spans="1:26" s="94" customFormat="1" ht="11.25">
      <c r="A1158" s="36"/>
      <c r="B1158" s="103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  <c r="Q1158" s="36"/>
      <c r="R1158" s="36"/>
      <c r="S1158" s="126"/>
      <c r="T1158" s="126"/>
      <c r="U1158" s="126"/>
      <c r="V1158" s="126"/>
      <c r="W1158" s="126"/>
      <c r="X1158" s="126"/>
      <c r="Y1158" s="126"/>
      <c r="Z1158" s="126"/>
    </row>
    <row r="1159" spans="1:26" s="94" customFormat="1" ht="11.25">
      <c r="A1159" s="36"/>
      <c r="B1159" s="103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  <c r="S1159" s="126"/>
      <c r="T1159" s="126"/>
      <c r="U1159" s="126"/>
      <c r="V1159" s="126"/>
      <c r="W1159" s="126"/>
      <c r="X1159" s="126"/>
      <c r="Y1159" s="126"/>
      <c r="Z1159" s="126"/>
    </row>
    <row r="1160" spans="1:26" s="94" customFormat="1" ht="11.25">
      <c r="A1160" s="36"/>
      <c r="B1160" s="103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36"/>
      <c r="S1160" s="126"/>
      <c r="T1160" s="126"/>
      <c r="U1160" s="126"/>
      <c r="V1160" s="126"/>
      <c r="W1160" s="126"/>
      <c r="X1160" s="126"/>
      <c r="Y1160" s="126"/>
      <c r="Z1160" s="126"/>
    </row>
    <row r="1161" spans="1:26" s="94" customFormat="1" ht="11.25">
      <c r="A1161" s="36"/>
      <c r="B1161" s="103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6"/>
      <c r="S1161" s="126"/>
      <c r="T1161" s="126"/>
      <c r="U1161" s="126"/>
      <c r="V1161" s="126"/>
      <c r="W1161" s="126"/>
      <c r="X1161" s="126"/>
      <c r="Y1161" s="126"/>
      <c r="Z1161" s="126"/>
    </row>
    <row r="1162" spans="1:26" s="94" customFormat="1" ht="11.25">
      <c r="A1162" s="36"/>
      <c r="B1162" s="103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  <c r="S1162" s="126"/>
      <c r="T1162" s="126"/>
      <c r="U1162" s="126"/>
      <c r="V1162" s="126"/>
      <c r="W1162" s="126"/>
      <c r="X1162" s="126"/>
      <c r="Y1162" s="126"/>
      <c r="Z1162" s="126"/>
    </row>
    <row r="1163" spans="1:26" s="94" customFormat="1" ht="11.25">
      <c r="A1163" s="36"/>
      <c r="B1163" s="103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  <c r="S1163" s="126"/>
      <c r="T1163" s="126"/>
      <c r="U1163" s="126"/>
      <c r="V1163" s="126"/>
      <c r="W1163" s="126"/>
      <c r="X1163" s="126"/>
      <c r="Y1163" s="126"/>
      <c r="Z1163" s="126"/>
    </row>
    <row r="1164" spans="1:26" s="94" customFormat="1" ht="11.25">
      <c r="A1164" s="36"/>
      <c r="B1164" s="103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36"/>
      <c r="S1164" s="126"/>
      <c r="T1164" s="126"/>
      <c r="U1164" s="126"/>
      <c r="V1164" s="126"/>
      <c r="W1164" s="126"/>
      <c r="X1164" s="126"/>
      <c r="Y1164" s="126"/>
      <c r="Z1164" s="126"/>
    </row>
    <row r="1165" spans="1:26" s="94" customFormat="1" ht="11.25">
      <c r="A1165" s="36"/>
      <c r="B1165" s="103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  <c r="S1165" s="126"/>
      <c r="T1165" s="126"/>
      <c r="U1165" s="126"/>
      <c r="V1165" s="126"/>
      <c r="W1165" s="126"/>
      <c r="X1165" s="126"/>
      <c r="Y1165" s="126"/>
      <c r="Z1165" s="126"/>
    </row>
    <row r="1166" spans="1:26" s="94" customFormat="1" ht="11.25">
      <c r="A1166" s="36"/>
      <c r="B1166" s="103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  <c r="S1166" s="126"/>
      <c r="T1166" s="126"/>
      <c r="U1166" s="126"/>
      <c r="V1166" s="126"/>
      <c r="W1166" s="126"/>
      <c r="X1166" s="126"/>
      <c r="Y1166" s="126"/>
      <c r="Z1166" s="126"/>
    </row>
    <row r="1167" spans="1:26" s="94" customFormat="1" ht="11.25">
      <c r="A1167" s="36"/>
      <c r="B1167" s="103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  <c r="S1167" s="126"/>
      <c r="T1167" s="126"/>
      <c r="U1167" s="126"/>
      <c r="V1167" s="126"/>
      <c r="W1167" s="126"/>
      <c r="X1167" s="126"/>
      <c r="Y1167" s="126"/>
      <c r="Z1167" s="126"/>
    </row>
    <row r="1168" spans="1:26" s="94" customFormat="1" ht="11.25">
      <c r="A1168" s="36"/>
      <c r="B1168" s="103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36"/>
      <c r="S1168" s="126"/>
      <c r="T1168" s="126"/>
      <c r="U1168" s="126"/>
      <c r="V1168" s="126"/>
      <c r="W1168" s="126"/>
      <c r="X1168" s="126"/>
      <c r="Y1168" s="126"/>
      <c r="Z1168" s="126"/>
    </row>
    <row r="1169" spans="1:26" s="94" customFormat="1" ht="11.25">
      <c r="A1169" s="36"/>
      <c r="B1169" s="103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36"/>
      <c r="S1169" s="126"/>
      <c r="T1169" s="126"/>
      <c r="U1169" s="126"/>
      <c r="V1169" s="126"/>
      <c r="W1169" s="126"/>
      <c r="X1169" s="126"/>
      <c r="Y1169" s="126"/>
      <c r="Z1169" s="126"/>
    </row>
    <row r="1170" spans="1:26" s="94" customFormat="1" ht="11.25">
      <c r="A1170" s="36"/>
      <c r="B1170" s="103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  <c r="S1170" s="126"/>
      <c r="T1170" s="126"/>
      <c r="U1170" s="126"/>
      <c r="V1170" s="126"/>
      <c r="W1170" s="126"/>
      <c r="X1170" s="126"/>
      <c r="Y1170" s="126"/>
      <c r="Z1170" s="126"/>
    </row>
    <row r="1171" spans="1:26" s="94" customFormat="1" ht="11.25">
      <c r="A1171" s="36"/>
      <c r="B1171" s="103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  <c r="S1171" s="126"/>
      <c r="T1171" s="126"/>
      <c r="U1171" s="126"/>
      <c r="V1171" s="126"/>
      <c r="W1171" s="126"/>
      <c r="X1171" s="126"/>
      <c r="Y1171" s="126"/>
      <c r="Z1171" s="126"/>
    </row>
    <row r="1172" spans="1:26" s="94" customFormat="1" ht="11.25">
      <c r="A1172" s="36"/>
      <c r="B1172" s="103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  <c r="S1172" s="126"/>
      <c r="T1172" s="126"/>
      <c r="U1172" s="126"/>
      <c r="V1172" s="126"/>
      <c r="W1172" s="126"/>
      <c r="X1172" s="126"/>
      <c r="Y1172" s="126"/>
      <c r="Z1172" s="126"/>
    </row>
    <row r="1173" spans="1:26" s="94" customFormat="1" ht="11.25">
      <c r="A1173" s="36"/>
      <c r="B1173" s="103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  <c r="S1173" s="126"/>
      <c r="T1173" s="126"/>
      <c r="U1173" s="126"/>
      <c r="V1173" s="126"/>
      <c r="W1173" s="126"/>
      <c r="X1173" s="126"/>
      <c r="Y1173" s="126"/>
      <c r="Z1173" s="126"/>
    </row>
    <row r="1174" spans="1:26" s="94" customFormat="1" ht="11.25">
      <c r="A1174" s="36"/>
      <c r="B1174" s="103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  <c r="S1174" s="126"/>
      <c r="T1174" s="126"/>
      <c r="U1174" s="126"/>
      <c r="V1174" s="126"/>
      <c r="W1174" s="126"/>
      <c r="X1174" s="126"/>
      <c r="Y1174" s="126"/>
      <c r="Z1174" s="126"/>
    </row>
    <row r="1175" spans="1:26" s="94" customFormat="1" ht="11.25">
      <c r="A1175" s="36"/>
      <c r="B1175" s="103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  <c r="S1175" s="126"/>
      <c r="T1175" s="126"/>
      <c r="U1175" s="126"/>
      <c r="V1175" s="126"/>
      <c r="W1175" s="126"/>
      <c r="X1175" s="126"/>
      <c r="Y1175" s="126"/>
      <c r="Z1175" s="126"/>
    </row>
    <row r="1176" spans="1:26" s="94" customFormat="1" ht="11.25">
      <c r="A1176" s="36"/>
      <c r="B1176" s="103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6"/>
      <c r="S1176" s="126"/>
      <c r="T1176" s="126"/>
      <c r="U1176" s="126"/>
      <c r="V1176" s="126"/>
      <c r="W1176" s="126"/>
      <c r="X1176" s="126"/>
      <c r="Y1176" s="126"/>
      <c r="Z1176" s="126"/>
    </row>
    <row r="1177" spans="1:26" s="94" customFormat="1" ht="11.25">
      <c r="A1177" s="36"/>
      <c r="B1177" s="103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  <c r="S1177" s="126"/>
      <c r="T1177" s="126"/>
      <c r="U1177" s="126"/>
      <c r="V1177" s="126"/>
      <c r="W1177" s="126"/>
      <c r="X1177" s="126"/>
      <c r="Y1177" s="126"/>
      <c r="Z1177" s="126"/>
    </row>
    <row r="1178" spans="1:26" s="94" customFormat="1" ht="11.25">
      <c r="A1178" s="36"/>
      <c r="B1178" s="103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  <c r="S1178" s="126"/>
      <c r="T1178" s="126"/>
      <c r="U1178" s="126"/>
      <c r="V1178" s="126"/>
      <c r="W1178" s="126"/>
      <c r="X1178" s="126"/>
      <c r="Y1178" s="126"/>
      <c r="Z1178" s="126"/>
    </row>
    <row r="1179" spans="1:26" s="94" customFormat="1" ht="11.25">
      <c r="A1179" s="36"/>
      <c r="B1179" s="103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36"/>
      <c r="S1179" s="126"/>
      <c r="T1179" s="126"/>
      <c r="U1179" s="126"/>
      <c r="V1179" s="126"/>
      <c r="W1179" s="126"/>
      <c r="X1179" s="126"/>
      <c r="Y1179" s="126"/>
      <c r="Z1179" s="126"/>
    </row>
    <row r="1180" spans="1:26" s="94" customFormat="1" ht="11.25">
      <c r="A1180" s="36"/>
      <c r="B1180" s="103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  <c r="S1180" s="126"/>
      <c r="T1180" s="126"/>
      <c r="U1180" s="126"/>
      <c r="V1180" s="126"/>
      <c r="W1180" s="126"/>
      <c r="X1180" s="126"/>
      <c r="Y1180" s="126"/>
      <c r="Z1180" s="126"/>
    </row>
    <row r="1181" spans="1:26" s="94" customFormat="1" ht="11.25">
      <c r="A1181" s="36"/>
      <c r="B1181" s="103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36"/>
      <c r="S1181" s="126"/>
      <c r="T1181" s="126"/>
      <c r="U1181" s="126"/>
      <c r="V1181" s="126"/>
      <c r="W1181" s="126"/>
      <c r="X1181" s="126"/>
      <c r="Y1181" s="126"/>
      <c r="Z1181" s="126"/>
    </row>
    <row r="1182" spans="1:26" s="94" customFormat="1" ht="11.25">
      <c r="A1182" s="36"/>
      <c r="B1182" s="103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  <c r="S1182" s="126"/>
      <c r="T1182" s="126"/>
      <c r="U1182" s="126"/>
      <c r="V1182" s="126"/>
      <c r="W1182" s="126"/>
      <c r="X1182" s="126"/>
      <c r="Y1182" s="126"/>
      <c r="Z1182" s="126"/>
    </row>
    <row r="1183" spans="1:26" s="94" customFormat="1" ht="11.25">
      <c r="A1183" s="36"/>
      <c r="B1183" s="103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36"/>
      <c r="S1183" s="126"/>
      <c r="T1183" s="126"/>
      <c r="U1183" s="126"/>
      <c r="V1183" s="126"/>
      <c r="W1183" s="126"/>
      <c r="X1183" s="126"/>
      <c r="Y1183" s="126"/>
      <c r="Z1183" s="126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8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4" customWidth="1"/>
    <col min="2" max="2" width="6.59765625" style="15" customWidth="1"/>
    <col min="3" max="3" width="12.59765625" style="4" customWidth="1"/>
    <col min="4" max="4" width="9.3984375" style="4" bestFit="1" customWidth="1"/>
    <col min="5" max="10" width="9.09765625" style="4" bestFit="1" customWidth="1"/>
    <col min="11" max="11" width="9.3984375" style="4" bestFit="1" customWidth="1"/>
    <col min="12" max="12" width="9.09765625" style="4" bestFit="1" customWidth="1"/>
    <col min="13" max="14" width="9.3984375" style="4" bestFit="1" customWidth="1"/>
    <col min="15" max="21" width="9.09765625" style="4" bestFit="1" customWidth="1"/>
    <col min="22" max="23" width="9.3984375" style="4" bestFit="1" customWidth="1"/>
    <col min="24" max="55" width="9.09765625" style="4" bestFit="1" customWidth="1"/>
    <col min="56" max="16384" width="9" style="4" customWidth="1"/>
  </cols>
  <sheetData>
    <row r="1" spans="1:31" ht="17.25">
      <c r="A1" s="2" t="s">
        <v>162</v>
      </c>
      <c r="B1" s="1"/>
      <c r="C1" s="2"/>
      <c r="D1" s="16"/>
      <c r="E1" s="17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55" s="7" customFormat="1" ht="24" customHeight="1">
      <c r="A2" s="155" t="s">
        <v>45</v>
      </c>
      <c r="B2" s="131" t="s">
        <v>288</v>
      </c>
      <c r="C2" s="133" t="s">
        <v>289</v>
      </c>
      <c r="D2" s="18" t="s">
        <v>46</v>
      </c>
      <c r="E2" s="19"/>
      <c r="F2" s="19"/>
      <c r="G2" s="19"/>
      <c r="H2" s="19"/>
      <c r="I2" s="19"/>
      <c r="J2" s="19"/>
      <c r="K2" s="19"/>
      <c r="L2" s="19"/>
      <c r="M2" s="20"/>
      <c r="N2" s="18" t="s">
        <v>290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2"/>
      <c r="AF2" s="150" t="s">
        <v>47</v>
      </c>
      <c r="AG2" s="151"/>
      <c r="AH2" s="151"/>
      <c r="AI2" s="152"/>
      <c r="AJ2" s="150" t="s">
        <v>161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53" t="s">
        <v>48</v>
      </c>
      <c r="AU2" s="154"/>
      <c r="AV2" s="154"/>
      <c r="AW2" s="154"/>
      <c r="AX2" s="154"/>
      <c r="AY2" s="154"/>
      <c r="AZ2" s="150" t="s">
        <v>49</v>
      </c>
      <c r="BA2" s="151"/>
      <c r="BB2" s="151"/>
      <c r="BC2" s="152"/>
    </row>
    <row r="3" spans="1:55" s="7" customFormat="1" ht="18.75" customHeight="1">
      <c r="A3" s="130"/>
      <c r="B3" s="156"/>
      <c r="C3" s="157"/>
      <c r="D3" s="23" t="s">
        <v>50</v>
      </c>
      <c r="E3" s="125" t="s">
        <v>51</v>
      </c>
      <c r="F3" s="111"/>
      <c r="G3" s="112"/>
      <c r="H3" s="113" t="s">
        <v>52</v>
      </c>
      <c r="I3" s="114"/>
      <c r="J3" s="158"/>
      <c r="K3" s="125" t="s">
        <v>53</v>
      </c>
      <c r="L3" s="114"/>
      <c r="M3" s="158"/>
      <c r="N3" s="23" t="s">
        <v>50</v>
      </c>
      <c r="O3" s="24" t="s">
        <v>159</v>
      </c>
      <c r="P3" s="21"/>
      <c r="Q3" s="21"/>
      <c r="R3" s="21"/>
      <c r="S3" s="21"/>
      <c r="T3" s="21"/>
      <c r="U3" s="22"/>
      <c r="V3" s="24" t="s">
        <v>160</v>
      </c>
      <c r="W3" s="21"/>
      <c r="X3" s="21"/>
      <c r="Y3" s="21"/>
      <c r="Z3" s="21"/>
      <c r="AA3" s="21"/>
      <c r="AB3" s="22"/>
      <c r="AC3" s="24" t="s">
        <v>54</v>
      </c>
      <c r="AD3" s="21"/>
      <c r="AE3" s="22"/>
      <c r="AF3" s="149" t="s">
        <v>50</v>
      </c>
      <c r="AG3" s="147" t="s">
        <v>55</v>
      </c>
      <c r="AH3" s="147" t="s">
        <v>56</v>
      </c>
      <c r="AI3" s="147" t="s">
        <v>57</v>
      </c>
      <c r="AJ3" s="148" t="s">
        <v>50</v>
      </c>
      <c r="AK3" s="147" t="s">
        <v>291</v>
      </c>
      <c r="AL3" s="147" t="s">
        <v>58</v>
      </c>
      <c r="AM3" s="147" t="s">
        <v>59</v>
      </c>
      <c r="AN3" s="147" t="s">
        <v>56</v>
      </c>
      <c r="AO3" s="147" t="s">
        <v>60</v>
      </c>
      <c r="AP3" s="147" t="s">
        <v>61</v>
      </c>
      <c r="AQ3" s="147" t="s">
        <v>62</v>
      </c>
      <c r="AR3" s="147" t="s">
        <v>63</v>
      </c>
      <c r="AS3" s="147" t="s">
        <v>64</v>
      </c>
      <c r="AT3" s="149" t="s">
        <v>50</v>
      </c>
      <c r="AU3" s="147" t="s">
        <v>291</v>
      </c>
      <c r="AV3" s="147" t="s">
        <v>58</v>
      </c>
      <c r="AW3" s="147" t="s">
        <v>59</v>
      </c>
      <c r="AX3" s="147" t="s">
        <v>56</v>
      </c>
      <c r="AY3" s="147" t="s">
        <v>60</v>
      </c>
      <c r="AZ3" s="149" t="s">
        <v>50</v>
      </c>
      <c r="BA3" s="147" t="s">
        <v>55</v>
      </c>
      <c r="BB3" s="147" t="s">
        <v>56</v>
      </c>
      <c r="BC3" s="147" t="s">
        <v>57</v>
      </c>
    </row>
    <row r="4" spans="1:55" s="7" customFormat="1" ht="26.25" customHeight="1">
      <c r="A4" s="130"/>
      <c r="B4" s="156"/>
      <c r="C4" s="157"/>
      <c r="D4" s="25"/>
      <c r="E4" s="23" t="s">
        <v>50</v>
      </c>
      <c r="F4" s="26" t="s">
        <v>292</v>
      </c>
      <c r="G4" s="26" t="s">
        <v>293</v>
      </c>
      <c r="H4" s="23" t="s">
        <v>50</v>
      </c>
      <c r="I4" s="26" t="s">
        <v>292</v>
      </c>
      <c r="J4" s="26" t="s">
        <v>293</v>
      </c>
      <c r="K4" s="23" t="s">
        <v>50</v>
      </c>
      <c r="L4" s="26" t="s">
        <v>292</v>
      </c>
      <c r="M4" s="26" t="s">
        <v>293</v>
      </c>
      <c r="N4" s="25"/>
      <c r="O4" s="23" t="s">
        <v>50</v>
      </c>
      <c r="P4" s="26" t="s">
        <v>294</v>
      </c>
      <c r="Q4" s="27" t="s">
        <v>56</v>
      </c>
      <c r="R4" s="27" t="s">
        <v>57</v>
      </c>
      <c r="S4" s="26" t="s">
        <v>295</v>
      </c>
      <c r="T4" s="26" t="s">
        <v>296</v>
      </c>
      <c r="U4" s="26" t="s">
        <v>297</v>
      </c>
      <c r="V4" s="23" t="s">
        <v>50</v>
      </c>
      <c r="W4" s="26" t="s">
        <v>294</v>
      </c>
      <c r="X4" s="27" t="s">
        <v>56</v>
      </c>
      <c r="Y4" s="27" t="s">
        <v>57</v>
      </c>
      <c r="Z4" s="26" t="s">
        <v>295</v>
      </c>
      <c r="AA4" s="26" t="s">
        <v>296</v>
      </c>
      <c r="AB4" s="26" t="s">
        <v>297</v>
      </c>
      <c r="AC4" s="23" t="s">
        <v>50</v>
      </c>
      <c r="AD4" s="26" t="s">
        <v>292</v>
      </c>
      <c r="AE4" s="26" t="s">
        <v>293</v>
      </c>
      <c r="AF4" s="149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9"/>
      <c r="AU4" s="148"/>
      <c r="AV4" s="148"/>
      <c r="AW4" s="148"/>
      <c r="AX4" s="148"/>
      <c r="AY4" s="148"/>
      <c r="AZ4" s="149"/>
      <c r="BA4" s="148"/>
      <c r="BB4" s="148"/>
      <c r="BC4" s="148"/>
    </row>
    <row r="5" spans="1:55" s="34" customFormat="1" ht="23.25" customHeight="1">
      <c r="A5" s="130"/>
      <c r="B5" s="156"/>
      <c r="C5" s="157"/>
      <c r="D5" s="28"/>
      <c r="E5" s="29"/>
      <c r="F5" s="29"/>
      <c r="G5" s="29"/>
      <c r="H5" s="29"/>
      <c r="I5" s="29"/>
      <c r="J5" s="29"/>
      <c r="K5" s="29"/>
      <c r="L5" s="29"/>
      <c r="M5" s="29"/>
      <c r="N5" s="28"/>
      <c r="O5" s="29"/>
      <c r="P5" s="29"/>
      <c r="Q5" s="30"/>
      <c r="R5" s="30"/>
      <c r="S5" s="29"/>
      <c r="T5" s="29"/>
      <c r="U5" s="29"/>
      <c r="V5" s="29"/>
      <c r="W5" s="31"/>
      <c r="X5" s="32"/>
      <c r="Y5" s="32"/>
      <c r="Z5" s="31"/>
      <c r="AA5" s="31"/>
      <c r="AB5" s="31"/>
      <c r="AC5" s="29"/>
      <c r="AD5" s="31"/>
      <c r="AE5" s="31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</row>
    <row r="6" spans="1:55" s="7" customFormat="1" ht="16.5" customHeight="1">
      <c r="A6" s="130"/>
      <c r="B6" s="156"/>
      <c r="C6" s="157"/>
      <c r="D6" s="23" t="s">
        <v>298</v>
      </c>
      <c r="E6" s="23" t="s">
        <v>298</v>
      </c>
      <c r="F6" s="23" t="s">
        <v>298</v>
      </c>
      <c r="G6" s="23" t="s">
        <v>298</v>
      </c>
      <c r="H6" s="23" t="s">
        <v>298</v>
      </c>
      <c r="I6" s="23" t="s">
        <v>298</v>
      </c>
      <c r="J6" s="23" t="s">
        <v>298</v>
      </c>
      <c r="K6" s="23" t="s">
        <v>298</v>
      </c>
      <c r="L6" s="23" t="s">
        <v>298</v>
      </c>
      <c r="M6" s="23" t="s">
        <v>298</v>
      </c>
      <c r="N6" s="23" t="s">
        <v>298</v>
      </c>
      <c r="O6" s="23" t="s">
        <v>298</v>
      </c>
      <c r="P6" s="23" t="s">
        <v>298</v>
      </c>
      <c r="Q6" s="23" t="s">
        <v>298</v>
      </c>
      <c r="R6" s="23" t="s">
        <v>298</v>
      </c>
      <c r="S6" s="23" t="s">
        <v>298</v>
      </c>
      <c r="T6" s="23" t="s">
        <v>298</v>
      </c>
      <c r="U6" s="23" t="s">
        <v>298</v>
      </c>
      <c r="V6" s="23" t="s">
        <v>298</v>
      </c>
      <c r="W6" s="23" t="s">
        <v>298</v>
      </c>
      <c r="X6" s="23" t="s">
        <v>65</v>
      </c>
      <c r="Y6" s="23" t="s">
        <v>65</v>
      </c>
      <c r="Z6" s="23" t="s">
        <v>298</v>
      </c>
      <c r="AA6" s="23" t="s">
        <v>298</v>
      </c>
      <c r="AB6" s="23" t="s">
        <v>298</v>
      </c>
      <c r="AC6" s="23" t="s">
        <v>298</v>
      </c>
      <c r="AD6" s="23" t="s">
        <v>298</v>
      </c>
      <c r="AE6" s="23" t="s">
        <v>298</v>
      </c>
      <c r="AF6" s="11" t="s">
        <v>299</v>
      </c>
      <c r="AG6" s="11" t="s">
        <v>299</v>
      </c>
      <c r="AH6" s="11" t="s">
        <v>299</v>
      </c>
      <c r="AI6" s="11" t="s">
        <v>299</v>
      </c>
      <c r="AJ6" s="11" t="s">
        <v>299</v>
      </c>
      <c r="AK6" s="11" t="s">
        <v>299</v>
      </c>
      <c r="AL6" s="11" t="s">
        <v>299</v>
      </c>
      <c r="AM6" s="11" t="s">
        <v>299</v>
      </c>
      <c r="AN6" s="11" t="s">
        <v>299</v>
      </c>
      <c r="AO6" s="11" t="s">
        <v>299</v>
      </c>
      <c r="AP6" s="11" t="s">
        <v>299</v>
      </c>
      <c r="AQ6" s="11" t="s">
        <v>299</v>
      </c>
      <c r="AR6" s="11" t="s">
        <v>299</v>
      </c>
      <c r="AS6" s="11" t="s">
        <v>299</v>
      </c>
      <c r="AT6" s="11" t="s">
        <v>299</v>
      </c>
      <c r="AU6" s="11" t="s">
        <v>299</v>
      </c>
      <c r="AV6" s="11" t="s">
        <v>299</v>
      </c>
      <c r="AW6" s="11" t="s">
        <v>299</v>
      </c>
      <c r="AX6" s="11" t="s">
        <v>299</v>
      </c>
      <c r="AY6" s="11" t="s">
        <v>299</v>
      </c>
      <c r="AZ6" s="11" t="s">
        <v>299</v>
      </c>
      <c r="BA6" s="11" t="s">
        <v>299</v>
      </c>
      <c r="BB6" s="11" t="s">
        <v>299</v>
      </c>
      <c r="BC6" s="11" t="s">
        <v>299</v>
      </c>
    </row>
    <row r="7" spans="1:55" s="93" customFormat="1" ht="11.25">
      <c r="A7" s="96" t="s">
        <v>157</v>
      </c>
      <c r="B7" s="96" t="s">
        <v>300</v>
      </c>
      <c r="C7" s="96" t="s">
        <v>301</v>
      </c>
      <c r="D7" s="104">
        <f aca="true" t="shared" si="0" ref="D7:D53">E7+H7+K7</f>
        <v>805610</v>
      </c>
      <c r="E7" s="104">
        <f aca="true" t="shared" si="1" ref="E7:E53">SUM(F7:G7)</f>
        <v>34458</v>
      </c>
      <c r="F7" s="97">
        <v>25737</v>
      </c>
      <c r="G7" s="97">
        <v>8721</v>
      </c>
      <c r="H7" s="104">
        <f aca="true" t="shared" si="2" ref="H7:H53">SUM(I7:J7)</f>
        <v>423462</v>
      </c>
      <c r="I7" s="97">
        <v>377956</v>
      </c>
      <c r="J7" s="97">
        <v>45506</v>
      </c>
      <c r="K7" s="104">
        <f aca="true" t="shared" si="3" ref="K7:K53">SUM(L7:M7)</f>
        <v>347690</v>
      </c>
      <c r="L7" s="97">
        <v>214258</v>
      </c>
      <c r="M7" s="97">
        <v>133432</v>
      </c>
      <c r="N7" s="104">
        <f aca="true" t="shared" si="4" ref="N7:N53">O7+V7+AC7</f>
        <v>806576</v>
      </c>
      <c r="O7" s="104">
        <f aca="true" t="shared" si="5" ref="O7:O53">SUM(P7:U7)</f>
        <v>617105</v>
      </c>
      <c r="P7" s="97">
        <v>528579</v>
      </c>
      <c r="Q7" s="97">
        <v>2016</v>
      </c>
      <c r="R7" s="97">
        <v>0</v>
      </c>
      <c r="S7" s="97">
        <v>86478</v>
      </c>
      <c r="T7" s="97">
        <v>32</v>
      </c>
      <c r="U7" s="97">
        <v>0</v>
      </c>
      <c r="V7" s="104">
        <f aca="true" t="shared" si="6" ref="V7:V53">SUM(W7:AB7)</f>
        <v>185082</v>
      </c>
      <c r="W7" s="97">
        <v>155114</v>
      </c>
      <c r="X7" s="97">
        <v>1796</v>
      </c>
      <c r="Y7" s="97">
        <v>359</v>
      </c>
      <c r="Z7" s="97">
        <v>27039</v>
      </c>
      <c r="AA7" s="97">
        <v>377</v>
      </c>
      <c r="AB7" s="97">
        <v>397</v>
      </c>
      <c r="AC7" s="104">
        <f aca="true" t="shared" si="7" ref="AC7:AC53">SUM(AD7:AE7)</f>
        <v>4389</v>
      </c>
      <c r="AD7" s="97">
        <v>4177</v>
      </c>
      <c r="AE7" s="97">
        <v>212</v>
      </c>
      <c r="AF7" s="104">
        <f aca="true" t="shared" si="8" ref="AF7:AF53">SUM(AG7:AI7)</f>
        <v>16120</v>
      </c>
      <c r="AG7" s="97">
        <v>16100</v>
      </c>
      <c r="AH7" s="97">
        <v>20</v>
      </c>
      <c r="AI7" s="97">
        <v>0</v>
      </c>
      <c r="AJ7" s="104">
        <f aca="true" t="shared" si="9" ref="AJ7:AJ53">SUM(AK7:AS7)</f>
        <v>17888</v>
      </c>
      <c r="AK7" s="97">
        <v>1599</v>
      </c>
      <c r="AL7" s="97">
        <v>778</v>
      </c>
      <c r="AM7" s="97">
        <v>1690</v>
      </c>
      <c r="AN7" s="97">
        <v>1627</v>
      </c>
      <c r="AO7" s="97">
        <v>1</v>
      </c>
      <c r="AP7" s="97">
        <v>2192</v>
      </c>
      <c r="AQ7" s="97">
        <v>6179</v>
      </c>
      <c r="AR7" s="97">
        <v>2905</v>
      </c>
      <c r="AS7" s="97">
        <v>917</v>
      </c>
      <c r="AT7" s="104">
        <f aca="true" t="shared" si="10" ref="AT7:AT53">SUM(AU7:AY7)</f>
        <v>749</v>
      </c>
      <c r="AU7" s="97">
        <v>543</v>
      </c>
      <c r="AV7" s="97">
        <v>46</v>
      </c>
      <c r="AW7" s="97">
        <v>150</v>
      </c>
      <c r="AX7" s="97">
        <v>10</v>
      </c>
      <c r="AY7" s="97">
        <v>0</v>
      </c>
      <c r="AZ7" s="104">
        <f aca="true" t="shared" si="11" ref="AZ7:AZ53">SUM(BA7:BC7)</f>
        <v>4107</v>
      </c>
      <c r="BA7" s="97">
        <v>3675</v>
      </c>
      <c r="BB7" s="97">
        <v>73</v>
      </c>
      <c r="BC7" s="97">
        <v>359</v>
      </c>
    </row>
    <row r="8" spans="1:55" s="94" customFormat="1" ht="11.25">
      <c r="A8" s="98" t="s">
        <v>156</v>
      </c>
      <c r="B8" s="99" t="s">
        <v>302</v>
      </c>
      <c r="C8" s="98" t="s">
        <v>301</v>
      </c>
      <c r="D8" s="104">
        <f t="shared" si="0"/>
        <v>488985</v>
      </c>
      <c r="E8" s="104">
        <f t="shared" si="1"/>
        <v>0</v>
      </c>
      <c r="F8" s="100">
        <v>0</v>
      </c>
      <c r="G8" s="100">
        <v>0</v>
      </c>
      <c r="H8" s="104">
        <f t="shared" si="2"/>
        <v>0</v>
      </c>
      <c r="I8" s="100">
        <v>0</v>
      </c>
      <c r="J8" s="100">
        <v>0</v>
      </c>
      <c r="K8" s="104">
        <f t="shared" si="3"/>
        <v>488985</v>
      </c>
      <c r="L8" s="100">
        <v>216288</v>
      </c>
      <c r="M8" s="100">
        <v>272697</v>
      </c>
      <c r="N8" s="104">
        <f t="shared" si="4"/>
        <v>488985</v>
      </c>
      <c r="O8" s="104">
        <f t="shared" si="5"/>
        <v>216288</v>
      </c>
      <c r="P8" s="100">
        <v>216288</v>
      </c>
      <c r="Q8" s="100">
        <v>0</v>
      </c>
      <c r="R8" s="100">
        <v>0</v>
      </c>
      <c r="S8" s="100">
        <v>0</v>
      </c>
      <c r="T8" s="100">
        <v>0</v>
      </c>
      <c r="U8" s="100">
        <v>0</v>
      </c>
      <c r="V8" s="104">
        <f t="shared" si="6"/>
        <v>272697</v>
      </c>
      <c r="W8" s="100">
        <v>272697</v>
      </c>
      <c r="X8" s="100">
        <v>0</v>
      </c>
      <c r="Y8" s="100">
        <v>0</v>
      </c>
      <c r="Z8" s="100">
        <v>0</v>
      </c>
      <c r="AA8" s="100">
        <v>0</v>
      </c>
      <c r="AB8" s="100">
        <v>0</v>
      </c>
      <c r="AC8" s="104">
        <f t="shared" si="7"/>
        <v>0</v>
      </c>
      <c r="AD8" s="100">
        <v>0</v>
      </c>
      <c r="AE8" s="100">
        <v>0</v>
      </c>
      <c r="AF8" s="104">
        <f t="shared" si="8"/>
        <v>12813</v>
      </c>
      <c r="AG8" s="100">
        <v>12813</v>
      </c>
      <c r="AH8" s="100">
        <v>0</v>
      </c>
      <c r="AI8" s="100">
        <v>0</v>
      </c>
      <c r="AJ8" s="104">
        <f t="shared" si="9"/>
        <v>17468</v>
      </c>
      <c r="AK8" s="100">
        <v>5253</v>
      </c>
      <c r="AL8" s="100">
        <v>0</v>
      </c>
      <c r="AM8" s="100">
        <v>3717</v>
      </c>
      <c r="AN8" s="100">
        <v>0</v>
      </c>
      <c r="AO8" s="100">
        <v>0</v>
      </c>
      <c r="AP8" s="100">
        <v>0</v>
      </c>
      <c r="AQ8" s="100">
        <v>6369</v>
      </c>
      <c r="AR8" s="100">
        <v>5</v>
      </c>
      <c r="AS8" s="100">
        <v>2124</v>
      </c>
      <c r="AT8" s="104">
        <f t="shared" si="10"/>
        <v>667</v>
      </c>
      <c r="AU8" s="100">
        <v>598</v>
      </c>
      <c r="AV8" s="100">
        <v>0</v>
      </c>
      <c r="AW8" s="100">
        <v>69</v>
      </c>
      <c r="AX8" s="100">
        <v>0</v>
      </c>
      <c r="AY8" s="100">
        <v>0</v>
      </c>
      <c r="AZ8" s="104">
        <f t="shared" si="11"/>
        <v>2484</v>
      </c>
      <c r="BA8" s="100">
        <v>2484</v>
      </c>
      <c r="BB8" s="100">
        <v>0</v>
      </c>
      <c r="BC8" s="100">
        <v>0</v>
      </c>
    </row>
    <row r="9" spans="1:55" s="94" customFormat="1" ht="11.25">
      <c r="A9" s="98" t="s">
        <v>155</v>
      </c>
      <c r="B9" s="99" t="s">
        <v>303</v>
      </c>
      <c r="C9" s="98" t="s">
        <v>301</v>
      </c>
      <c r="D9" s="104">
        <f t="shared" si="0"/>
        <v>632291</v>
      </c>
      <c r="E9" s="104">
        <f t="shared" si="1"/>
        <v>0</v>
      </c>
      <c r="F9" s="100">
        <v>0</v>
      </c>
      <c r="G9" s="100">
        <v>0</v>
      </c>
      <c r="H9" s="104">
        <f t="shared" si="2"/>
        <v>294587</v>
      </c>
      <c r="I9" s="100">
        <v>276215</v>
      </c>
      <c r="J9" s="100">
        <v>18372</v>
      </c>
      <c r="K9" s="104">
        <f t="shared" si="3"/>
        <v>337704</v>
      </c>
      <c r="L9" s="100">
        <v>229787</v>
      </c>
      <c r="M9" s="100">
        <v>107917</v>
      </c>
      <c r="N9" s="104">
        <f t="shared" si="4"/>
        <v>635006</v>
      </c>
      <c r="O9" s="104">
        <f t="shared" si="5"/>
        <v>506002</v>
      </c>
      <c r="P9" s="100">
        <v>506002</v>
      </c>
      <c r="Q9" s="100">
        <v>0</v>
      </c>
      <c r="R9" s="100">
        <v>0</v>
      </c>
      <c r="S9" s="100">
        <v>0</v>
      </c>
      <c r="T9" s="100">
        <v>0</v>
      </c>
      <c r="U9" s="100">
        <v>0</v>
      </c>
      <c r="V9" s="104">
        <f t="shared" si="6"/>
        <v>126289</v>
      </c>
      <c r="W9" s="100">
        <v>126289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4">
        <f t="shared" si="7"/>
        <v>2715</v>
      </c>
      <c r="AD9" s="100">
        <v>2693</v>
      </c>
      <c r="AE9" s="100">
        <v>22</v>
      </c>
      <c r="AF9" s="104">
        <f t="shared" si="8"/>
        <v>16487</v>
      </c>
      <c r="AG9" s="100">
        <v>16487</v>
      </c>
      <c r="AH9" s="100">
        <v>0</v>
      </c>
      <c r="AI9" s="100">
        <v>0</v>
      </c>
      <c r="AJ9" s="104">
        <f t="shared" si="9"/>
        <v>17183</v>
      </c>
      <c r="AK9" s="100">
        <v>2097</v>
      </c>
      <c r="AL9" s="100">
        <v>434</v>
      </c>
      <c r="AM9" s="100">
        <v>6497</v>
      </c>
      <c r="AN9" s="100">
        <v>174</v>
      </c>
      <c r="AO9" s="100">
        <v>0</v>
      </c>
      <c r="AP9" s="100">
        <v>0</v>
      </c>
      <c r="AQ9" s="100">
        <v>195</v>
      </c>
      <c r="AR9" s="100">
        <v>152</v>
      </c>
      <c r="AS9" s="100">
        <v>7634</v>
      </c>
      <c r="AT9" s="104">
        <f t="shared" si="10"/>
        <v>2044</v>
      </c>
      <c r="AU9" s="100">
        <v>625</v>
      </c>
      <c r="AV9" s="100">
        <v>1210</v>
      </c>
      <c r="AW9" s="100">
        <v>209</v>
      </c>
      <c r="AX9" s="100">
        <v>0</v>
      </c>
      <c r="AY9" s="100">
        <v>0</v>
      </c>
      <c r="AZ9" s="104">
        <f t="shared" si="11"/>
        <v>923</v>
      </c>
      <c r="BA9" s="100">
        <v>923</v>
      </c>
      <c r="BB9" s="100">
        <v>0</v>
      </c>
      <c r="BC9" s="100">
        <v>0</v>
      </c>
    </row>
    <row r="10" spans="1:55" s="94" customFormat="1" ht="11.25">
      <c r="A10" s="98" t="s">
        <v>154</v>
      </c>
      <c r="B10" s="99" t="s">
        <v>304</v>
      </c>
      <c r="C10" s="98" t="s">
        <v>301</v>
      </c>
      <c r="D10" s="104">
        <f t="shared" si="0"/>
        <v>540263</v>
      </c>
      <c r="E10" s="104">
        <f t="shared" si="1"/>
        <v>0</v>
      </c>
      <c r="F10" s="100">
        <v>0</v>
      </c>
      <c r="G10" s="100">
        <v>0</v>
      </c>
      <c r="H10" s="104">
        <f t="shared" si="2"/>
        <v>147892</v>
      </c>
      <c r="I10" s="100">
        <v>146864</v>
      </c>
      <c r="J10" s="100">
        <v>1028</v>
      </c>
      <c r="K10" s="104">
        <f t="shared" si="3"/>
        <v>392371</v>
      </c>
      <c r="L10" s="100">
        <v>199107</v>
      </c>
      <c r="M10" s="100">
        <v>193264</v>
      </c>
      <c r="N10" s="104">
        <f t="shared" si="4"/>
        <v>543546</v>
      </c>
      <c r="O10" s="104">
        <f t="shared" si="5"/>
        <v>342122</v>
      </c>
      <c r="P10" s="100">
        <v>342069</v>
      </c>
      <c r="Q10" s="100">
        <v>0</v>
      </c>
      <c r="R10" s="100">
        <v>0</v>
      </c>
      <c r="S10" s="100">
        <v>0</v>
      </c>
      <c r="T10" s="100">
        <v>53</v>
      </c>
      <c r="U10" s="100">
        <v>0</v>
      </c>
      <c r="V10" s="104">
        <f t="shared" si="6"/>
        <v>193012</v>
      </c>
      <c r="W10" s="100">
        <v>193012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4">
        <f t="shared" si="7"/>
        <v>8412</v>
      </c>
      <c r="AD10" s="100">
        <v>8412</v>
      </c>
      <c r="AE10" s="100">
        <v>0</v>
      </c>
      <c r="AF10" s="104">
        <f t="shared" si="8"/>
        <v>4365</v>
      </c>
      <c r="AG10" s="100">
        <v>4365</v>
      </c>
      <c r="AH10" s="100">
        <v>0</v>
      </c>
      <c r="AI10" s="100">
        <v>0</v>
      </c>
      <c r="AJ10" s="104">
        <f t="shared" si="9"/>
        <v>16044</v>
      </c>
      <c r="AK10" s="100">
        <v>9260</v>
      </c>
      <c r="AL10" s="100">
        <v>3232</v>
      </c>
      <c r="AM10" s="100">
        <v>688</v>
      </c>
      <c r="AN10" s="100">
        <v>90</v>
      </c>
      <c r="AO10" s="100">
        <v>0</v>
      </c>
      <c r="AP10" s="100">
        <v>0</v>
      </c>
      <c r="AQ10" s="100">
        <v>36</v>
      </c>
      <c r="AR10" s="100">
        <v>58</v>
      </c>
      <c r="AS10" s="100">
        <v>2680</v>
      </c>
      <c r="AT10" s="104">
        <f t="shared" si="10"/>
        <v>817</v>
      </c>
      <c r="AU10" s="100">
        <v>813</v>
      </c>
      <c r="AV10" s="100">
        <v>0</v>
      </c>
      <c r="AW10" s="100">
        <v>4</v>
      </c>
      <c r="AX10" s="100">
        <v>0</v>
      </c>
      <c r="AY10" s="100">
        <v>0</v>
      </c>
      <c r="AZ10" s="104">
        <f t="shared" si="11"/>
        <v>1574</v>
      </c>
      <c r="BA10" s="100">
        <v>1574</v>
      </c>
      <c r="BB10" s="100">
        <v>0</v>
      </c>
      <c r="BC10" s="100">
        <v>0</v>
      </c>
    </row>
    <row r="11" spans="1:55" s="94" customFormat="1" ht="11.25">
      <c r="A11" s="98" t="s">
        <v>153</v>
      </c>
      <c r="B11" s="99" t="s">
        <v>305</v>
      </c>
      <c r="C11" s="98" t="s">
        <v>301</v>
      </c>
      <c r="D11" s="104">
        <f t="shared" si="0"/>
        <v>499177</v>
      </c>
      <c r="E11" s="104">
        <f t="shared" si="1"/>
        <v>0</v>
      </c>
      <c r="F11" s="100">
        <v>0</v>
      </c>
      <c r="G11" s="100">
        <v>0</v>
      </c>
      <c r="H11" s="104">
        <f t="shared" si="2"/>
        <v>0</v>
      </c>
      <c r="I11" s="100">
        <v>0</v>
      </c>
      <c r="J11" s="100">
        <v>0</v>
      </c>
      <c r="K11" s="104">
        <f t="shared" si="3"/>
        <v>499177</v>
      </c>
      <c r="L11" s="100">
        <v>311025</v>
      </c>
      <c r="M11" s="100">
        <v>188152</v>
      </c>
      <c r="N11" s="104">
        <f t="shared" si="4"/>
        <v>499177</v>
      </c>
      <c r="O11" s="104">
        <f t="shared" si="5"/>
        <v>311025</v>
      </c>
      <c r="P11" s="100">
        <v>311025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4">
        <f t="shared" si="6"/>
        <v>188152</v>
      </c>
      <c r="W11" s="100">
        <v>188152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4">
        <f t="shared" si="7"/>
        <v>0</v>
      </c>
      <c r="AD11" s="100">
        <v>0</v>
      </c>
      <c r="AE11" s="100">
        <v>0</v>
      </c>
      <c r="AF11" s="104">
        <f t="shared" si="8"/>
        <v>3697</v>
      </c>
      <c r="AG11" s="100">
        <v>3697</v>
      </c>
      <c r="AH11" s="100">
        <v>0</v>
      </c>
      <c r="AI11" s="100">
        <v>0</v>
      </c>
      <c r="AJ11" s="104">
        <f t="shared" si="9"/>
        <v>61736</v>
      </c>
      <c r="AK11" s="100">
        <v>59109</v>
      </c>
      <c r="AL11" s="100">
        <v>0</v>
      </c>
      <c r="AM11" s="100">
        <v>141</v>
      </c>
      <c r="AN11" s="100">
        <v>0</v>
      </c>
      <c r="AO11" s="100">
        <v>0</v>
      </c>
      <c r="AP11" s="100">
        <v>0</v>
      </c>
      <c r="AQ11" s="100">
        <v>58</v>
      </c>
      <c r="AR11" s="100">
        <v>142</v>
      </c>
      <c r="AS11" s="100">
        <v>2286</v>
      </c>
      <c r="AT11" s="104">
        <f t="shared" si="10"/>
        <v>1070</v>
      </c>
      <c r="AU11" s="100">
        <v>1070</v>
      </c>
      <c r="AV11" s="100">
        <v>0</v>
      </c>
      <c r="AW11" s="100">
        <v>0</v>
      </c>
      <c r="AX11" s="100">
        <v>0</v>
      </c>
      <c r="AY11" s="100">
        <v>0</v>
      </c>
      <c r="AZ11" s="104">
        <f t="shared" si="11"/>
        <v>59</v>
      </c>
      <c r="BA11" s="100">
        <v>59</v>
      </c>
      <c r="BB11" s="100">
        <v>0</v>
      </c>
      <c r="BC11" s="100">
        <v>0</v>
      </c>
    </row>
    <row r="12" spans="1:55" s="94" customFormat="1" ht="11.25">
      <c r="A12" s="98" t="s">
        <v>152</v>
      </c>
      <c r="B12" s="99" t="s">
        <v>306</v>
      </c>
      <c r="C12" s="98" t="s">
        <v>301</v>
      </c>
      <c r="D12" s="104">
        <f t="shared" si="0"/>
        <v>284280</v>
      </c>
      <c r="E12" s="104">
        <f t="shared" si="1"/>
        <v>34038</v>
      </c>
      <c r="F12" s="100">
        <v>14054</v>
      </c>
      <c r="G12" s="100">
        <v>19984</v>
      </c>
      <c r="H12" s="104">
        <f t="shared" si="2"/>
        <v>20501</v>
      </c>
      <c r="I12" s="100">
        <v>20501</v>
      </c>
      <c r="J12" s="100">
        <v>0</v>
      </c>
      <c r="K12" s="104">
        <f t="shared" si="3"/>
        <v>229741</v>
      </c>
      <c r="L12" s="100">
        <v>69477</v>
      </c>
      <c r="M12" s="100">
        <v>160264</v>
      </c>
      <c r="N12" s="104">
        <f t="shared" si="4"/>
        <v>284479</v>
      </c>
      <c r="O12" s="104">
        <f t="shared" si="5"/>
        <v>104032</v>
      </c>
      <c r="P12" s="100">
        <v>104032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4">
        <f t="shared" si="6"/>
        <v>180248</v>
      </c>
      <c r="W12" s="100">
        <v>180248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4">
        <f t="shared" si="7"/>
        <v>199</v>
      </c>
      <c r="AD12" s="100">
        <v>199</v>
      </c>
      <c r="AE12" s="100">
        <v>0</v>
      </c>
      <c r="AF12" s="104">
        <f t="shared" si="8"/>
        <v>10818</v>
      </c>
      <c r="AG12" s="100">
        <v>10818</v>
      </c>
      <c r="AH12" s="100">
        <v>0</v>
      </c>
      <c r="AI12" s="100">
        <v>0</v>
      </c>
      <c r="AJ12" s="104">
        <f t="shared" si="9"/>
        <v>13265</v>
      </c>
      <c r="AK12" s="100">
        <v>2354</v>
      </c>
      <c r="AL12" s="100">
        <v>260</v>
      </c>
      <c r="AM12" s="100">
        <v>5347</v>
      </c>
      <c r="AN12" s="100">
        <v>1274</v>
      </c>
      <c r="AO12" s="100">
        <v>0</v>
      </c>
      <c r="AP12" s="100">
        <v>0</v>
      </c>
      <c r="AQ12" s="100">
        <v>0</v>
      </c>
      <c r="AR12" s="100">
        <v>4023</v>
      </c>
      <c r="AS12" s="100">
        <v>7</v>
      </c>
      <c r="AT12" s="104">
        <f t="shared" si="10"/>
        <v>511</v>
      </c>
      <c r="AU12" s="100">
        <v>167</v>
      </c>
      <c r="AV12" s="100">
        <v>0</v>
      </c>
      <c r="AW12" s="100">
        <v>344</v>
      </c>
      <c r="AX12" s="100">
        <v>0</v>
      </c>
      <c r="AY12" s="100">
        <v>0</v>
      </c>
      <c r="AZ12" s="104">
        <f t="shared" si="11"/>
        <v>260</v>
      </c>
      <c r="BA12" s="100">
        <v>260</v>
      </c>
      <c r="BB12" s="100">
        <v>0</v>
      </c>
      <c r="BC12" s="100">
        <v>0</v>
      </c>
    </row>
    <row r="13" spans="1:55" s="94" customFormat="1" ht="11.25">
      <c r="A13" s="98" t="s">
        <v>151</v>
      </c>
      <c r="B13" s="99" t="s">
        <v>307</v>
      </c>
      <c r="C13" s="98" t="s">
        <v>301</v>
      </c>
      <c r="D13" s="104">
        <f t="shared" si="0"/>
        <v>632463</v>
      </c>
      <c r="E13" s="104">
        <f t="shared" si="1"/>
        <v>37978</v>
      </c>
      <c r="F13" s="100">
        <v>17806</v>
      </c>
      <c r="G13" s="100">
        <v>20172</v>
      </c>
      <c r="H13" s="104">
        <f t="shared" si="2"/>
        <v>21658</v>
      </c>
      <c r="I13" s="100">
        <v>21658</v>
      </c>
      <c r="J13" s="100">
        <v>0</v>
      </c>
      <c r="K13" s="104">
        <f t="shared" si="3"/>
        <v>572827</v>
      </c>
      <c r="L13" s="100">
        <v>181263</v>
      </c>
      <c r="M13" s="100">
        <v>391564</v>
      </c>
      <c r="N13" s="104">
        <f t="shared" si="4"/>
        <v>620792</v>
      </c>
      <c r="O13" s="104">
        <f t="shared" si="5"/>
        <v>216341</v>
      </c>
      <c r="P13" s="100">
        <v>203748</v>
      </c>
      <c r="Q13" s="100">
        <v>1562</v>
      </c>
      <c r="R13" s="100">
        <v>0</v>
      </c>
      <c r="S13" s="100">
        <v>11031</v>
      </c>
      <c r="T13" s="100">
        <v>0</v>
      </c>
      <c r="U13" s="100">
        <v>0</v>
      </c>
      <c r="V13" s="104">
        <f t="shared" si="6"/>
        <v>402676</v>
      </c>
      <c r="W13" s="100">
        <v>372081</v>
      </c>
      <c r="X13" s="100">
        <v>0</v>
      </c>
      <c r="Y13" s="100">
        <v>0</v>
      </c>
      <c r="Z13" s="100">
        <v>28095</v>
      </c>
      <c r="AA13" s="100">
        <v>2500</v>
      </c>
      <c r="AB13" s="100">
        <v>0</v>
      </c>
      <c r="AC13" s="104">
        <f t="shared" si="7"/>
        <v>1775</v>
      </c>
      <c r="AD13" s="100">
        <v>654</v>
      </c>
      <c r="AE13" s="100">
        <v>1121</v>
      </c>
      <c r="AF13" s="104">
        <f t="shared" si="8"/>
        <v>9267</v>
      </c>
      <c r="AG13" s="100">
        <v>9267</v>
      </c>
      <c r="AH13" s="100">
        <v>0</v>
      </c>
      <c r="AI13" s="100">
        <v>0</v>
      </c>
      <c r="AJ13" s="104">
        <f t="shared" si="9"/>
        <v>36383</v>
      </c>
      <c r="AK13" s="100">
        <v>28172</v>
      </c>
      <c r="AL13" s="100">
        <v>118</v>
      </c>
      <c r="AM13" s="100">
        <v>7171</v>
      </c>
      <c r="AN13" s="100">
        <v>0</v>
      </c>
      <c r="AO13" s="100">
        <v>0</v>
      </c>
      <c r="AP13" s="100">
        <v>0</v>
      </c>
      <c r="AQ13" s="100">
        <v>902</v>
      </c>
      <c r="AR13" s="100">
        <v>15</v>
      </c>
      <c r="AS13" s="100">
        <v>5</v>
      </c>
      <c r="AT13" s="104">
        <f t="shared" si="10"/>
        <v>1602</v>
      </c>
      <c r="AU13" s="100">
        <v>672</v>
      </c>
      <c r="AV13" s="100">
        <v>502</v>
      </c>
      <c r="AW13" s="100">
        <v>428</v>
      </c>
      <c r="AX13" s="100">
        <v>0</v>
      </c>
      <c r="AY13" s="100">
        <v>0</v>
      </c>
      <c r="AZ13" s="104">
        <f t="shared" si="11"/>
        <v>1615</v>
      </c>
      <c r="BA13" s="100">
        <v>1615</v>
      </c>
      <c r="BB13" s="100">
        <v>0</v>
      </c>
      <c r="BC13" s="100">
        <v>0</v>
      </c>
    </row>
    <row r="14" spans="1:55" s="94" customFormat="1" ht="11.25">
      <c r="A14" s="98" t="s">
        <v>150</v>
      </c>
      <c r="B14" s="99" t="s">
        <v>308</v>
      </c>
      <c r="C14" s="98" t="s">
        <v>301</v>
      </c>
      <c r="D14" s="104">
        <f t="shared" si="0"/>
        <v>703034</v>
      </c>
      <c r="E14" s="104">
        <f t="shared" si="1"/>
        <v>11716</v>
      </c>
      <c r="F14" s="100">
        <v>6378</v>
      </c>
      <c r="G14" s="100">
        <v>5338</v>
      </c>
      <c r="H14" s="104">
        <f t="shared" si="2"/>
        <v>52265</v>
      </c>
      <c r="I14" s="100">
        <v>51891</v>
      </c>
      <c r="J14" s="100">
        <v>374</v>
      </c>
      <c r="K14" s="104">
        <f t="shared" si="3"/>
        <v>639053</v>
      </c>
      <c r="L14" s="100">
        <v>149717</v>
      </c>
      <c r="M14" s="100">
        <v>489336</v>
      </c>
      <c r="N14" s="104">
        <f t="shared" si="4"/>
        <v>703536</v>
      </c>
      <c r="O14" s="104">
        <f t="shared" si="5"/>
        <v>207985</v>
      </c>
      <c r="P14" s="100">
        <v>207985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4">
        <f t="shared" si="6"/>
        <v>495050</v>
      </c>
      <c r="W14" s="100">
        <v>487961</v>
      </c>
      <c r="X14" s="100">
        <v>0</v>
      </c>
      <c r="Y14" s="100">
        <v>0</v>
      </c>
      <c r="Z14" s="100">
        <v>6715</v>
      </c>
      <c r="AA14" s="100">
        <v>0</v>
      </c>
      <c r="AB14" s="100">
        <v>374</v>
      </c>
      <c r="AC14" s="104">
        <f t="shared" si="7"/>
        <v>501</v>
      </c>
      <c r="AD14" s="100">
        <v>501</v>
      </c>
      <c r="AE14" s="100">
        <v>0</v>
      </c>
      <c r="AF14" s="104">
        <f t="shared" si="8"/>
        <v>7634</v>
      </c>
      <c r="AG14" s="100">
        <v>7634</v>
      </c>
      <c r="AH14" s="100">
        <v>0</v>
      </c>
      <c r="AI14" s="100">
        <v>0</v>
      </c>
      <c r="AJ14" s="104">
        <f t="shared" si="9"/>
        <v>13282</v>
      </c>
      <c r="AK14" s="100">
        <v>4062</v>
      </c>
      <c r="AL14" s="100">
        <v>2176</v>
      </c>
      <c r="AM14" s="100">
        <v>3859</v>
      </c>
      <c r="AN14" s="100">
        <v>2191</v>
      </c>
      <c r="AO14" s="100">
        <v>0</v>
      </c>
      <c r="AP14" s="100">
        <v>0</v>
      </c>
      <c r="AQ14" s="100">
        <v>0</v>
      </c>
      <c r="AR14" s="100">
        <v>188</v>
      </c>
      <c r="AS14" s="100">
        <v>806</v>
      </c>
      <c r="AT14" s="104">
        <f t="shared" si="10"/>
        <v>948</v>
      </c>
      <c r="AU14" s="100">
        <v>590</v>
      </c>
      <c r="AV14" s="100">
        <v>0</v>
      </c>
      <c r="AW14" s="100">
        <v>358</v>
      </c>
      <c r="AX14" s="100">
        <v>0</v>
      </c>
      <c r="AY14" s="100">
        <v>0</v>
      </c>
      <c r="AZ14" s="104">
        <f t="shared" si="11"/>
        <v>2176</v>
      </c>
      <c r="BA14" s="100">
        <v>2176</v>
      </c>
      <c r="BB14" s="100">
        <v>0</v>
      </c>
      <c r="BC14" s="100">
        <v>0</v>
      </c>
    </row>
    <row r="15" spans="1:55" s="94" customFormat="1" ht="11.25">
      <c r="A15" s="98" t="s">
        <v>149</v>
      </c>
      <c r="B15" s="99" t="s">
        <v>309</v>
      </c>
      <c r="C15" s="98" t="s">
        <v>301</v>
      </c>
      <c r="D15" s="104">
        <f t="shared" si="0"/>
        <v>403839</v>
      </c>
      <c r="E15" s="104">
        <f t="shared" si="1"/>
        <v>47692</v>
      </c>
      <c r="F15" s="100">
        <v>27778</v>
      </c>
      <c r="G15" s="100">
        <v>19914</v>
      </c>
      <c r="H15" s="104">
        <f t="shared" si="2"/>
        <v>20302</v>
      </c>
      <c r="I15" s="100">
        <v>17920</v>
      </c>
      <c r="J15" s="100">
        <v>2382</v>
      </c>
      <c r="K15" s="104">
        <f t="shared" si="3"/>
        <v>335845</v>
      </c>
      <c r="L15" s="100">
        <v>86261</v>
      </c>
      <c r="M15" s="100">
        <v>249584</v>
      </c>
      <c r="N15" s="104">
        <f t="shared" si="4"/>
        <v>403839</v>
      </c>
      <c r="O15" s="104">
        <f t="shared" si="5"/>
        <v>131959</v>
      </c>
      <c r="P15" s="100">
        <v>131959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4">
        <f t="shared" si="6"/>
        <v>271880</v>
      </c>
      <c r="W15" s="100">
        <v>271880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4">
        <f t="shared" si="7"/>
        <v>0</v>
      </c>
      <c r="AD15" s="100">
        <v>0</v>
      </c>
      <c r="AE15" s="100">
        <v>0</v>
      </c>
      <c r="AF15" s="104">
        <f t="shared" si="8"/>
        <v>5610</v>
      </c>
      <c r="AG15" s="100">
        <v>5610</v>
      </c>
      <c r="AH15" s="100">
        <v>0</v>
      </c>
      <c r="AI15" s="100">
        <v>0</v>
      </c>
      <c r="AJ15" s="104">
        <f t="shared" si="9"/>
        <v>10818</v>
      </c>
      <c r="AK15" s="100">
        <v>5723</v>
      </c>
      <c r="AL15" s="100">
        <v>52</v>
      </c>
      <c r="AM15" s="100">
        <v>1363</v>
      </c>
      <c r="AN15" s="100">
        <v>66</v>
      </c>
      <c r="AO15" s="100">
        <v>0</v>
      </c>
      <c r="AP15" s="100">
        <v>1193</v>
      </c>
      <c r="AQ15" s="100">
        <v>486</v>
      </c>
      <c r="AR15" s="100">
        <v>302</v>
      </c>
      <c r="AS15" s="100">
        <v>1633</v>
      </c>
      <c r="AT15" s="104">
        <f t="shared" si="10"/>
        <v>625</v>
      </c>
      <c r="AU15" s="100">
        <v>567</v>
      </c>
      <c r="AV15" s="100">
        <v>0</v>
      </c>
      <c r="AW15" s="100">
        <v>58</v>
      </c>
      <c r="AX15" s="100">
        <v>0</v>
      </c>
      <c r="AY15" s="100">
        <v>0</v>
      </c>
      <c r="AZ15" s="104">
        <f t="shared" si="11"/>
        <v>1237</v>
      </c>
      <c r="BA15" s="100">
        <v>1237</v>
      </c>
      <c r="BB15" s="100">
        <v>0</v>
      </c>
      <c r="BC15" s="100">
        <v>0</v>
      </c>
    </row>
    <row r="16" spans="1:55" s="94" customFormat="1" ht="11.25">
      <c r="A16" s="106" t="s">
        <v>148</v>
      </c>
      <c r="B16" s="107" t="s">
        <v>310</v>
      </c>
      <c r="C16" s="98" t="s">
        <v>301</v>
      </c>
      <c r="D16" s="105">
        <f t="shared" si="0"/>
        <v>512923</v>
      </c>
      <c r="E16" s="105">
        <f t="shared" si="1"/>
        <v>972</v>
      </c>
      <c r="F16" s="95">
        <v>145</v>
      </c>
      <c r="G16" s="95">
        <v>827</v>
      </c>
      <c r="H16" s="105">
        <f t="shared" si="2"/>
        <v>14053</v>
      </c>
      <c r="I16" s="95">
        <v>11357</v>
      </c>
      <c r="J16" s="95">
        <v>2696</v>
      </c>
      <c r="K16" s="105">
        <f t="shared" si="3"/>
        <v>497898</v>
      </c>
      <c r="L16" s="95">
        <v>108628</v>
      </c>
      <c r="M16" s="95">
        <v>389270</v>
      </c>
      <c r="N16" s="105">
        <f t="shared" si="4"/>
        <v>513137</v>
      </c>
      <c r="O16" s="105">
        <f t="shared" si="5"/>
        <v>120130</v>
      </c>
      <c r="P16" s="95">
        <v>119361</v>
      </c>
      <c r="Q16" s="95">
        <v>0</v>
      </c>
      <c r="R16" s="95">
        <v>0</v>
      </c>
      <c r="S16" s="95">
        <v>769</v>
      </c>
      <c r="T16" s="95">
        <v>0</v>
      </c>
      <c r="U16" s="95">
        <v>0</v>
      </c>
      <c r="V16" s="105">
        <f t="shared" si="6"/>
        <v>392793</v>
      </c>
      <c r="W16" s="95">
        <v>390485</v>
      </c>
      <c r="X16" s="95">
        <v>1122</v>
      </c>
      <c r="Y16" s="95">
        <v>0</v>
      </c>
      <c r="Z16" s="95">
        <v>222</v>
      </c>
      <c r="AA16" s="95">
        <v>502</v>
      </c>
      <c r="AB16" s="95">
        <v>462</v>
      </c>
      <c r="AC16" s="105">
        <f t="shared" si="7"/>
        <v>214</v>
      </c>
      <c r="AD16" s="95">
        <v>214</v>
      </c>
      <c r="AE16" s="95">
        <v>0</v>
      </c>
      <c r="AF16" s="105">
        <f t="shared" si="8"/>
        <v>4276</v>
      </c>
      <c r="AG16" s="95">
        <v>4276</v>
      </c>
      <c r="AH16" s="95">
        <v>0</v>
      </c>
      <c r="AI16" s="95">
        <v>0</v>
      </c>
      <c r="AJ16" s="105">
        <f t="shared" si="9"/>
        <v>6588</v>
      </c>
      <c r="AK16" s="95">
        <v>3289</v>
      </c>
      <c r="AL16" s="95">
        <v>0</v>
      </c>
      <c r="AM16" s="95">
        <v>177</v>
      </c>
      <c r="AN16" s="95">
        <v>2</v>
      </c>
      <c r="AO16" s="95">
        <v>0</v>
      </c>
      <c r="AP16" s="95">
        <v>0</v>
      </c>
      <c r="AQ16" s="95">
        <v>492</v>
      </c>
      <c r="AR16" s="95">
        <v>318</v>
      </c>
      <c r="AS16" s="95">
        <v>2310</v>
      </c>
      <c r="AT16" s="105">
        <f t="shared" si="10"/>
        <v>1017</v>
      </c>
      <c r="AU16" s="95">
        <v>971</v>
      </c>
      <c r="AV16" s="95">
        <v>6</v>
      </c>
      <c r="AW16" s="95">
        <v>40</v>
      </c>
      <c r="AX16" s="95">
        <v>0</v>
      </c>
      <c r="AY16" s="95">
        <v>0</v>
      </c>
      <c r="AZ16" s="105">
        <f t="shared" si="11"/>
        <v>1389</v>
      </c>
      <c r="BA16" s="95">
        <v>276</v>
      </c>
      <c r="BB16" s="95">
        <v>1113</v>
      </c>
      <c r="BC16" s="95">
        <v>0</v>
      </c>
    </row>
    <row r="17" spans="1:55" s="94" customFormat="1" ht="11.25">
      <c r="A17" s="106" t="s">
        <v>147</v>
      </c>
      <c r="B17" s="107" t="s">
        <v>311</v>
      </c>
      <c r="C17" s="98" t="s">
        <v>301</v>
      </c>
      <c r="D17" s="105">
        <f t="shared" si="0"/>
        <v>905385</v>
      </c>
      <c r="E17" s="105">
        <f t="shared" si="1"/>
        <v>3462</v>
      </c>
      <c r="F17" s="95">
        <v>3075</v>
      </c>
      <c r="G17" s="95">
        <v>387</v>
      </c>
      <c r="H17" s="105">
        <f t="shared" si="2"/>
        <v>164279</v>
      </c>
      <c r="I17" s="95">
        <v>113789</v>
      </c>
      <c r="J17" s="95">
        <v>50490</v>
      </c>
      <c r="K17" s="105">
        <f t="shared" si="3"/>
        <v>737644</v>
      </c>
      <c r="L17" s="95">
        <v>70882</v>
      </c>
      <c r="M17" s="95">
        <v>666762</v>
      </c>
      <c r="N17" s="105">
        <f t="shared" si="4"/>
        <v>906508</v>
      </c>
      <c r="O17" s="105">
        <f t="shared" si="5"/>
        <v>187746</v>
      </c>
      <c r="P17" s="95">
        <v>181591</v>
      </c>
      <c r="Q17" s="95">
        <v>0</v>
      </c>
      <c r="R17" s="95">
        <v>0</v>
      </c>
      <c r="S17" s="95">
        <v>6155</v>
      </c>
      <c r="T17" s="95">
        <v>0</v>
      </c>
      <c r="U17" s="95">
        <v>0</v>
      </c>
      <c r="V17" s="105">
        <f t="shared" si="6"/>
        <v>717639</v>
      </c>
      <c r="W17" s="95">
        <v>698529</v>
      </c>
      <c r="X17" s="95">
        <v>0</v>
      </c>
      <c r="Y17" s="95">
        <v>0</v>
      </c>
      <c r="Z17" s="95">
        <v>19110</v>
      </c>
      <c r="AA17" s="95">
        <v>0</v>
      </c>
      <c r="AB17" s="95">
        <v>0</v>
      </c>
      <c r="AC17" s="105">
        <f t="shared" si="7"/>
        <v>1123</v>
      </c>
      <c r="AD17" s="95">
        <v>1123</v>
      </c>
      <c r="AE17" s="95">
        <v>0</v>
      </c>
      <c r="AF17" s="105">
        <f t="shared" si="8"/>
        <v>16903</v>
      </c>
      <c r="AG17" s="95">
        <v>16903</v>
      </c>
      <c r="AH17" s="95">
        <v>0</v>
      </c>
      <c r="AI17" s="95">
        <v>0</v>
      </c>
      <c r="AJ17" s="105">
        <f t="shared" si="9"/>
        <v>44787</v>
      </c>
      <c r="AK17" s="95">
        <v>29117</v>
      </c>
      <c r="AL17" s="95">
        <v>68</v>
      </c>
      <c r="AM17" s="95">
        <v>11368</v>
      </c>
      <c r="AN17" s="95">
        <v>995</v>
      </c>
      <c r="AO17" s="95">
        <v>0</v>
      </c>
      <c r="AP17" s="95">
        <v>1043</v>
      </c>
      <c r="AQ17" s="95">
        <v>602</v>
      </c>
      <c r="AR17" s="95">
        <v>152</v>
      </c>
      <c r="AS17" s="95">
        <v>1442</v>
      </c>
      <c r="AT17" s="105">
        <f t="shared" si="10"/>
        <v>6636</v>
      </c>
      <c r="AU17" s="95">
        <v>1301</v>
      </c>
      <c r="AV17" s="95">
        <v>0</v>
      </c>
      <c r="AW17" s="95">
        <v>5335</v>
      </c>
      <c r="AX17" s="95">
        <v>0</v>
      </c>
      <c r="AY17" s="95">
        <v>0</v>
      </c>
      <c r="AZ17" s="105">
        <f t="shared" si="11"/>
        <v>717</v>
      </c>
      <c r="BA17" s="95">
        <v>717</v>
      </c>
      <c r="BB17" s="95">
        <v>0</v>
      </c>
      <c r="BC17" s="95">
        <v>0</v>
      </c>
    </row>
    <row r="18" spans="1:55" s="94" customFormat="1" ht="11.25">
      <c r="A18" s="106" t="s">
        <v>146</v>
      </c>
      <c r="B18" s="107" t="s">
        <v>312</v>
      </c>
      <c r="C18" s="98" t="s">
        <v>301</v>
      </c>
      <c r="D18" s="105">
        <f t="shared" si="0"/>
        <v>927541</v>
      </c>
      <c r="E18" s="105">
        <f t="shared" si="1"/>
        <v>59693</v>
      </c>
      <c r="F18" s="95">
        <v>33002</v>
      </c>
      <c r="G18" s="95">
        <v>26691</v>
      </c>
      <c r="H18" s="105">
        <f t="shared" si="2"/>
        <v>114023</v>
      </c>
      <c r="I18" s="95">
        <v>92499</v>
      </c>
      <c r="J18" s="95">
        <v>21524</v>
      </c>
      <c r="K18" s="105">
        <f t="shared" si="3"/>
        <v>753825</v>
      </c>
      <c r="L18" s="95">
        <v>81978</v>
      </c>
      <c r="M18" s="95">
        <v>671847</v>
      </c>
      <c r="N18" s="105">
        <f t="shared" si="4"/>
        <v>935888</v>
      </c>
      <c r="O18" s="105">
        <f t="shared" si="5"/>
        <v>207892</v>
      </c>
      <c r="P18" s="95">
        <v>205414</v>
      </c>
      <c r="Q18" s="95">
        <v>0</v>
      </c>
      <c r="R18" s="95">
        <v>0</v>
      </c>
      <c r="S18" s="95">
        <v>2478</v>
      </c>
      <c r="T18" s="95">
        <v>0</v>
      </c>
      <c r="U18" s="95">
        <v>0</v>
      </c>
      <c r="V18" s="105">
        <f t="shared" si="6"/>
        <v>722893</v>
      </c>
      <c r="W18" s="95">
        <v>711390</v>
      </c>
      <c r="X18" s="95">
        <v>0</v>
      </c>
      <c r="Y18" s="95">
        <v>0</v>
      </c>
      <c r="Z18" s="95">
        <v>11503</v>
      </c>
      <c r="AA18" s="95">
        <v>0</v>
      </c>
      <c r="AB18" s="95">
        <v>0</v>
      </c>
      <c r="AC18" s="105">
        <f t="shared" si="7"/>
        <v>5103</v>
      </c>
      <c r="AD18" s="95">
        <v>5103</v>
      </c>
      <c r="AE18" s="95">
        <v>0</v>
      </c>
      <c r="AF18" s="105">
        <f t="shared" si="8"/>
        <v>24084</v>
      </c>
      <c r="AG18" s="95">
        <v>24084</v>
      </c>
      <c r="AH18" s="95">
        <v>0</v>
      </c>
      <c r="AI18" s="95">
        <v>0</v>
      </c>
      <c r="AJ18" s="105">
        <f t="shared" si="9"/>
        <v>42630</v>
      </c>
      <c r="AK18" s="95">
        <v>19879</v>
      </c>
      <c r="AL18" s="95">
        <v>0</v>
      </c>
      <c r="AM18" s="95">
        <v>14682</v>
      </c>
      <c r="AN18" s="95">
        <v>5113</v>
      </c>
      <c r="AO18" s="95">
        <v>0</v>
      </c>
      <c r="AP18" s="95">
        <v>0</v>
      </c>
      <c r="AQ18" s="95">
        <v>1514</v>
      </c>
      <c r="AR18" s="95">
        <v>1089</v>
      </c>
      <c r="AS18" s="95">
        <v>353</v>
      </c>
      <c r="AT18" s="105">
        <f t="shared" si="10"/>
        <v>1679</v>
      </c>
      <c r="AU18" s="95">
        <v>1333</v>
      </c>
      <c r="AV18" s="95">
        <v>0</v>
      </c>
      <c r="AW18" s="95">
        <v>337</v>
      </c>
      <c r="AX18" s="95">
        <v>9</v>
      </c>
      <c r="AY18" s="95">
        <v>0</v>
      </c>
      <c r="AZ18" s="105">
        <f t="shared" si="11"/>
        <v>1745</v>
      </c>
      <c r="BA18" s="95">
        <v>1745</v>
      </c>
      <c r="BB18" s="95">
        <v>0</v>
      </c>
      <c r="BC18" s="95">
        <v>0</v>
      </c>
    </row>
    <row r="19" spans="1:55" s="94" customFormat="1" ht="11.25">
      <c r="A19" s="106" t="s">
        <v>145</v>
      </c>
      <c r="B19" s="107" t="s">
        <v>314</v>
      </c>
      <c r="C19" s="98" t="s">
        <v>301</v>
      </c>
      <c r="D19" s="105">
        <f t="shared" si="0"/>
        <v>171011</v>
      </c>
      <c r="E19" s="105">
        <f t="shared" si="1"/>
        <v>14511</v>
      </c>
      <c r="F19" s="95">
        <v>13439</v>
      </c>
      <c r="G19" s="95">
        <v>1072</v>
      </c>
      <c r="H19" s="105">
        <f t="shared" si="2"/>
        <v>57370</v>
      </c>
      <c r="I19" s="95">
        <v>40192</v>
      </c>
      <c r="J19" s="95">
        <v>17178</v>
      </c>
      <c r="K19" s="105">
        <f t="shared" si="3"/>
        <v>99130</v>
      </c>
      <c r="L19" s="95">
        <v>167</v>
      </c>
      <c r="M19" s="95">
        <v>98963</v>
      </c>
      <c r="N19" s="105">
        <f t="shared" si="4"/>
        <v>170686</v>
      </c>
      <c r="O19" s="105">
        <f t="shared" si="5"/>
        <v>53798</v>
      </c>
      <c r="P19" s="95">
        <v>28960</v>
      </c>
      <c r="Q19" s="95">
        <v>0</v>
      </c>
      <c r="R19" s="95">
        <v>0</v>
      </c>
      <c r="S19" s="95">
        <v>11808</v>
      </c>
      <c r="T19" s="95">
        <v>0</v>
      </c>
      <c r="U19" s="95">
        <v>13030</v>
      </c>
      <c r="V19" s="105">
        <f t="shared" si="6"/>
        <v>116554</v>
      </c>
      <c r="W19" s="95">
        <v>59866</v>
      </c>
      <c r="X19" s="95">
        <v>0</v>
      </c>
      <c r="Y19" s="95">
        <v>0</v>
      </c>
      <c r="Z19" s="95">
        <v>42299</v>
      </c>
      <c r="AA19" s="95">
        <v>0</v>
      </c>
      <c r="AB19" s="95">
        <v>14389</v>
      </c>
      <c r="AC19" s="105">
        <f t="shared" si="7"/>
        <v>334</v>
      </c>
      <c r="AD19" s="95">
        <v>313</v>
      </c>
      <c r="AE19" s="95">
        <v>21</v>
      </c>
      <c r="AF19" s="105">
        <f t="shared" si="8"/>
        <v>3668</v>
      </c>
      <c r="AG19" s="95">
        <v>3668</v>
      </c>
      <c r="AH19" s="95">
        <v>0</v>
      </c>
      <c r="AI19" s="95">
        <v>0</v>
      </c>
      <c r="AJ19" s="105">
        <f t="shared" si="9"/>
        <v>3660</v>
      </c>
      <c r="AK19" s="95">
        <v>7</v>
      </c>
      <c r="AL19" s="95">
        <v>0</v>
      </c>
      <c r="AM19" s="95">
        <v>589</v>
      </c>
      <c r="AN19" s="95">
        <v>0</v>
      </c>
      <c r="AO19" s="95">
        <v>0</v>
      </c>
      <c r="AP19" s="95">
        <v>2049</v>
      </c>
      <c r="AQ19" s="95">
        <v>164</v>
      </c>
      <c r="AR19" s="95">
        <v>0</v>
      </c>
      <c r="AS19" s="95">
        <v>851</v>
      </c>
      <c r="AT19" s="105">
        <f t="shared" si="10"/>
        <v>9</v>
      </c>
      <c r="AU19" s="95">
        <v>9</v>
      </c>
      <c r="AV19" s="95">
        <v>0</v>
      </c>
      <c r="AW19" s="95">
        <v>0</v>
      </c>
      <c r="AX19" s="95">
        <v>0</v>
      </c>
      <c r="AY19" s="95">
        <v>0</v>
      </c>
      <c r="AZ19" s="105">
        <f t="shared" si="11"/>
        <v>75</v>
      </c>
      <c r="BA19" s="95">
        <v>75</v>
      </c>
      <c r="BB19" s="95">
        <v>0</v>
      </c>
      <c r="BC19" s="95">
        <v>0</v>
      </c>
    </row>
    <row r="20" spans="1:55" s="94" customFormat="1" ht="11.25">
      <c r="A20" s="106" t="s">
        <v>144</v>
      </c>
      <c r="B20" s="107" t="s">
        <v>315</v>
      </c>
      <c r="C20" s="98" t="s">
        <v>301</v>
      </c>
      <c r="D20" s="105">
        <f t="shared" si="0"/>
        <v>421145</v>
      </c>
      <c r="E20" s="105">
        <f t="shared" si="1"/>
        <v>72037</v>
      </c>
      <c r="F20" s="95">
        <v>26042</v>
      </c>
      <c r="G20" s="95">
        <v>45995</v>
      </c>
      <c r="H20" s="105">
        <f t="shared" si="2"/>
        <v>160605</v>
      </c>
      <c r="I20" s="95">
        <v>41581</v>
      </c>
      <c r="J20" s="95">
        <v>119024</v>
      </c>
      <c r="K20" s="105">
        <f t="shared" si="3"/>
        <v>188503</v>
      </c>
      <c r="L20" s="95">
        <v>3921</v>
      </c>
      <c r="M20" s="95">
        <v>184582</v>
      </c>
      <c r="N20" s="105">
        <f t="shared" si="4"/>
        <v>421379</v>
      </c>
      <c r="O20" s="105">
        <f t="shared" si="5"/>
        <v>71544</v>
      </c>
      <c r="P20" s="95">
        <v>40312</v>
      </c>
      <c r="Q20" s="95">
        <v>0</v>
      </c>
      <c r="R20" s="95">
        <v>0</v>
      </c>
      <c r="S20" s="95">
        <v>31232</v>
      </c>
      <c r="T20" s="95">
        <v>0</v>
      </c>
      <c r="U20" s="95">
        <v>0</v>
      </c>
      <c r="V20" s="105">
        <f t="shared" si="6"/>
        <v>349601</v>
      </c>
      <c r="W20" s="95">
        <v>210494</v>
      </c>
      <c r="X20" s="95">
        <v>0</v>
      </c>
      <c r="Y20" s="95">
        <v>0</v>
      </c>
      <c r="Z20" s="95">
        <v>139107</v>
      </c>
      <c r="AA20" s="95">
        <v>0</v>
      </c>
      <c r="AB20" s="95">
        <v>0</v>
      </c>
      <c r="AC20" s="105">
        <f t="shared" si="7"/>
        <v>234</v>
      </c>
      <c r="AD20" s="95">
        <v>234</v>
      </c>
      <c r="AE20" s="95">
        <v>0</v>
      </c>
      <c r="AF20" s="105">
        <f t="shared" si="8"/>
        <v>6920</v>
      </c>
      <c r="AG20" s="95">
        <v>6920</v>
      </c>
      <c r="AH20" s="95">
        <v>0</v>
      </c>
      <c r="AI20" s="95">
        <v>0</v>
      </c>
      <c r="AJ20" s="105">
        <f t="shared" si="9"/>
        <v>20089</v>
      </c>
      <c r="AK20" s="95">
        <v>13182</v>
      </c>
      <c r="AL20" s="95">
        <v>0</v>
      </c>
      <c r="AM20" s="95">
        <v>5253</v>
      </c>
      <c r="AN20" s="95">
        <v>0</v>
      </c>
      <c r="AO20" s="95">
        <v>0</v>
      </c>
      <c r="AP20" s="95">
        <v>0</v>
      </c>
      <c r="AQ20" s="95">
        <v>828</v>
      </c>
      <c r="AR20" s="95">
        <v>646</v>
      </c>
      <c r="AS20" s="95">
        <v>180</v>
      </c>
      <c r="AT20" s="105">
        <f t="shared" si="10"/>
        <v>386</v>
      </c>
      <c r="AU20" s="95">
        <v>13</v>
      </c>
      <c r="AV20" s="95">
        <v>0</v>
      </c>
      <c r="AW20" s="95">
        <v>373</v>
      </c>
      <c r="AX20" s="95">
        <v>0</v>
      </c>
      <c r="AY20" s="95">
        <v>0</v>
      </c>
      <c r="AZ20" s="105">
        <f t="shared" si="11"/>
        <v>0</v>
      </c>
      <c r="BA20" s="95">
        <v>0</v>
      </c>
      <c r="BB20" s="95">
        <v>0</v>
      </c>
      <c r="BC20" s="95">
        <v>0</v>
      </c>
    </row>
    <row r="21" spans="1:55" s="94" customFormat="1" ht="11.25">
      <c r="A21" s="106" t="s">
        <v>143</v>
      </c>
      <c r="B21" s="107" t="s">
        <v>316</v>
      </c>
      <c r="C21" s="98" t="s">
        <v>301</v>
      </c>
      <c r="D21" s="105">
        <f t="shared" si="0"/>
        <v>631922</v>
      </c>
      <c r="E21" s="105">
        <f t="shared" si="1"/>
        <v>5807</v>
      </c>
      <c r="F21" s="95">
        <v>5776</v>
      </c>
      <c r="G21" s="95">
        <v>31</v>
      </c>
      <c r="H21" s="105">
        <f t="shared" si="2"/>
        <v>236312</v>
      </c>
      <c r="I21" s="95">
        <v>167125</v>
      </c>
      <c r="J21" s="95">
        <v>69187</v>
      </c>
      <c r="K21" s="105">
        <f t="shared" si="3"/>
        <v>389803</v>
      </c>
      <c r="L21" s="95">
        <v>20155</v>
      </c>
      <c r="M21" s="95">
        <v>369648</v>
      </c>
      <c r="N21" s="105">
        <f t="shared" si="4"/>
        <v>632364</v>
      </c>
      <c r="O21" s="105">
        <f t="shared" si="5"/>
        <v>193056</v>
      </c>
      <c r="P21" s="95">
        <v>180484</v>
      </c>
      <c r="Q21" s="95">
        <v>0</v>
      </c>
      <c r="R21" s="95">
        <v>0</v>
      </c>
      <c r="S21" s="95">
        <v>12572</v>
      </c>
      <c r="T21" s="95">
        <v>0</v>
      </c>
      <c r="U21" s="95">
        <v>0</v>
      </c>
      <c r="V21" s="105">
        <f t="shared" si="6"/>
        <v>438866</v>
      </c>
      <c r="W21" s="95">
        <v>394718</v>
      </c>
      <c r="X21" s="95">
        <v>302</v>
      </c>
      <c r="Y21" s="95">
        <v>0</v>
      </c>
      <c r="Z21" s="95">
        <v>43837</v>
      </c>
      <c r="AA21" s="95">
        <v>0</v>
      </c>
      <c r="AB21" s="95">
        <v>9</v>
      </c>
      <c r="AC21" s="105">
        <f t="shared" si="7"/>
        <v>442</v>
      </c>
      <c r="AD21" s="95">
        <v>432</v>
      </c>
      <c r="AE21" s="95">
        <v>10</v>
      </c>
      <c r="AF21" s="105">
        <f t="shared" si="8"/>
        <v>22939</v>
      </c>
      <c r="AG21" s="95">
        <v>22939</v>
      </c>
      <c r="AH21" s="95">
        <v>0</v>
      </c>
      <c r="AI21" s="95">
        <v>0</v>
      </c>
      <c r="AJ21" s="105">
        <f t="shared" si="9"/>
        <v>29057</v>
      </c>
      <c r="AK21" s="95">
        <v>5279</v>
      </c>
      <c r="AL21" s="95">
        <v>2604</v>
      </c>
      <c r="AM21" s="95">
        <v>20107</v>
      </c>
      <c r="AN21" s="95">
        <v>336</v>
      </c>
      <c r="AO21" s="95">
        <v>0</v>
      </c>
      <c r="AP21" s="95">
        <v>0</v>
      </c>
      <c r="AQ21" s="95">
        <v>71</v>
      </c>
      <c r="AR21" s="95">
        <v>660</v>
      </c>
      <c r="AS21" s="95">
        <v>0</v>
      </c>
      <c r="AT21" s="105">
        <f t="shared" si="10"/>
        <v>2214</v>
      </c>
      <c r="AU21" s="95">
        <v>797</v>
      </c>
      <c r="AV21" s="95">
        <v>968</v>
      </c>
      <c r="AW21" s="95">
        <v>449</v>
      </c>
      <c r="AX21" s="95">
        <v>0</v>
      </c>
      <c r="AY21" s="95">
        <v>0</v>
      </c>
      <c r="AZ21" s="105">
        <f t="shared" si="11"/>
        <v>1358</v>
      </c>
      <c r="BA21" s="95">
        <v>1056</v>
      </c>
      <c r="BB21" s="95">
        <v>302</v>
      </c>
      <c r="BC21" s="95">
        <v>0</v>
      </c>
    </row>
    <row r="22" spans="1:55" s="94" customFormat="1" ht="11.25">
      <c r="A22" s="106" t="s">
        <v>142</v>
      </c>
      <c r="B22" s="107" t="s">
        <v>317</v>
      </c>
      <c r="C22" s="98" t="s">
        <v>301</v>
      </c>
      <c r="D22" s="105">
        <f t="shared" si="0"/>
        <v>197087</v>
      </c>
      <c r="E22" s="105">
        <f t="shared" si="1"/>
        <v>0</v>
      </c>
      <c r="F22" s="95">
        <v>0</v>
      </c>
      <c r="G22" s="95">
        <v>0</v>
      </c>
      <c r="H22" s="105">
        <f t="shared" si="2"/>
        <v>51576</v>
      </c>
      <c r="I22" s="95">
        <v>37862</v>
      </c>
      <c r="J22" s="95">
        <v>13714</v>
      </c>
      <c r="K22" s="105">
        <f t="shared" si="3"/>
        <v>145511</v>
      </c>
      <c r="L22" s="95">
        <v>26618</v>
      </c>
      <c r="M22" s="95">
        <v>118893</v>
      </c>
      <c r="N22" s="105">
        <f t="shared" si="4"/>
        <v>197636</v>
      </c>
      <c r="O22" s="105">
        <f t="shared" si="5"/>
        <v>64480</v>
      </c>
      <c r="P22" s="95">
        <v>64480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105">
        <f t="shared" si="6"/>
        <v>132607</v>
      </c>
      <c r="W22" s="95">
        <v>116046</v>
      </c>
      <c r="X22" s="95">
        <v>0</v>
      </c>
      <c r="Y22" s="95">
        <v>0</v>
      </c>
      <c r="Z22" s="95">
        <v>16561</v>
      </c>
      <c r="AA22" s="95">
        <v>0</v>
      </c>
      <c r="AB22" s="95">
        <v>0</v>
      </c>
      <c r="AC22" s="105">
        <f t="shared" si="7"/>
        <v>549</v>
      </c>
      <c r="AD22" s="95">
        <v>333</v>
      </c>
      <c r="AE22" s="95">
        <v>216</v>
      </c>
      <c r="AF22" s="105">
        <f t="shared" si="8"/>
        <v>832</v>
      </c>
      <c r="AG22" s="95">
        <v>832</v>
      </c>
      <c r="AH22" s="95">
        <v>0</v>
      </c>
      <c r="AI22" s="95">
        <v>0</v>
      </c>
      <c r="AJ22" s="105">
        <f t="shared" si="9"/>
        <v>5437</v>
      </c>
      <c r="AK22" s="95">
        <v>4075</v>
      </c>
      <c r="AL22" s="95">
        <v>829</v>
      </c>
      <c r="AM22" s="95">
        <v>59</v>
      </c>
      <c r="AN22" s="95">
        <v>0</v>
      </c>
      <c r="AO22" s="95">
        <v>0</v>
      </c>
      <c r="AP22" s="95">
        <v>115</v>
      </c>
      <c r="AQ22" s="95">
        <v>0</v>
      </c>
      <c r="AR22" s="95">
        <v>71</v>
      </c>
      <c r="AS22" s="95">
        <v>288</v>
      </c>
      <c r="AT22" s="105">
        <f t="shared" si="10"/>
        <v>299</v>
      </c>
      <c r="AU22" s="95">
        <v>299</v>
      </c>
      <c r="AV22" s="95">
        <v>0</v>
      </c>
      <c r="AW22" s="95">
        <v>0</v>
      </c>
      <c r="AX22" s="95">
        <v>0</v>
      </c>
      <c r="AY22" s="95">
        <v>0</v>
      </c>
      <c r="AZ22" s="105">
        <f t="shared" si="11"/>
        <v>551</v>
      </c>
      <c r="BA22" s="95">
        <v>551</v>
      </c>
      <c r="BB22" s="95">
        <v>0</v>
      </c>
      <c r="BC22" s="95">
        <v>0</v>
      </c>
    </row>
    <row r="23" spans="1:55" s="94" customFormat="1" ht="11.25">
      <c r="A23" s="106" t="s">
        <v>141</v>
      </c>
      <c r="B23" s="107" t="s">
        <v>318</v>
      </c>
      <c r="C23" s="98" t="s">
        <v>301</v>
      </c>
      <c r="D23" s="105">
        <f t="shared" si="0"/>
        <v>183553</v>
      </c>
      <c r="E23" s="105">
        <f t="shared" si="1"/>
        <v>0</v>
      </c>
      <c r="F23" s="95">
        <v>0</v>
      </c>
      <c r="G23" s="95">
        <v>0</v>
      </c>
      <c r="H23" s="105">
        <f t="shared" si="2"/>
        <v>0</v>
      </c>
      <c r="I23" s="95">
        <v>0</v>
      </c>
      <c r="J23" s="95">
        <v>0</v>
      </c>
      <c r="K23" s="105">
        <f t="shared" si="3"/>
        <v>183553</v>
      </c>
      <c r="L23" s="95">
        <v>33646</v>
      </c>
      <c r="M23" s="95">
        <v>149907</v>
      </c>
      <c r="N23" s="105">
        <f t="shared" si="4"/>
        <v>183259</v>
      </c>
      <c r="O23" s="105">
        <f t="shared" si="5"/>
        <v>33345</v>
      </c>
      <c r="P23" s="95">
        <v>31101</v>
      </c>
      <c r="Q23" s="95">
        <v>0</v>
      </c>
      <c r="R23" s="95">
        <v>2244</v>
      </c>
      <c r="S23" s="95">
        <v>0</v>
      </c>
      <c r="T23" s="95">
        <v>0</v>
      </c>
      <c r="U23" s="95">
        <v>0</v>
      </c>
      <c r="V23" s="105">
        <f t="shared" si="6"/>
        <v>149907</v>
      </c>
      <c r="W23" s="95">
        <v>148199</v>
      </c>
      <c r="X23" s="95">
        <v>0</v>
      </c>
      <c r="Y23" s="95">
        <v>1708</v>
      </c>
      <c r="Z23" s="95">
        <v>0</v>
      </c>
      <c r="AA23" s="95">
        <v>0</v>
      </c>
      <c r="AB23" s="95">
        <v>0</v>
      </c>
      <c r="AC23" s="105">
        <f t="shared" si="7"/>
        <v>7</v>
      </c>
      <c r="AD23" s="95">
        <v>7</v>
      </c>
      <c r="AE23" s="95">
        <v>0</v>
      </c>
      <c r="AF23" s="105">
        <f t="shared" si="8"/>
        <v>15349</v>
      </c>
      <c r="AG23" s="95">
        <v>15349</v>
      </c>
      <c r="AH23" s="95">
        <v>0</v>
      </c>
      <c r="AI23" s="95">
        <v>0</v>
      </c>
      <c r="AJ23" s="105">
        <f t="shared" si="9"/>
        <v>46444</v>
      </c>
      <c r="AK23" s="95">
        <v>31421</v>
      </c>
      <c r="AL23" s="95">
        <v>352</v>
      </c>
      <c r="AM23" s="95">
        <v>9720</v>
      </c>
      <c r="AN23" s="95">
        <v>0</v>
      </c>
      <c r="AO23" s="95">
        <v>0</v>
      </c>
      <c r="AP23" s="95">
        <v>0</v>
      </c>
      <c r="AQ23" s="95">
        <v>336</v>
      </c>
      <c r="AR23" s="95">
        <v>4555</v>
      </c>
      <c r="AS23" s="95">
        <v>60</v>
      </c>
      <c r="AT23" s="105">
        <f t="shared" si="10"/>
        <v>2089</v>
      </c>
      <c r="AU23" s="95">
        <v>678</v>
      </c>
      <c r="AV23" s="95">
        <v>0</v>
      </c>
      <c r="AW23" s="95">
        <v>1406</v>
      </c>
      <c r="AX23" s="95">
        <v>0</v>
      </c>
      <c r="AY23" s="95">
        <v>5</v>
      </c>
      <c r="AZ23" s="105">
        <f t="shared" si="11"/>
        <v>437</v>
      </c>
      <c r="BA23" s="95">
        <v>432</v>
      </c>
      <c r="BB23" s="95">
        <v>0</v>
      </c>
      <c r="BC23" s="95">
        <v>5</v>
      </c>
    </row>
    <row r="24" spans="1:55" s="94" customFormat="1" ht="11.25">
      <c r="A24" s="106" t="s">
        <v>140</v>
      </c>
      <c r="B24" s="107" t="s">
        <v>319</v>
      </c>
      <c r="C24" s="98" t="s">
        <v>301</v>
      </c>
      <c r="D24" s="105">
        <f t="shared" si="0"/>
        <v>184584</v>
      </c>
      <c r="E24" s="105">
        <f t="shared" si="1"/>
        <v>0</v>
      </c>
      <c r="F24" s="95">
        <v>0</v>
      </c>
      <c r="G24" s="95">
        <v>0</v>
      </c>
      <c r="H24" s="105">
        <f t="shared" si="2"/>
        <v>386</v>
      </c>
      <c r="I24" s="95">
        <v>105</v>
      </c>
      <c r="J24" s="95">
        <v>281</v>
      </c>
      <c r="K24" s="105">
        <f t="shared" si="3"/>
        <v>184198</v>
      </c>
      <c r="L24" s="95">
        <v>48631</v>
      </c>
      <c r="M24" s="95">
        <v>135567</v>
      </c>
      <c r="N24" s="105">
        <f t="shared" si="4"/>
        <v>186346</v>
      </c>
      <c r="O24" s="105">
        <f t="shared" si="5"/>
        <v>48610</v>
      </c>
      <c r="P24" s="95">
        <v>31828</v>
      </c>
      <c r="Q24" s="95">
        <v>0</v>
      </c>
      <c r="R24" s="95">
        <v>0</v>
      </c>
      <c r="S24" s="95">
        <v>16772</v>
      </c>
      <c r="T24" s="95">
        <v>0</v>
      </c>
      <c r="U24" s="95">
        <v>10</v>
      </c>
      <c r="V24" s="105">
        <f t="shared" si="6"/>
        <v>136340</v>
      </c>
      <c r="W24" s="95">
        <v>69869</v>
      </c>
      <c r="X24" s="95">
        <v>0</v>
      </c>
      <c r="Y24" s="95">
        <v>0</v>
      </c>
      <c r="Z24" s="95">
        <v>66170</v>
      </c>
      <c r="AA24" s="95">
        <v>281</v>
      </c>
      <c r="AB24" s="95">
        <v>20</v>
      </c>
      <c r="AC24" s="105">
        <f t="shared" si="7"/>
        <v>1396</v>
      </c>
      <c r="AD24" s="95">
        <v>1280</v>
      </c>
      <c r="AE24" s="95">
        <v>116</v>
      </c>
      <c r="AF24" s="105">
        <f t="shared" si="8"/>
        <v>1200</v>
      </c>
      <c r="AG24" s="95">
        <v>1200</v>
      </c>
      <c r="AH24" s="95">
        <v>0</v>
      </c>
      <c r="AI24" s="95">
        <v>0</v>
      </c>
      <c r="AJ24" s="105">
        <f t="shared" si="9"/>
        <v>2644</v>
      </c>
      <c r="AK24" s="95">
        <v>1459</v>
      </c>
      <c r="AL24" s="95">
        <v>181</v>
      </c>
      <c r="AM24" s="95">
        <v>883</v>
      </c>
      <c r="AN24" s="95">
        <v>0</v>
      </c>
      <c r="AO24" s="95">
        <v>0</v>
      </c>
      <c r="AP24" s="95">
        <v>0</v>
      </c>
      <c r="AQ24" s="95">
        <v>34</v>
      </c>
      <c r="AR24" s="95">
        <v>0</v>
      </c>
      <c r="AS24" s="95">
        <v>87</v>
      </c>
      <c r="AT24" s="105">
        <f t="shared" si="10"/>
        <v>257</v>
      </c>
      <c r="AU24" s="95">
        <v>196</v>
      </c>
      <c r="AV24" s="95">
        <v>0</v>
      </c>
      <c r="AW24" s="95">
        <v>61</v>
      </c>
      <c r="AX24" s="95">
        <v>0</v>
      </c>
      <c r="AY24" s="95">
        <v>0</v>
      </c>
      <c r="AZ24" s="105">
        <f t="shared" si="11"/>
        <v>181</v>
      </c>
      <c r="BA24" s="95">
        <v>181</v>
      </c>
      <c r="BB24" s="95">
        <v>0</v>
      </c>
      <c r="BC24" s="95">
        <v>0</v>
      </c>
    </row>
    <row r="25" spans="1:55" s="94" customFormat="1" ht="11.25">
      <c r="A25" s="106" t="s">
        <v>139</v>
      </c>
      <c r="B25" s="107" t="s">
        <v>320</v>
      </c>
      <c r="C25" s="98" t="s">
        <v>301</v>
      </c>
      <c r="D25" s="105">
        <f t="shared" si="0"/>
        <v>174067</v>
      </c>
      <c r="E25" s="105">
        <f t="shared" si="1"/>
        <v>11467</v>
      </c>
      <c r="F25" s="95">
        <v>584</v>
      </c>
      <c r="G25" s="95">
        <v>10883</v>
      </c>
      <c r="H25" s="105">
        <f t="shared" si="2"/>
        <v>0</v>
      </c>
      <c r="I25" s="95">
        <v>0</v>
      </c>
      <c r="J25" s="95">
        <v>0</v>
      </c>
      <c r="K25" s="105">
        <f t="shared" si="3"/>
        <v>162600</v>
      </c>
      <c r="L25" s="95">
        <v>23590</v>
      </c>
      <c r="M25" s="95">
        <v>139010</v>
      </c>
      <c r="N25" s="105">
        <f t="shared" si="4"/>
        <v>174070</v>
      </c>
      <c r="O25" s="105">
        <f t="shared" si="5"/>
        <v>24174</v>
      </c>
      <c r="P25" s="95">
        <v>24174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105">
        <f t="shared" si="6"/>
        <v>149893</v>
      </c>
      <c r="W25" s="95">
        <v>147779</v>
      </c>
      <c r="X25" s="95">
        <v>0</v>
      </c>
      <c r="Y25" s="95">
        <v>0</v>
      </c>
      <c r="Z25" s="95">
        <v>0</v>
      </c>
      <c r="AA25" s="95">
        <v>2114</v>
      </c>
      <c r="AB25" s="95">
        <v>0</v>
      </c>
      <c r="AC25" s="105">
        <f t="shared" si="7"/>
        <v>3</v>
      </c>
      <c r="AD25" s="95">
        <v>3</v>
      </c>
      <c r="AE25" s="95">
        <v>0</v>
      </c>
      <c r="AF25" s="105">
        <f t="shared" si="8"/>
        <v>4451</v>
      </c>
      <c r="AG25" s="95">
        <v>4451</v>
      </c>
      <c r="AH25" s="95">
        <v>0</v>
      </c>
      <c r="AI25" s="95">
        <v>0</v>
      </c>
      <c r="AJ25" s="105">
        <f t="shared" si="9"/>
        <v>8594</v>
      </c>
      <c r="AK25" s="95">
        <v>4150</v>
      </c>
      <c r="AL25" s="95">
        <v>200</v>
      </c>
      <c r="AM25" s="95">
        <v>886</v>
      </c>
      <c r="AN25" s="95">
        <v>230</v>
      </c>
      <c r="AO25" s="95">
        <v>0</v>
      </c>
      <c r="AP25" s="95">
        <v>0</v>
      </c>
      <c r="AQ25" s="95">
        <v>503</v>
      </c>
      <c r="AR25" s="95">
        <v>0</v>
      </c>
      <c r="AS25" s="95">
        <v>2625</v>
      </c>
      <c r="AT25" s="105">
        <f t="shared" si="10"/>
        <v>215</v>
      </c>
      <c r="AU25" s="95">
        <v>207</v>
      </c>
      <c r="AV25" s="95">
        <v>0</v>
      </c>
      <c r="AW25" s="95">
        <v>8</v>
      </c>
      <c r="AX25" s="95">
        <v>0</v>
      </c>
      <c r="AY25" s="95">
        <v>0</v>
      </c>
      <c r="AZ25" s="105">
        <f t="shared" si="11"/>
        <v>285</v>
      </c>
      <c r="BA25" s="95">
        <v>285</v>
      </c>
      <c r="BB25" s="95">
        <v>0</v>
      </c>
      <c r="BC25" s="95">
        <v>0</v>
      </c>
    </row>
    <row r="26" spans="1:55" s="94" customFormat="1" ht="11.25">
      <c r="A26" s="106" t="s">
        <v>138</v>
      </c>
      <c r="B26" s="107" t="s">
        <v>321</v>
      </c>
      <c r="C26" s="98" t="s">
        <v>301</v>
      </c>
      <c r="D26" s="105">
        <f t="shared" si="0"/>
        <v>560115</v>
      </c>
      <c r="E26" s="105">
        <f t="shared" si="1"/>
        <v>5784</v>
      </c>
      <c r="F26" s="95">
        <v>3218</v>
      </c>
      <c r="G26" s="95">
        <v>2566</v>
      </c>
      <c r="H26" s="105">
        <f t="shared" si="2"/>
        <v>111241</v>
      </c>
      <c r="I26" s="95">
        <v>89548</v>
      </c>
      <c r="J26" s="95">
        <v>21693</v>
      </c>
      <c r="K26" s="105">
        <f t="shared" si="3"/>
        <v>443090</v>
      </c>
      <c r="L26" s="95">
        <v>301751</v>
      </c>
      <c r="M26" s="95">
        <v>141339</v>
      </c>
      <c r="N26" s="105">
        <f t="shared" si="4"/>
        <v>560859</v>
      </c>
      <c r="O26" s="105">
        <f t="shared" si="5"/>
        <v>393528</v>
      </c>
      <c r="P26" s="95">
        <v>389105</v>
      </c>
      <c r="Q26" s="95">
        <v>0</v>
      </c>
      <c r="R26" s="95">
        <v>0</v>
      </c>
      <c r="S26" s="95">
        <v>4423</v>
      </c>
      <c r="T26" s="95">
        <v>0</v>
      </c>
      <c r="U26" s="95">
        <v>0</v>
      </c>
      <c r="V26" s="105">
        <f t="shared" si="6"/>
        <v>166655</v>
      </c>
      <c r="W26" s="95">
        <v>161223</v>
      </c>
      <c r="X26" s="95">
        <v>0</v>
      </c>
      <c r="Y26" s="95">
        <v>0</v>
      </c>
      <c r="Z26" s="95">
        <v>4276</v>
      </c>
      <c r="AA26" s="95">
        <v>0</v>
      </c>
      <c r="AB26" s="95">
        <v>1156</v>
      </c>
      <c r="AC26" s="105">
        <f t="shared" si="7"/>
        <v>676</v>
      </c>
      <c r="AD26" s="95">
        <v>675</v>
      </c>
      <c r="AE26" s="95">
        <v>1</v>
      </c>
      <c r="AF26" s="105">
        <f t="shared" si="8"/>
        <v>8011</v>
      </c>
      <c r="AG26" s="95">
        <v>8011</v>
      </c>
      <c r="AH26" s="95">
        <v>0</v>
      </c>
      <c r="AI26" s="95">
        <v>0</v>
      </c>
      <c r="AJ26" s="105">
        <f t="shared" si="9"/>
        <v>36395</v>
      </c>
      <c r="AK26" s="95">
        <v>13302</v>
      </c>
      <c r="AL26" s="95">
        <v>15811</v>
      </c>
      <c r="AM26" s="95">
        <v>1918</v>
      </c>
      <c r="AN26" s="95">
        <v>1226</v>
      </c>
      <c r="AO26" s="95">
        <v>0</v>
      </c>
      <c r="AP26" s="95">
        <v>2086</v>
      </c>
      <c r="AQ26" s="95">
        <v>789</v>
      </c>
      <c r="AR26" s="95">
        <v>0</v>
      </c>
      <c r="AS26" s="95">
        <v>1263</v>
      </c>
      <c r="AT26" s="105">
        <f t="shared" si="10"/>
        <v>900</v>
      </c>
      <c r="AU26" s="95">
        <v>708</v>
      </c>
      <c r="AV26" s="95">
        <v>21</v>
      </c>
      <c r="AW26" s="95">
        <v>171</v>
      </c>
      <c r="AX26" s="95">
        <v>0</v>
      </c>
      <c r="AY26" s="95">
        <v>0</v>
      </c>
      <c r="AZ26" s="105">
        <f t="shared" si="11"/>
        <v>1065.8</v>
      </c>
      <c r="BA26" s="95">
        <v>1065.8</v>
      </c>
      <c r="BB26" s="95">
        <v>0</v>
      </c>
      <c r="BC26" s="95">
        <v>0</v>
      </c>
    </row>
    <row r="27" spans="1:55" s="94" customFormat="1" ht="11.25">
      <c r="A27" s="106" t="s">
        <v>137</v>
      </c>
      <c r="B27" s="107" t="s">
        <v>0</v>
      </c>
      <c r="C27" s="98" t="s">
        <v>301</v>
      </c>
      <c r="D27" s="105">
        <f t="shared" si="0"/>
        <v>680692</v>
      </c>
      <c r="E27" s="105">
        <f t="shared" si="1"/>
        <v>13515</v>
      </c>
      <c r="F27" s="95">
        <v>13515</v>
      </c>
      <c r="G27" s="95">
        <v>0</v>
      </c>
      <c r="H27" s="105">
        <f t="shared" si="2"/>
        <v>39368</v>
      </c>
      <c r="I27" s="95">
        <v>39368</v>
      </c>
      <c r="J27" s="95">
        <v>0</v>
      </c>
      <c r="K27" s="105">
        <f t="shared" si="3"/>
        <v>627809</v>
      </c>
      <c r="L27" s="95">
        <v>87975</v>
      </c>
      <c r="M27" s="95">
        <v>539834</v>
      </c>
      <c r="N27" s="105">
        <f t="shared" si="4"/>
        <v>682101</v>
      </c>
      <c r="O27" s="105">
        <f t="shared" si="5"/>
        <v>140858</v>
      </c>
      <c r="P27" s="95">
        <v>140858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105">
        <f t="shared" si="6"/>
        <v>539834</v>
      </c>
      <c r="W27" s="95">
        <v>539834</v>
      </c>
      <c r="X27" s="95">
        <v>0</v>
      </c>
      <c r="Y27" s="95">
        <v>0</v>
      </c>
      <c r="Z27" s="95">
        <v>0</v>
      </c>
      <c r="AA27" s="95">
        <v>0</v>
      </c>
      <c r="AB27" s="95">
        <v>0</v>
      </c>
      <c r="AC27" s="105">
        <f t="shared" si="7"/>
        <v>1409</v>
      </c>
      <c r="AD27" s="95">
        <v>1127</v>
      </c>
      <c r="AE27" s="95">
        <v>282</v>
      </c>
      <c r="AF27" s="105">
        <f t="shared" si="8"/>
        <v>20338</v>
      </c>
      <c r="AG27" s="95">
        <v>20338</v>
      </c>
      <c r="AH27" s="95">
        <v>0</v>
      </c>
      <c r="AI27" s="95">
        <v>0</v>
      </c>
      <c r="AJ27" s="105">
        <f t="shared" si="9"/>
        <v>60544</v>
      </c>
      <c r="AK27" s="95">
        <v>41544</v>
      </c>
      <c r="AL27" s="95">
        <v>0</v>
      </c>
      <c r="AM27" s="95">
        <v>17371</v>
      </c>
      <c r="AN27" s="95">
        <v>606</v>
      </c>
      <c r="AO27" s="95">
        <v>0</v>
      </c>
      <c r="AP27" s="95">
        <v>279</v>
      </c>
      <c r="AQ27" s="95">
        <v>694</v>
      </c>
      <c r="AR27" s="95">
        <v>0</v>
      </c>
      <c r="AS27" s="95">
        <v>50</v>
      </c>
      <c r="AT27" s="105">
        <f t="shared" si="10"/>
        <v>1342</v>
      </c>
      <c r="AU27" s="95">
        <v>1338</v>
      </c>
      <c r="AV27" s="95">
        <v>0</v>
      </c>
      <c r="AW27" s="95">
        <v>4</v>
      </c>
      <c r="AX27" s="95">
        <v>0</v>
      </c>
      <c r="AY27" s="95">
        <v>0</v>
      </c>
      <c r="AZ27" s="105">
        <f t="shared" si="11"/>
        <v>511</v>
      </c>
      <c r="BA27" s="95">
        <v>511</v>
      </c>
      <c r="BB27" s="95">
        <v>0</v>
      </c>
      <c r="BC27" s="95">
        <v>0</v>
      </c>
    </row>
    <row r="28" spans="1:55" s="94" customFormat="1" ht="11.25">
      <c r="A28" s="106" t="s">
        <v>136</v>
      </c>
      <c r="B28" s="107" t="s">
        <v>1</v>
      </c>
      <c r="C28" s="98" t="s">
        <v>301</v>
      </c>
      <c r="D28" s="105">
        <f t="shared" si="0"/>
        <v>1015874</v>
      </c>
      <c r="E28" s="105">
        <f t="shared" si="1"/>
        <v>36352</v>
      </c>
      <c r="F28" s="95">
        <v>6293</v>
      </c>
      <c r="G28" s="95">
        <v>30059</v>
      </c>
      <c r="H28" s="105">
        <f t="shared" si="2"/>
        <v>6623</v>
      </c>
      <c r="I28" s="95">
        <v>6169</v>
      </c>
      <c r="J28" s="95">
        <v>454</v>
      </c>
      <c r="K28" s="105">
        <f t="shared" si="3"/>
        <v>972899</v>
      </c>
      <c r="L28" s="95">
        <v>94026</v>
      </c>
      <c r="M28" s="95">
        <v>878873</v>
      </c>
      <c r="N28" s="105">
        <f t="shared" si="4"/>
        <v>1017378</v>
      </c>
      <c r="O28" s="105">
        <f t="shared" si="5"/>
        <v>106488</v>
      </c>
      <c r="P28" s="95">
        <v>106214</v>
      </c>
      <c r="Q28" s="95">
        <v>0</v>
      </c>
      <c r="R28" s="95">
        <v>0</v>
      </c>
      <c r="S28" s="95">
        <v>0</v>
      </c>
      <c r="T28" s="95">
        <v>274</v>
      </c>
      <c r="U28" s="95">
        <v>0</v>
      </c>
      <c r="V28" s="105">
        <f t="shared" si="6"/>
        <v>909386</v>
      </c>
      <c r="W28" s="95">
        <v>905163</v>
      </c>
      <c r="X28" s="95">
        <v>0</v>
      </c>
      <c r="Y28" s="95">
        <v>0</v>
      </c>
      <c r="Z28" s="95">
        <v>0</v>
      </c>
      <c r="AA28" s="95">
        <v>4223</v>
      </c>
      <c r="AB28" s="95">
        <v>0</v>
      </c>
      <c r="AC28" s="105">
        <f t="shared" si="7"/>
        <v>1504</v>
      </c>
      <c r="AD28" s="95">
        <v>1504</v>
      </c>
      <c r="AE28" s="95">
        <v>0</v>
      </c>
      <c r="AF28" s="105">
        <f t="shared" si="8"/>
        <v>13015</v>
      </c>
      <c r="AG28" s="95">
        <v>13015</v>
      </c>
      <c r="AH28" s="95">
        <v>0</v>
      </c>
      <c r="AI28" s="95">
        <v>0</v>
      </c>
      <c r="AJ28" s="105">
        <f t="shared" si="9"/>
        <v>49368</v>
      </c>
      <c r="AK28" s="95">
        <v>36885</v>
      </c>
      <c r="AL28" s="95">
        <v>1050</v>
      </c>
      <c r="AM28" s="95">
        <v>6584</v>
      </c>
      <c r="AN28" s="95">
        <v>2600</v>
      </c>
      <c r="AO28" s="95">
        <v>0</v>
      </c>
      <c r="AP28" s="95">
        <v>0</v>
      </c>
      <c r="AQ28" s="95">
        <v>1003</v>
      </c>
      <c r="AR28" s="95">
        <v>183</v>
      </c>
      <c r="AS28" s="95">
        <v>1063</v>
      </c>
      <c r="AT28" s="105">
        <f t="shared" si="10"/>
        <v>2078</v>
      </c>
      <c r="AU28" s="95">
        <v>1520</v>
      </c>
      <c r="AV28" s="95">
        <v>62</v>
      </c>
      <c r="AW28" s="95">
        <v>496</v>
      </c>
      <c r="AX28" s="95">
        <v>0</v>
      </c>
      <c r="AY28" s="95">
        <v>0</v>
      </c>
      <c r="AZ28" s="105">
        <f t="shared" si="11"/>
        <v>1860</v>
      </c>
      <c r="BA28" s="95">
        <v>1860</v>
      </c>
      <c r="BB28" s="95">
        <v>0</v>
      </c>
      <c r="BC28" s="95">
        <v>0</v>
      </c>
    </row>
    <row r="29" spans="1:55" s="94" customFormat="1" ht="11.25">
      <c r="A29" s="106" t="s">
        <v>135</v>
      </c>
      <c r="B29" s="107" t="s">
        <v>2</v>
      </c>
      <c r="C29" s="98" t="s">
        <v>301</v>
      </c>
      <c r="D29" s="105">
        <f t="shared" si="0"/>
        <v>1383744</v>
      </c>
      <c r="E29" s="105">
        <f t="shared" si="1"/>
        <v>23969</v>
      </c>
      <c r="F29" s="95">
        <v>23969</v>
      </c>
      <c r="G29" s="95">
        <v>0</v>
      </c>
      <c r="H29" s="105">
        <f t="shared" si="2"/>
        <v>94448</v>
      </c>
      <c r="I29" s="95">
        <v>88424</v>
      </c>
      <c r="J29" s="95">
        <v>6024</v>
      </c>
      <c r="K29" s="105">
        <f t="shared" si="3"/>
        <v>1265327</v>
      </c>
      <c r="L29" s="95">
        <v>88897</v>
      </c>
      <c r="M29" s="95">
        <v>1176430</v>
      </c>
      <c r="N29" s="105">
        <f t="shared" si="4"/>
        <v>1384302</v>
      </c>
      <c r="O29" s="105">
        <f t="shared" si="5"/>
        <v>201290</v>
      </c>
      <c r="P29" s="95">
        <v>176038</v>
      </c>
      <c r="Q29" s="95">
        <v>0</v>
      </c>
      <c r="R29" s="95">
        <v>0</v>
      </c>
      <c r="S29" s="95">
        <v>25252</v>
      </c>
      <c r="T29" s="95">
        <v>0</v>
      </c>
      <c r="U29" s="95">
        <v>0</v>
      </c>
      <c r="V29" s="105">
        <f t="shared" si="6"/>
        <v>1182454</v>
      </c>
      <c r="W29" s="95">
        <v>1127126</v>
      </c>
      <c r="X29" s="95">
        <v>0</v>
      </c>
      <c r="Y29" s="95">
        <v>0</v>
      </c>
      <c r="Z29" s="95">
        <v>55328</v>
      </c>
      <c r="AA29" s="95">
        <v>0</v>
      </c>
      <c r="AB29" s="95">
        <v>0</v>
      </c>
      <c r="AC29" s="105">
        <f t="shared" si="7"/>
        <v>558</v>
      </c>
      <c r="AD29" s="95">
        <v>558</v>
      </c>
      <c r="AE29" s="95">
        <v>0</v>
      </c>
      <c r="AF29" s="105">
        <f t="shared" si="8"/>
        <v>24416</v>
      </c>
      <c r="AG29" s="95">
        <v>24416</v>
      </c>
      <c r="AH29" s="95">
        <v>0</v>
      </c>
      <c r="AI29" s="95">
        <v>0</v>
      </c>
      <c r="AJ29" s="105">
        <f t="shared" si="9"/>
        <v>45234</v>
      </c>
      <c r="AK29" s="95">
        <v>21880</v>
      </c>
      <c r="AL29" s="95">
        <v>484</v>
      </c>
      <c r="AM29" s="95">
        <v>19635</v>
      </c>
      <c r="AN29" s="95">
        <v>0</v>
      </c>
      <c r="AO29" s="95">
        <v>0</v>
      </c>
      <c r="AP29" s="95">
        <v>0</v>
      </c>
      <c r="AQ29" s="95">
        <v>693</v>
      </c>
      <c r="AR29" s="95">
        <v>50</v>
      </c>
      <c r="AS29" s="95">
        <v>2492</v>
      </c>
      <c r="AT29" s="105">
        <f t="shared" si="10"/>
        <v>2525</v>
      </c>
      <c r="AU29" s="95">
        <v>1526</v>
      </c>
      <c r="AV29" s="95">
        <v>20</v>
      </c>
      <c r="AW29" s="95">
        <v>979</v>
      </c>
      <c r="AX29" s="95">
        <v>0</v>
      </c>
      <c r="AY29" s="95">
        <v>0</v>
      </c>
      <c r="AZ29" s="105">
        <f t="shared" si="11"/>
        <v>1333</v>
      </c>
      <c r="BA29" s="95">
        <v>1333</v>
      </c>
      <c r="BB29" s="95">
        <v>0</v>
      </c>
      <c r="BC29" s="95">
        <v>0</v>
      </c>
    </row>
    <row r="30" spans="1:55" s="94" customFormat="1" ht="11.25">
      <c r="A30" s="106" t="s">
        <v>134</v>
      </c>
      <c r="B30" s="107" t="s">
        <v>3</v>
      </c>
      <c r="C30" s="98" t="s">
        <v>301</v>
      </c>
      <c r="D30" s="105">
        <f t="shared" si="0"/>
        <v>682127</v>
      </c>
      <c r="E30" s="105">
        <f t="shared" si="1"/>
        <v>9975</v>
      </c>
      <c r="F30" s="95">
        <v>9975</v>
      </c>
      <c r="G30" s="95">
        <v>0</v>
      </c>
      <c r="H30" s="105">
        <f t="shared" si="2"/>
        <v>32883</v>
      </c>
      <c r="I30" s="95">
        <v>30093</v>
      </c>
      <c r="J30" s="95">
        <v>2790</v>
      </c>
      <c r="K30" s="105">
        <f t="shared" si="3"/>
        <v>639269</v>
      </c>
      <c r="L30" s="95">
        <v>161987</v>
      </c>
      <c r="M30" s="95">
        <v>477282</v>
      </c>
      <c r="N30" s="105">
        <f t="shared" si="4"/>
        <v>682187</v>
      </c>
      <c r="O30" s="105">
        <f t="shared" si="5"/>
        <v>202055</v>
      </c>
      <c r="P30" s="95">
        <v>189857</v>
      </c>
      <c r="Q30" s="95">
        <v>0</v>
      </c>
      <c r="R30" s="95">
        <v>0</v>
      </c>
      <c r="S30" s="95">
        <v>12198</v>
      </c>
      <c r="T30" s="95">
        <v>0</v>
      </c>
      <c r="U30" s="95">
        <v>0</v>
      </c>
      <c r="V30" s="105">
        <f t="shared" si="6"/>
        <v>480072</v>
      </c>
      <c r="W30" s="95">
        <v>480012</v>
      </c>
      <c r="X30" s="95">
        <v>0</v>
      </c>
      <c r="Y30" s="95">
        <v>0</v>
      </c>
      <c r="Z30" s="95">
        <v>0</v>
      </c>
      <c r="AA30" s="95">
        <v>0</v>
      </c>
      <c r="AB30" s="95">
        <v>60</v>
      </c>
      <c r="AC30" s="105">
        <f t="shared" si="7"/>
        <v>60</v>
      </c>
      <c r="AD30" s="95">
        <v>60</v>
      </c>
      <c r="AE30" s="95">
        <v>0</v>
      </c>
      <c r="AF30" s="105">
        <f t="shared" si="8"/>
        <v>7152</v>
      </c>
      <c r="AG30" s="95">
        <v>7152</v>
      </c>
      <c r="AH30" s="95">
        <v>0</v>
      </c>
      <c r="AI30" s="95">
        <v>0</v>
      </c>
      <c r="AJ30" s="105">
        <f t="shared" si="9"/>
        <v>29700</v>
      </c>
      <c r="AK30" s="95">
        <v>23778</v>
      </c>
      <c r="AL30" s="95">
        <v>0</v>
      </c>
      <c r="AM30" s="95">
        <v>1918</v>
      </c>
      <c r="AN30" s="95">
        <v>0</v>
      </c>
      <c r="AO30" s="95">
        <v>0</v>
      </c>
      <c r="AP30" s="95">
        <v>0</v>
      </c>
      <c r="AQ30" s="95">
        <v>852</v>
      </c>
      <c r="AR30" s="95">
        <v>0</v>
      </c>
      <c r="AS30" s="95">
        <v>3152</v>
      </c>
      <c r="AT30" s="105">
        <f t="shared" si="10"/>
        <v>1231</v>
      </c>
      <c r="AU30" s="95">
        <v>1230</v>
      </c>
      <c r="AV30" s="95">
        <v>0</v>
      </c>
      <c r="AW30" s="95">
        <v>1</v>
      </c>
      <c r="AX30" s="95">
        <v>0</v>
      </c>
      <c r="AY30" s="95">
        <v>0</v>
      </c>
      <c r="AZ30" s="105">
        <f t="shared" si="11"/>
        <v>1273</v>
      </c>
      <c r="BA30" s="95">
        <v>1273</v>
      </c>
      <c r="BB30" s="95">
        <v>0</v>
      </c>
      <c r="BC30" s="95">
        <v>0</v>
      </c>
    </row>
    <row r="31" spans="1:55" s="94" customFormat="1" ht="11.25">
      <c r="A31" s="106" t="s">
        <v>133</v>
      </c>
      <c r="B31" s="107" t="s">
        <v>4</v>
      </c>
      <c r="C31" s="98" t="s">
        <v>301</v>
      </c>
      <c r="D31" s="105">
        <f t="shared" si="0"/>
        <v>294928</v>
      </c>
      <c r="E31" s="105">
        <f t="shared" si="1"/>
        <v>0</v>
      </c>
      <c r="F31" s="95">
        <v>0</v>
      </c>
      <c r="G31" s="95">
        <v>0</v>
      </c>
      <c r="H31" s="105">
        <f t="shared" si="2"/>
        <v>148154</v>
      </c>
      <c r="I31" s="95">
        <v>104932</v>
      </c>
      <c r="J31" s="95">
        <v>43222</v>
      </c>
      <c r="K31" s="105">
        <f t="shared" si="3"/>
        <v>146774</v>
      </c>
      <c r="L31" s="95">
        <v>12392</v>
      </c>
      <c r="M31" s="95">
        <v>134382</v>
      </c>
      <c r="N31" s="105">
        <f t="shared" si="4"/>
        <v>297975</v>
      </c>
      <c r="O31" s="105">
        <f t="shared" si="5"/>
        <v>117380</v>
      </c>
      <c r="P31" s="95">
        <v>114816</v>
      </c>
      <c r="Q31" s="95">
        <v>0</v>
      </c>
      <c r="R31" s="95">
        <v>0</v>
      </c>
      <c r="S31" s="95">
        <v>2536</v>
      </c>
      <c r="T31" s="95">
        <v>28</v>
      </c>
      <c r="U31" s="95">
        <v>0</v>
      </c>
      <c r="V31" s="105">
        <f t="shared" si="6"/>
        <v>177243</v>
      </c>
      <c r="W31" s="95">
        <v>175697</v>
      </c>
      <c r="X31" s="95">
        <v>0</v>
      </c>
      <c r="Y31" s="95">
        <v>0</v>
      </c>
      <c r="Z31" s="95">
        <v>1546</v>
      </c>
      <c r="AA31" s="95">
        <v>0</v>
      </c>
      <c r="AB31" s="95">
        <v>0</v>
      </c>
      <c r="AC31" s="105">
        <f t="shared" si="7"/>
        <v>3352</v>
      </c>
      <c r="AD31" s="95">
        <v>3352</v>
      </c>
      <c r="AE31" s="95">
        <v>0</v>
      </c>
      <c r="AF31" s="105">
        <f t="shared" si="8"/>
        <v>1858</v>
      </c>
      <c r="AG31" s="95">
        <v>1858</v>
      </c>
      <c r="AH31" s="95">
        <v>0</v>
      </c>
      <c r="AI31" s="95">
        <v>0</v>
      </c>
      <c r="AJ31" s="105">
        <f t="shared" si="9"/>
        <v>3229</v>
      </c>
      <c r="AK31" s="95">
        <v>2276</v>
      </c>
      <c r="AL31" s="95">
        <v>32</v>
      </c>
      <c r="AM31" s="95">
        <v>852</v>
      </c>
      <c r="AN31" s="95">
        <v>0</v>
      </c>
      <c r="AO31" s="95">
        <v>0</v>
      </c>
      <c r="AP31" s="95">
        <v>0</v>
      </c>
      <c r="AQ31" s="95">
        <v>0</v>
      </c>
      <c r="AR31" s="95">
        <v>1</v>
      </c>
      <c r="AS31" s="95">
        <v>68</v>
      </c>
      <c r="AT31" s="105">
        <f t="shared" si="10"/>
        <v>937</v>
      </c>
      <c r="AU31" s="95">
        <v>912</v>
      </c>
      <c r="AV31" s="95">
        <v>25</v>
      </c>
      <c r="AW31" s="95">
        <v>0</v>
      </c>
      <c r="AX31" s="95">
        <v>0</v>
      </c>
      <c r="AY31" s="95">
        <v>0</v>
      </c>
      <c r="AZ31" s="105">
        <f t="shared" si="11"/>
        <v>837</v>
      </c>
      <c r="BA31" s="95">
        <v>837</v>
      </c>
      <c r="BB31" s="95">
        <v>0</v>
      </c>
      <c r="BC31" s="95">
        <v>0</v>
      </c>
    </row>
    <row r="32" spans="1:55" s="94" customFormat="1" ht="11.25">
      <c r="A32" s="106" t="s">
        <v>132</v>
      </c>
      <c r="B32" s="107" t="s">
        <v>5</v>
      </c>
      <c r="C32" s="98" t="s">
        <v>301</v>
      </c>
      <c r="D32" s="105">
        <f t="shared" si="0"/>
        <v>343684</v>
      </c>
      <c r="E32" s="105">
        <f t="shared" si="1"/>
        <v>31921</v>
      </c>
      <c r="F32" s="95">
        <v>28493</v>
      </c>
      <c r="G32" s="95">
        <v>3428</v>
      </c>
      <c r="H32" s="105">
        <f t="shared" si="2"/>
        <v>173122</v>
      </c>
      <c r="I32" s="95">
        <v>143740</v>
      </c>
      <c r="J32" s="95">
        <v>29382</v>
      </c>
      <c r="K32" s="105">
        <f t="shared" si="3"/>
        <v>138641</v>
      </c>
      <c r="L32" s="95">
        <v>28888</v>
      </c>
      <c r="M32" s="95">
        <v>109753</v>
      </c>
      <c r="N32" s="105">
        <f t="shared" si="4"/>
        <v>356379</v>
      </c>
      <c r="O32" s="105">
        <f t="shared" si="5"/>
        <v>201391</v>
      </c>
      <c r="P32" s="95">
        <v>163962</v>
      </c>
      <c r="Q32" s="95">
        <v>0</v>
      </c>
      <c r="R32" s="95">
        <v>0</v>
      </c>
      <c r="S32" s="95">
        <v>37429</v>
      </c>
      <c r="T32" s="95">
        <v>0</v>
      </c>
      <c r="U32" s="95">
        <v>0</v>
      </c>
      <c r="V32" s="105">
        <f t="shared" si="6"/>
        <v>146674</v>
      </c>
      <c r="W32" s="95">
        <v>131863</v>
      </c>
      <c r="X32" s="95">
        <v>0</v>
      </c>
      <c r="Y32" s="95">
        <v>0</v>
      </c>
      <c r="Z32" s="95">
        <v>14811</v>
      </c>
      <c r="AA32" s="95">
        <v>0</v>
      </c>
      <c r="AB32" s="95">
        <v>0</v>
      </c>
      <c r="AC32" s="105">
        <f t="shared" si="7"/>
        <v>8314</v>
      </c>
      <c r="AD32" s="95">
        <v>8100</v>
      </c>
      <c r="AE32" s="95">
        <v>214</v>
      </c>
      <c r="AF32" s="105">
        <f t="shared" si="8"/>
        <v>1050</v>
      </c>
      <c r="AG32" s="95">
        <v>1050</v>
      </c>
      <c r="AH32" s="95">
        <v>0</v>
      </c>
      <c r="AI32" s="95">
        <v>0</v>
      </c>
      <c r="AJ32" s="105">
        <f t="shared" si="9"/>
        <v>5385</v>
      </c>
      <c r="AK32" s="95">
        <v>4926</v>
      </c>
      <c r="AL32" s="95">
        <v>84</v>
      </c>
      <c r="AM32" s="95">
        <v>265</v>
      </c>
      <c r="AN32" s="95">
        <v>7</v>
      </c>
      <c r="AO32" s="95">
        <v>0</v>
      </c>
      <c r="AP32" s="95">
        <v>101</v>
      </c>
      <c r="AQ32" s="95">
        <v>0</v>
      </c>
      <c r="AR32" s="95">
        <v>2</v>
      </c>
      <c r="AS32" s="95">
        <v>0</v>
      </c>
      <c r="AT32" s="105">
        <f t="shared" si="10"/>
        <v>675</v>
      </c>
      <c r="AU32" s="95">
        <v>675</v>
      </c>
      <c r="AV32" s="95">
        <v>0</v>
      </c>
      <c r="AW32" s="95">
        <v>0</v>
      </c>
      <c r="AX32" s="95">
        <v>0</v>
      </c>
      <c r="AY32" s="95">
        <v>0</v>
      </c>
      <c r="AZ32" s="105">
        <f t="shared" si="11"/>
        <v>91</v>
      </c>
      <c r="BA32" s="95">
        <v>91</v>
      </c>
      <c r="BB32" s="95">
        <v>0</v>
      </c>
      <c r="BC32" s="95">
        <v>0</v>
      </c>
    </row>
    <row r="33" spans="1:55" s="94" customFormat="1" ht="11.25">
      <c r="A33" s="106" t="s">
        <v>131</v>
      </c>
      <c r="B33" s="107" t="s">
        <v>6</v>
      </c>
      <c r="C33" s="98" t="s">
        <v>301</v>
      </c>
      <c r="D33" s="105">
        <f t="shared" si="0"/>
        <v>806779</v>
      </c>
      <c r="E33" s="105">
        <f t="shared" si="1"/>
        <v>16881</v>
      </c>
      <c r="F33" s="95">
        <v>16485</v>
      </c>
      <c r="G33" s="95">
        <v>396</v>
      </c>
      <c r="H33" s="105">
        <f t="shared" si="2"/>
        <v>220582</v>
      </c>
      <c r="I33" s="95">
        <v>220429</v>
      </c>
      <c r="J33" s="95">
        <v>153</v>
      </c>
      <c r="K33" s="105">
        <f t="shared" si="3"/>
        <v>569316</v>
      </c>
      <c r="L33" s="95">
        <v>221748</v>
      </c>
      <c r="M33" s="95">
        <v>347568</v>
      </c>
      <c r="N33" s="105">
        <f t="shared" si="4"/>
        <v>806959</v>
      </c>
      <c r="O33" s="105">
        <f t="shared" si="5"/>
        <v>458752</v>
      </c>
      <c r="P33" s="95">
        <v>344894</v>
      </c>
      <c r="Q33" s="95">
        <v>0</v>
      </c>
      <c r="R33" s="95">
        <v>0</v>
      </c>
      <c r="S33" s="95">
        <v>113769</v>
      </c>
      <c r="T33" s="95">
        <v>0</v>
      </c>
      <c r="U33" s="95">
        <v>89</v>
      </c>
      <c r="V33" s="105">
        <f t="shared" si="6"/>
        <v>346794</v>
      </c>
      <c r="W33" s="95">
        <v>262457</v>
      </c>
      <c r="X33" s="95">
        <v>0</v>
      </c>
      <c r="Y33" s="95">
        <v>0</v>
      </c>
      <c r="Z33" s="95">
        <v>84281</v>
      </c>
      <c r="AA33" s="95">
        <v>0</v>
      </c>
      <c r="AB33" s="95">
        <v>56</v>
      </c>
      <c r="AC33" s="105">
        <f t="shared" si="7"/>
        <v>1413</v>
      </c>
      <c r="AD33" s="95">
        <v>1413</v>
      </c>
      <c r="AE33" s="95">
        <v>0</v>
      </c>
      <c r="AF33" s="105">
        <f t="shared" si="8"/>
        <v>25256</v>
      </c>
      <c r="AG33" s="95">
        <v>25256</v>
      </c>
      <c r="AH33" s="95">
        <v>0</v>
      </c>
      <c r="AI33" s="95">
        <v>0</v>
      </c>
      <c r="AJ33" s="105">
        <f t="shared" si="9"/>
        <v>45505</v>
      </c>
      <c r="AK33" s="95">
        <v>20204</v>
      </c>
      <c r="AL33" s="95">
        <v>745</v>
      </c>
      <c r="AM33" s="95">
        <v>2707</v>
      </c>
      <c r="AN33" s="95">
        <v>5920</v>
      </c>
      <c r="AO33" s="95">
        <v>0</v>
      </c>
      <c r="AP33" s="95">
        <v>13717</v>
      </c>
      <c r="AQ33" s="95">
        <v>347</v>
      </c>
      <c r="AR33" s="95">
        <v>0</v>
      </c>
      <c r="AS33" s="95">
        <v>1865</v>
      </c>
      <c r="AT33" s="105">
        <f t="shared" si="10"/>
        <v>749</v>
      </c>
      <c r="AU33" s="95">
        <v>395</v>
      </c>
      <c r="AV33" s="95">
        <v>305</v>
      </c>
      <c r="AW33" s="95">
        <v>49</v>
      </c>
      <c r="AX33" s="95">
        <v>0</v>
      </c>
      <c r="AY33" s="95">
        <v>0</v>
      </c>
      <c r="AZ33" s="105">
        <f t="shared" si="11"/>
        <v>724</v>
      </c>
      <c r="BA33" s="95">
        <v>724</v>
      </c>
      <c r="BB33" s="95">
        <v>0</v>
      </c>
      <c r="BC33" s="95">
        <v>0</v>
      </c>
    </row>
    <row r="34" spans="1:55" s="94" customFormat="1" ht="11.25">
      <c r="A34" s="106" t="s">
        <v>130</v>
      </c>
      <c r="B34" s="107" t="s">
        <v>7</v>
      </c>
      <c r="C34" s="98" t="s">
        <v>301</v>
      </c>
      <c r="D34" s="105">
        <f t="shared" si="0"/>
        <v>472317</v>
      </c>
      <c r="E34" s="105">
        <f t="shared" si="1"/>
        <v>73162</v>
      </c>
      <c r="F34" s="95">
        <v>58287</v>
      </c>
      <c r="G34" s="95">
        <v>14875</v>
      </c>
      <c r="H34" s="105">
        <f t="shared" si="2"/>
        <v>143804</v>
      </c>
      <c r="I34" s="95">
        <v>105098</v>
      </c>
      <c r="J34" s="95">
        <v>38706</v>
      </c>
      <c r="K34" s="105">
        <f t="shared" si="3"/>
        <v>255351</v>
      </c>
      <c r="L34" s="95">
        <v>32972</v>
      </c>
      <c r="M34" s="95">
        <v>222379</v>
      </c>
      <c r="N34" s="105">
        <f t="shared" si="4"/>
        <v>474669</v>
      </c>
      <c r="O34" s="105">
        <f t="shared" si="5"/>
        <v>196881</v>
      </c>
      <c r="P34" s="95">
        <v>132158</v>
      </c>
      <c r="Q34" s="95">
        <v>0</v>
      </c>
      <c r="R34" s="95">
        <v>0</v>
      </c>
      <c r="S34" s="95">
        <v>64707</v>
      </c>
      <c r="T34" s="95">
        <v>16</v>
      </c>
      <c r="U34" s="95">
        <v>0</v>
      </c>
      <c r="V34" s="105">
        <f t="shared" si="6"/>
        <v>275878</v>
      </c>
      <c r="W34" s="95">
        <v>206192</v>
      </c>
      <c r="X34" s="95">
        <v>0</v>
      </c>
      <c r="Y34" s="95">
        <v>0</v>
      </c>
      <c r="Z34" s="95">
        <v>69686</v>
      </c>
      <c r="AA34" s="95">
        <v>0</v>
      </c>
      <c r="AB34" s="95">
        <v>0</v>
      </c>
      <c r="AC34" s="105">
        <f t="shared" si="7"/>
        <v>1910</v>
      </c>
      <c r="AD34" s="95">
        <v>1910</v>
      </c>
      <c r="AE34" s="95">
        <v>0</v>
      </c>
      <c r="AF34" s="105">
        <f t="shared" si="8"/>
        <v>8323</v>
      </c>
      <c r="AG34" s="95">
        <v>8323</v>
      </c>
      <c r="AH34" s="95">
        <v>0</v>
      </c>
      <c r="AI34" s="95">
        <v>0</v>
      </c>
      <c r="AJ34" s="105">
        <f t="shared" si="9"/>
        <v>10851</v>
      </c>
      <c r="AK34" s="95">
        <v>2980</v>
      </c>
      <c r="AL34" s="95">
        <v>68</v>
      </c>
      <c r="AM34" s="95">
        <v>3499</v>
      </c>
      <c r="AN34" s="95">
        <v>2197</v>
      </c>
      <c r="AO34" s="95">
        <v>0</v>
      </c>
      <c r="AP34" s="95">
        <v>94</v>
      </c>
      <c r="AQ34" s="95">
        <v>168</v>
      </c>
      <c r="AR34" s="95">
        <v>36</v>
      </c>
      <c r="AS34" s="95">
        <v>1809</v>
      </c>
      <c r="AT34" s="105">
        <f t="shared" si="10"/>
        <v>521</v>
      </c>
      <c r="AU34" s="95">
        <v>520</v>
      </c>
      <c r="AV34" s="95">
        <v>0</v>
      </c>
      <c r="AW34" s="95">
        <v>1</v>
      </c>
      <c r="AX34" s="95">
        <v>0</v>
      </c>
      <c r="AY34" s="95">
        <v>0</v>
      </c>
      <c r="AZ34" s="105">
        <f t="shared" si="11"/>
        <v>1118</v>
      </c>
      <c r="BA34" s="95">
        <v>1118</v>
      </c>
      <c r="BB34" s="95">
        <v>0</v>
      </c>
      <c r="BC34" s="95">
        <v>0</v>
      </c>
    </row>
    <row r="35" spans="1:55" s="94" customFormat="1" ht="11.25">
      <c r="A35" s="106" t="s">
        <v>129</v>
      </c>
      <c r="B35" s="107" t="s">
        <v>8</v>
      </c>
      <c r="C35" s="98" t="s">
        <v>301</v>
      </c>
      <c r="D35" s="105">
        <f t="shared" si="0"/>
        <v>279852</v>
      </c>
      <c r="E35" s="105">
        <f t="shared" si="1"/>
        <v>12726</v>
      </c>
      <c r="F35" s="95">
        <v>6927</v>
      </c>
      <c r="G35" s="95">
        <v>5799</v>
      </c>
      <c r="H35" s="105">
        <f t="shared" si="2"/>
        <v>80577</v>
      </c>
      <c r="I35" s="95">
        <v>56939</v>
      </c>
      <c r="J35" s="95">
        <v>23638</v>
      </c>
      <c r="K35" s="105">
        <f t="shared" si="3"/>
        <v>186549</v>
      </c>
      <c r="L35" s="95">
        <v>38972</v>
      </c>
      <c r="M35" s="95">
        <v>147577</v>
      </c>
      <c r="N35" s="105">
        <f t="shared" si="4"/>
        <v>280234</v>
      </c>
      <c r="O35" s="105">
        <f t="shared" si="5"/>
        <v>102795</v>
      </c>
      <c r="P35" s="95">
        <v>102559</v>
      </c>
      <c r="Q35" s="95">
        <v>0</v>
      </c>
      <c r="R35" s="95">
        <v>0</v>
      </c>
      <c r="S35" s="95">
        <v>236</v>
      </c>
      <c r="T35" s="95">
        <v>0</v>
      </c>
      <c r="U35" s="95">
        <v>0</v>
      </c>
      <c r="V35" s="105">
        <f t="shared" si="6"/>
        <v>176938</v>
      </c>
      <c r="W35" s="95">
        <v>176781</v>
      </c>
      <c r="X35" s="95">
        <v>0</v>
      </c>
      <c r="Y35" s="95">
        <v>0</v>
      </c>
      <c r="Z35" s="95">
        <v>157</v>
      </c>
      <c r="AA35" s="95">
        <v>0</v>
      </c>
      <c r="AB35" s="95">
        <v>0</v>
      </c>
      <c r="AC35" s="105">
        <f t="shared" si="7"/>
        <v>501</v>
      </c>
      <c r="AD35" s="95">
        <v>365</v>
      </c>
      <c r="AE35" s="95">
        <v>136</v>
      </c>
      <c r="AF35" s="105">
        <f t="shared" si="8"/>
        <v>2857</v>
      </c>
      <c r="AG35" s="95">
        <v>2857</v>
      </c>
      <c r="AH35" s="95">
        <v>0</v>
      </c>
      <c r="AI35" s="95">
        <v>0</v>
      </c>
      <c r="AJ35" s="105">
        <f t="shared" si="9"/>
        <v>15106</v>
      </c>
      <c r="AK35" s="95">
        <v>9694</v>
      </c>
      <c r="AL35" s="95">
        <v>3241</v>
      </c>
      <c r="AM35" s="95">
        <v>922</v>
      </c>
      <c r="AN35" s="95">
        <v>803</v>
      </c>
      <c r="AO35" s="95">
        <v>0</v>
      </c>
      <c r="AP35" s="95">
        <v>0</v>
      </c>
      <c r="AQ35" s="95">
        <v>0</v>
      </c>
      <c r="AR35" s="95">
        <v>3</v>
      </c>
      <c r="AS35" s="95">
        <v>443</v>
      </c>
      <c r="AT35" s="105">
        <f t="shared" si="10"/>
        <v>1428</v>
      </c>
      <c r="AU35" s="95">
        <v>524</v>
      </c>
      <c r="AV35" s="95">
        <v>162</v>
      </c>
      <c r="AW35" s="95">
        <v>742</v>
      </c>
      <c r="AX35" s="95">
        <v>0</v>
      </c>
      <c r="AY35" s="95">
        <v>0</v>
      </c>
      <c r="AZ35" s="105">
        <f t="shared" si="11"/>
        <v>289</v>
      </c>
      <c r="BA35" s="95">
        <v>289</v>
      </c>
      <c r="BB35" s="95">
        <v>0</v>
      </c>
      <c r="BC35" s="95">
        <v>0</v>
      </c>
    </row>
    <row r="36" spans="1:55" s="94" customFormat="1" ht="11.25">
      <c r="A36" s="106" t="s">
        <v>128</v>
      </c>
      <c r="B36" s="107" t="s">
        <v>14</v>
      </c>
      <c r="C36" s="98" t="s">
        <v>301</v>
      </c>
      <c r="D36" s="105">
        <f t="shared" si="0"/>
        <v>532278</v>
      </c>
      <c r="E36" s="105">
        <f t="shared" si="1"/>
        <v>4496</v>
      </c>
      <c r="F36" s="95">
        <v>3568</v>
      </c>
      <c r="G36" s="95">
        <v>928</v>
      </c>
      <c r="H36" s="105">
        <f t="shared" si="2"/>
        <v>430</v>
      </c>
      <c r="I36" s="95">
        <v>0</v>
      </c>
      <c r="J36" s="95">
        <v>430</v>
      </c>
      <c r="K36" s="105">
        <f t="shared" si="3"/>
        <v>527352</v>
      </c>
      <c r="L36" s="95">
        <v>190973</v>
      </c>
      <c r="M36" s="95">
        <v>336379</v>
      </c>
      <c r="N36" s="105">
        <f t="shared" si="4"/>
        <v>533070</v>
      </c>
      <c r="O36" s="105">
        <f t="shared" si="5"/>
        <v>194541</v>
      </c>
      <c r="P36" s="95">
        <v>194466</v>
      </c>
      <c r="Q36" s="95">
        <v>0</v>
      </c>
      <c r="R36" s="95">
        <v>0</v>
      </c>
      <c r="S36" s="95">
        <v>75</v>
      </c>
      <c r="T36" s="95">
        <v>0</v>
      </c>
      <c r="U36" s="95">
        <v>0</v>
      </c>
      <c r="V36" s="105">
        <f t="shared" si="6"/>
        <v>337316</v>
      </c>
      <c r="W36" s="95">
        <v>336703</v>
      </c>
      <c r="X36" s="95">
        <v>429</v>
      </c>
      <c r="Y36" s="95">
        <v>0</v>
      </c>
      <c r="Z36" s="95">
        <v>184</v>
      </c>
      <c r="AA36" s="95">
        <v>0</v>
      </c>
      <c r="AB36" s="95">
        <v>0</v>
      </c>
      <c r="AC36" s="105">
        <f t="shared" si="7"/>
        <v>1213</v>
      </c>
      <c r="AD36" s="95">
        <v>1183</v>
      </c>
      <c r="AE36" s="95">
        <v>30</v>
      </c>
      <c r="AF36" s="105">
        <f t="shared" si="8"/>
        <v>4542</v>
      </c>
      <c r="AG36" s="95">
        <v>4542</v>
      </c>
      <c r="AH36" s="95">
        <v>0</v>
      </c>
      <c r="AI36" s="95">
        <v>0</v>
      </c>
      <c r="AJ36" s="105">
        <f t="shared" si="9"/>
        <v>14144</v>
      </c>
      <c r="AK36" s="95">
        <v>10256</v>
      </c>
      <c r="AL36" s="95">
        <v>105</v>
      </c>
      <c r="AM36" s="95">
        <v>2649</v>
      </c>
      <c r="AN36" s="95">
        <v>51</v>
      </c>
      <c r="AO36" s="95">
        <v>0</v>
      </c>
      <c r="AP36" s="95">
        <v>0</v>
      </c>
      <c r="AQ36" s="95">
        <v>645</v>
      </c>
      <c r="AR36" s="95">
        <v>0</v>
      </c>
      <c r="AS36" s="95">
        <v>438</v>
      </c>
      <c r="AT36" s="105">
        <f t="shared" si="10"/>
        <v>1006</v>
      </c>
      <c r="AU36" s="95">
        <v>759</v>
      </c>
      <c r="AV36" s="95">
        <v>0</v>
      </c>
      <c r="AW36" s="95">
        <v>247</v>
      </c>
      <c r="AX36" s="95">
        <v>0</v>
      </c>
      <c r="AY36" s="95">
        <v>0</v>
      </c>
      <c r="AZ36" s="105">
        <f t="shared" si="11"/>
        <v>750</v>
      </c>
      <c r="BA36" s="95">
        <v>750</v>
      </c>
      <c r="BB36" s="95">
        <v>0</v>
      </c>
      <c r="BC36" s="95">
        <v>0</v>
      </c>
    </row>
    <row r="37" spans="1:55" s="94" customFormat="1" ht="11.25">
      <c r="A37" s="106" t="s">
        <v>127</v>
      </c>
      <c r="B37" s="107" t="s">
        <v>15</v>
      </c>
      <c r="C37" s="98" t="s">
        <v>301</v>
      </c>
      <c r="D37" s="105">
        <f t="shared" si="0"/>
        <v>136042</v>
      </c>
      <c r="E37" s="105">
        <f t="shared" si="1"/>
        <v>37</v>
      </c>
      <c r="F37" s="95">
        <v>37</v>
      </c>
      <c r="G37" s="95">
        <v>0</v>
      </c>
      <c r="H37" s="105">
        <f t="shared" si="2"/>
        <v>10622</v>
      </c>
      <c r="I37" s="95">
        <v>10622</v>
      </c>
      <c r="J37" s="95">
        <v>0</v>
      </c>
      <c r="K37" s="105">
        <f t="shared" si="3"/>
        <v>125383</v>
      </c>
      <c r="L37" s="95">
        <v>46678</v>
      </c>
      <c r="M37" s="95">
        <v>78705</v>
      </c>
      <c r="N37" s="105">
        <f t="shared" si="4"/>
        <v>140651</v>
      </c>
      <c r="O37" s="105">
        <f t="shared" si="5"/>
        <v>56623</v>
      </c>
      <c r="P37" s="95">
        <v>54261</v>
      </c>
      <c r="Q37" s="95">
        <v>0</v>
      </c>
      <c r="R37" s="95">
        <v>0</v>
      </c>
      <c r="S37" s="95">
        <v>2362</v>
      </c>
      <c r="T37" s="95">
        <v>0</v>
      </c>
      <c r="U37" s="95">
        <v>0</v>
      </c>
      <c r="V37" s="105">
        <f t="shared" si="6"/>
        <v>82242</v>
      </c>
      <c r="W37" s="95">
        <v>78705</v>
      </c>
      <c r="X37" s="95">
        <v>0</v>
      </c>
      <c r="Y37" s="95">
        <v>0</v>
      </c>
      <c r="Z37" s="95">
        <v>3537</v>
      </c>
      <c r="AA37" s="95">
        <v>0</v>
      </c>
      <c r="AB37" s="95">
        <v>0</v>
      </c>
      <c r="AC37" s="105">
        <f t="shared" si="7"/>
        <v>1786</v>
      </c>
      <c r="AD37" s="95">
        <v>1778</v>
      </c>
      <c r="AE37" s="95">
        <v>8</v>
      </c>
      <c r="AF37" s="105">
        <f t="shared" si="8"/>
        <v>2403</v>
      </c>
      <c r="AG37" s="95">
        <v>2403</v>
      </c>
      <c r="AH37" s="95">
        <v>0</v>
      </c>
      <c r="AI37" s="95">
        <v>0</v>
      </c>
      <c r="AJ37" s="105">
        <f t="shared" si="9"/>
        <v>9682</v>
      </c>
      <c r="AK37" s="95">
        <v>7588</v>
      </c>
      <c r="AL37" s="95">
        <v>0</v>
      </c>
      <c r="AM37" s="95">
        <v>426</v>
      </c>
      <c r="AN37" s="95">
        <v>1668</v>
      </c>
      <c r="AO37" s="95">
        <v>0</v>
      </c>
      <c r="AP37" s="95">
        <v>0</v>
      </c>
      <c r="AQ37" s="95">
        <v>0</v>
      </c>
      <c r="AR37" s="95">
        <v>0</v>
      </c>
      <c r="AS37" s="95">
        <v>0</v>
      </c>
      <c r="AT37" s="105">
        <f t="shared" si="10"/>
        <v>323</v>
      </c>
      <c r="AU37" s="95">
        <v>309</v>
      </c>
      <c r="AV37" s="95">
        <v>0</v>
      </c>
      <c r="AW37" s="95">
        <v>14</v>
      </c>
      <c r="AX37" s="95">
        <v>0</v>
      </c>
      <c r="AY37" s="95">
        <v>0</v>
      </c>
      <c r="AZ37" s="105">
        <f t="shared" si="11"/>
        <v>0</v>
      </c>
      <c r="BA37" s="95">
        <v>0</v>
      </c>
      <c r="BB37" s="95">
        <v>0</v>
      </c>
      <c r="BC37" s="95">
        <v>0</v>
      </c>
    </row>
    <row r="38" spans="1:55" s="94" customFormat="1" ht="11.25">
      <c r="A38" s="106" t="s">
        <v>126</v>
      </c>
      <c r="B38" s="107" t="s">
        <v>16</v>
      </c>
      <c r="C38" s="98" t="s">
        <v>301</v>
      </c>
      <c r="D38" s="105">
        <f t="shared" si="0"/>
        <v>305212</v>
      </c>
      <c r="E38" s="105">
        <f t="shared" si="1"/>
        <v>116</v>
      </c>
      <c r="F38" s="95">
        <v>116</v>
      </c>
      <c r="G38" s="95">
        <v>0</v>
      </c>
      <c r="H38" s="105">
        <f t="shared" si="2"/>
        <v>49945</v>
      </c>
      <c r="I38" s="95">
        <v>29325</v>
      </c>
      <c r="J38" s="95">
        <v>20620</v>
      </c>
      <c r="K38" s="105">
        <f t="shared" si="3"/>
        <v>255151</v>
      </c>
      <c r="L38" s="95">
        <v>102132</v>
      </c>
      <c r="M38" s="95">
        <v>153019</v>
      </c>
      <c r="N38" s="105">
        <f t="shared" si="4"/>
        <v>310896</v>
      </c>
      <c r="O38" s="105">
        <f t="shared" si="5"/>
        <v>131573</v>
      </c>
      <c r="P38" s="95">
        <v>131281</v>
      </c>
      <c r="Q38" s="95">
        <v>0</v>
      </c>
      <c r="R38" s="95">
        <v>0</v>
      </c>
      <c r="S38" s="95">
        <v>176</v>
      </c>
      <c r="T38" s="95">
        <v>116</v>
      </c>
      <c r="U38" s="95">
        <v>0</v>
      </c>
      <c r="V38" s="105">
        <f t="shared" si="6"/>
        <v>173639</v>
      </c>
      <c r="W38" s="95">
        <v>172149</v>
      </c>
      <c r="X38" s="95">
        <v>0</v>
      </c>
      <c r="Y38" s="95">
        <v>0</v>
      </c>
      <c r="Z38" s="95">
        <v>570</v>
      </c>
      <c r="AA38" s="95">
        <v>920</v>
      </c>
      <c r="AB38" s="95">
        <v>0</v>
      </c>
      <c r="AC38" s="105">
        <f t="shared" si="7"/>
        <v>5684</v>
      </c>
      <c r="AD38" s="95">
        <v>5684</v>
      </c>
      <c r="AE38" s="95">
        <v>0</v>
      </c>
      <c r="AF38" s="105">
        <f t="shared" si="8"/>
        <v>9715</v>
      </c>
      <c r="AG38" s="95">
        <v>9715</v>
      </c>
      <c r="AH38" s="95">
        <v>0</v>
      </c>
      <c r="AI38" s="95">
        <v>0</v>
      </c>
      <c r="AJ38" s="105">
        <f t="shared" si="9"/>
        <v>13017</v>
      </c>
      <c r="AK38" s="95">
        <v>3586</v>
      </c>
      <c r="AL38" s="95">
        <v>18</v>
      </c>
      <c r="AM38" s="95">
        <v>1478</v>
      </c>
      <c r="AN38" s="95">
        <v>0</v>
      </c>
      <c r="AO38" s="95">
        <v>0</v>
      </c>
      <c r="AP38" s="95">
        <v>7206</v>
      </c>
      <c r="AQ38" s="95">
        <v>23</v>
      </c>
      <c r="AR38" s="95">
        <v>176</v>
      </c>
      <c r="AS38" s="95">
        <v>530</v>
      </c>
      <c r="AT38" s="105">
        <f t="shared" si="10"/>
        <v>371</v>
      </c>
      <c r="AU38" s="95">
        <v>302</v>
      </c>
      <c r="AV38" s="95">
        <v>0</v>
      </c>
      <c r="AW38" s="95">
        <v>69</v>
      </c>
      <c r="AX38" s="95">
        <v>0</v>
      </c>
      <c r="AY38" s="95">
        <v>0</v>
      </c>
      <c r="AZ38" s="105">
        <f t="shared" si="11"/>
        <v>3522</v>
      </c>
      <c r="BA38" s="95">
        <v>3522</v>
      </c>
      <c r="BB38" s="95">
        <v>0</v>
      </c>
      <c r="BC38" s="95">
        <v>0</v>
      </c>
    </row>
    <row r="39" spans="1:55" s="94" customFormat="1" ht="11.25">
      <c r="A39" s="106" t="s">
        <v>125</v>
      </c>
      <c r="B39" s="107" t="s">
        <v>17</v>
      </c>
      <c r="C39" s="98" t="s">
        <v>301</v>
      </c>
      <c r="D39" s="105">
        <f t="shared" si="0"/>
        <v>739798</v>
      </c>
      <c r="E39" s="105">
        <f t="shared" si="1"/>
        <v>19191</v>
      </c>
      <c r="F39" s="95">
        <v>19191</v>
      </c>
      <c r="G39" s="95">
        <v>0</v>
      </c>
      <c r="H39" s="105">
        <f t="shared" si="2"/>
        <v>43646</v>
      </c>
      <c r="I39" s="95">
        <v>32019</v>
      </c>
      <c r="J39" s="95">
        <v>11627</v>
      </c>
      <c r="K39" s="105">
        <f t="shared" si="3"/>
        <v>676961</v>
      </c>
      <c r="L39" s="95">
        <v>248082</v>
      </c>
      <c r="M39" s="95">
        <v>428879</v>
      </c>
      <c r="N39" s="105">
        <f t="shared" si="4"/>
        <v>738887</v>
      </c>
      <c r="O39" s="105">
        <f t="shared" si="5"/>
        <v>295755</v>
      </c>
      <c r="P39" s="95">
        <v>273417</v>
      </c>
      <c r="Q39" s="95">
        <v>0</v>
      </c>
      <c r="R39" s="95">
        <v>0</v>
      </c>
      <c r="S39" s="95">
        <v>22338</v>
      </c>
      <c r="T39" s="95">
        <v>0</v>
      </c>
      <c r="U39" s="95">
        <v>0</v>
      </c>
      <c r="V39" s="105">
        <f t="shared" si="6"/>
        <v>436452</v>
      </c>
      <c r="W39" s="95">
        <v>360567</v>
      </c>
      <c r="X39" s="95">
        <v>0</v>
      </c>
      <c r="Y39" s="95">
        <v>0</v>
      </c>
      <c r="Z39" s="95">
        <v>66470</v>
      </c>
      <c r="AA39" s="95">
        <v>0</v>
      </c>
      <c r="AB39" s="95">
        <v>9415</v>
      </c>
      <c r="AC39" s="105">
        <f t="shared" si="7"/>
        <v>6680</v>
      </c>
      <c r="AD39" s="95">
        <v>6680</v>
      </c>
      <c r="AE39" s="95">
        <v>0</v>
      </c>
      <c r="AF39" s="105">
        <f t="shared" si="8"/>
        <v>23005</v>
      </c>
      <c r="AG39" s="95">
        <v>23005</v>
      </c>
      <c r="AH39" s="95">
        <v>0</v>
      </c>
      <c r="AI39" s="95">
        <v>0</v>
      </c>
      <c r="AJ39" s="105">
        <f t="shared" si="9"/>
        <v>21907</v>
      </c>
      <c r="AK39" s="95">
        <v>489</v>
      </c>
      <c r="AL39" s="95">
        <v>0</v>
      </c>
      <c r="AM39" s="95">
        <v>4449</v>
      </c>
      <c r="AN39" s="95">
        <v>3113</v>
      </c>
      <c r="AO39" s="95">
        <v>0</v>
      </c>
      <c r="AP39" s="95">
        <v>0</v>
      </c>
      <c r="AQ39" s="95">
        <v>3094</v>
      </c>
      <c r="AR39" s="95">
        <v>20</v>
      </c>
      <c r="AS39" s="95">
        <v>10742</v>
      </c>
      <c r="AT39" s="105">
        <f t="shared" si="10"/>
        <v>1647</v>
      </c>
      <c r="AU39" s="95">
        <v>62</v>
      </c>
      <c r="AV39" s="95">
        <v>1525</v>
      </c>
      <c r="AW39" s="95">
        <v>60</v>
      </c>
      <c r="AX39" s="95">
        <v>0</v>
      </c>
      <c r="AY39" s="95">
        <v>0</v>
      </c>
      <c r="AZ39" s="105">
        <f t="shared" si="11"/>
        <v>1847</v>
      </c>
      <c r="BA39" s="95">
        <v>1847</v>
      </c>
      <c r="BB39" s="95">
        <v>0</v>
      </c>
      <c r="BC39" s="95">
        <v>0</v>
      </c>
    </row>
    <row r="40" spans="1:55" s="94" customFormat="1" ht="11.25">
      <c r="A40" s="106" t="s">
        <v>124</v>
      </c>
      <c r="B40" s="107" t="s">
        <v>18</v>
      </c>
      <c r="C40" s="98" t="s">
        <v>301</v>
      </c>
      <c r="D40" s="105">
        <f t="shared" si="0"/>
        <v>720560</v>
      </c>
      <c r="E40" s="105">
        <f t="shared" si="1"/>
        <v>16569</v>
      </c>
      <c r="F40" s="95">
        <v>16569</v>
      </c>
      <c r="G40" s="95">
        <v>0</v>
      </c>
      <c r="H40" s="105">
        <f t="shared" si="2"/>
        <v>66939</v>
      </c>
      <c r="I40" s="95">
        <v>53357</v>
      </c>
      <c r="J40" s="95">
        <v>13582</v>
      </c>
      <c r="K40" s="105">
        <f t="shared" si="3"/>
        <v>637052</v>
      </c>
      <c r="L40" s="95">
        <v>229627</v>
      </c>
      <c r="M40" s="95">
        <v>407425</v>
      </c>
      <c r="N40" s="105">
        <f t="shared" si="4"/>
        <v>735692</v>
      </c>
      <c r="O40" s="105">
        <f t="shared" si="5"/>
        <v>299941</v>
      </c>
      <c r="P40" s="95">
        <v>293818</v>
      </c>
      <c r="Q40" s="95">
        <v>0</v>
      </c>
      <c r="R40" s="95">
        <v>0</v>
      </c>
      <c r="S40" s="95">
        <v>6123</v>
      </c>
      <c r="T40" s="95">
        <v>0</v>
      </c>
      <c r="U40" s="95">
        <v>0</v>
      </c>
      <c r="V40" s="105">
        <f t="shared" si="6"/>
        <v>421106</v>
      </c>
      <c r="W40" s="95">
        <v>417934</v>
      </c>
      <c r="X40" s="95">
        <v>0</v>
      </c>
      <c r="Y40" s="95">
        <v>0</v>
      </c>
      <c r="Z40" s="95">
        <v>3172</v>
      </c>
      <c r="AA40" s="95">
        <v>0</v>
      </c>
      <c r="AB40" s="95">
        <v>0</v>
      </c>
      <c r="AC40" s="105">
        <f t="shared" si="7"/>
        <v>14645</v>
      </c>
      <c r="AD40" s="95">
        <v>14645</v>
      </c>
      <c r="AE40" s="95">
        <v>0</v>
      </c>
      <c r="AF40" s="105">
        <f t="shared" si="8"/>
        <v>13655</v>
      </c>
      <c r="AG40" s="95">
        <v>13655</v>
      </c>
      <c r="AH40" s="95">
        <v>0</v>
      </c>
      <c r="AI40" s="95">
        <v>0</v>
      </c>
      <c r="AJ40" s="105">
        <f t="shared" si="9"/>
        <v>61326</v>
      </c>
      <c r="AK40" s="95">
        <v>52613</v>
      </c>
      <c r="AL40" s="95">
        <v>380</v>
      </c>
      <c r="AM40" s="95">
        <v>3549</v>
      </c>
      <c r="AN40" s="95">
        <v>2315</v>
      </c>
      <c r="AO40" s="95">
        <v>0</v>
      </c>
      <c r="AP40" s="95">
        <v>10</v>
      </c>
      <c r="AQ40" s="95">
        <v>415</v>
      </c>
      <c r="AR40" s="95">
        <v>755</v>
      </c>
      <c r="AS40" s="95">
        <v>1289</v>
      </c>
      <c r="AT40" s="105">
        <f t="shared" si="10"/>
        <v>5424</v>
      </c>
      <c r="AU40" s="95">
        <v>5318</v>
      </c>
      <c r="AV40" s="95">
        <v>4</v>
      </c>
      <c r="AW40" s="95">
        <v>102</v>
      </c>
      <c r="AX40" s="95">
        <v>0</v>
      </c>
      <c r="AY40" s="95">
        <v>0</v>
      </c>
      <c r="AZ40" s="105">
        <f t="shared" si="11"/>
        <v>34</v>
      </c>
      <c r="BA40" s="95">
        <v>34</v>
      </c>
      <c r="BB40" s="95">
        <v>0</v>
      </c>
      <c r="BC40" s="95">
        <v>0</v>
      </c>
    </row>
    <row r="41" spans="1:55" s="94" customFormat="1" ht="11.25">
      <c r="A41" s="106" t="s">
        <v>123</v>
      </c>
      <c r="B41" s="107" t="s">
        <v>19</v>
      </c>
      <c r="C41" s="98" t="s">
        <v>301</v>
      </c>
      <c r="D41" s="105">
        <f t="shared" si="0"/>
        <v>516418</v>
      </c>
      <c r="E41" s="105">
        <f t="shared" si="1"/>
        <v>6545</v>
      </c>
      <c r="F41" s="95">
        <v>6512</v>
      </c>
      <c r="G41" s="95">
        <v>33</v>
      </c>
      <c r="H41" s="105">
        <f t="shared" si="2"/>
        <v>40883</v>
      </c>
      <c r="I41" s="95">
        <v>40649</v>
      </c>
      <c r="J41" s="95">
        <v>234</v>
      </c>
      <c r="K41" s="105">
        <f t="shared" si="3"/>
        <v>468990</v>
      </c>
      <c r="L41" s="95">
        <v>118900</v>
      </c>
      <c r="M41" s="95">
        <v>350090</v>
      </c>
      <c r="N41" s="105">
        <f t="shared" si="4"/>
        <v>523804</v>
      </c>
      <c r="O41" s="105">
        <f t="shared" si="5"/>
        <v>166061</v>
      </c>
      <c r="P41" s="95">
        <v>152211</v>
      </c>
      <c r="Q41" s="95">
        <v>0</v>
      </c>
      <c r="R41" s="95">
        <v>0</v>
      </c>
      <c r="S41" s="95">
        <v>13094</v>
      </c>
      <c r="T41" s="95">
        <v>0</v>
      </c>
      <c r="U41" s="95">
        <v>756</v>
      </c>
      <c r="V41" s="105">
        <f t="shared" si="6"/>
        <v>348584</v>
      </c>
      <c r="W41" s="95">
        <v>316179</v>
      </c>
      <c r="X41" s="95">
        <v>0</v>
      </c>
      <c r="Y41" s="95">
        <v>0</v>
      </c>
      <c r="Z41" s="95">
        <v>29576</v>
      </c>
      <c r="AA41" s="95">
        <v>0</v>
      </c>
      <c r="AB41" s="95">
        <v>2829</v>
      </c>
      <c r="AC41" s="105">
        <f t="shared" si="7"/>
        <v>9159</v>
      </c>
      <c r="AD41" s="95">
        <v>9159</v>
      </c>
      <c r="AE41" s="95">
        <v>0</v>
      </c>
      <c r="AF41" s="105">
        <f t="shared" si="8"/>
        <v>6549</v>
      </c>
      <c r="AG41" s="95">
        <v>6549</v>
      </c>
      <c r="AH41" s="95">
        <v>0</v>
      </c>
      <c r="AI41" s="95">
        <v>0</v>
      </c>
      <c r="AJ41" s="105">
        <f t="shared" si="9"/>
        <v>7801</v>
      </c>
      <c r="AK41" s="95">
        <v>1754</v>
      </c>
      <c r="AL41" s="95">
        <v>0</v>
      </c>
      <c r="AM41" s="95">
        <v>345</v>
      </c>
      <c r="AN41" s="95">
        <v>1574</v>
      </c>
      <c r="AO41" s="95">
        <v>0</v>
      </c>
      <c r="AP41" s="95">
        <v>0</v>
      </c>
      <c r="AQ41" s="95">
        <v>677</v>
      </c>
      <c r="AR41" s="95">
        <v>161</v>
      </c>
      <c r="AS41" s="95">
        <v>3290</v>
      </c>
      <c r="AT41" s="105">
        <f t="shared" si="10"/>
        <v>515</v>
      </c>
      <c r="AU41" s="95">
        <v>498</v>
      </c>
      <c r="AV41" s="95">
        <v>4</v>
      </c>
      <c r="AW41" s="95">
        <v>13</v>
      </c>
      <c r="AX41" s="95">
        <v>0</v>
      </c>
      <c r="AY41" s="95">
        <v>0</v>
      </c>
      <c r="AZ41" s="105">
        <f t="shared" si="11"/>
        <v>1637</v>
      </c>
      <c r="BA41" s="95">
        <v>1637</v>
      </c>
      <c r="BB41" s="95">
        <v>0</v>
      </c>
      <c r="BC41" s="95">
        <v>0</v>
      </c>
    </row>
    <row r="42" spans="1:55" s="94" customFormat="1" ht="11.25">
      <c r="A42" s="106" t="s">
        <v>122</v>
      </c>
      <c r="B42" s="107" t="s">
        <v>20</v>
      </c>
      <c r="C42" s="98" t="s">
        <v>301</v>
      </c>
      <c r="D42" s="105">
        <f t="shared" si="0"/>
        <v>278852</v>
      </c>
      <c r="E42" s="105">
        <f t="shared" si="1"/>
        <v>13722</v>
      </c>
      <c r="F42" s="95">
        <v>6480</v>
      </c>
      <c r="G42" s="95">
        <v>7242</v>
      </c>
      <c r="H42" s="105">
        <f t="shared" si="2"/>
        <v>39991</v>
      </c>
      <c r="I42" s="95">
        <v>5359</v>
      </c>
      <c r="J42" s="95">
        <v>34632</v>
      </c>
      <c r="K42" s="105">
        <f t="shared" si="3"/>
        <v>225139</v>
      </c>
      <c r="L42" s="95">
        <v>37666</v>
      </c>
      <c r="M42" s="95">
        <v>187473</v>
      </c>
      <c r="N42" s="105">
        <f t="shared" si="4"/>
        <v>279746</v>
      </c>
      <c r="O42" s="105">
        <f t="shared" si="5"/>
        <v>46184</v>
      </c>
      <c r="P42" s="95">
        <v>46184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105">
        <f t="shared" si="6"/>
        <v>229347</v>
      </c>
      <c r="W42" s="95">
        <v>229347</v>
      </c>
      <c r="X42" s="95">
        <v>0</v>
      </c>
      <c r="Y42" s="95">
        <v>0</v>
      </c>
      <c r="Z42" s="95">
        <v>0</v>
      </c>
      <c r="AA42" s="95">
        <v>0</v>
      </c>
      <c r="AB42" s="95">
        <v>0</v>
      </c>
      <c r="AC42" s="105">
        <f t="shared" si="7"/>
        <v>4215</v>
      </c>
      <c r="AD42" s="95">
        <v>4215</v>
      </c>
      <c r="AE42" s="95">
        <v>0</v>
      </c>
      <c r="AF42" s="105">
        <f t="shared" si="8"/>
        <v>3378</v>
      </c>
      <c r="AG42" s="95">
        <v>3378</v>
      </c>
      <c r="AH42" s="95">
        <v>0</v>
      </c>
      <c r="AI42" s="95">
        <v>0</v>
      </c>
      <c r="AJ42" s="105">
        <f t="shared" si="9"/>
        <v>2346</v>
      </c>
      <c r="AK42" s="95">
        <v>71</v>
      </c>
      <c r="AL42" s="95">
        <v>0</v>
      </c>
      <c r="AM42" s="95">
        <v>22</v>
      </c>
      <c r="AN42" s="95">
        <v>90</v>
      </c>
      <c r="AO42" s="95">
        <v>0</v>
      </c>
      <c r="AP42" s="95">
        <v>0</v>
      </c>
      <c r="AQ42" s="95">
        <v>1154</v>
      </c>
      <c r="AR42" s="95">
        <v>524</v>
      </c>
      <c r="AS42" s="95">
        <v>485</v>
      </c>
      <c r="AT42" s="105">
        <f t="shared" si="10"/>
        <v>1105</v>
      </c>
      <c r="AU42" s="95">
        <v>945</v>
      </c>
      <c r="AV42" s="95">
        <v>158</v>
      </c>
      <c r="AW42" s="95">
        <v>2</v>
      </c>
      <c r="AX42" s="95">
        <v>0</v>
      </c>
      <c r="AY42" s="95">
        <v>0</v>
      </c>
      <c r="AZ42" s="105">
        <f t="shared" si="11"/>
        <v>0</v>
      </c>
      <c r="BA42" s="95">
        <v>0</v>
      </c>
      <c r="BB42" s="95">
        <v>0</v>
      </c>
      <c r="BC42" s="95">
        <v>0</v>
      </c>
    </row>
    <row r="43" spans="1:55" s="94" customFormat="1" ht="11.25">
      <c r="A43" s="106" t="s">
        <v>121</v>
      </c>
      <c r="B43" s="107" t="s">
        <v>21</v>
      </c>
      <c r="C43" s="98" t="s">
        <v>301</v>
      </c>
      <c r="D43" s="105">
        <f t="shared" si="0"/>
        <v>197363</v>
      </c>
      <c r="E43" s="105">
        <f t="shared" si="1"/>
        <v>33944</v>
      </c>
      <c r="F43" s="95">
        <v>30534</v>
      </c>
      <c r="G43" s="95">
        <v>3410</v>
      </c>
      <c r="H43" s="105">
        <f t="shared" si="2"/>
        <v>29702</v>
      </c>
      <c r="I43" s="95">
        <v>28456</v>
      </c>
      <c r="J43" s="95">
        <v>1246</v>
      </c>
      <c r="K43" s="105">
        <f t="shared" si="3"/>
        <v>133717</v>
      </c>
      <c r="L43" s="95">
        <v>25093</v>
      </c>
      <c r="M43" s="95">
        <v>108624</v>
      </c>
      <c r="N43" s="105">
        <f t="shared" si="4"/>
        <v>198600</v>
      </c>
      <c r="O43" s="105">
        <f t="shared" si="5"/>
        <v>84083</v>
      </c>
      <c r="P43" s="95">
        <v>84083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105">
        <f t="shared" si="6"/>
        <v>113280</v>
      </c>
      <c r="W43" s="95">
        <v>113280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105">
        <f t="shared" si="7"/>
        <v>1237</v>
      </c>
      <c r="AD43" s="95">
        <v>1134</v>
      </c>
      <c r="AE43" s="95">
        <v>103</v>
      </c>
      <c r="AF43" s="105">
        <f t="shared" si="8"/>
        <v>2647</v>
      </c>
      <c r="AG43" s="95">
        <v>2647</v>
      </c>
      <c r="AH43" s="95">
        <v>0</v>
      </c>
      <c r="AI43" s="95">
        <v>0</v>
      </c>
      <c r="AJ43" s="105">
        <f t="shared" si="9"/>
        <v>5444</v>
      </c>
      <c r="AK43" s="95">
        <v>2868</v>
      </c>
      <c r="AL43" s="95">
        <v>0</v>
      </c>
      <c r="AM43" s="95">
        <v>129</v>
      </c>
      <c r="AN43" s="95">
        <v>596</v>
      </c>
      <c r="AO43" s="95">
        <v>0</v>
      </c>
      <c r="AP43" s="95">
        <v>0</v>
      </c>
      <c r="AQ43" s="95">
        <v>6</v>
      </c>
      <c r="AR43" s="95">
        <v>328</v>
      </c>
      <c r="AS43" s="95">
        <v>1517</v>
      </c>
      <c r="AT43" s="105">
        <f t="shared" si="10"/>
        <v>73</v>
      </c>
      <c r="AU43" s="95">
        <v>71</v>
      </c>
      <c r="AV43" s="95">
        <v>0</v>
      </c>
      <c r="AW43" s="95">
        <v>2</v>
      </c>
      <c r="AX43" s="95">
        <v>0</v>
      </c>
      <c r="AY43" s="95">
        <v>0</v>
      </c>
      <c r="AZ43" s="105">
        <f t="shared" si="11"/>
        <v>2330</v>
      </c>
      <c r="BA43" s="95">
        <v>2330</v>
      </c>
      <c r="BB43" s="95">
        <v>0</v>
      </c>
      <c r="BC43" s="95">
        <v>0</v>
      </c>
    </row>
    <row r="44" spans="1:55" s="94" customFormat="1" ht="11.25">
      <c r="A44" s="106" t="s">
        <v>120</v>
      </c>
      <c r="B44" s="107" t="s">
        <v>22</v>
      </c>
      <c r="C44" s="98" t="s">
        <v>301</v>
      </c>
      <c r="D44" s="105">
        <f t="shared" si="0"/>
        <v>431408</v>
      </c>
      <c r="E44" s="105">
        <f t="shared" si="1"/>
        <v>2581</v>
      </c>
      <c r="F44" s="95">
        <v>1127</v>
      </c>
      <c r="G44" s="95">
        <v>1454</v>
      </c>
      <c r="H44" s="105">
        <f t="shared" si="2"/>
        <v>21806</v>
      </c>
      <c r="I44" s="95">
        <v>15620</v>
      </c>
      <c r="J44" s="95">
        <v>6186</v>
      </c>
      <c r="K44" s="105">
        <f t="shared" si="3"/>
        <v>407021</v>
      </c>
      <c r="L44" s="95">
        <v>154964</v>
      </c>
      <c r="M44" s="95">
        <v>252057</v>
      </c>
      <c r="N44" s="105">
        <f t="shared" si="4"/>
        <v>429606</v>
      </c>
      <c r="O44" s="105">
        <f t="shared" si="5"/>
        <v>168836</v>
      </c>
      <c r="P44" s="95">
        <v>168836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105">
        <f t="shared" si="6"/>
        <v>258116</v>
      </c>
      <c r="W44" s="95">
        <v>257538</v>
      </c>
      <c r="X44" s="95">
        <v>578</v>
      </c>
      <c r="Y44" s="95">
        <v>0</v>
      </c>
      <c r="Z44" s="95">
        <v>0</v>
      </c>
      <c r="AA44" s="95">
        <v>0</v>
      </c>
      <c r="AB44" s="95">
        <v>0</v>
      </c>
      <c r="AC44" s="105">
        <f t="shared" si="7"/>
        <v>2654</v>
      </c>
      <c r="AD44" s="95">
        <v>2654</v>
      </c>
      <c r="AE44" s="95">
        <v>0</v>
      </c>
      <c r="AF44" s="105">
        <f t="shared" si="8"/>
        <v>4826</v>
      </c>
      <c r="AG44" s="95">
        <v>4826</v>
      </c>
      <c r="AH44" s="95">
        <v>0</v>
      </c>
      <c r="AI44" s="95">
        <v>0</v>
      </c>
      <c r="AJ44" s="105">
        <f t="shared" si="9"/>
        <v>49331</v>
      </c>
      <c r="AK44" s="95">
        <v>45552</v>
      </c>
      <c r="AL44" s="95">
        <v>99</v>
      </c>
      <c r="AM44" s="95">
        <v>0</v>
      </c>
      <c r="AN44" s="95">
        <v>0</v>
      </c>
      <c r="AO44" s="95">
        <v>0</v>
      </c>
      <c r="AP44" s="95">
        <v>0</v>
      </c>
      <c r="AQ44" s="95">
        <v>4</v>
      </c>
      <c r="AR44" s="95">
        <v>2325</v>
      </c>
      <c r="AS44" s="95">
        <v>1351</v>
      </c>
      <c r="AT44" s="105">
        <f t="shared" si="10"/>
        <v>1146</v>
      </c>
      <c r="AU44" s="95">
        <v>1146</v>
      </c>
      <c r="AV44" s="95">
        <v>0</v>
      </c>
      <c r="AW44" s="95">
        <v>0</v>
      </c>
      <c r="AX44" s="95">
        <v>0</v>
      </c>
      <c r="AY44" s="95">
        <v>0</v>
      </c>
      <c r="AZ44" s="105">
        <f t="shared" si="11"/>
        <v>291</v>
      </c>
      <c r="BA44" s="95">
        <v>171</v>
      </c>
      <c r="BB44" s="95">
        <v>120</v>
      </c>
      <c r="BC44" s="95">
        <v>0</v>
      </c>
    </row>
    <row r="45" spans="1:55" s="94" customFormat="1" ht="11.25">
      <c r="A45" s="106" t="s">
        <v>119</v>
      </c>
      <c r="B45" s="107" t="s">
        <v>23</v>
      </c>
      <c r="C45" s="98" t="s">
        <v>301</v>
      </c>
      <c r="D45" s="105">
        <f t="shared" si="0"/>
        <v>386717</v>
      </c>
      <c r="E45" s="105">
        <f t="shared" si="1"/>
        <v>0</v>
      </c>
      <c r="F45" s="95">
        <v>0</v>
      </c>
      <c r="G45" s="95">
        <v>0</v>
      </c>
      <c r="H45" s="105">
        <f t="shared" si="2"/>
        <v>12521</v>
      </c>
      <c r="I45" s="95">
        <v>11106</v>
      </c>
      <c r="J45" s="95">
        <v>1415</v>
      </c>
      <c r="K45" s="105">
        <f t="shared" si="3"/>
        <v>374196</v>
      </c>
      <c r="L45" s="95">
        <v>179785</v>
      </c>
      <c r="M45" s="95">
        <v>194411</v>
      </c>
      <c r="N45" s="105">
        <f t="shared" si="4"/>
        <v>392776</v>
      </c>
      <c r="O45" s="105">
        <f t="shared" si="5"/>
        <v>190998</v>
      </c>
      <c r="P45" s="95">
        <v>189129</v>
      </c>
      <c r="Q45" s="95">
        <v>625</v>
      </c>
      <c r="R45" s="95">
        <v>0</v>
      </c>
      <c r="S45" s="95">
        <v>0</v>
      </c>
      <c r="T45" s="95">
        <v>0</v>
      </c>
      <c r="U45" s="95">
        <v>1244</v>
      </c>
      <c r="V45" s="105">
        <f t="shared" si="6"/>
        <v>196150</v>
      </c>
      <c r="W45" s="95">
        <v>195246</v>
      </c>
      <c r="X45" s="95">
        <v>0</v>
      </c>
      <c r="Y45" s="95">
        <v>0</v>
      </c>
      <c r="Z45" s="95">
        <v>210</v>
      </c>
      <c r="AA45" s="95">
        <v>0</v>
      </c>
      <c r="AB45" s="95">
        <v>694</v>
      </c>
      <c r="AC45" s="105">
        <f t="shared" si="7"/>
        <v>5628</v>
      </c>
      <c r="AD45" s="95">
        <v>4331</v>
      </c>
      <c r="AE45" s="95">
        <v>1297</v>
      </c>
      <c r="AF45" s="105">
        <f t="shared" si="8"/>
        <v>7284</v>
      </c>
      <c r="AG45" s="95">
        <v>7284</v>
      </c>
      <c r="AH45" s="95">
        <v>0</v>
      </c>
      <c r="AI45" s="95">
        <v>0</v>
      </c>
      <c r="AJ45" s="105">
        <f t="shared" si="9"/>
        <v>13123</v>
      </c>
      <c r="AK45" s="95">
        <v>6376</v>
      </c>
      <c r="AL45" s="95">
        <v>7</v>
      </c>
      <c r="AM45" s="95">
        <v>5651</v>
      </c>
      <c r="AN45" s="95">
        <v>847</v>
      </c>
      <c r="AO45" s="95">
        <v>0</v>
      </c>
      <c r="AP45" s="95">
        <v>208</v>
      </c>
      <c r="AQ45" s="95">
        <v>28</v>
      </c>
      <c r="AR45" s="95">
        <v>0</v>
      </c>
      <c r="AS45" s="95">
        <v>6</v>
      </c>
      <c r="AT45" s="105">
        <f t="shared" si="10"/>
        <v>544</v>
      </c>
      <c r="AU45" s="95">
        <v>544</v>
      </c>
      <c r="AV45" s="95">
        <v>0</v>
      </c>
      <c r="AW45" s="95">
        <v>0</v>
      </c>
      <c r="AX45" s="95">
        <v>0</v>
      </c>
      <c r="AY45" s="95">
        <v>0</v>
      </c>
      <c r="AZ45" s="105">
        <f t="shared" si="11"/>
        <v>1997</v>
      </c>
      <c r="BA45" s="95">
        <v>692</v>
      </c>
      <c r="BB45" s="95">
        <v>1305</v>
      </c>
      <c r="BC45" s="95">
        <v>0</v>
      </c>
    </row>
    <row r="46" spans="1:55" s="94" customFormat="1" ht="11.25">
      <c r="A46" s="106" t="s">
        <v>118</v>
      </c>
      <c r="B46" s="107" t="s">
        <v>24</v>
      </c>
      <c r="C46" s="98" t="s">
        <v>301</v>
      </c>
      <c r="D46" s="105">
        <f t="shared" si="0"/>
        <v>1440661</v>
      </c>
      <c r="E46" s="105">
        <f t="shared" si="1"/>
        <v>53286</v>
      </c>
      <c r="F46" s="95">
        <v>53021</v>
      </c>
      <c r="G46" s="95">
        <v>265</v>
      </c>
      <c r="H46" s="105">
        <f t="shared" si="2"/>
        <v>228906</v>
      </c>
      <c r="I46" s="95">
        <v>228292</v>
      </c>
      <c r="J46" s="95">
        <v>614</v>
      </c>
      <c r="K46" s="105">
        <f t="shared" si="3"/>
        <v>1158469</v>
      </c>
      <c r="L46" s="95">
        <v>614797</v>
      </c>
      <c r="M46" s="95">
        <v>543672</v>
      </c>
      <c r="N46" s="105">
        <f t="shared" si="4"/>
        <v>1444921</v>
      </c>
      <c r="O46" s="105">
        <f t="shared" si="5"/>
        <v>895715</v>
      </c>
      <c r="P46" s="95">
        <v>804688</v>
      </c>
      <c r="Q46" s="95">
        <v>0</v>
      </c>
      <c r="R46" s="95">
        <v>2692</v>
      </c>
      <c r="S46" s="95">
        <v>81533</v>
      </c>
      <c r="T46" s="95">
        <v>6802</v>
      </c>
      <c r="U46" s="95">
        <v>0</v>
      </c>
      <c r="V46" s="105">
        <f t="shared" si="6"/>
        <v>544551</v>
      </c>
      <c r="W46" s="95">
        <v>455869</v>
      </c>
      <c r="X46" s="95">
        <v>0</v>
      </c>
      <c r="Y46" s="95">
        <v>6963</v>
      </c>
      <c r="Z46" s="95">
        <v>79437</v>
      </c>
      <c r="AA46" s="95">
        <v>1844</v>
      </c>
      <c r="AB46" s="95">
        <v>438</v>
      </c>
      <c r="AC46" s="105">
        <f t="shared" si="7"/>
        <v>4655</v>
      </c>
      <c r="AD46" s="95">
        <v>4592</v>
      </c>
      <c r="AE46" s="95">
        <v>63</v>
      </c>
      <c r="AF46" s="105">
        <f t="shared" si="8"/>
        <v>16949</v>
      </c>
      <c r="AG46" s="95">
        <v>16942</v>
      </c>
      <c r="AH46" s="95">
        <v>0</v>
      </c>
      <c r="AI46" s="95">
        <v>7</v>
      </c>
      <c r="AJ46" s="105">
        <f t="shared" si="9"/>
        <v>100709</v>
      </c>
      <c r="AK46" s="95">
        <v>84494</v>
      </c>
      <c r="AL46" s="95">
        <v>300</v>
      </c>
      <c r="AM46" s="95">
        <v>5937</v>
      </c>
      <c r="AN46" s="95">
        <v>70</v>
      </c>
      <c r="AO46" s="95">
        <v>0</v>
      </c>
      <c r="AP46" s="95">
        <v>7685</v>
      </c>
      <c r="AQ46" s="95">
        <v>675</v>
      </c>
      <c r="AR46" s="95">
        <v>46</v>
      </c>
      <c r="AS46" s="95">
        <v>1502</v>
      </c>
      <c r="AT46" s="105">
        <f t="shared" si="10"/>
        <v>1034</v>
      </c>
      <c r="AU46" s="95">
        <v>969</v>
      </c>
      <c r="AV46" s="95">
        <v>58</v>
      </c>
      <c r="AW46" s="95">
        <v>7</v>
      </c>
      <c r="AX46" s="95">
        <v>0</v>
      </c>
      <c r="AY46" s="95">
        <v>0</v>
      </c>
      <c r="AZ46" s="105">
        <f t="shared" si="11"/>
        <v>12875</v>
      </c>
      <c r="BA46" s="95">
        <v>6809</v>
      </c>
      <c r="BB46" s="95">
        <v>0</v>
      </c>
      <c r="BC46" s="95">
        <v>6066</v>
      </c>
    </row>
    <row r="47" spans="1:55" s="94" customFormat="1" ht="11.25">
      <c r="A47" s="106" t="s">
        <v>117</v>
      </c>
      <c r="B47" s="107" t="s">
        <v>25</v>
      </c>
      <c r="C47" s="98" t="s">
        <v>301</v>
      </c>
      <c r="D47" s="105">
        <f t="shared" si="0"/>
        <v>483671</v>
      </c>
      <c r="E47" s="105">
        <f t="shared" si="1"/>
        <v>151</v>
      </c>
      <c r="F47" s="95">
        <v>0</v>
      </c>
      <c r="G47" s="95">
        <v>151</v>
      </c>
      <c r="H47" s="105">
        <f t="shared" si="2"/>
        <v>1106</v>
      </c>
      <c r="I47" s="95">
        <v>1008</v>
      </c>
      <c r="J47" s="95">
        <v>98</v>
      </c>
      <c r="K47" s="105">
        <f t="shared" si="3"/>
        <v>482414</v>
      </c>
      <c r="L47" s="95">
        <v>312809</v>
      </c>
      <c r="M47" s="95">
        <v>169605</v>
      </c>
      <c r="N47" s="105">
        <f t="shared" si="4"/>
        <v>485401</v>
      </c>
      <c r="O47" s="105">
        <f t="shared" si="5"/>
        <v>313817</v>
      </c>
      <c r="P47" s="95">
        <v>313817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105">
        <f t="shared" si="6"/>
        <v>169853</v>
      </c>
      <c r="W47" s="95">
        <v>169495</v>
      </c>
      <c r="X47" s="95">
        <v>358</v>
      </c>
      <c r="Y47" s="95">
        <v>0</v>
      </c>
      <c r="Z47" s="95">
        <v>0</v>
      </c>
      <c r="AA47" s="95">
        <v>0</v>
      </c>
      <c r="AB47" s="95">
        <v>0</v>
      </c>
      <c r="AC47" s="105">
        <f t="shared" si="7"/>
        <v>1731</v>
      </c>
      <c r="AD47" s="95">
        <v>1731</v>
      </c>
      <c r="AE47" s="95">
        <v>0</v>
      </c>
      <c r="AF47" s="105">
        <f t="shared" si="8"/>
        <v>6126</v>
      </c>
      <c r="AG47" s="95">
        <v>6126</v>
      </c>
      <c r="AH47" s="95">
        <v>0</v>
      </c>
      <c r="AI47" s="95">
        <v>0</v>
      </c>
      <c r="AJ47" s="105">
        <f t="shared" si="9"/>
        <v>24643</v>
      </c>
      <c r="AK47" s="95">
        <v>13600</v>
      </c>
      <c r="AL47" s="95">
        <v>5146</v>
      </c>
      <c r="AM47" s="95">
        <v>3864</v>
      </c>
      <c r="AN47" s="95">
        <v>1110</v>
      </c>
      <c r="AO47" s="95">
        <v>0</v>
      </c>
      <c r="AP47" s="95">
        <v>0</v>
      </c>
      <c r="AQ47" s="95">
        <v>625</v>
      </c>
      <c r="AR47" s="95">
        <v>0</v>
      </c>
      <c r="AS47" s="95">
        <v>298</v>
      </c>
      <c r="AT47" s="105">
        <f t="shared" si="10"/>
        <v>231</v>
      </c>
      <c r="AU47" s="95">
        <v>229</v>
      </c>
      <c r="AV47" s="95">
        <v>0</v>
      </c>
      <c r="AW47" s="95">
        <v>2</v>
      </c>
      <c r="AX47" s="95">
        <v>0</v>
      </c>
      <c r="AY47" s="95">
        <v>0</v>
      </c>
      <c r="AZ47" s="105">
        <f t="shared" si="11"/>
        <v>968</v>
      </c>
      <c r="BA47" s="95">
        <v>909</v>
      </c>
      <c r="BB47" s="95">
        <v>59</v>
      </c>
      <c r="BC47" s="95">
        <v>0</v>
      </c>
    </row>
    <row r="48" spans="1:55" s="94" customFormat="1" ht="11.25">
      <c r="A48" s="106" t="s">
        <v>116</v>
      </c>
      <c r="B48" s="107" t="s">
        <v>26</v>
      </c>
      <c r="C48" s="98" t="s">
        <v>301</v>
      </c>
      <c r="D48" s="105">
        <f t="shared" si="0"/>
        <v>689160</v>
      </c>
      <c r="E48" s="105">
        <f t="shared" si="1"/>
        <v>63750</v>
      </c>
      <c r="F48" s="95">
        <v>49950</v>
      </c>
      <c r="G48" s="95">
        <v>13800</v>
      </c>
      <c r="H48" s="105">
        <f t="shared" si="2"/>
        <v>8442</v>
      </c>
      <c r="I48" s="95">
        <v>7503</v>
      </c>
      <c r="J48" s="95">
        <v>939</v>
      </c>
      <c r="K48" s="105">
        <f t="shared" si="3"/>
        <v>616968</v>
      </c>
      <c r="L48" s="95">
        <v>450078</v>
      </c>
      <c r="M48" s="95">
        <v>166890</v>
      </c>
      <c r="N48" s="105">
        <f t="shared" si="4"/>
        <v>691169</v>
      </c>
      <c r="O48" s="105">
        <f t="shared" si="5"/>
        <v>507531</v>
      </c>
      <c r="P48" s="95">
        <v>506839</v>
      </c>
      <c r="Q48" s="95">
        <v>0</v>
      </c>
      <c r="R48" s="95">
        <v>0</v>
      </c>
      <c r="S48" s="95">
        <v>79</v>
      </c>
      <c r="T48" s="95">
        <v>123</v>
      </c>
      <c r="U48" s="95">
        <v>490</v>
      </c>
      <c r="V48" s="105">
        <f t="shared" si="6"/>
        <v>181629</v>
      </c>
      <c r="W48" s="95">
        <v>181585</v>
      </c>
      <c r="X48" s="95">
        <v>0</v>
      </c>
      <c r="Y48" s="95">
        <v>0</v>
      </c>
      <c r="Z48" s="95">
        <v>0</v>
      </c>
      <c r="AA48" s="95">
        <v>44</v>
      </c>
      <c r="AB48" s="95">
        <v>0</v>
      </c>
      <c r="AC48" s="105">
        <f t="shared" si="7"/>
        <v>2009</v>
      </c>
      <c r="AD48" s="95">
        <v>2009</v>
      </c>
      <c r="AE48" s="95">
        <v>0</v>
      </c>
      <c r="AF48" s="105">
        <f t="shared" si="8"/>
        <v>11245</v>
      </c>
      <c r="AG48" s="95">
        <v>11245</v>
      </c>
      <c r="AH48" s="95">
        <v>0</v>
      </c>
      <c r="AI48" s="95">
        <v>0</v>
      </c>
      <c r="AJ48" s="105">
        <f t="shared" si="9"/>
        <v>11977</v>
      </c>
      <c r="AK48" s="95">
        <v>1031</v>
      </c>
      <c r="AL48" s="95">
        <v>271</v>
      </c>
      <c r="AM48" s="95">
        <v>5387</v>
      </c>
      <c r="AN48" s="95">
        <v>1517</v>
      </c>
      <c r="AO48" s="95">
        <v>0</v>
      </c>
      <c r="AP48" s="95">
        <v>0</v>
      </c>
      <c r="AQ48" s="95">
        <v>1308</v>
      </c>
      <c r="AR48" s="95">
        <v>44</v>
      </c>
      <c r="AS48" s="95">
        <v>2419</v>
      </c>
      <c r="AT48" s="105">
        <f t="shared" si="10"/>
        <v>591</v>
      </c>
      <c r="AU48" s="95">
        <v>212</v>
      </c>
      <c r="AV48" s="95">
        <v>358</v>
      </c>
      <c r="AW48" s="95">
        <v>21</v>
      </c>
      <c r="AX48" s="95">
        <v>0</v>
      </c>
      <c r="AY48" s="95">
        <v>0</v>
      </c>
      <c r="AZ48" s="105">
        <f t="shared" si="11"/>
        <v>767</v>
      </c>
      <c r="BA48" s="95">
        <v>767</v>
      </c>
      <c r="BB48" s="95">
        <v>0</v>
      </c>
      <c r="BC48" s="95">
        <v>0</v>
      </c>
    </row>
    <row r="49" spans="1:55" s="94" customFormat="1" ht="11.25">
      <c r="A49" s="106" t="s">
        <v>115</v>
      </c>
      <c r="B49" s="107" t="s">
        <v>27</v>
      </c>
      <c r="C49" s="98" t="s">
        <v>301</v>
      </c>
      <c r="D49" s="105">
        <f t="shared" si="0"/>
        <v>560110</v>
      </c>
      <c r="E49" s="105">
        <f t="shared" si="1"/>
        <v>4944</v>
      </c>
      <c r="F49" s="95">
        <v>4944</v>
      </c>
      <c r="G49" s="95">
        <v>0</v>
      </c>
      <c r="H49" s="105">
        <f t="shared" si="2"/>
        <v>32765</v>
      </c>
      <c r="I49" s="95">
        <v>27167</v>
      </c>
      <c r="J49" s="95">
        <v>5598</v>
      </c>
      <c r="K49" s="105">
        <f t="shared" si="3"/>
        <v>522401</v>
      </c>
      <c r="L49" s="95">
        <v>176643</v>
      </c>
      <c r="M49" s="95">
        <v>345758</v>
      </c>
      <c r="N49" s="105">
        <f t="shared" si="4"/>
        <v>543858</v>
      </c>
      <c r="O49" s="105">
        <f t="shared" si="5"/>
        <v>199558</v>
      </c>
      <c r="P49" s="95">
        <v>184601</v>
      </c>
      <c r="Q49" s="95">
        <v>0</v>
      </c>
      <c r="R49" s="95">
        <v>0</v>
      </c>
      <c r="S49" s="95">
        <v>13850</v>
      </c>
      <c r="T49" s="95">
        <v>84</v>
      </c>
      <c r="U49" s="95">
        <v>1023</v>
      </c>
      <c r="V49" s="105">
        <f t="shared" si="6"/>
        <v>336863</v>
      </c>
      <c r="W49" s="95">
        <v>260593</v>
      </c>
      <c r="X49" s="95">
        <v>1789</v>
      </c>
      <c r="Y49" s="95">
        <v>0</v>
      </c>
      <c r="Z49" s="95">
        <v>72338</v>
      </c>
      <c r="AA49" s="95">
        <v>60</v>
      </c>
      <c r="AB49" s="95">
        <v>2083</v>
      </c>
      <c r="AC49" s="105">
        <f t="shared" si="7"/>
        <v>7437</v>
      </c>
      <c r="AD49" s="95">
        <v>6975</v>
      </c>
      <c r="AE49" s="95">
        <v>462</v>
      </c>
      <c r="AF49" s="105">
        <f t="shared" si="8"/>
        <v>12402</v>
      </c>
      <c r="AG49" s="95">
        <v>12395</v>
      </c>
      <c r="AH49" s="95">
        <v>7</v>
      </c>
      <c r="AI49" s="95">
        <v>0</v>
      </c>
      <c r="AJ49" s="105">
        <f t="shared" si="9"/>
        <v>48564</v>
      </c>
      <c r="AK49" s="95">
        <v>36801</v>
      </c>
      <c r="AL49" s="95">
        <v>46</v>
      </c>
      <c r="AM49" s="95">
        <v>2267</v>
      </c>
      <c r="AN49" s="95">
        <v>81</v>
      </c>
      <c r="AO49" s="95">
        <v>0</v>
      </c>
      <c r="AP49" s="95">
        <v>7856</v>
      </c>
      <c r="AQ49" s="95">
        <v>530</v>
      </c>
      <c r="AR49" s="95">
        <v>17</v>
      </c>
      <c r="AS49" s="95">
        <v>966</v>
      </c>
      <c r="AT49" s="105">
        <f t="shared" si="10"/>
        <v>1207</v>
      </c>
      <c r="AU49" s="95">
        <v>662</v>
      </c>
      <c r="AV49" s="95">
        <v>16</v>
      </c>
      <c r="AW49" s="95">
        <v>518</v>
      </c>
      <c r="AX49" s="95">
        <v>11</v>
      </c>
      <c r="AY49" s="95">
        <v>0</v>
      </c>
      <c r="AZ49" s="105">
        <f t="shared" si="11"/>
        <v>1245</v>
      </c>
      <c r="BA49" s="95">
        <v>1245</v>
      </c>
      <c r="BB49" s="95">
        <v>0</v>
      </c>
      <c r="BC49" s="95">
        <v>0</v>
      </c>
    </row>
    <row r="50" spans="1:55" s="94" customFormat="1" ht="11.25">
      <c r="A50" s="106" t="s">
        <v>114</v>
      </c>
      <c r="B50" s="107" t="s">
        <v>28</v>
      </c>
      <c r="C50" s="98" t="s">
        <v>301</v>
      </c>
      <c r="D50" s="105">
        <f t="shared" si="0"/>
        <v>432093</v>
      </c>
      <c r="E50" s="105">
        <f t="shared" si="1"/>
        <v>1453</v>
      </c>
      <c r="F50" s="95">
        <v>1453</v>
      </c>
      <c r="G50" s="95">
        <v>0</v>
      </c>
      <c r="H50" s="105">
        <f t="shared" si="2"/>
        <v>30518</v>
      </c>
      <c r="I50" s="95">
        <v>30518</v>
      </c>
      <c r="J50" s="95">
        <v>0</v>
      </c>
      <c r="K50" s="105">
        <f t="shared" si="3"/>
        <v>400122</v>
      </c>
      <c r="L50" s="95">
        <v>102869</v>
      </c>
      <c r="M50" s="95">
        <v>297253</v>
      </c>
      <c r="N50" s="105">
        <f t="shared" si="4"/>
        <v>445404</v>
      </c>
      <c r="O50" s="105">
        <f t="shared" si="5"/>
        <v>135416</v>
      </c>
      <c r="P50" s="95">
        <v>135416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105">
        <f t="shared" si="6"/>
        <v>299598</v>
      </c>
      <c r="W50" s="95">
        <v>298311</v>
      </c>
      <c r="X50" s="95">
        <v>0</v>
      </c>
      <c r="Y50" s="95">
        <v>1287</v>
      </c>
      <c r="Z50" s="95">
        <v>0</v>
      </c>
      <c r="AA50" s="95">
        <v>0</v>
      </c>
      <c r="AB50" s="95">
        <v>0</v>
      </c>
      <c r="AC50" s="105">
        <f t="shared" si="7"/>
        <v>10390</v>
      </c>
      <c r="AD50" s="95">
        <v>8969</v>
      </c>
      <c r="AE50" s="95">
        <v>1421</v>
      </c>
      <c r="AF50" s="105">
        <f t="shared" si="8"/>
        <v>12043</v>
      </c>
      <c r="AG50" s="95">
        <v>12013</v>
      </c>
      <c r="AH50" s="95">
        <v>30</v>
      </c>
      <c r="AI50" s="95">
        <v>0</v>
      </c>
      <c r="AJ50" s="105">
        <f t="shared" si="9"/>
        <v>35864</v>
      </c>
      <c r="AK50" s="95">
        <v>555</v>
      </c>
      <c r="AL50" s="95">
        <v>23396</v>
      </c>
      <c r="AM50" s="95">
        <v>10417</v>
      </c>
      <c r="AN50" s="95">
        <v>0</v>
      </c>
      <c r="AO50" s="95">
        <v>0</v>
      </c>
      <c r="AP50" s="95">
        <v>0</v>
      </c>
      <c r="AQ50" s="95">
        <v>1364</v>
      </c>
      <c r="AR50" s="95">
        <v>6</v>
      </c>
      <c r="AS50" s="95">
        <v>126</v>
      </c>
      <c r="AT50" s="105">
        <f t="shared" si="10"/>
        <v>279</v>
      </c>
      <c r="AU50" s="95">
        <v>100</v>
      </c>
      <c r="AV50" s="95">
        <v>0</v>
      </c>
      <c r="AW50" s="95">
        <v>179</v>
      </c>
      <c r="AX50" s="95">
        <v>0</v>
      </c>
      <c r="AY50" s="95">
        <v>0</v>
      </c>
      <c r="AZ50" s="105">
        <f t="shared" si="11"/>
        <v>1588</v>
      </c>
      <c r="BA50" s="95">
        <v>1588</v>
      </c>
      <c r="BB50" s="95">
        <v>0</v>
      </c>
      <c r="BC50" s="95">
        <v>0</v>
      </c>
    </row>
    <row r="51" spans="1:55" s="94" customFormat="1" ht="11.25">
      <c r="A51" s="106" t="s">
        <v>113</v>
      </c>
      <c r="B51" s="107" t="s">
        <v>29</v>
      </c>
      <c r="C51" s="98" t="s">
        <v>301</v>
      </c>
      <c r="D51" s="105">
        <f t="shared" si="0"/>
        <v>331580</v>
      </c>
      <c r="E51" s="105">
        <f t="shared" si="1"/>
        <v>0</v>
      </c>
      <c r="F51" s="95">
        <v>0</v>
      </c>
      <c r="G51" s="95">
        <v>0</v>
      </c>
      <c r="H51" s="105">
        <f t="shared" si="2"/>
        <v>48512</v>
      </c>
      <c r="I51" s="95">
        <v>42059</v>
      </c>
      <c r="J51" s="95">
        <v>6453</v>
      </c>
      <c r="K51" s="105">
        <f t="shared" si="3"/>
        <v>283068</v>
      </c>
      <c r="L51" s="95">
        <v>77018</v>
      </c>
      <c r="M51" s="95">
        <v>206050</v>
      </c>
      <c r="N51" s="105">
        <f t="shared" si="4"/>
        <v>358718</v>
      </c>
      <c r="O51" s="105">
        <f t="shared" si="5"/>
        <v>119580</v>
      </c>
      <c r="P51" s="95">
        <v>119077</v>
      </c>
      <c r="Q51" s="95">
        <v>0</v>
      </c>
      <c r="R51" s="95">
        <v>0</v>
      </c>
      <c r="S51" s="95">
        <v>503</v>
      </c>
      <c r="T51" s="95">
        <v>0</v>
      </c>
      <c r="U51" s="95">
        <v>0</v>
      </c>
      <c r="V51" s="105">
        <f t="shared" si="6"/>
        <v>239085</v>
      </c>
      <c r="W51" s="95">
        <v>239044</v>
      </c>
      <c r="X51" s="95">
        <v>41</v>
      </c>
      <c r="Y51" s="95">
        <v>0</v>
      </c>
      <c r="Z51" s="95">
        <v>0</v>
      </c>
      <c r="AA51" s="95">
        <v>0</v>
      </c>
      <c r="AB51" s="95">
        <v>0</v>
      </c>
      <c r="AC51" s="105">
        <f t="shared" si="7"/>
        <v>53</v>
      </c>
      <c r="AD51" s="95">
        <v>53</v>
      </c>
      <c r="AE51" s="95">
        <v>0</v>
      </c>
      <c r="AF51" s="105">
        <f t="shared" si="8"/>
        <v>40105</v>
      </c>
      <c r="AG51" s="95">
        <v>40105</v>
      </c>
      <c r="AH51" s="95">
        <v>0</v>
      </c>
      <c r="AI51" s="95">
        <v>0</v>
      </c>
      <c r="AJ51" s="105">
        <f t="shared" si="9"/>
        <v>42453</v>
      </c>
      <c r="AK51" s="95">
        <v>2693</v>
      </c>
      <c r="AL51" s="95">
        <v>61</v>
      </c>
      <c r="AM51" s="95">
        <v>96</v>
      </c>
      <c r="AN51" s="95">
        <v>1261</v>
      </c>
      <c r="AO51" s="95">
        <v>0</v>
      </c>
      <c r="AP51" s="95">
        <v>37477</v>
      </c>
      <c r="AQ51" s="95">
        <v>0</v>
      </c>
      <c r="AR51" s="95">
        <v>7</v>
      </c>
      <c r="AS51" s="95">
        <v>858</v>
      </c>
      <c r="AT51" s="105">
        <f t="shared" si="10"/>
        <v>465</v>
      </c>
      <c r="AU51" s="95">
        <v>404</v>
      </c>
      <c r="AV51" s="95">
        <v>2</v>
      </c>
      <c r="AW51" s="95">
        <v>0</v>
      </c>
      <c r="AX51" s="95">
        <v>59</v>
      </c>
      <c r="AY51" s="95">
        <v>0</v>
      </c>
      <c r="AZ51" s="105">
        <f t="shared" si="11"/>
        <v>664</v>
      </c>
      <c r="BA51" s="95">
        <v>664</v>
      </c>
      <c r="BB51" s="95">
        <v>0</v>
      </c>
      <c r="BC51" s="95">
        <v>0</v>
      </c>
    </row>
    <row r="52" spans="1:55" s="94" customFormat="1" ht="11.25">
      <c r="A52" s="106" t="s">
        <v>112</v>
      </c>
      <c r="B52" s="107" t="s">
        <v>30</v>
      </c>
      <c r="C52" s="98" t="s">
        <v>301</v>
      </c>
      <c r="D52" s="105">
        <f t="shared" si="0"/>
        <v>787203</v>
      </c>
      <c r="E52" s="105">
        <f t="shared" si="1"/>
        <v>40282</v>
      </c>
      <c r="F52" s="95">
        <v>19969</v>
      </c>
      <c r="G52" s="95">
        <v>20313</v>
      </c>
      <c r="H52" s="105">
        <f t="shared" si="2"/>
        <v>37727</v>
      </c>
      <c r="I52" s="95">
        <v>31203</v>
      </c>
      <c r="J52" s="95">
        <v>6524</v>
      </c>
      <c r="K52" s="105">
        <f t="shared" si="3"/>
        <v>709194</v>
      </c>
      <c r="L52" s="95">
        <v>220684</v>
      </c>
      <c r="M52" s="95">
        <v>488510</v>
      </c>
      <c r="N52" s="105">
        <f t="shared" si="4"/>
        <v>741173</v>
      </c>
      <c r="O52" s="105">
        <f t="shared" si="5"/>
        <v>269677</v>
      </c>
      <c r="P52" s="95">
        <v>260932</v>
      </c>
      <c r="Q52" s="95">
        <v>0</v>
      </c>
      <c r="R52" s="95">
        <v>0</v>
      </c>
      <c r="S52" s="95">
        <v>208</v>
      </c>
      <c r="T52" s="95">
        <v>5899</v>
      </c>
      <c r="U52" s="95">
        <v>2638</v>
      </c>
      <c r="V52" s="105">
        <f t="shared" si="6"/>
        <v>471000</v>
      </c>
      <c r="W52" s="95">
        <v>456816</v>
      </c>
      <c r="X52" s="95">
        <v>0</v>
      </c>
      <c r="Y52" s="95">
        <v>0</v>
      </c>
      <c r="Z52" s="95">
        <v>756</v>
      </c>
      <c r="AA52" s="95">
        <v>11164</v>
      </c>
      <c r="AB52" s="95">
        <v>2264</v>
      </c>
      <c r="AC52" s="105">
        <f t="shared" si="7"/>
        <v>496</v>
      </c>
      <c r="AD52" s="95">
        <v>496</v>
      </c>
      <c r="AE52" s="95">
        <v>0</v>
      </c>
      <c r="AF52" s="105">
        <f t="shared" si="8"/>
        <v>12040</v>
      </c>
      <c r="AG52" s="95">
        <v>12040</v>
      </c>
      <c r="AH52" s="95">
        <v>0</v>
      </c>
      <c r="AI52" s="95">
        <v>0</v>
      </c>
      <c r="AJ52" s="105">
        <f t="shared" si="9"/>
        <v>15415</v>
      </c>
      <c r="AK52" s="95">
        <v>4200</v>
      </c>
      <c r="AL52" s="95">
        <v>0</v>
      </c>
      <c r="AM52" s="95">
        <v>1380</v>
      </c>
      <c r="AN52" s="95">
        <v>488</v>
      </c>
      <c r="AO52" s="95">
        <v>0</v>
      </c>
      <c r="AP52" s="95">
        <v>0</v>
      </c>
      <c r="AQ52" s="95">
        <v>62</v>
      </c>
      <c r="AR52" s="95">
        <v>280</v>
      </c>
      <c r="AS52" s="95">
        <v>9005</v>
      </c>
      <c r="AT52" s="105">
        <f t="shared" si="10"/>
        <v>835</v>
      </c>
      <c r="AU52" s="95">
        <v>825</v>
      </c>
      <c r="AV52" s="95">
        <v>0</v>
      </c>
      <c r="AW52" s="95">
        <v>10</v>
      </c>
      <c r="AX52" s="95">
        <v>0</v>
      </c>
      <c r="AY52" s="95">
        <v>0</v>
      </c>
      <c r="AZ52" s="105">
        <f t="shared" si="11"/>
        <v>733</v>
      </c>
      <c r="BA52" s="95">
        <v>733</v>
      </c>
      <c r="BB52" s="95">
        <v>0</v>
      </c>
      <c r="BC52" s="95">
        <v>0</v>
      </c>
    </row>
    <row r="53" spans="1:55" s="94" customFormat="1" ht="11.25">
      <c r="A53" s="106" t="s">
        <v>31</v>
      </c>
      <c r="B53" s="107" t="s">
        <v>32</v>
      </c>
      <c r="C53" s="98" t="s">
        <v>301</v>
      </c>
      <c r="D53" s="105">
        <f t="shared" si="0"/>
        <v>127464</v>
      </c>
      <c r="E53" s="105">
        <f t="shared" si="1"/>
        <v>0</v>
      </c>
      <c r="F53" s="95">
        <v>0</v>
      </c>
      <c r="G53" s="95">
        <v>0</v>
      </c>
      <c r="H53" s="105">
        <f t="shared" si="2"/>
        <v>2328</v>
      </c>
      <c r="I53" s="95">
        <v>652</v>
      </c>
      <c r="J53" s="95">
        <v>1676</v>
      </c>
      <c r="K53" s="105">
        <f t="shared" si="3"/>
        <v>125136</v>
      </c>
      <c r="L53" s="95">
        <v>31054</v>
      </c>
      <c r="M53" s="95">
        <v>94082</v>
      </c>
      <c r="N53" s="105">
        <f t="shared" si="4"/>
        <v>129625</v>
      </c>
      <c r="O53" s="105">
        <f t="shared" si="5"/>
        <v>31706</v>
      </c>
      <c r="P53" s="95">
        <v>28163</v>
      </c>
      <c r="Q53" s="95">
        <v>0</v>
      </c>
      <c r="R53" s="95">
        <v>0</v>
      </c>
      <c r="S53" s="95">
        <v>989</v>
      </c>
      <c r="T53" s="95">
        <v>2318</v>
      </c>
      <c r="U53" s="95">
        <v>236</v>
      </c>
      <c r="V53" s="105">
        <f t="shared" si="6"/>
        <v>95758</v>
      </c>
      <c r="W53" s="95">
        <v>86881</v>
      </c>
      <c r="X53" s="95">
        <v>0</v>
      </c>
      <c r="Y53" s="95">
        <v>0</v>
      </c>
      <c r="Z53" s="95">
        <v>7350</v>
      </c>
      <c r="AA53" s="95">
        <v>1527</v>
      </c>
      <c r="AB53" s="95">
        <v>0</v>
      </c>
      <c r="AC53" s="105">
        <f t="shared" si="7"/>
        <v>2161</v>
      </c>
      <c r="AD53" s="95">
        <v>2161</v>
      </c>
      <c r="AE53" s="95">
        <v>0</v>
      </c>
      <c r="AF53" s="105">
        <f t="shared" si="8"/>
        <v>10263</v>
      </c>
      <c r="AG53" s="95">
        <v>10263</v>
      </c>
      <c r="AH53" s="95">
        <v>0</v>
      </c>
      <c r="AI53" s="95">
        <v>0</v>
      </c>
      <c r="AJ53" s="105">
        <f t="shared" si="9"/>
        <v>10377</v>
      </c>
      <c r="AK53" s="95">
        <v>0</v>
      </c>
      <c r="AL53" s="95">
        <v>114</v>
      </c>
      <c r="AM53" s="95">
        <v>2173</v>
      </c>
      <c r="AN53" s="95">
        <v>689</v>
      </c>
      <c r="AO53" s="95">
        <v>0</v>
      </c>
      <c r="AP53" s="95">
        <v>0</v>
      </c>
      <c r="AQ53" s="95">
        <v>623</v>
      </c>
      <c r="AR53" s="95">
        <v>418</v>
      </c>
      <c r="AS53" s="95">
        <v>6360</v>
      </c>
      <c r="AT53" s="105">
        <f t="shared" si="10"/>
        <v>214</v>
      </c>
      <c r="AU53" s="95">
        <v>0</v>
      </c>
      <c r="AV53" s="95">
        <v>0</v>
      </c>
      <c r="AW53" s="95">
        <v>214</v>
      </c>
      <c r="AX53" s="95">
        <v>0</v>
      </c>
      <c r="AY53" s="95">
        <v>0</v>
      </c>
      <c r="AZ53" s="105">
        <f t="shared" si="11"/>
        <v>114</v>
      </c>
      <c r="BA53" s="95">
        <v>114</v>
      </c>
      <c r="BB53" s="95">
        <v>0</v>
      </c>
      <c r="BC53" s="95">
        <v>0</v>
      </c>
    </row>
    <row r="54" spans="1:55" s="94" customFormat="1" ht="11.25">
      <c r="A54" s="115" t="s">
        <v>9</v>
      </c>
      <c r="B54" s="116" t="s">
        <v>10</v>
      </c>
      <c r="C54" s="115" t="s">
        <v>301</v>
      </c>
      <c r="D54" s="117">
        <f>SUM(D7:D53)</f>
        <v>24915862</v>
      </c>
      <c r="E54" s="117">
        <f aca="true" t="shared" si="12" ref="E54:BC54">SUM(E7:E53)</f>
        <v>819183</v>
      </c>
      <c r="F54" s="117">
        <f t="shared" si="12"/>
        <v>554449</v>
      </c>
      <c r="G54" s="117">
        <f t="shared" si="12"/>
        <v>264734</v>
      </c>
      <c r="H54" s="117">
        <f t="shared" si="12"/>
        <v>3536862</v>
      </c>
      <c r="I54" s="117">
        <f t="shared" si="12"/>
        <v>2897170</v>
      </c>
      <c r="J54" s="117">
        <f t="shared" si="12"/>
        <v>639692</v>
      </c>
      <c r="K54" s="117">
        <f t="shared" si="12"/>
        <v>20559817</v>
      </c>
      <c r="L54" s="117">
        <f t="shared" si="12"/>
        <v>6464859</v>
      </c>
      <c r="M54" s="117">
        <f t="shared" si="12"/>
        <v>14094958</v>
      </c>
      <c r="N54" s="117">
        <f t="shared" si="12"/>
        <v>24974249</v>
      </c>
      <c r="O54" s="117">
        <f t="shared" si="12"/>
        <v>9886647</v>
      </c>
      <c r="P54" s="117">
        <f t="shared" si="12"/>
        <v>9261072</v>
      </c>
      <c r="Q54" s="117">
        <f t="shared" si="12"/>
        <v>4203</v>
      </c>
      <c r="R54" s="117">
        <f t="shared" si="12"/>
        <v>4936</v>
      </c>
      <c r="S54" s="117">
        <f t="shared" si="12"/>
        <v>581175</v>
      </c>
      <c r="T54" s="117">
        <f t="shared" si="12"/>
        <v>15745</v>
      </c>
      <c r="U54" s="117">
        <f t="shared" si="12"/>
        <v>19516</v>
      </c>
      <c r="V54" s="117">
        <f t="shared" si="12"/>
        <v>14958676</v>
      </c>
      <c r="W54" s="117">
        <f t="shared" si="12"/>
        <v>13987399</v>
      </c>
      <c r="X54" s="117">
        <f t="shared" si="12"/>
        <v>6415</v>
      </c>
      <c r="Y54" s="117">
        <f t="shared" si="12"/>
        <v>10317</v>
      </c>
      <c r="Z54" s="117">
        <f t="shared" si="12"/>
        <v>894343</v>
      </c>
      <c r="AA54" s="117">
        <f t="shared" si="12"/>
        <v>25556</v>
      </c>
      <c r="AB54" s="117">
        <f t="shared" si="12"/>
        <v>34646</v>
      </c>
      <c r="AC54" s="117">
        <f t="shared" si="12"/>
        <v>128926</v>
      </c>
      <c r="AD54" s="117">
        <f t="shared" si="12"/>
        <v>123191</v>
      </c>
      <c r="AE54" s="117">
        <f t="shared" si="12"/>
        <v>5735</v>
      </c>
      <c r="AF54" s="117">
        <f t="shared" si="12"/>
        <v>498886</v>
      </c>
      <c r="AG54" s="117">
        <f t="shared" si="12"/>
        <v>498822</v>
      </c>
      <c r="AH54" s="117">
        <f t="shared" si="12"/>
        <v>57</v>
      </c>
      <c r="AI54" s="117">
        <f t="shared" si="12"/>
        <v>7</v>
      </c>
      <c r="AJ54" s="117">
        <f t="shared" si="12"/>
        <v>1203437</v>
      </c>
      <c r="AK54" s="117">
        <f t="shared" si="12"/>
        <v>681483</v>
      </c>
      <c r="AL54" s="117">
        <f t="shared" si="12"/>
        <v>62742</v>
      </c>
      <c r="AM54" s="117">
        <f t="shared" si="12"/>
        <v>200087</v>
      </c>
      <c r="AN54" s="117">
        <f t="shared" si="12"/>
        <v>40927</v>
      </c>
      <c r="AO54" s="117">
        <f t="shared" si="12"/>
        <v>1</v>
      </c>
      <c r="AP54" s="117">
        <f t="shared" si="12"/>
        <v>83311</v>
      </c>
      <c r="AQ54" s="117">
        <f t="shared" si="12"/>
        <v>34548</v>
      </c>
      <c r="AR54" s="117">
        <f t="shared" si="12"/>
        <v>20663</v>
      </c>
      <c r="AS54" s="117">
        <f t="shared" si="12"/>
        <v>79675</v>
      </c>
      <c r="AT54" s="117">
        <f t="shared" si="12"/>
        <v>53230</v>
      </c>
      <c r="AU54" s="117">
        <f t="shared" si="12"/>
        <v>34152</v>
      </c>
      <c r="AV54" s="117">
        <f t="shared" si="12"/>
        <v>5452</v>
      </c>
      <c r="AW54" s="117">
        <f t="shared" si="12"/>
        <v>13532</v>
      </c>
      <c r="AX54" s="117">
        <f t="shared" si="12"/>
        <v>89</v>
      </c>
      <c r="AY54" s="117">
        <f t="shared" si="12"/>
        <v>5</v>
      </c>
      <c r="AZ54" s="117">
        <f t="shared" si="12"/>
        <v>61636.8</v>
      </c>
      <c r="BA54" s="117">
        <f t="shared" si="12"/>
        <v>52234.8</v>
      </c>
      <c r="BB54" s="117">
        <f t="shared" si="12"/>
        <v>2972</v>
      </c>
      <c r="BC54" s="117">
        <f t="shared" si="12"/>
        <v>6430</v>
      </c>
    </row>
    <row r="55" spans="1:55" s="94" customFormat="1" ht="11.25">
      <c r="A55" s="108"/>
      <c r="B55" s="109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</row>
    <row r="56" spans="1:55" s="94" customFormat="1" ht="11.25">
      <c r="A56" s="108"/>
      <c r="B56" s="109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</row>
    <row r="57" spans="1:55" s="94" customFormat="1" ht="11.25">
      <c r="A57" s="108"/>
      <c r="B57" s="109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</row>
    <row r="58" spans="1:55" s="94" customFormat="1" ht="11.25">
      <c r="A58" s="108"/>
      <c r="B58" s="109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</row>
    <row r="59" spans="1:55" s="94" customFormat="1" ht="11.25">
      <c r="A59" s="108"/>
      <c r="B59" s="109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</row>
    <row r="60" spans="1:55" s="94" customFormat="1" ht="11.25">
      <c r="A60" s="108"/>
      <c r="B60" s="109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</row>
    <row r="61" spans="1:55" s="94" customFormat="1" ht="11.25">
      <c r="A61" s="108"/>
      <c r="B61" s="109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</row>
    <row r="62" spans="1:55" s="94" customFormat="1" ht="11.25">
      <c r="A62" s="108"/>
      <c r="B62" s="109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</row>
    <row r="63" spans="1:55" s="94" customFormat="1" ht="11.25">
      <c r="A63" s="108"/>
      <c r="B63" s="109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</row>
    <row r="64" spans="1:55" s="94" customFormat="1" ht="11.25">
      <c r="A64" s="108"/>
      <c r="B64" s="109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</row>
    <row r="65" spans="1:55" s="94" customFormat="1" ht="11.25">
      <c r="A65" s="108"/>
      <c r="B65" s="109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</row>
    <row r="66" spans="1:55" s="94" customFormat="1" ht="11.25">
      <c r="A66" s="108"/>
      <c r="B66" s="109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</row>
    <row r="67" spans="1:55" s="94" customFormat="1" ht="11.25">
      <c r="A67" s="108"/>
      <c r="B67" s="109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</row>
    <row r="68" spans="1:55" s="94" customFormat="1" ht="11.25">
      <c r="A68" s="108"/>
      <c r="B68" s="109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</row>
    <row r="69" spans="1:55" s="94" customFormat="1" ht="11.25">
      <c r="A69" s="108"/>
      <c r="B69" s="109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</row>
    <row r="70" spans="1:55" s="94" customFormat="1" ht="11.25">
      <c r="A70" s="108"/>
      <c r="B70" s="109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</row>
    <row r="71" spans="1:55" s="94" customFormat="1" ht="11.25">
      <c r="A71" s="108"/>
      <c r="B71" s="109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55" s="94" customFormat="1" ht="11.25">
      <c r="A72" s="108"/>
      <c r="B72" s="109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3" spans="1:55" s="94" customFormat="1" ht="11.25">
      <c r="A73" s="108"/>
      <c r="B73" s="109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</row>
    <row r="74" spans="1:55" s="94" customFormat="1" ht="11.25">
      <c r="A74" s="108"/>
      <c r="B74" s="109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</row>
    <row r="75" spans="1:55" s="94" customFormat="1" ht="11.25">
      <c r="A75" s="108"/>
      <c r="B75" s="109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</row>
    <row r="76" spans="1:55" s="94" customFormat="1" ht="11.25">
      <c r="A76" s="108"/>
      <c r="B76" s="109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</row>
    <row r="77" spans="1:55" s="94" customFormat="1" ht="11.25">
      <c r="A77" s="108"/>
      <c r="B77" s="109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</row>
    <row r="78" spans="1:55" s="94" customFormat="1" ht="11.25">
      <c r="A78" s="108"/>
      <c r="B78" s="109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</row>
    <row r="79" spans="1:55" s="94" customFormat="1" ht="11.25">
      <c r="A79" s="108"/>
      <c r="B79" s="109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</row>
    <row r="80" spans="1:55" s="94" customFormat="1" ht="11.25">
      <c r="A80" s="108"/>
      <c r="B80" s="109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</row>
    <row r="81" spans="1:55" s="94" customFormat="1" ht="11.25">
      <c r="A81" s="108"/>
      <c r="B81" s="109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</row>
    <row r="82" spans="1:55" s="94" customFormat="1" ht="11.25">
      <c r="A82" s="108"/>
      <c r="B82" s="109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</row>
    <row r="83" spans="1:55" s="94" customFormat="1" ht="11.25">
      <c r="A83" s="108"/>
      <c r="B83" s="109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</row>
    <row r="84" spans="1:55" s="94" customFormat="1" ht="11.25">
      <c r="A84" s="108"/>
      <c r="B84" s="109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</row>
    <row r="85" spans="1:55" s="94" customFormat="1" ht="11.25">
      <c r="A85" s="108"/>
      <c r="B85" s="109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</row>
    <row r="86" spans="1:55" s="94" customFormat="1" ht="11.25">
      <c r="A86" s="108"/>
      <c r="B86" s="109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</row>
    <row r="87" spans="1:55" s="94" customFormat="1" ht="11.25">
      <c r="A87" s="108"/>
      <c r="B87" s="109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</row>
    <row r="88" spans="1:55" s="94" customFormat="1" ht="11.25">
      <c r="A88" s="108"/>
      <c r="B88" s="109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</row>
    <row r="89" spans="1:55" s="94" customFormat="1" ht="11.25">
      <c r="A89" s="108"/>
      <c r="B89" s="109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</row>
    <row r="90" spans="1:55" s="94" customFormat="1" ht="11.25">
      <c r="A90" s="108"/>
      <c r="B90" s="109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</row>
    <row r="91" spans="1:55" s="94" customFormat="1" ht="11.25">
      <c r="A91" s="108"/>
      <c r="B91" s="109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</row>
    <row r="92" spans="1:55" s="94" customFormat="1" ht="11.25">
      <c r="A92" s="108"/>
      <c r="B92" s="109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</row>
    <row r="93" spans="1:55" s="94" customFormat="1" ht="11.25">
      <c r="A93" s="108"/>
      <c r="B93" s="109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</row>
    <row r="94" spans="1:55" s="94" customFormat="1" ht="11.25">
      <c r="A94" s="108"/>
      <c r="B94" s="109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</row>
    <row r="95" spans="1:55" s="94" customFormat="1" ht="11.25">
      <c r="A95" s="108"/>
      <c r="B95" s="109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</row>
    <row r="96" spans="1:55" s="94" customFormat="1" ht="11.25">
      <c r="A96" s="108"/>
      <c r="B96" s="109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</row>
    <row r="97" spans="1:55" s="94" customFormat="1" ht="11.25">
      <c r="A97" s="108"/>
      <c r="B97" s="109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</row>
    <row r="98" spans="1:55" s="94" customFormat="1" ht="11.25">
      <c r="A98" s="108"/>
      <c r="B98" s="109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</row>
    <row r="99" spans="1:55" s="94" customFormat="1" ht="11.25">
      <c r="A99" s="108"/>
      <c r="B99" s="109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</row>
    <row r="100" spans="1:55" s="94" customFormat="1" ht="11.25">
      <c r="A100" s="108"/>
      <c r="B100" s="109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</row>
    <row r="101" spans="1:55" s="94" customFormat="1" ht="11.25">
      <c r="A101" s="108"/>
      <c r="B101" s="109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</row>
    <row r="102" spans="1:55" s="94" customFormat="1" ht="11.25">
      <c r="A102" s="108"/>
      <c r="B102" s="109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</row>
    <row r="103" spans="1:55" s="94" customFormat="1" ht="11.25">
      <c r="A103" s="108"/>
      <c r="B103" s="109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</row>
    <row r="104" spans="1:55" s="94" customFormat="1" ht="11.25">
      <c r="A104" s="108"/>
      <c r="B104" s="109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</row>
    <row r="105" spans="1:55" s="94" customFormat="1" ht="11.25">
      <c r="A105" s="108"/>
      <c r="B105" s="109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</row>
    <row r="106" spans="1:55" s="94" customFormat="1" ht="11.25">
      <c r="A106" s="108"/>
      <c r="B106" s="109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</row>
    <row r="107" spans="1:55" s="94" customFormat="1" ht="11.25">
      <c r="A107" s="108"/>
      <c r="B107" s="109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</row>
    <row r="108" spans="1:55" s="94" customFormat="1" ht="11.25">
      <c r="A108" s="108"/>
      <c r="B108" s="109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</row>
    <row r="109" spans="1:55" s="94" customFormat="1" ht="11.25">
      <c r="A109" s="108"/>
      <c r="B109" s="109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</row>
    <row r="110" spans="1:55" s="94" customFormat="1" ht="11.25">
      <c r="A110" s="108"/>
      <c r="B110" s="109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</row>
    <row r="111" spans="1:55" s="94" customFormat="1" ht="11.25">
      <c r="A111" s="108"/>
      <c r="B111" s="109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</row>
    <row r="112" spans="1:55" s="94" customFormat="1" ht="11.25">
      <c r="A112" s="108"/>
      <c r="B112" s="109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</row>
    <row r="113" spans="1:55" s="94" customFormat="1" ht="11.25">
      <c r="A113" s="108"/>
      <c r="B113" s="109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</row>
    <row r="114" spans="1:55" s="94" customFormat="1" ht="11.25">
      <c r="A114" s="108"/>
      <c r="B114" s="109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</row>
    <row r="115" spans="1:55" s="94" customFormat="1" ht="11.25">
      <c r="A115" s="108"/>
      <c r="B115" s="109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</row>
    <row r="116" spans="1:55" s="94" customFormat="1" ht="11.25">
      <c r="A116" s="108"/>
      <c r="B116" s="109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</row>
    <row r="117" spans="1:55" s="94" customFormat="1" ht="11.25">
      <c r="A117" s="108"/>
      <c r="B117" s="109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</row>
    <row r="118" spans="1:55" s="94" customFormat="1" ht="11.25">
      <c r="A118" s="108"/>
      <c r="B118" s="109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</row>
    <row r="119" spans="1:55" s="94" customFormat="1" ht="11.25">
      <c r="A119" s="108"/>
      <c r="B119" s="109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</row>
    <row r="120" spans="1:55" s="94" customFormat="1" ht="11.25">
      <c r="A120" s="108"/>
      <c r="B120" s="109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</row>
    <row r="121" spans="1:55" s="94" customFormat="1" ht="11.25">
      <c r="A121" s="108"/>
      <c r="B121" s="109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</row>
    <row r="122" spans="1:55" s="94" customFormat="1" ht="11.25">
      <c r="A122" s="108"/>
      <c r="B122" s="109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</row>
    <row r="123" spans="1:55" s="94" customFormat="1" ht="11.25">
      <c r="A123" s="108"/>
      <c r="B123" s="109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</row>
    <row r="124" spans="1:55" s="94" customFormat="1" ht="11.25">
      <c r="A124" s="108"/>
      <c r="B124" s="109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</row>
    <row r="125" spans="1:55" s="94" customFormat="1" ht="11.25">
      <c r="A125" s="108"/>
      <c r="B125" s="109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</row>
    <row r="126" spans="1:55" s="94" customFormat="1" ht="11.25">
      <c r="A126" s="108"/>
      <c r="B126" s="109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</row>
    <row r="127" spans="1:55" s="94" customFormat="1" ht="11.25">
      <c r="A127" s="108"/>
      <c r="B127" s="109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</row>
    <row r="128" spans="1:55" s="94" customFormat="1" ht="11.25">
      <c r="A128" s="108"/>
      <c r="B128" s="109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</row>
    <row r="129" spans="1:55" s="94" customFormat="1" ht="11.25">
      <c r="A129" s="108"/>
      <c r="B129" s="109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</row>
    <row r="130" spans="1:55" s="94" customFormat="1" ht="11.25">
      <c r="A130" s="108"/>
      <c r="B130" s="109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</row>
    <row r="131" spans="1:55" s="94" customFormat="1" ht="11.25">
      <c r="A131" s="108"/>
      <c r="B131" s="109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</row>
    <row r="132" spans="1:55" s="94" customFormat="1" ht="11.25">
      <c r="A132" s="108"/>
      <c r="B132" s="109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</row>
    <row r="133" spans="1:55" s="94" customFormat="1" ht="11.25">
      <c r="A133" s="108"/>
      <c r="B133" s="109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</row>
    <row r="134" spans="1:55" s="94" customFormat="1" ht="11.25">
      <c r="A134" s="108"/>
      <c r="B134" s="109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</row>
    <row r="135" spans="1:55" s="94" customFormat="1" ht="11.25">
      <c r="A135" s="108"/>
      <c r="B135" s="109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</row>
    <row r="136" spans="1:55" s="94" customFormat="1" ht="11.25">
      <c r="A136" s="108"/>
      <c r="B136" s="109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</row>
    <row r="137" spans="1:55" s="94" customFormat="1" ht="11.25">
      <c r="A137" s="108"/>
      <c r="B137" s="109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</row>
    <row r="138" spans="1:55" s="94" customFormat="1" ht="11.25">
      <c r="A138" s="108"/>
      <c r="B138" s="109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</row>
    <row r="139" spans="1:55" s="94" customFormat="1" ht="11.25">
      <c r="A139" s="108"/>
      <c r="B139" s="109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</row>
    <row r="140" spans="1:55" s="94" customFormat="1" ht="11.25">
      <c r="A140" s="108"/>
      <c r="B140" s="109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</row>
    <row r="141" spans="1:55" s="94" customFormat="1" ht="11.25">
      <c r="A141" s="108"/>
      <c r="B141" s="109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</row>
    <row r="142" spans="1:55" s="94" customFormat="1" ht="11.25">
      <c r="A142" s="108"/>
      <c r="B142" s="109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</row>
    <row r="143" spans="1:55" s="94" customFormat="1" ht="11.25">
      <c r="A143" s="108"/>
      <c r="B143" s="109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</row>
    <row r="144" spans="1:55" s="94" customFormat="1" ht="11.25">
      <c r="A144" s="108"/>
      <c r="B144" s="109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</row>
    <row r="145" spans="1:55" s="94" customFormat="1" ht="11.25">
      <c r="A145" s="108"/>
      <c r="B145" s="109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</row>
    <row r="146" spans="1:55" s="94" customFormat="1" ht="11.25">
      <c r="A146" s="108"/>
      <c r="B146" s="109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</row>
    <row r="147" spans="1:55" s="94" customFormat="1" ht="11.25">
      <c r="A147" s="108"/>
      <c r="B147" s="109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</row>
    <row r="148" spans="1:55" s="94" customFormat="1" ht="11.25">
      <c r="A148" s="108"/>
      <c r="B148" s="109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</row>
    <row r="149" spans="1:55" s="94" customFormat="1" ht="11.25">
      <c r="A149" s="108"/>
      <c r="B149" s="109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</row>
    <row r="150" spans="1:55" s="94" customFormat="1" ht="11.25">
      <c r="A150" s="108"/>
      <c r="B150" s="109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</row>
    <row r="151" spans="1:55" s="94" customFormat="1" ht="11.25">
      <c r="A151" s="108"/>
      <c r="B151" s="109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</row>
    <row r="152" spans="1:55" s="94" customFormat="1" ht="11.25">
      <c r="A152" s="108"/>
      <c r="B152" s="109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</row>
    <row r="153" spans="1:55" s="94" customFormat="1" ht="11.25">
      <c r="A153" s="108"/>
      <c r="B153" s="109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</row>
    <row r="154" spans="1:55" s="94" customFormat="1" ht="11.25">
      <c r="A154" s="108"/>
      <c r="B154" s="109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</row>
    <row r="155" spans="1:55" s="94" customFormat="1" ht="11.25">
      <c r="A155" s="108"/>
      <c r="B155" s="109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</row>
    <row r="156" spans="1:55" s="94" customFormat="1" ht="11.25">
      <c r="A156" s="108"/>
      <c r="B156" s="109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</row>
    <row r="157" spans="1:55" s="94" customFormat="1" ht="11.25">
      <c r="A157" s="108"/>
      <c r="B157" s="109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</row>
    <row r="158" spans="1:55" s="94" customFormat="1" ht="11.25">
      <c r="A158" s="108"/>
      <c r="B158" s="109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</row>
    <row r="159" spans="1:55" s="94" customFormat="1" ht="11.25">
      <c r="A159" s="108"/>
      <c r="B159" s="109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</row>
    <row r="160" spans="1:55" s="94" customFormat="1" ht="11.25">
      <c r="A160" s="108"/>
      <c r="B160" s="109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</row>
    <row r="161" spans="1:55" s="94" customFormat="1" ht="11.25">
      <c r="A161" s="108"/>
      <c r="B161" s="109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</row>
    <row r="162" spans="1:55" s="94" customFormat="1" ht="11.25">
      <c r="A162" s="108"/>
      <c r="B162" s="109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</row>
    <row r="163" spans="1:55" s="94" customFormat="1" ht="11.25">
      <c r="A163" s="108"/>
      <c r="B163" s="109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</row>
    <row r="164" spans="1:55" s="94" customFormat="1" ht="11.25">
      <c r="A164" s="108"/>
      <c r="B164" s="109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</row>
    <row r="165" spans="1:55" s="94" customFormat="1" ht="11.25">
      <c r="A165" s="108"/>
      <c r="B165" s="109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</row>
    <row r="166" spans="1:55" s="94" customFormat="1" ht="11.25">
      <c r="A166" s="108"/>
      <c r="B166" s="109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</row>
    <row r="167" spans="1:55" s="94" customFormat="1" ht="11.25">
      <c r="A167" s="108"/>
      <c r="B167" s="109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</row>
    <row r="168" spans="1:55" s="94" customFormat="1" ht="11.25">
      <c r="A168" s="108"/>
      <c r="B168" s="109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</row>
    <row r="169" spans="1:55" s="94" customFormat="1" ht="11.25">
      <c r="A169" s="108"/>
      <c r="B169" s="109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</row>
    <row r="170" spans="1:55" s="94" customFormat="1" ht="11.25">
      <c r="A170" s="108"/>
      <c r="B170" s="109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</row>
    <row r="171" spans="1:55" s="94" customFormat="1" ht="11.25">
      <c r="A171" s="108"/>
      <c r="B171" s="109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</row>
    <row r="172" spans="1:55" s="94" customFormat="1" ht="11.25">
      <c r="A172" s="108"/>
      <c r="B172" s="109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</row>
    <row r="173" spans="1:55" s="94" customFormat="1" ht="11.25">
      <c r="A173" s="108"/>
      <c r="B173" s="109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</row>
    <row r="174" spans="1:55" s="94" customFormat="1" ht="11.25">
      <c r="A174" s="108"/>
      <c r="B174" s="109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</row>
    <row r="175" spans="1:55" s="94" customFormat="1" ht="11.25">
      <c r="A175" s="108"/>
      <c r="B175" s="109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</row>
    <row r="176" spans="1:55" s="94" customFormat="1" ht="11.25">
      <c r="A176" s="108"/>
      <c r="B176" s="109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</row>
    <row r="177" spans="1:55" s="94" customFormat="1" ht="11.25">
      <c r="A177" s="108"/>
      <c r="B177" s="109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</row>
    <row r="178" spans="1:55" s="94" customFormat="1" ht="11.25">
      <c r="A178" s="108"/>
      <c r="B178" s="109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</row>
    <row r="179" spans="1:55" s="94" customFormat="1" ht="11.25">
      <c r="A179" s="108"/>
      <c r="B179" s="109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</row>
    <row r="180" spans="1:55" s="94" customFormat="1" ht="11.25">
      <c r="A180" s="108"/>
      <c r="B180" s="109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</row>
    <row r="181" spans="1:55" s="94" customFormat="1" ht="11.25">
      <c r="A181" s="108"/>
      <c r="B181" s="109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</row>
    <row r="182" spans="1:55" s="94" customFormat="1" ht="11.25">
      <c r="A182" s="108"/>
      <c r="B182" s="109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</row>
    <row r="183" spans="1:55" s="94" customFormat="1" ht="11.25">
      <c r="A183" s="108"/>
      <c r="B183" s="109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</row>
    <row r="184" spans="1:55" s="94" customFormat="1" ht="11.25">
      <c r="A184" s="108"/>
      <c r="B184" s="109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</row>
    <row r="185" spans="1:55" s="94" customFormat="1" ht="11.25">
      <c r="A185" s="108"/>
      <c r="B185" s="109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</row>
    <row r="186" spans="1:55" s="94" customFormat="1" ht="11.25">
      <c r="A186" s="108"/>
      <c r="B186" s="109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</row>
    <row r="187" spans="1:55" s="94" customFormat="1" ht="11.25">
      <c r="A187" s="108"/>
      <c r="B187" s="109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</row>
    <row r="188" spans="1:55" s="94" customFormat="1" ht="11.25">
      <c r="A188" s="108"/>
      <c r="B188" s="109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</row>
    <row r="189" spans="1:55" s="94" customFormat="1" ht="11.25">
      <c r="A189" s="108"/>
      <c r="B189" s="109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</row>
    <row r="190" spans="1:55" s="94" customFormat="1" ht="11.25">
      <c r="A190" s="108"/>
      <c r="B190" s="109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</row>
    <row r="191" spans="1:55" s="94" customFormat="1" ht="11.25">
      <c r="A191" s="108"/>
      <c r="B191" s="109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</row>
    <row r="192" spans="1:55" s="94" customFormat="1" ht="11.25">
      <c r="A192" s="108"/>
      <c r="B192" s="109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</row>
    <row r="193" spans="1:55" s="94" customFormat="1" ht="11.25">
      <c r="A193" s="108"/>
      <c r="B193" s="109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</row>
    <row r="194" spans="1:55" s="94" customFormat="1" ht="11.25">
      <c r="A194" s="108"/>
      <c r="B194" s="109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</row>
    <row r="195" spans="1:55" s="94" customFormat="1" ht="11.25">
      <c r="A195" s="108"/>
      <c r="B195" s="109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</row>
    <row r="196" spans="1:55" s="94" customFormat="1" ht="11.25">
      <c r="A196" s="108"/>
      <c r="B196" s="109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</row>
    <row r="197" spans="1:55" s="94" customFormat="1" ht="11.25">
      <c r="A197" s="108"/>
      <c r="B197" s="109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</row>
    <row r="198" spans="1:55" s="94" customFormat="1" ht="11.25">
      <c r="A198" s="108"/>
      <c r="B198" s="109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</row>
    <row r="199" spans="1:55" s="94" customFormat="1" ht="11.25">
      <c r="A199" s="108"/>
      <c r="B199" s="109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</row>
    <row r="200" spans="1:55" s="94" customFormat="1" ht="11.25">
      <c r="A200" s="108"/>
      <c r="B200" s="109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</row>
    <row r="201" spans="1:55" s="94" customFormat="1" ht="11.25">
      <c r="A201" s="108"/>
      <c r="B201" s="109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</row>
    <row r="202" spans="1:55" s="94" customFormat="1" ht="11.25">
      <c r="A202" s="108"/>
      <c r="B202" s="109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</row>
    <row r="203" spans="1:55" s="94" customFormat="1" ht="11.25">
      <c r="A203" s="108"/>
      <c r="B203" s="109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</row>
    <row r="204" spans="1:55" s="94" customFormat="1" ht="11.25">
      <c r="A204" s="108"/>
      <c r="B204" s="109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</row>
    <row r="205" spans="1:55" s="94" customFormat="1" ht="11.25">
      <c r="A205" s="108"/>
      <c r="B205" s="109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</row>
    <row r="206" spans="1:55" s="94" customFormat="1" ht="11.25">
      <c r="A206" s="108"/>
      <c r="B206" s="109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</row>
    <row r="207" spans="1:55" s="94" customFormat="1" ht="11.25">
      <c r="A207" s="108"/>
      <c r="B207" s="109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</row>
    <row r="208" spans="1:55" s="94" customFormat="1" ht="11.25">
      <c r="A208" s="108"/>
      <c r="B208" s="109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</row>
    <row r="209" spans="1:55" s="94" customFormat="1" ht="11.25">
      <c r="A209" s="108"/>
      <c r="B209" s="109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</row>
    <row r="210" spans="1:55" s="94" customFormat="1" ht="11.25">
      <c r="A210" s="108"/>
      <c r="B210" s="109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</row>
    <row r="211" spans="1:55" s="94" customFormat="1" ht="11.25">
      <c r="A211" s="108"/>
      <c r="B211" s="109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</row>
    <row r="212" spans="1:55" s="94" customFormat="1" ht="11.25">
      <c r="A212" s="108"/>
      <c r="B212" s="109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</row>
    <row r="213" spans="1:55" s="94" customFormat="1" ht="11.25">
      <c r="A213" s="108"/>
      <c r="B213" s="109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</row>
    <row r="214" spans="1:55" s="94" customFormat="1" ht="11.25">
      <c r="A214" s="108"/>
      <c r="B214" s="109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</row>
    <row r="215" spans="1:55" s="94" customFormat="1" ht="11.25">
      <c r="A215" s="108"/>
      <c r="B215" s="109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</row>
    <row r="216" spans="1:55" s="94" customFormat="1" ht="11.25">
      <c r="A216" s="108"/>
      <c r="B216" s="109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</row>
    <row r="217" spans="1:55" s="94" customFormat="1" ht="11.25">
      <c r="A217" s="108"/>
      <c r="B217" s="109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</row>
    <row r="218" spans="1:55" s="94" customFormat="1" ht="11.25">
      <c r="A218" s="108"/>
      <c r="B218" s="109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</row>
    <row r="219" spans="1:55" s="94" customFormat="1" ht="11.25">
      <c r="A219" s="108"/>
      <c r="B219" s="109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</row>
    <row r="220" spans="1:55" s="94" customFormat="1" ht="11.25">
      <c r="A220" s="108"/>
      <c r="B220" s="109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</row>
    <row r="221" spans="1:55" s="94" customFormat="1" ht="11.25">
      <c r="A221" s="108"/>
      <c r="B221" s="109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</row>
    <row r="222" spans="1:55" s="94" customFormat="1" ht="11.25">
      <c r="A222" s="108"/>
      <c r="B222" s="109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</row>
    <row r="223" spans="1:55" s="94" customFormat="1" ht="11.25">
      <c r="A223" s="108"/>
      <c r="B223" s="109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</row>
    <row r="224" spans="1:55" s="94" customFormat="1" ht="11.25">
      <c r="A224" s="108"/>
      <c r="B224" s="109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</row>
    <row r="225" spans="1:55" s="94" customFormat="1" ht="11.25">
      <c r="A225" s="108"/>
      <c r="B225" s="109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</row>
    <row r="226" spans="1:55" s="94" customFormat="1" ht="11.25">
      <c r="A226" s="108"/>
      <c r="B226" s="109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</row>
    <row r="227" spans="1:55" s="94" customFormat="1" ht="11.25">
      <c r="A227" s="108"/>
      <c r="B227" s="109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</row>
    <row r="228" spans="1:55" s="94" customFormat="1" ht="11.25">
      <c r="A228" s="108"/>
      <c r="B228" s="109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</row>
    <row r="229" spans="1:55" s="94" customFormat="1" ht="11.25">
      <c r="A229" s="108"/>
      <c r="B229" s="109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</row>
    <row r="230" spans="1:55" s="94" customFormat="1" ht="11.25">
      <c r="A230" s="108"/>
      <c r="B230" s="109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</row>
    <row r="231" spans="1:55" s="94" customFormat="1" ht="11.25">
      <c r="A231" s="108"/>
      <c r="B231" s="109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</row>
    <row r="232" spans="1:55" s="94" customFormat="1" ht="11.25">
      <c r="A232" s="108"/>
      <c r="B232" s="109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</row>
    <row r="233" spans="1:55" s="94" customFormat="1" ht="11.25">
      <c r="A233" s="108"/>
      <c r="B233" s="109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</row>
    <row r="234" spans="1:55" s="94" customFormat="1" ht="11.25">
      <c r="A234" s="108"/>
      <c r="B234" s="109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</row>
    <row r="235" spans="1:55" s="94" customFormat="1" ht="11.25">
      <c r="A235" s="108"/>
      <c r="B235" s="109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</row>
    <row r="236" spans="1:55" s="94" customFormat="1" ht="11.25">
      <c r="A236" s="108"/>
      <c r="B236" s="109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</row>
    <row r="237" spans="1:55" s="94" customFormat="1" ht="11.25">
      <c r="A237" s="108"/>
      <c r="B237" s="109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</row>
    <row r="238" spans="1:55" s="94" customFormat="1" ht="11.25">
      <c r="A238" s="108"/>
      <c r="B238" s="109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</row>
    <row r="239" spans="1:55" s="94" customFormat="1" ht="11.25">
      <c r="A239" s="108"/>
      <c r="B239" s="109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</row>
    <row r="240" spans="1:55" s="94" customFormat="1" ht="11.25">
      <c r="A240" s="108"/>
      <c r="B240" s="109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</row>
    <row r="241" spans="1:55" s="94" customFormat="1" ht="11.25">
      <c r="A241" s="108"/>
      <c r="B241" s="109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</row>
    <row r="242" spans="1:55" s="94" customFormat="1" ht="11.25">
      <c r="A242" s="108"/>
      <c r="B242" s="109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</row>
    <row r="243" spans="1:55" s="94" customFormat="1" ht="11.25">
      <c r="A243" s="108"/>
      <c r="B243" s="109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</row>
    <row r="244" spans="1:55" s="94" customFormat="1" ht="11.25">
      <c r="A244" s="108"/>
      <c r="B244" s="109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</row>
    <row r="245" spans="1:55" s="94" customFormat="1" ht="11.25">
      <c r="A245" s="108"/>
      <c r="B245" s="109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</row>
    <row r="246" spans="1:55" s="94" customFormat="1" ht="11.25">
      <c r="A246" s="108"/>
      <c r="B246" s="109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</row>
    <row r="247" spans="1:55" s="94" customFormat="1" ht="11.25">
      <c r="A247" s="108"/>
      <c r="B247" s="109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</row>
    <row r="248" spans="1:55" s="94" customFormat="1" ht="11.25">
      <c r="A248" s="108"/>
      <c r="B248" s="109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</row>
    <row r="249" spans="1:55" s="94" customFormat="1" ht="11.25">
      <c r="A249" s="108"/>
      <c r="B249" s="109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</row>
    <row r="250" spans="1:55" s="94" customFormat="1" ht="11.25">
      <c r="A250" s="108"/>
      <c r="B250" s="109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</row>
    <row r="251" spans="1:55" s="94" customFormat="1" ht="11.25">
      <c r="A251" s="108"/>
      <c r="B251" s="109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</row>
    <row r="252" spans="1:55" s="94" customFormat="1" ht="11.25">
      <c r="A252" s="108"/>
      <c r="B252" s="109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</row>
    <row r="253" spans="1:55" s="94" customFormat="1" ht="11.25">
      <c r="A253" s="108"/>
      <c r="B253" s="109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</row>
    <row r="254" spans="1:55" s="94" customFormat="1" ht="11.25">
      <c r="A254" s="108"/>
      <c r="B254" s="109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</row>
    <row r="255" spans="1:55" s="94" customFormat="1" ht="11.25">
      <c r="A255" s="108"/>
      <c r="B255" s="109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</row>
    <row r="256" spans="1:55" s="94" customFormat="1" ht="11.25">
      <c r="A256" s="108"/>
      <c r="B256" s="109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</row>
    <row r="257" spans="1:55" s="94" customFormat="1" ht="11.25">
      <c r="A257" s="108"/>
      <c r="B257" s="109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</row>
    <row r="258" spans="1:55" s="94" customFormat="1" ht="11.25">
      <c r="A258" s="108"/>
      <c r="B258" s="109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</row>
    <row r="259" spans="1:55" s="94" customFormat="1" ht="11.25">
      <c r="A259" s="108"/>
      <c r="B259" s="109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</row>
    <row r="260" spans="1:55" s="94" customFormat="1" ht="11.25">
      <c r="A260" s="108"/>
      <c r="B260" s="109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</row>
    <row r="261" spans="1:55" s="94" customFormat="1" ht="11.25">
      <c r="A261" s="108"/>
      <c r="B261" s="109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</row>
    <row r="262" spans="1:55" s="94" customFormat="1" ht="11.25">
      <c r="A262" s="108"/>
      <c r="B262" s="109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</row>
    <row r="263" spans="1:55" s="94" customFormat="1" ht="11.25">
      <c r="A263" s="108"/>
      <c r="B263" s="109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</row>
    <row r="264" spans="1:55" s="94" customFormat="1" ht="11.25">
      <c r="A264" s="108"/>
      <c r="B264" s="109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</row>
    <row r="265" spans="1:55" s="94" customFormat="1" ht="11.25">
      <c r="A265" s="108"/>
      <c r="B265" s="109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</row>
    <row r="266" spans="1:55" s="94" customFormat="1" ht="11.25">
      <c r="A266" s="108"/>
      <c r="B266" s="109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</row>
    <row r="267" spans="1:55" s="94" customFormat="1" ht="11.25">
      <c r="A267" s="108"/>
      <c r="B267" s="109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</row>
    <row r="268" spans="1:55" s="94" customFormat="1" ht="11.25">
      <c r="A268" s="108"/>
      <c r="B268" s="109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</row>
    <row r="269" spans="1:55" s="94" customFormat="1" ht="11.25">
      <c r="A269" s="108"/>
      <c r="B269" s="109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</row>
    <row r="270" spans="1:55" s="94" customFormat="1" ht="11.25">
      <c r="A270" s="108"/>
      <c r="B270" s="109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</row>
    <row r="271" spans="1:55" s="94" customFormat="1" ht="11.25">
      <c r="A271" s="108"/>
      <c r="B271" s="109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</row>
    <row r="272" spans="1:55" s="94" customFormat="1" ht="11.25">
      <c r="A272" s="108"/>
      <c r="B272" s="109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</row>
    <row r="273" spans="1:55" s="94" customFormat="1" ht="11.25">
      <c r="A273" s="108"/>
      <c r="B273" s="109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</row>
    <row r="274" spans="1:55" s="94" customFormat="1" ht="11.25">
      <c r="A274" s="108"/>
      <c r="B274" s="109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</row>
    <row r="275" spans="1:55" s="94" customFormat="1" ht="11.25">
      <c r="A275" s="108"/>
      <c r="B275" s="109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</row>
    <row r="276" spans="1:55" s="94" customFormat="1" ht="11.25">
      <c r="A276" s="108"/>
      <c r="B276" s="109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</row>
    <row r="277" spans="1:55" s="94" customFormat="1" ht="11.25">
      <c r="A277" s="108"/>
      <c r="B277" s="109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</row>
    <row r="278" spans="1:55" s="94" customFormat="1" ht="11.25">
      <c r="A278" s="108"/>
      <c r="B278" s="109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</row>
    <row r="279" spans="1:55" s="94" customFormat="1" ht="11.25">
      <c r="A279" s="108"/>
      <c r="B279" s="109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</row>
    <row r="280" spans="1:55" s="94" customFormat="1" ht="11.25">
      <c r="A280" s="108"/>
      <c r="B280" s="109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</row>
    <row r="281" spans="1:55" s="94" customFormat="1" ht="11.25">
      <c r="A281" s="108"/>
      <c r="B281" s="109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</row>
    <row r="282" spans="1:55" s="94" customFormat="1" ht="11.25">
      <c r="A282" s="108"/>
      <c r="B282" s="109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</row>
    <row r="283" spans="1:55" s="94" customFormat="1" ht="11.25">
      <c r="A283" s="108"/>
      <c r="B283" s="109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</row>
    <row r="284" spans="1:55" s="94" customFormat="1" ht="11.25">
      <c r="A284" s="108"/>
      <c r="B284" s="109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</row>
    <row r="285" spans="1:55" s="94" customFormat="1" ht="11.25">
      <c r="A285" s="108"/>
      <c r="B285" s="109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</row>
    <row r="286" spans="1:55" s="94" customFormat="1" ht="11.25">
      <c r="A286" s="108"/>
      <c r="B286" s="109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</row>
    <row r="287" spans="1:55" s="94" customFormat="1" ht="11.25">
      <c r="A287" s="108"/>
      <c r="B287" s="109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</row>
    <row r="288" spans="1:55" s="94" customFormat="1" ht="11.25">
      <c r="A288" s="108"/>
      <c r="B288" s="109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</row>
    <row r="289" spans="1:55" s="94" customFormat="1" ht="11.25">
      <c r="A289" s="108"/>
      <c r="B289" s="109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</row>
    <row r="290" spans="1:55" s="94" customFormat="1" ht="11.25">
      <c r="A290" s="108"/>
      <c r="B290" s="109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</row>
    <row r="291" spans="1:55" s="94" customFormat="1" ht="11.25">
      <c r="A291" s="108"/>
      <c r="B291" s="109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</row>
    <row r="292" spans="1:55" s="94" customFormat="1" ht="11.25">
      <c r="A292" s="108"/>
      <c r="B292" s="109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</row>
    <row r="293" spans="1:55" s="94" customFormat="1" ht="11.25">
      <c r="A293" s="108"/>
      <c r="B293" s="109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</row>
    <row r="294" spans="1:55" s="94" customFormat="1" ht="11.25">
      <c r="A294" s="108"/>
      <c r="B294" s="109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</row>
    <row r="295" spans="1:55" s="94" customFormat="1" ht="11.25">
      <c r="A295" s="108"/>
      <c r="B295" s="109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</row>
    <row r="296" spans="1:55" s="94" customFormat="1" ht="11.25">
      <c r="A296" s="108"/>
      <c r="B296" s="109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</row>
    <row r="297" spans="1:55" s="94" customFormat="1" ht="11.25">
      <c r="A297" s="108"/>
      <c r="B297" s="109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</row>
    <row r="298" spans="1:55" s="94" customFormat="1" ht="11.25">
      <c r="A298" s="108"/>
      <c r="B298" s="109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</row>
    <row r="299" spans="1:55" s="94" customFormat="1" ht="11.25">
      <c r="A299" s="108"/>
      <c r="B299" s="109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</row>
    <row r="300" spans="1:55" s="94" customFormat="1" ht="11.25">
      <c r="A300" s="108"/>
      <c r="B300" s="109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</row>
    <row r="301" spans="1:55" s="94" customFormat="1" ht="11.25">
      <c r="A301" s="108"/>
      <c r="B301" s="109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</row>
    <row r="302" spans="1:55" s="94" customFormat="1" ht="11.25">
      <c r="A302" s="108"/>
      <c r="B302" s="109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</row>
    <row r="303" spans="1:55" s="94" customFormat="1" ht="11.25">
      <c r="A303" s="108"/>
      <c r="B303" s="109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</row>
    <row r="304" spans="1:55" s="94" customFormat="1" ht="11.25">
      <c r="A304" s="108"/>
      <c r="B304" s="109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</row>
    <row r="305" spans="1:55" s="94" customFormat="1" ht="11.25">
      <c r="A305" s="108"/>
      <c r="B305" s="109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</row>
    <row r="306" spans="1:55" s="94" customFormat="1" ht="11.25">
      <c r="A306" s="108"/>
      <c r="B306" s="109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</row>
    <row r="307" spans="1:55" s="94" customFormat="1" ht="11.25">
      <c r="A307" s="108"/>
      <c r="B307" s="109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</row>
    <row r="308" spans="1:55" s="94" customFormat="1" ht="11.25">
      <c r="A308" s="108"/>
      <c r="B308" s="109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</row>
    <row r="309" spans="1:55" s="94" customFormat="1" ht="11.25">
      <c r="A309" s="108"/>
      <c r="B309" s="109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</row>
    <row r="310" spans="1:55" s="94" customFormat="1" ht="11.25">
      <c r="A310" s="108"/>
      <c r="B310" s="109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</row>
    <row r="311" spans="1:55" s="94" customFormat="1" ht="11.25">
      <c r="A311" s="108"/>
      <c r="B311" s="109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</row>
    <row r="312" spans="1:55" s="94" customFormat="1" ht="11.25">
      <c r="A312" s="108"/>
      <c r="B312" s="109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</row>
    <row r="313" spans="1:55" s="94" customFormat="1" ht="11.25">
      <c r="A313" s="108"/>
      <c r="B313" s="109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</row>
    <row r="314" spans="1:55" s="94" customFormat="1" ht="11.25">
      <c r="A314" s="108"/>
      <c r="B314" s="109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</row>
    <row r="315" spans="1:55" s="94" customFormat="1" ht="11.25">
      <c r="A315" s="108"/>
      <c r="B315" s="109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</row>
    <row r="316" spans="1:55" s="94" customFormat="1" ht="11.25">
      <c r="A316" s="108"/>
      <c r="B316" s="109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</row>
    <row r="317" spans="1:55" s="94" customFormat="1" ht="11.25">
      <c r="A317" s="108"/>
      <c r="B317" s="109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</row>
    <row r="318" spans="1:55" s="94" customFormat="1" ht="11.25">
      <c r="A318" s="108"/>
      <c r="B318" s="109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</row>
    <row r="319" spans="1:55" s="94" customFormat="1" ht="11.25">
      <c r="A319" s="108"/>
      <c r="B319" s="109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</row>
    <row r="320" spans="1:55" s="94" customFormat="1" ht="11.25">
      <c r="A320" s="108"/>
      <c r="B320" s="109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</row>
    <row r="321" spans="1:55" s="94" customFormat="1" ht="11.25">
      <c r="A321" s="108"/>
      <c r="B321" s="109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</row>
    <row r="322" spans="1:55" s="94" customFormat="1" ht="11.25">
      <c r="A322" s="108"/>
      <c r="B322" s="109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</row>
    <row r="323" spans="1:55" s="94" customFormat="1" ht="11.25">
      <c r="A323" s="108"/>
      <c r="B323" s="109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</row>
    <row r="324" spans="1:55" s="94" customFormat="1" ht="11.25">
      <c r="A324" s="108"/>
      <c r="B324" s="109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</row>
    <row r="325" spans="1:55" s="94" customFormat="1" ht="11.25">
      <c r="A325" s="108"/>
      <c r="B325" s="109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</row>
    <row r="326" spans="1:55" s="94" customFormat="1" ht="11.25">
      <c r="A326" s="108"/>
      <c r="B326" s="109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</row>
    <row r="327" spans="1:55" s="94" customFormat="1" ht="11.25">
      <c r="A327" s="108"/>
      <c r="B327" s="109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</row>
    <row r="328" spans="1:55" s="94" customFormat="1" ht="11.25">
      <c r="A328" s="108"/>
      <c r="B328" s="109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</row>
    <row r="329" spans="1:55" s="94" customFormat="1" ht="11.25">
      <c r="A329" s="108"/>
      <c r="B329" s="109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</row>
    <row r="330" spans="1:55" s="94" customFormat="1" ht="11.25">
      <c r="A330" s="108"/>
      <c r="B330" s="109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</row>
    <row r="331" spans="1:55" s="94" customFormat="1" ht="11.25">
      <c r="A331" s="108"/>
      <c r="B331" s="109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</row>
    <row r="332" spans="1:55" s="94" customFormat="1" ht="11.25">
      <c r="A332" s="108"/>
      <c r="B332" s="109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</row>
    <row r="333" spans="1:55" s="94" customFormat="1" ht="11.25">
      <c r="A333" s="108"/>
      <c r="B333" s="109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</row>
    <row r="334" spans="1:55" s="94" customFormat="1" ht="11.25">
      <c r="A334" s="108"/>
      <c r="B334" s="109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</row>
    <row r="335" spans="1:55" s="94" customFormat="1" ht="11.25">
      <c r="A335" s="108"/>
      <c r="B335" s="109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</row>
    <row r="336" spans="1:55" s="94" customFormat="1" ht="11.25">
      <c r="A336" s="108"/>
      <c r="B336" s="109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</row>
    <row r="337" spans="1:55" s="94" customFormat="1" ht="11.25">
      <c r="A337" s="108"/>
      <c r="B337" s="109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</row>
    <row r="338" spans="1:55" s="94" customFormat="1" ht="11.25">
      <c r="A338" s="108"/>
      <c r="B338" s="109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</row>
    <row r="339" spans="1:55" s="94" customFormat="1" ht="11.25">
      <c r="A339" s="108"/>
      <c r="B339" s="109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</row>
    <row r="340" spans="1:55" s="94" customFormat="1" ht="11.25">
      <c r="A340" s="108"/>
      <c r="B340" s="109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</row>
    <row r="341" spans="1:55" s="94" customFormat="1" ht="11.25">
      <c r="A341" s="108"/>
      <c r="B341" s="109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</row>
    <row r="342" spans="1:55" s="94" customFormat="1" ht="11.25">
      <c r="A342" s="108"/>
      <c r="B342" s="109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</row>
    <row r="343" spans="1:55" s="94" customFormat="1" ht="11.25">
      <c r="A343" s="108"/>
      <c r="B343" s="109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</row>
    <row r="344" spans="1:55" s="94" customFormat="1" ht="11.25">
      <c r="A344" s="108"/>
      <c r="B344" s="109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</row>
    <row r="345" spans="1:55" s="94" customFormat="1" ht="11.25">
      <c r="A345" s="108"/>
      <c r="B345" s="109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</row>
    <row r="346" spans="1:55" s="94" customFormat="1" ht="11.25">
      <c r="A346" s="108"/>
      <c r="B346" s="109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</row>
    <row r="347" spans="1:55" s="94" customFormat="1" ht="11.25">
      <c r="A347" s="108"/>
      <c r="B347" s="109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</row>
    <row r="348" spans="1:55" s="94" customFormat="1" ht="11.25">
      <c r="A348" s="108"/>
      <c r="B348" s="109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</row>
    <row r="349" spans="1:55" s="94" customFormat="1" ht="11.25">
      <c r="A349" s="108"/>
      <c r="B349" s="109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</row>
    <row r="350" spans="1:55" s="94" customFormat="1" ht="11.25">
      <c r="A350" s="108"/>
      <c r="B350" s="109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</row>
    <row r="351" spans="1:55" s="94" customFormat="1" ht="11.25">
      <c r="A351" s="108"/>
      <c r="B351" s="109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</row>
    <row r="352" spans="1:55" s="94" customFormat="1" ht="11.25">
      <c r="A352" s="108"/>
      <c r="B352" s="109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</row>
    <row r="353" spans="1:55" s="94" customFormat="1" ht="11.25">
      <c r="A353" s="108"/>
      <c r="B353" s="109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</row>
    <row r="354" spans="1:55" s="94" customFormat="1" ht="11.25">
      <c r="A354" s="108"/>
      <c r="B354" s="109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</row>
    <row r="355" spans="1:55" s="94" customFormat="1" ht="11.25">
      <c r="A355" s="108"/>
      <c r="B355" s="109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</row>
    <row r="356" spans="1:55" s="94" customFormat="1" ht="11.25">
      <c r="A356" s="108"/>
      <c r="B356" s="109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</row>
    <row r="357" spans="1:55" s="94" customFormat="1" ht="11.25">
      <c r="A357" s="108"/>
      <c r="B357" s="109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</row>
    <row r="358" spans="1:55" s="94" customFormat="1" ht="11.25">
      <c r="A358" s="108"/>
      <c r="B358" s="109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</row>
    <row r="359" spans="1:55" s="94" customFormat="1" ht="11.25">
      <c r="A359" s="108"/>
      <c r="B359" s="109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</row>
    <row r="360" spans="1:55" s="94" customFormat="1" ht="11.25">
      <c r="A360" s="108"/>
      <c r="B360" s="109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</row>
    <row r="361" spans="1:55" s="94" customFormat="1" ht="11.25">
      <c r="A361" s="108"/>
      <c r="B361" s="109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</row>
    <row r="362" spans="1:55" s="94" customFormat="1" ht="11.25">
      <c r="A362" s="108"/>
      <c r="B362" s="109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</row>
    <row r="363" spans="1:55" s="94" customFormat="1" ht="11.25">
      <c r="A363" s="108"/>
      <c r="B363" s="109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</row>
    <row r="364" spans="1:55" s="94" customFormat="1" ht="11.25">
      <c r="A364" s="108"/>
      <c r="B364" s="109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</row>
    <row r="365" spans="1:55" s="94" customFormat="1" ht="11.25">
      <c r="A365" s="108"/>
      <c r="B365" s="109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</row>
    <row r="366" spans="1:55" s="94" customFormat="1" ht="11.25">
      <c r="A366" s="108"/>
      <c r="B366" s="109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</row>
    <row r="367" spans="1:55" s="94" customFormat="1" ht="11.25">
      <c r="A367" s="108"/>
      <c r="B367" s="109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</row>
    <row r="368" spans="1:55" s="94" customFormat="1" ht="11.25">
      <c r="A368" s="108"/>
      <c r="B368" s="109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</row>
    <row r="369" spans="1:55" s="94" customFormat="1" ht="11.25">
      <c r="A369" s="108"/>
      <c r="B369" s="109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</row>
    <row r="370" spans="1:55" s="94" customFormat="1" ht="11.25">
      <c r="A370" s="108"/>
      <c r="B370" s="109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</row>
    <row r="371" spans="1:55" s="94" customFormat="1" ht="11.25">
      <c r="A371" s="108"/>
      <c r="B371" s="109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</row>
    <row r="372" spans="1:55" s="94" customFormat="1" ht="11.25">
      <c r="A372" s="108"/>
      <c r="B372" s="109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</row>
    <row r="373" spans="1:55" s="94" customFormat="1" ht="11.25">
      <c r="A373" s="108"/>
      <c r="B373" s="109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</row>
    <row r="374" spans="1:55" s="94" customFormat="1" ht="11.25">
      <c r="A374" s="108"/>
      <c r="B374" s="109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</row>
    <row r="375" spans="1:55" s="94" customFormat="1" ht="11.25">
      <c r="A375" s="108"/>
      <c r="B375" s="109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</row>
    <row r="376" spans="1:55" s="94" customFormat="1" ht="11.25">
      <c r="A376" s="108"/>
      <c r="B376" s="109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</row>
    <row r="377" spans="1:55" s="94" customFormat="1" ht="11.25">
      <c r="A377" s="108"/>
      <c r="B377" s="109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</row>
    <row r="378" spans="1:55" s="94" customFormat="1" ht="11.25">
      <c r="A378" s="108"/>
      <c r="B378" s="109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</row>
    <row r="379" spans="1:55" s="94" customFormat="1" ht="11.25">
      <c r="A379" s="108"/>
      <c r="B379" s="109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</row>
    <row r="380" spans="1:55" s="94" customFormat="1" ht="11.25">
      <c r="A380" s="108"/>
      <c r="B380" s="109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</row>
    <row r="381" spans="1:55" s="94" customFormat="1" ht="11.25">
      <c r="A381" s="108"/>
      <c r="B381" s="109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</row>
    <row r="382" spans="1:55" s="94" customFormat="1" ht="11.25">
      <c r="A382" s="108"/>
      <c r="B382" s="109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</row>
    <row r="383" spans="1:55" s="94" customFormat="1" ht="11.25">
      <c r="A383" s="108"/>
      <c r="B383" s="109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</row>
    <row r="384" spans="1:55" s="94" customFormat="1" ht="11.25">
      <c r="A384" s="108"/>
      <c r="B384" s="109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</row>
    <row r="385" spans="1:55" s="94" customFormat="1" ht="11.25">
      <c r="A385" s="108"/>
      <c r="B385" s="109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</row>
    <row r="386" spans="1:55" s="94" customFormat="1" ht="11.25">
      <c r="A386" s="108"/>
      <c r="B386" s="109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</row>
    <row r="387" spans="1:55" s="94" customFormat="1" ht="11.25">
      <c r="A387" s="108"/>
      <c r="B387" s="109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</row>
    <row r="388" spans="1:55" s="94" customFormat="1" ht="11.25">
      <c r="A388" s="108"/>
      <c r="B388" s="109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</row>
    <row r="389" spans="1:55" s="94" customFormat="1" ht="11.25">
      <c r="A389" s="108"/>
      <c r="B389" s="109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</row>
    <row r="390" spans="1:55" s="94" customFormat="1" ht="11.25">
      <c r="A390" s="108"/>
      <c r="B390" s="109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</row>
    <row r="391" spans="1:55" s="94" customFormat="1" ht="11.25">
      <c r="A391" s="108"/>
      <c r="B391" s="109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</row>
    <row r="392" spans="1:55" s="94" customFormat="1" ht="11.25">
      <c r="A392" s="108"/>
      <c r="B392" s="109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</row>
    <row r="393" spans="1:55" s="94" customFormat="1" ht="11.25">
      <c r="A393" s="108"/>
      <c r="B393" s="109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</row>
    <row r="394" spans="1:55" s="94" customFormat="1" ht="11.25">
      <c r="A394" s="108"/>
      <c r="B394" s="109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</row>
    <row r="395" spans="1:55" s="94" customFormat="1" ht="11.25">
      <c r="A395" s="108"/>
      <c r="B395" s="109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</row>
    <row r="396" spans="1:55" s="94" customFormat="1" ht="11.25">
      <c r="A396" s="108"/>
      <c r="B396" s="109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</row>
    <row r="397" spans="1:55" s="94" customFormat="1" ht="11.25">
      <c r="A397" s="108"/>
      <c r="B397" s="109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</row>
    <row r="398" spans="1:55" s="94" customFormat="1" ht="11.25">
      <c r="A398" s="108"/>
      <c r="B398" s="109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</row>
    <row r="399" spans="1:55" s="94" customFormat="1" ht="11.25">
      <c r="A399" s="108"/>
      <c r="B399" s="109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</row>
    <row r="400" spans="1:55" s="94" customFormat="1" ht="11.25">
      <c r="A400" s="108"/>
      <c r="B400" s="109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</row>
    <row r="401" spans="1:55" s="94" customFormat="1" ht="11.25">
      <c r="A401" s="108"/>
      <c r="B401" s="109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</row>
    <row r="402" spans="1:55" s="94" customFormat="1" ht="11.25">
      <c r="A402" s="108"/>
      <c r="B402" s="109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</row>
    <row r="403" spans="1:55" s="94" customFormat="1" ht="11.25">
      <c r="A403" s="108"/>
      <c r="B403" s="109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</row>
    <row r="404" spans="1:55" s="94" customFormat="1" ht="11.25">
      <c r="A404" s="108"/>
      <c r="B404" s="109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</row>
    <row r="405" spans="1:55" s="94" customFormat="1" ht="11.25">
      <c r="A405" s="108"/>
      <c r="B405" s="109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</row>
    <row r="406" spans="1:55" s="94" customFormat="1" ht="11.25">
      <c r="A406" s="108"/>
      <c r="B406" s="109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</row>
    <row r="407" spans="1:55" s="94" customFormat="1" ht="11.25">
      <c r="A407" s="108"/>
      <c r="B407" s="109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</row>
    <row r="408" spans="1:55" s="94" customFormat="1" ht="11.25">
      <c r="A408" s="108"/>
      <c r="B408" s="109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</row>
    <row r="409" spans="1:55" s="94" customFormat="1" ht="11.25">
      <c r="A409" s="108"/>
      <c r="B409" s="109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</row>
    <row r="410" spans="1:55" s="94" customFormat="1" ht="11.25">
      <c r="A410" s="108"/>
      <c r="B410" s="109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</row>
    <row r="411" spans="1:55" s="94" customFormat="1" ht="11.25">
      <c r="A411" s="108"/>
      <c r="B411" s="109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</row>
    <row r="412" spans="1:55" s="94" customFormat="1" ht="11.25">
      <c r="A412" s="108"/>
      <c r="B412" s="109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</row>
    <row r="413" spans="1:55" s="94" customFormat="1" ht="11.25">
      <c r="A413" s="108"/>
      <c r="B413" s="109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</row>
    <row r="414" spans="1:55" s="94" customFormat="1" ht="11.25">
      <c r="A414" s="108"/>
      <c r="B414" s="109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</row>
    <row r="415" spans="1:55" s="94" customFormat="1" ht="11.25">
      <c r="A415" s="108"/>
      <c r="B415" s="109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</row>
    <row r="416" spans="1:55" s="94" customFormat="1" ht="11.25">
      <c r="A416" s="108"/>
      <c r="B416" s="109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</row>
    <row r="417" spans="1:55" s="94" customFormat="1" ht="11.25">
      <c r="A417" s="108"/>
      <c r="B417" s="109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</row>
    <row r="418" spans="1:55" s="94" customFormat="1" ht="11.25">
      <c r="A418" s="108"/>
      <c r="B418" s="109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</row>
    <row r="419" spans="1:55" s="94" customFormat="1" ht="11.25">
      <c r="A419" s="108"/>
      <c r="B419" s="109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</row>
    <row r="420" spans="1:55" s="94" customFormat="1" ht="11.25">
      <c r="A420" s="108"/>
      <c r="B420" s="109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</row>
    <row r="421" spans="1:55" s="94" customFormat="1" ht="11.25">
      <c r="A421" s="108"/>
      <c r="B421" s="109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</row>
    <row r="422" spans="1:55" s="94" customFormat="1" ht="11.25">
      <c r="A422" s="108"/>
      <c r="B422" s="109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</row>
    <row r="423" spans="1:55" s="94" customFormat="1" ht="11.25">
      <c r="A423" s="108"/>
      <c r="B423" s="109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</row>
    <row r="424" spans="1:55" s="94" customFormat="1" ht="11.25">
      <c r="A424" s="108"/>
      <c r="B424" s="109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</row>
    <row r="425" spans="1:55" s="94" customFormat="1" ht="11.25">
      <c r="A425" s="108"/>
      <c r="B425" s="109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</row>
    <row r="426" spans="1:55" s="94" customFormat="1" ht="11.25">
      <c r="A426" s="108"/>
      <c r="B426" s="109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</row>
    <row r="427" spans="1:55" s="94" customFormat="1" ht="11.25">
      <c r="A427" s="108"/>
      <c r="B427" s="109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</row>
    <row r="428" spans="1:55" s="94" customFormat="1" ht="11.25">
      <c r="A428" s="108"/>
      <c r="B428" s="109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</row>
    <row r="429" spans="1:55" s="94" customFormat="1" ht="11.25">
      <c r="A429" s="108"/>
      <c r="B429" s="109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</row>
    <row r="430" spans="1:55" s="94" customFormat="1" ht="11.25">
      <c r="A430" s="108"/>
      <c r="B430" s="109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</row>
    <row r="431" spans="1:55" s="94" customFormat="1" ht="11.25">
      <c r="A431" s="108"/>
      <c r="B431" s="109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</row>
    <row r="432" spans="1:55" s="94" customFormat="1" ht="11.25">
      <c r="A432" s="108"/>
      <c r="B432" s="109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</row>
    <row r="433" spans="1:55" s="94" customFormat="1" ht="11.25">
      <c r="A433" s="108"/>
      <c r="B433" s="109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</row>
    <row r="434" spans="1:55" s="94" customFormat="1" ht="11.25">
      <c r="A434" s="108"/>
      <c r="B434" s="109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</row>
    <row r="435" spans="1:55" s="94" customFormat="1" ht="11.25">
      <c r="A435" s="108"/>
      <c r="B435" s="109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</row>
    <row r="436" spans="1:55" s="94" customFormat="1" ht="11.25">
      <c r="A436" s="108"/>
      <c r="B436" s="109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</row>
    <row r="437" spans="1:55" s="94" customFormat="1" ht="11.25">
      <c r="A437" s="108"/>
      <c r="B437" s="109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</row>
    <row r="438" spans="1:55" s="94" customFormat="1" ht="11.25">
      <c r="A438" s="108"/>
      <c r="B438" s="109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</row>
    <row r="439" spans="1:55" s="94" customFormat="1" ht="11.25">
      <c r="A439" s="108"/>
      <c r="B439" s="109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</row>
    <row r="440" spans="1:55" s="94" customFormat="1" ht="11.25">
      <c r="A440" s="108"/>
      <c r="B440" s="109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</row>
    <row r="441" spans="1:55" s="94" customFormat="1" ht="11.25">
      <c r="A441" s="108"/>
      <c r="B441" s="109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</row>
    <row r="442" spans="1:55" s="94" customFormat="1" ht="11.25">
      <c r="A442" s="108"/>
      <c r="B442" s="109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</row>
    <row r="443" spans="1:55" s="94" customFormat="1" ht="11.25">
      <c r="A443" s="108"/>
      <c r="B443" s="109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</row>
    <row r="444" spans="1:55" s="94" customFormat="1" ht="11.25">
      <c r="A444" s="108"/>
      <c r="B444" s="109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</row>
    <row r="445" spans="1:55" s="94" customFormat="1" ht="11.25">
      <c r="A445" s="108"/>
      <c r="B445" s="109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</row>
    <row r="446" spans="1:55" s="94" customFormat="1" ht="11.25">
      <c r="A446" s="108"/>
      <c r="B446" s="109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</row>
    <row r="447" spans="1:55" s="94" customFormat="1" ht="11.25">
      <c r="A447" s="108"/>
      <c r="B447" s="109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</row>
    <row r="448" spans="1:55" s="94" customFormat="1" ht="11.25">
      <c r="A448" s="108"/>
      <c r="B448" s="109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</row>
    <row r="449" spans="1:55" s="94" customFormat="1" ht="11.25">
      <c r="A449" s="108"/>
      <c r="B449" s="109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</row>
    <row r="450" spans="1:55" s="94" customFormat="1" ht="11.25">
      <c r="A450" s="108"/>
      <c r="B450" s="109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</row>
    <row r="451" spans="1:55" s="94" customFormat="1" ht="11.25">
      <c r="A451" s="108"/>
      <c r="B451" s="109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</row>
    <row r="452" spans="1:55" s="94" customFormat="1" ht="11.25">
      <c r="A452" s="108"/>
      <c r="B452" s="109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</row>
    <row r="453" spans="1:55" s="94" customFormat="1" ht="11.25">
      <c r="A453" s="108"/>
      <c r="B453" s="109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</row>
    <row r="454" spans="1:55" s="94" customFormat="1" ht="11.25">
      <c r="A454" s="108"/>
      <c r="B454" s="109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</row>
    <row r="455" spans="1:55" s="94" customFormat="1" ht="11.25">
      <c r="A455" s="108"/>
      <c r="B455" s="109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</row>
    <row r="456" spans="1:55" s="94" customFormat="1" ht="11.25">
      <c r="A456" s="108"/>
      <c r="B456" s="109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</row>
    <row r="457" spans="1:55" s="94" customFormat="1" ht="11.25">
      <c r="A457" s="108"/>
      <c r="B457" s="109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</row>
    <row r="458" spans="1:55" s="94" customFormat="1" ht="11.25">
      <c r="A458" s="108"/>
      <c r="B458" s="109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</row>
    <row r="459" spans="1:55" s="94" customFormat="1" ht="11.25">
      <c r="A459" s="108"/>
      <c r="B459" s="109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</row>
    <row r="460" spans="1:55" s="94" customFormat="1" ht="11.25">
      <c r="A460" s="108"/>
      <c r="B460" s="109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</row>
    <row r="461" spans="1:55" s="94" customFormat="1" ht="11.25">
      <c r="A461" s="108"/>
      <c r="B461" s="109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</row>
    <row r="462" spans="1:55" s="94" customFormat="1" ht="11.25">
      <c r="A462" s="108"/>
      <c r="B462" s="109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</row>
    <row r="463" spans="1:55" s="94" customFormat="1" ht="11.25">
      <c r="A463" s="108"/>
      <c r="B463" s="109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</row>
    <row r="464" spans="1:55" s="94" customFormat="1" ht="11.25">
      <c r="A464" s="108"/>
      <c r="B464" s="109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</row>
    <row r="465" spans="1:55" s="94" customFormat="1" ht="11.25">
      <c r="A465" s="108"/>
      <c r="B465" s="109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</row>
    <row r="466" spans="1:55" s="94" customFormat="1" ht="11.25">
      <c r="A466" s="108"/>
      <c r="B466" s="109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</row>
    <row r="467" spans="1:55" s="94" customFormat="1" ht="11.25">
      <c r="A467" s="108"/>
      <c r="B467" s="109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</row>
    <row r="468" spans="1:55" s="94" customFormat="1" ht="11.25">
      <c r="A468" s="108"/>
      <c r="B468" s="109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</row>
    <row r="469" spans="1:55" s="94" customFormat="1" ht="11.25">
      <c r="A469" s="108"/>
      <c r="B469" s="109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</row>
    <row r="470" spans="1:55" s="94" customFormat="1" ht="11.25">
      <c r="A470" s="108"/>
      <c r="B470" s="109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</row>
    <row r="471" spans="1:55" s="94" customFormat="1" ht="11.25">
      <c r="A471" s="108"/>
      <c r="B471" s="109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</row>
    <row r="472" spans="1:55" s="94" customFormat="1" ht="11.25">
      <c r="A472" s="108"/>
      <c r="B472" s="109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</row>
    <row r="473" spans="1:55" s="94" customFormat="1" ht="11.25">
      <c r="A473" s="108"/>
      <c r="B473" s="109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</row>
    <row r="474" spans="1:55" s="94" customFormat="1" ht="11.25">
      <c r="A474" s="108"/>
      <c r="B474" s="109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</row>
    <row r="475" spans="1:55" s="94" customFormat="1" ht="11.25">
      <c r="A475" s="108"/>
      <c r="B475" s="109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</row>
    <row r="476" spans="1:55" s="94" customFormat="1" ht="11.25">
      <c r="A476" s="108"/>
      <c r="B476" s="109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</row>
    <row r="477" spans="1:55" s="94" customFormat="1" ht="11.25">
      <c r="A477" s="108"/>
      <c r="B477" s="109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</row>
    <row r="478" spans="1:55" s="94" customFormat="1" ht="11.25">
      <c r="A478" s="108"/>
      <c r="B478" s="109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</row>
    <row r="479" spans="1:55" s="94" customFormat="1" ht="11.25">
      <c r="A479" s="108"/>
      <c r="B479" s="109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</row>
    <row r="480" spans="1:55" s="94" customFormat="1" ht="11.25">
      <c r="A480" s="108"/>
      <c r="B480" s="109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</row>
    <row r="481" spans="1:55" s="94" customFormat="1" ht="11.25">
      <c r="A481" s="108"/>
      <c r="B481" s="109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</row>
    <row r="482" spans="1:55" s="94" customFormat="1" ht="11.25">
      <c r="A482" s="108"/>
      <c r="B482" s="109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</row>
    <row r="483" spans="1:55" s="94" customFormat="1" ht="11.25">
      <c r="A483" s="108"/>
      <c r="B483" s="109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</row>
    <row r="484" spans="1:55" s="94" customFormat="1" ht="11.25">
      <c r="A484" s="108"/>
      <c r="B484" s="109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</row>
    <row r="485" spans="1:55" s="94" customFormat="1" ht="11.25">
      <c r="A485" s="108"/>
      <c r="B485" s="109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</row>
    <row r="486" spans="1:55" s="94" customFormat="1" ht="11.25">
      <c r="A486" s="108"/>
      <c r="B486" s="109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</row>
    <row r="487" spans="1:55" s="94" customFormat="1" ht="11.25">
      <c r="A487" s="108"/>
      <c r="B487" s="109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</row>
    <row r="488" spans="1:55" s="94" customFormat="1" ht="11.25">
      <c r="A488" s="108"/>
      <c r="B488" s="109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</row>
    <row r="489" spans="1:55" s="94" customFormat="1" ht="11.25">
      <c r="A489" s="108"/>
      <c r="B489" s="109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</row>
    <row r="490" spans="1:55" s="94" customFormat="1" ht="11.25">
      <c r="A490" s="108"/>
      <c r="B490" s="109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</row>
    <row r="491" spans="1:55" s="94" customFormat="1" ht="11.25">
      <c r="A491" s="108"/>
      <c r="B491" s="109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</row>
    <row r="492" spans="1:55" s="94" customFormat="1" ht="11.25">
      <c r="A492" s="108"/>
      <c r="B492" s="109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</row>
    <row r="493" spans="1:55" s="94" customFormat="1" ht="11.25">
      <c r="A493" s="108"/>
      <c r="B493" s="109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</row>
    <row r="494" spans="1:55" s="94" customFormat="1" ht="11.25">
      <c r="A494" s="108"/>
      <c r="B494" s="109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</row>
    <row r="495" spans="1:55" s="94" customFormat="1" ht="11.25">
      <c r="A495" s="108"/>
      <c r="B495" s="109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</row>
    <row r="496" spans="1:55" s="94" customFormat="1" ht="11.25">
      <c r="A496" s="108"/>
      <c r="B496" s="109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</row>
    <row r="497" spans="1:55" s="94" customFormat="1" ht="11.25">
      <c r="A497" s="108"/>
      <c r="B497" s="109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</row>
    <row r="498" spans="1:55" s="94" customFormat="1" ht="11.25">
      <c r="A498" s="108"/>
      <c r="B498" s="109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</row>
    <row r="499" spans="1:55" s="94" customFormat="1" ht="11.25">
      <c r="A499" s="108"/>
      <c r="B499" s="109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</row>
    <row r="500" spans="1:55" s="94" customFormat="1" ht="11.25">
      <c r="A500" s="108"/>
      <c r="B500" s="109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</row>
    <row r="501" spans="1:55" s="94" customFormat="1" ht="11.25">
      <c r="A501" s="108"/>
      <c r="B501" s="109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</row>
    <row r="502" spans="1:55" s="94" customFormat="1" ht="11.25">
      <c r="A502" s="108"/>
      <c r="B502" s="109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</row>
    <row r="503" spans="1:55" s="94" customFormat="1" ht="11.25">
      <c r="A503" s="108"/>
      <c r="B503" s="109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</row>
    <row r="504" spans="1:55" s="94" customFormat="1" ht="11.25">
      <c r="A504" s="108"/>
      <c r="B504" s="109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</row>
    <row r="505" spans="1:55" s="94" customFormat="1" ht="11.25">
      <c r="A505" s="108"/>
      <c r="B505" s="109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</row>
    <row r="506" spans="1:55" s="94" customFormat="1" ht="11.25">
      <c r="A506" s="108"/>
      <c r="B506" s="109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</row>
    <row r="507" spans="1:55" s="94" customFormat="1" ht="11.25">
      <c r="A507" s="108"/>
      <c r="B507" s="109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</row>
    <row r="508" spans="1:55" s="94" customFormat="1" ht="11.25">
      <c r="A508" s="108"/>
      <c r="B508" s="109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</row>
    <row r="509" spans="1:55" s="94" customFormat="1" ht="11.25">
      <c r="A509" s="108"/>
      <c r="B509" s="109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</row>
    <row r="510" spans="1:55" s="94" customFormat="1" ht="11.25">
      <c r="A510" s="108"/>
      <c r="B510" s="109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</row>
    <row r="511" spans="1:55" s="94" customFormat="1" ht="11.25">
      <c r="A511" s="108"/>
      <c r="B511" s="109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</row>
    <row r="512" spans="1:55" s="94" customFormat="1" ht="11.25">
      <c r="A512" s="108"/>
      <c r="B512" s="109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</row>
    <row r="513" spans="1:55" s="94" customFormat="1" ht="11.25">
      <c r="A513" s="108"/>
      <c r="B513" s="109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</row>
    <row r="514" spans="1:55" s="94" customFormat="1" ht="11.25">
      <c r="A514" s="108"/>
      <c r="B514" s="109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</row>
    <row r="515" spans="1:55" s="94" customFormat="1" ht="11.25">
      <c r="A515" s="108"/>
      <c r="B515" s="109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</row>
    <row r="516" spans="1:55" s="94" customFormat="1" ht="11.25">
      <c r="A516" s="108"/>
      <c r="B516" s="109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</row>
    <row r="517" spans="1:55" s="94" customFormat="1" ht="11.25">
      <c r="A517" s="108"/>
      <c r="B517" s="109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</row>
    <row r="518" spans="1:55" s="94" customFormat="1" ht="11.25">
      <c r="A518" s="108"/>
      <c r="B518" s="109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</row>
    <row r="519" spans="1:55" s="94" customFormat="1" ht="11.25">
      <c r="A519" s="108"/>
      <c r="B519" s="109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</row>
    <row r="520" spans="1:55" s="94" customFormat="1" ht="11.25">
      <c r="A520" s="108"/>
      <c r="B520" s="109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</row>
    <row r="521" spans="1:55" s="94" customFormat="1" ht="11.25">
      <c r="A521" s="108"/>
      <c r="B521" s="109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</row>
    <row r="522" spans="1:55" s="94" customFormat="1" ht="11.25">
      <c r="A522" s="108"/>
      <c r="B522" s="109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</row>
    <row r="523" spans="1:55" s="94" customFormat="1" ht="11.25">
      <c r="A523" s="108"/>
      <c r="B523" s="109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</row>
    <row r="524" spans="1:55" s="94" customFormat="1" ht="11.25">
      <c r="A524" s="108"/>
      <c r="B524" s="109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</row>
    <row r="525" spans="1:55" s="94" customFormat="1" ht="11.25">
      <c r="A525" s="108"/>
      <c r="B525" s="109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</row>
    <row r="526" spans="1:55" s="94" customFormat="1" ht="11.25">
      <c r="A526" s="108"/>
      <c r="B526" s="109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</row>
    <row r="527" spans="1:55" s="94" customFormat="1" ht="11.25">
      <c r="A527" s="108"/>
      <c r="B527" s="109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</row>
    <row r="528" spans="1:55" s="94" customFormat="1" ht="11.25">
      <c r="A528" s="108"/>
      <c r="B528" s="109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</row>
    <row r="529" spans="1:55" s="94" customFormat="1" ht="11.25">
      <c r="A529" s="108"/>
      <c r="B529" s="109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</row>
    <row r="530" spans="1:55" s="94" customFormat="1" ht="11.25">
      <c r="A530" s="108"/>
      <c r="B530" s="109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</row>
    <row r="531" spans="1:55" s="94" customFormat="1" ht="11.25">
      <c r="A531" s="108"/>
      <c r="B531" s="109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</row>
    <row r="532" spans="1:55" s="94" customFormat="1" ht="11.25">
      <c r="A532" s="108"/>
      <c r="B532" s="109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</row>
    <row r="533" spans="1:55" s="94" customFormat="1" ht="11.25">
      <c r="A533" s="108"/>
      <c r="B533" s="109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</row>
    <row r="534" spans="1:55" s="94" customFormat="1" ht="11.25">
      <c r="A534" s="108"/>
      <c r="B534" s="109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</row>
    <row r="535" spans="1:55" s="94" customFormat="1" ht="11.25">
      <c r="A535" s="108"/>
      <c r="B535" s="109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</row>
    <row r="536" spans="1:55" s="94" customFormat="1" ht="11.25">
      <c r="A536" s="108"/>
      <c r="B536" s="109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</row>
    <row r="537" spans="1:55" s="94" customFormat="1" ht="11.25">
      <c r="A537" s="108"/>
      <c r="B537" s="109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</row>
    <row r="538" spans="1:55" s="94" customFormat="1" ht="11.25">
      <c r="A538" s="108"/>
      <c r="B538" s="109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</row>
    <row r="539" spans="1:55" s="94" customFormat="1" ht="11.25">
      <c r="A539" s="108"/>
      <c r="B539" s="109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</row>
    <row r="540" spans="1:55" s="94" customFormat="1" ht="11.25">
      <c r="A540" s="108"/>
      <c r="B540" s="109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</row>
    <row r="541" spans="1:55" s="94" customFormat="1" ht="11.25">
      <c r="A541" s="108"/>
      <c r="B541" s="109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</row>
    <row r="542" spans="1:55" s="94" customFormat="1" ht="11.25">
      <c r="A542" s="108"/>
      <c r="B542" s="109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</row>
    <row r="543" spans="1:55" s="94" customFormat="1" ht="11.25">
      <c r="A543" s="108"/>
      <c r="B543" s="109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</row>
    <row r="544" spans="1:55" s="94" customFormat="1" ht="11.25">
      <c r="A544" s="108"/>
      <c r="B544" s="109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</row>
    <row r="545" spans="1:55" s="94" customFormat="1" ht="11.25">
      <c r="A545" s="108"/>
      <c r="B545" s="109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</row>
    <row r="546" spans="1:55" s="94" customFormat="1" ht="11.25">
      <c r="A546" s="108"/>
      <c r="B546" s="109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</row>
    <row r="547" spans="1:55" s="94" customFormat="1" ht="11.25">
      <c r="A547" s="108"/>
      <c r="B547" s="109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</row>
    <row r="548" spans="1:55" s="94" customFormat="1" ht="11.25">
      <c r="A548" s="108"/>
      <c r="B548" s="109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</row>
    <row r="549" spans="1:55" s="94" customFormat="1" ht="11.25">
      <c r="A549" s="108"/>
      <c r="B549" s="109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</row>
    <row r="550" spans="1:55" s="94" customFormat="1" ht="11.25">
      <c r="A550" s="108"/>
      <c r="B550" s="109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</row>
    <row r="551" spans="1:55" s="94" customFormat="1" ht="11.25">
      <c r="A551" s="108"/>
      <c r="B551" s="109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</row>
    <row r="552" spans="1:55" s="94" customFormat="1" ht="11.25">
      <c r="A552" s="108"/>
      <c r="B552" s="109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</row>
    <row r="553" spans="1:55" s="94" customFormat="1" ht="11.25">
      <c r="A553" s="108"/>
      <c r="B553" s="109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</row>
    <row r="554" spans="1:55" s="94" customFormat="1" ht="11.25">
      <c r="A554" s="108"/>
      <c r="B554" s="109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</row>
    <row r="555" spans="1:55" s="94" customFormat="1" ht="11.25">
      <c r="A555" s="108"/>
      <c r="B555" s="109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</row>
    <row r="556" spans="1:55" s="94" customFormat="1" ht="11.25">
      <c r="A556" s="108"/>
      <c r="B556" s="109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</row>
    <row r="557" spans="1:55" s="94" customFormat="1" ht="11.25">
      <c r="A557" s="108"/>
      <c r="B557" s="109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</row>
    <row r="558" spans="1:55" s="94" customFormat="1" ht="11.25">
      <c r="A558" s="108"/>
      <c r="B558" s="109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</row>
    <row r="559" spans="1:55" s="94" customFormat="1" ht="11.25">
      <c r="A559" s="108"/>
      <c r="B559" s="109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</row>
    <row r="560" spans="1:55" s="94" customFormat="1" ht="11.25">
      <c r="A560" s="108"/>
      <c r="B560" s="109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</row>
    <row r="561" spans="1:55" s="94" customFormat="1" ht="11.25">
      <c r="A561" s="108"/>
      <c r="B561" s="109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</row>
    <row r="562" spans="1:55" s="94" customFormat="1" ht="11.25">
      <c r="A562" s="108"/>
      <c r="B562" s="109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</row>
    <row r="563" spans="1:55" s="94" customFormat="1" ht="11.25">
      <c r="A563" s="108"/>
      <c r="B563" s="109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</row>
    <row r="564" spans="1:55" s="94" customFormat="1" ht="11.25">
      <c r="A564" s="108"/>
      <c r="B564" s="109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</row>
    <row r="565" spans="1:55" s="94" customFormat="1" ht="11.25">
      <c r="A565" s="108"/>
      <c r="B565" s="109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</row>
    <row r="566" spans="1:55" s="94" customFormat="1" ht="11.25">
      <c r="A566" s="108"/>
      <c r="B566" s="109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</row>
    <row r="567" spans="1:55" s="94" customFormat="1" ht="11.25">
      <c r="A567" s="108"/>
      <c r="B567" s="109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</row>
    <row r="568" spans="1:55" s="94" customFormat="1" ht="11.25">
      <c r="A568" s="108"/>
      <c r="B568" s="109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</row>
    <row r="569" spans="1:55" s="94" customFormat="1" ht="11.25">
      <c r="A569" s="108"/>
      <c r="B569" s="109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</row>
    <row r="570" spans="1:55" s="94" customFormat="1" ht="11.25">
      <c r="A570" s="108"/>
      <c r="B570" s="109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</row>
    <row r="571" spans="1:55" s="94" customFormat="1" ht="11.25">
      <c r="A571" s="108"/>
      <c r="B571" s="109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</row>
    <row r="572" spans="1:55" s="94" customFormat="1" ht="11.25">
      <c r="A572" s="108"/>
      <c r="B572" s="109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</row>
    <row r="573" spans="1:55" s="94" customFormat="1" ht="11.25">
      <c r="A573" s="108"/>
      <c r="B573" s="109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</row>
    <row r="574" spans="1:55" s="94" customFormat="1" ht="11.25">
      <c r="A574" s="108"/>
      <c r="B574" s="109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</row>
    <row r="575" spans="1:55" s="94" customFormat="1" ht="11.25">
      <c r="A575" s="108"/>
      <c r="B575" s="109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</row>
    <row r="576" spans="1:55" s="94" customFormat="1" ht="11.25">
      <c r="A576" s="108"/>
      <c r="B576" s="109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</row>
    <row r="577" spans="1:55" s="94" customFormat="1" ht="11.25">
      <c r="A577" s="108"/>
      <c r="B577" s="109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</row>
    <row r="578" spans="1:55" s="94" customFormat="1" ht="11.25">
      <c r="A578" s="108"/>
      <c r="B578" s="109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</row>
    <row r="579" spans="1:55" s="94" customFormat="1" ht="11.25">
      <c r="A579" s="108"/>
      <c r="B579" s="109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</row>
    <row r="580" spans="1:55" s="94" customFormat="1" ht="11.25">
      <c r="A580" s="108"/>
      <c r="B580" s="109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</row>
    <row r="581" spans="1:55" s="94" customFormat="1" ht="11.25">
      <c r="A581" s="108"/>
      <c r="B581" s="109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</row>
    <row r="582" spans="1:55" s="94" customFormat="1" ht="11.25">
      <c r="A582" s="108"/>
      <c r="B582" s="109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</row>
    <row r="583" spans="1:55" s="94" customFormat="1" ht="11.25">
      <c r="A583" s="108"/>
      <c r="B583" s="109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</row>
    <row r="584" spans="1:55" s="94" customFormat="1" ht="11.25">
      <c r="A584" s="108"/>
      <c r="B584" s="109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</row>
    <row r="585" spans="1:55" s="94" customFormat="1" ht="11.25">
      <c r="A585" s="108"/>
      <c r="B585" s="109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</row>
    <row r="586" spans="1:55" s="94" customFormat="1" ht="11.25">
      <c r="A586" s="108"/>
      <c r="B586" s="109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</row>
    <row r="587" spans="1:55" s="94" customFormat="1" ht="11.25">
      <c r="A587" s="108"/>
      <c r="B587" s="109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</row>
    <row r="588" spans="1:55" s="94" customFormat="1" ht="11.25">
      <c r="A588" s="108"/>
      <c r="B588" s="109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</row>
    <row r="589" spans="1:55" s="94" customFormat="1" ht="11.25">
      <c r="A589" s="108"/>
      <c r="B589" s="109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</row>
    <row r="590" spans="1:55" s="94" customFormat="1" ht="11.25">
      <c r="A590" s="108"/>
      <c r="B590" s="109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</row>
    <row r="591" spans="1:55" s="94" customFormat="1" ht="11.25">
      <c r="A591" s="108"/>
      <c r="B591" s="109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</row>
    <row r="592" spans="1:55" s="94" customFormat="1" ht="11.25">
      <c r="A592" s="108"/>
      <c r="B592" s="109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</row>
    <row r="593" spans="1:55" s="94" customFormat="1" ht="11.25">
      <c r="A593" s="108"/>
      <c r="B593" s="109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</row>
    <row r="594" spans="1:55" s="94" customFormat="1" ht="11.25">
      <c r="A594" s="108"/>
      <c r="B594" s="109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</row>
    <row r="595" spans="1:55" s="94" customFormat="1" ht="11.25">
      <c r="A595" s="108"/>
      <c r="B595" s="109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</row>
    <row r="596" spans="1:55" s="94" customFormat="1" ht="11.25">
      <c r="A596" s="108"/>
      <c r="B596" s="109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</row>
    <row r="597" spans="1:55" s="94" customFormat="1" ht="11.25">
      <c r="A597" s="108"/>
      <c r="B597" s="109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</row>
    <row r="598" spans="1:55" s="94" customFormat="1" ht="11.25">
      <c r="A598" s="108"/>
      <c r="B598" s="109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</row>
    <row r="599" spans="1:55" s="94" customFormat="1" ht="11.25">
      <c r="A599" s="108"/>
      <c r="B599" s="109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</row>
    <row r="600" spans="1:55" s="94" customFormat="1" ht="11.25">
      <c r="A600" s="108"/>
      <c r="B600" s="109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</row>
    <row r="601" spans="1:55" s="94" customFormat="1" ht="11.25">
      <c r="A601" s="108"/>
      <c r="B601" s="109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</row>
    <row r="602" spans="1:55" s="94" customFormat="1" ht="11.25">
      <c r="A602" s="108"/>
      <c r="B602" s="109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</row>
    <row r="603" spans="1:55" s="94" customFormat="1" ht="11.25">
      <c r="A603" s="108"/>
      <c r="B603" s="109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</row>
    <row r="604" spans="1:55" s="94" customFormat="1" ht="11.25">
      <c r="A604" s="108"/>
      <c r="B604" s="109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</row>
    <row r="605" spans="1:55" s="94" customFormat="1" ht="11.25">
      <c r="A605" s="108"/>
      <c r="B605" s="109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</row>
    <row r="606" spans="1:55" s="94" customFormat="1" ht="11.25">
      <c r="A606" s="108"/>
      <c r="B606" s="109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</row>
    <row r="607" spans="1:55" s="94" customFormat="1" ht="11.25">
      <c r="A607" s="108"/>
      <c r="B607" s="109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</row>
    <row r="608" spans="1:55" s="94" customFormat="1" ht="11.25">
      <c r="A608" s="108"/>
      <c r="B608" s="109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</row>
    <row r="609" spans="1:55" s="94" customFormat="1" ht="11.25">
      <c r="A609" s="108"/>
      <c r="B609" s="109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</row>
    <row r="610" spans="1:55" s="94" customFormat="1" ht="11.25">
      <c r="A610" s="108"/>
      <c r="B610" s="109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</row>
    <row r="611" spans="1:55" s="94" customFormat="1" ht="11.25">
      <c r="A611" s="108"/>
      <c r="B611" s="109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</row>
    <row r="612" spans="1:55" s="94" customFormat="1" ht="11.25">
      <c r="A612" s="108"/>
      <c r="B612" s="109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</row>
    <row r="613" spans="1:55" s="94" customFormat="1" ht="11.25">
      <c r="A613" s="108"/>
      <c r="B613" s="109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</row>
    <row r="614" spans="1:55" s="94" customFormat="1" ht="11.25">
      <c r="A614" s="108"/>
      <c r="B614" s="109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</row>
    <row r="615" spans="1:55" s="94" customFormat="1" ht="11.25">
      <c r="A615" s="108"/>
      <c r="B615" s="109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</row>
    <row r="616" spans="1:55" s="94" customFormat="1" ht="11.25">
      <c r="A616" s="108"/>
      <c r="B616" s="109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</row>
    <row r="617" spans="1:55" s="94" customFormat="1" ht="11.25">
      <c r="A617" s="108"/>
      <c r="B617" s="109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</row>
    <row r="618" spans="1:55" s="94" customFormat="1" ht="11.25">
      <c r="A618" s="108"/>
      <c r="B618" s="109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</row>
    <row r="619" spans="1:55" s="94" customFormat="1" ht="11.25">
      <c r="A619" s="108"/>
      <c r="B619" s="109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</row>
    <row r="620" spans="1:55" s="94" customFormat="1" ht="11.25">
      <c r="A620" s="108"/>
      <c r="B620" s="109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</row>
    <row r="621" spans="1:55" s="94" customFormat="1" ht="11.25">
      <c r="A621" s="108"/>
      <c r="B621" s="109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</row>
    <row r="622" spans="1:55" s="94" customFormat="1" ht="11.25">
      <c r="A622" s="108"/>
      <c r="B622" s="109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</row>
    <row r="623" spans="1:55" s="94" customFormat="1" ht="11.25">
      <c r="A623" s="108"/>
      <c r="B623" s="109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</row>
    <row r="624" spans="1:55" s="94" customFormat="1" ht="11.25">
      <c r="A624" s="108"/>
      <c r="B624" s="109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</row>
    <row r="625" spans="1:55" s="94" customFormat="1" ht="11.25">
      <c r="A625" s="108"/>
      <c r="B625" s="109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</row>
    <row r="626" spans="1:55" s="94" customFormat="1" ht="11.25">
      <c r="A626" s="108"/>
      <c r="B626" s="109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</row>
    <row r="627" spans="1:55" s="94" customFormat="1" ht="11.25">
      <c r="A627" s="108"/>
      <c r="B627" s="109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</row>
    <row r="628" spans="1:55" s="94" customFormat="1" ht="11.25">
      <c r="A628" s="108"/>
      <c r="B628" s="109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</row>
    <row r="629" spans="1:55" s="94" customFormat="1" ht="11.25">
      <c r="A629" s="108"/>
      <c r="B629" s="109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</row>
    <row r="630" spans="1:55" s="94" customFormat="1" ht="11.25">
      <c r="A630" s="108"/>
      <c r="B630" s="109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</row>
    <row r="631" spans="1:55" s="94" customFormat="1" ht="11.25">
      <c r="A631" s="108"/>
      <c r="B631" s="109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</row>
    <row r="632" spans="1:55" s="94" customFormat="1" ht="11.25">
      <c r="A632" s="108"/>
      <c r="B632" s="109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</row>
    <row r="633" spans="1:55" s="94" customFormat="1" ht="11.25">
      <c r="A633" s="108"/>
      <c r="B633" s="109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</row>
    <row r="634" spans="1:55" s="94" customFormat="1" ht="11.25">
      <c r="A634" s="108"/>
      <c r="B634" s="109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</row>
    <row r="635" spans="1:55" s="94" customFormat="1" ht="11.25">
      <c r="A635" s="108"/>
      <c r="B635" s="109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</row>
    <row r="636" spans="1:55" s="94" customFormat="1" ht="11.25">
      <c r="A636" s="108"/>
      <c r="B636" s="109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</row>
    <row r="637" spans="1:55" s="94" customFormat="1" ht="11.25">
      <c r="A637" s="108"/>
      <c r="B637" s="109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</row>
    <row r="638" spans="1:55" s="94" customFormat="1" ht="11.25">
      <c r="A638" s="108"/>
      <c r="B638" s="109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</row>
    <row r="639" spans="1:55" s="94" customFormat="1" ht="11.25">
      <c r="A639" s="108"/>
      <c r="B639" s="109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</row>
    <row r="640" spans="1:55" s="94" customFormat="1" ht="11.25">
      <c r="A640" s="108"/>
      <c r="B640" s="109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</row>
    <row r="641" spans="1:55" s="94" customFormat="1" ht="11.25">
      <c r="A641" s="108"/>
      <c r="B641" s="109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</row>
    <row r="642" spans="1:55" s="94" customFormat="1" ht="11.25">
      <c r="A642" s="108"/>
      <c r="B642" s="109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</row>
    <row r="643" spans="1:55" s="94" customFormat="1" ht="11.25">
      <c r="A643" s="108"/>
      <c r="B643" s="109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</row>
    <row r="644" spans="1:55" s="94" customFormat="1" ht="11.25">
      <c r="A644" s="108"/>
      <c r="B644" s="109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</row>
    <row r="645" spans="1:55" s="94" customFormat="1" ht="11.25">
      <c r="A645" s="108"/>
      <c r="B645" s="109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</row>
    <row r="646" spans="1:55" s="94" customFormat="1" ht="11.25">
      <c r="A646" s="108"/>
      <c r="B646" s="109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</row>
    <row r="647" spans="1:55" s="94" customFormat="1" ht="11.25">
      <c r="A647" s="108"/>
      <c r="B647" s="109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</row>
    <row r="648" spans="1:55" s="94" customFormat="1" ht="11.25">
      <c r="A648" s="108"/>
      <c r="B648" s="109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</row>
    <row r="649" spans="1:55" s="94" customFormat="1" ht="11.25">
      <c r="A649" s="108"/>
      <c r="B649" s="109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</row>
    <row r="650" spans="1:55" s="94" customFormat="1" ht="11.25">
      <c r="A650" s="108"/>
      <c r="B650" s="109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</row>
    <row r="651" spans="1:55" s="94" customFormat="1" ht="11.25">
      <c r="A651" s="108"/>
      <c r="B651" s="109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</row>
    <row r="652" spans="1:55" s="94" customFormat="1" ht="11.25">
      <c r="A652" s="108"/>
      <c r="B652" s="109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</row>
    <row r="653" spans="1:55" s="94" customFormat="1" ht="11.25">
      <c r="A653" s="108"/>
      <c r="B653" s="109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</row>
    <row r="654" spans="1:55" s="94" customFormat="1" ht="11.25">
      <c r="A654" s="108"/>
      <c r="B654" s="109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</row>
    <row r="655" spans="1:55" s="94" customFormat="1" ht="11.25">
      <c r="A655" s="108"/>
      <c r="B655" s="109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</row>
    <row r="656" spans="1:55" s="94" customFormat="1" ht="11.25">
      <c r="A656" s="108"/>
      <c r="B656" s="109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</row>
    <row r="657" spans="1:55" s="94" customFormat="1" ht="11.25">
      <c r="A657" s="108"/>
      <c r="B657" s="109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</row>
    <row r="658" spans="1:55" s="94" customFormat="1" ht="11.25">
      <c r="A658" s="108"/>
      <c r="B658" s="109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</row>
    <row r="659" spans="1:55" s="94" customFormat="1" ht="11.25">
      <c r="A659" s="108"/>
      <c r="B659" s="109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  <c r="BA659" s="36"/>
      <c r="BB659" s="36"/>
      <c r="BC659" s="36"/>
    </row>
    <row r="660" spans="1:55" s="94" customFormat="1" ht="11.25">
      <c r="A660" s="108"/>
      <c r="B660" s="109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</row>
    <row r="661" spans="1:55" s="94" customFormat="1" ht="11.25">
      <c r="A661" s="108"/>
      <c r="B661" s="109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</row>
    <row r="662" spans="1:55" s="94" customFormat="1" ht="11.25">
      <c r="A662" s="108"/>
      <c r="B662" s="109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</row>
    <row r="663" spans="1:55" s="94" customFormat="1" ht="11.25">
      <c r="A663" s="108"/>
      <c r="B663" s="109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</row>
    <row r="664" spans="1:55" s="94" customFormat="1" ht="11.25">
      <c r="A664" s="108"/>
      <c r="B664" s="109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</row>
    <row r="665" spans="1:55" s="94" customFormat="1" ht="11.25">
      <c r="A665" s="108"/>
      <c r="B665" s="109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</row>
    <row r="666" spans="1:55" s="94" customFormat="1" ht="11.25">
      <c r="A666" s="108"/>
      <c r="B666" s="109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</row>
    <row r="667" spans="1:55" s="94" customFormat="1" ht="11.25">
      <c r="A667" s="108"/>
      <c r="B667" s="109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</row>
    <row r="668" spans="1:55" s="94" customFormat="1" ht="11.25">
      <c r="A668" s="108"/>
      <c r="B668" s="109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</row>
    <row r="669" spans="1:55" s="94" customFormat="1" ht="11.25">
      <c r="A669" s="108"/>
      <c r="B669" s="109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6"/>
      <c r="AZ669" s="36"/>
      <c r="BA669" s="36"/>
      <c r="BB669" s="36"/>
      <c r="BC669" s="36"/>
    </row>
    <row r="670" spans="1:55" s="94" customFormat="1" ht="11.25">
      <c r="A670" s="108"/>
      <c r="B670" s="109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</row>
    <row r="671" spans="1:55" s="94" customFormat="1" ht="11.25">
      <c r="A671" s="108"/>
      <c r="B671" s="109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6"/>
      <c r="AZ671" s="36"/>
      <c r="BA671" s="36"/>
      <c r="BB671" s="36"/>
      <c r="BC671" s="36"/>
    </row>
    <row r="672" spans="1:55" s="94" customFormat="1" ht="11.25">
      <c r="A672" s="108"/>
      <c r="B672" s="109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</row>
    <row r="673" spans="1:55" s="94" customFormat="1" ht="11.25">
      <c r="A673" s="108"/>
      <c r="B673" s="109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</row>
    <row r="674" spans="1:55" s="94" customFormat="1" ht="11.25">
      <c r="A674" s="108"/>
      <c r="B674" s="109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</row>
    <row r="675" spans="1:55" s="94" customFormat="1" ht="11.25">
      <c r="A675" s="108"/>
      <c r="B675" s="109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</row>
    <row r="676" spans="1:55" s="94" customFormat="1" ht="11.25">
      <c r="A676" s="108"/>
      <c r="B676" s="109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</row>
    <row r="677" spans="1:55" s="94" customFormat="1" ht="11.25">
      <c r="A677" s="108"/>
      <c r="B677" s="109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</row>
    <row r="678" spans="1:55" s="94" customFormat="1" ht="11.25">
      <c r="A678" s="108"/>
      <c r="B678" s="109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</row>
    <row r="679" spans="1:55" s="94" customFormat="1" ht="11.25">
      <c r="A679" s="108"/>
      <c r="B679" s="109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</row>
    <row r="680" spans="1:55" s="94" customFormat="1" ht="11.25">
      <c r="A680" s="108"/>
      <c r="B680" s="109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</row>
    <row r="681" spans="1:55" s="94" customFormat="1" ht="11.25">
      <c r="A681" s="108"/>
      <c r="B681" s="109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</row>
    <row r="682" spans="1:55" s="94" customFormat="1" ht="11.25">
      <c r="A682" s="108"/>
      <c r="B682" s="109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</row>
    <row r="683" spans="1:55" s="94" customFormat="1" ht="11.25">
      <c r="A683" s="108"/>
      <c r="B683" s="109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</row>
    <row r="684" spans="1:55" s="94" customFormat="1" ht="11.25">
      <c r="A684" s="108"/>
      <c r="B684" s="109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</row>
    <row r="685" spans="1:55" s="94" customFormat="1" ht="11.25">
      <c r="A685" s="108"/>
      <c r="B685" s="109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</row>
    <row r="686" spans="1:55" s="94" customFormat="1" ht="11.25">
      <c r="A686" s="108"/>
      <c r="B686" s="109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</row>
    <row r="687" spans="1:55" s="94" customFormat="1" ht="11.25">
      <c r="A687" s="108"/>
      <c r="B687" s="109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</row>
    <row r="688" spans="1:55" s="94" customFormat="1" ht="11.25">
      <c r="A688" s="108"/>
      <c r="B688" s="109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</row>
    <row r="689" spans="1:55" s="94" customFormat="1" ht="11.25">
      <c r="A689" s="108"/>
      <c r="B689" s="109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</row>
    <row r="690" spans="1:55" s="94" customFormat="1" ht="11.25">
      <c r="A690" s="108"/>
      <c r="B690" s="109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  <c r="AY690" s="36"/>
      <c r="AZ690" s="36"/>
      <c r="BA690" s="36"/>
      <c r="BB690" s="36"/>
      <c r="BC690" s="36"/>
    </row>
    <row r="691" spans="1:55" s="94" customFormat="1" ht="11.25">
      <c r="A691" s="108"/>
      <c r="B691" s="109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  <c r="AY691" s="36"/>
      <c r="AZ691" s="36"/>
      <c r="BA691" s="36"/>
      <c r="BB691" s="36"/>
      <c r="BC691" s="36"/>
    </row>
    <row r="692" spans="1:55" s="94" customFormat="1" ht="11.25">
      <c r="A692" s="108"/>
      <c r="B692" s="109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  <c r="AY692" s="36"/>
      <c r="AZ692" s="36"/>
      <c r="BA692" s="36"/>
      <c r="BB692" s="36"/>
      <c r="BC692" s="36"/>
    </row>
    <row r="693" spans="1:55" s="94" customFormat="1" ht="11.25">
      <c r="A693" s="108"/>
      <c r="B693" s="109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  <c r="AY693" s="36"/>
      <c r="AZ693" s="36"/>
      <c r="BA693" s="36"/>
      <c r="BB693" s="36"/>
      <c r="BC693" s="36"/>
    </row>
    <row r="694" spans="1:55" s="94" customFormat="1" ht="11.25">
      <c r="A694" s="108"/>
      <c r="B694" s="109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  <c r="AY694" s="36"/>
      <c r="AZ694" s="36"/>
      <c r="BA694" s="36"/>
      <c r="BB694" s="36"/>
      <c r="BC694" s="36"/>
    </row>
    <row r="695" spans="1:55" s="94" customFormat="1" ht="11.25">
      <c r="A695" s="108"/>
      <c r="B695" s="109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AW695" s="36"/>
      <c r="AX695" s="36"/>
      <c r="AY695" s="36"/>
      <c r="AZ695" s="36"/>
      <c r="BA695" s="36"/>
      <c r="BB695" s="36"/>
      <c r="BC695" s="36"/>
    </row>
    <row r="696" spans="1:55" s="94" customFormat="1" ht="11.25">
      <c r="A696" s="108"/>
      <c r="B696" s="109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  <c r="AY696" s="36"/>
      <c r="AZ696" s="36"/>
      <c r="BA696" s="36"/>
      <c r="BB696" s="36"/>
      <c r="BC696" s="36"/>
    </row>
    <row r="697" spans="1:55" s="94" customFormat="1" ht="11.25">
      <c r="A697" s="108"/>
      <c r="B697" s="109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6"/>
      <c r="AZ697" s="36"/>
      <c r="BA697" s="36"/>
      <c r="BB697" s="36"/>
      <c r="BC697" s="36"/>
    </row>
    <row r="698" spans="1:55" s="94" customFormat="1" ht="11.25">
      <c r="A698" s="108"/>
      <c r="B698" s="109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  <c r="AW698" s="36"/>
      <c r="AX698" s="36"/>
      <c r="AY698" s="36"/>
      <c r="AZ698" s="36"/>
      <c r="BA698" s="36"/>
      <c r="BB698" s="36"/>
      <c r="BC698" s="36"/>
    </row>
    <row r="699" spans="1:55" s="94" customFormat="1" ht="11.25">
      <c r="A699" s="108"/>
      <c r="B699" s="109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  <c r="AY699" s="36"/>
      <c r="AZ699" s="36"/>
      <c r="BA699" s="36"/>
      <c r="BB699" s="36"/>
      <c r="BC699" s="36"/>
    </row>
    <row r="700" spans="1:55" s="94" customFormat="1" ht="11.25">
      <c r="A700" s="108"/>
      <c r="B700" s="109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  <c r="AW700" s="36"/>
      <c r="AX700" s="36"/>
      <c r="AY700" s="36"/>
      <c r="AZ700" s="36"/>
      <c r="BA700" s="36"/>
      <c r="BB700" s="36"/>
      <c r="BC700" s="36"/>
    </row>
    <row r="701" spans="1:55" s="94" customFormat="1" ht="11.25">
      <c r="A701" s="108"/>
      <c r="B701" s="109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6"/>
      <c r="AZ701" s="36"/>
      <c r="BA701" s="36"/>
      <c r="BB701" s="36"/>
      <c r="BC701" s="36"/>
    </row>
    <row r="702" spans="1:55" s="94" customFormat="1" ht="11.25">
      <c r="A702" s="108"/>
      <c r="B702" s="109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  <c r="AY702" s="36"/>
      <c r="AZ702" s="36"/>
      <c r="BA702" s="36"/>
      <c r="BB702" s="36"/>
      <c r="BC702" s="36"/>
    </row>
    <row r="703" spans="1:55" s="94" customFormat="1" ht="11.25">
      <c r="A703" s="108"/>
      <c r="B703" s="109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6"/>
      <c r="AZ703" s="36"/>
      <c r="BA703" s="36"/>
      <c r="BB703" s="36"/>
      <c r="BC703" s="36"/>
    </row>
    <row r="704" spans="1:55" s="94" customFormat="1" ht="11.25">
      <c r="A704" s="108"/>
      <c r="B704" s="109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  <c r="AY704" s="36"/>
      <c r="AZ704" s="36"/>
      <c r="BA704" s="36"/>
      <c r="BB704" s="36"/>
      <c r="BC704" s="36"/>
    </row>
    <row r="705" spans="1:55" s="94" customFormat="1" ht="11.25">
      <c r="A705" s="108"/>
      <c r="B705" s="109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6"/>
      <c r="AZ705" s="36"/>
      <c r="BA705" s="36"/>
      <c r="BB705" s="36"/>
      <c r="BC705" s="36"/>
    </row>
    <row r="706" spans="1:55" s="94" customFormat="1" ht="11.25">
      <c r="A706" s="108"/>
      <c r="B706" s="109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  <c r="AY706" s="36"/>
      <c r="AZ706" s="36"/>
      <c r="BA706" s="36"/>
      <c r="BB706" s="36"/>
      <c r="BC706" s="36"/>
    </row>
    <row r="707" spans="1:55" s="94" customFormat="1" ht="11.25">
      <c r="A707" s="108"/>
      <c r="B707" s="109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  <c r="AY707" s="36"/>
      <c r="AZ707" s="36"/>
      <c r="BA707" s="36"/>
      <c r="BB707" s="36"/>
      <c r="BC707" s="36"/>
    </row>
    <row r="708" spans="1:55" s="94" customFormat="1" ht="11.25">
      <c r="A708" s="108"/>
      <c r="B708" s="109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  <c r="AY708" s="36"/>
      <c r="AZ708" s="36"/>
      <c r="BA708" s="36"/>
      <c r="BB708" s="36"/>
      <c r="BC708" s="36"/>
    </row>
    <row r="709" spans="1:55" s="94" customFormat="1" ht="11.25">
      <c r="A709" s="108"/>
      <c r="B709" s="109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  <c r="AY709" s="36"/>
      <c r="AZ709" s="36"/>
      <c r="BA709" s="36"/>
      <c r="BB709" s="36"/>
      <c r="BC709" s="36"/>
    </row>
    <row r="710" spans="1:55" s="94" customFormat="1" ht="11.25">
      <c r="A710" s="108"/>
      <c r="B710" s="109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  <c r="AY710" s="36"/>
      <c r="AZ710" s="36"/>
      <c r="BA710" s="36"/>
      <c r="BB710" s="36"/>
      <c r="BC710" s="36"/>
    </row>
    <row r="711" spans="1:55" s="94" customFormat="1" ht="11.25">
      <c r="A711" s="108"/>
      <c r="B711" s="109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  <c r="AY711" s="36"/>
      <c r="AZ711" s="36"/>
      <c r="BA711" s="36"/>
      <c r="BB711" s="36"/>
      <c r="BC711" s="36"/>
    </row>
    <row r="712" spans="1:55" s="94" customFormat="1" ht="11.25">
      <c r="A712" s="108"/>
      <c r="B712" s="109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  <c r="AY712" s="36"/>
      <c r="AZ712" s="36"/>
      <c r="BA712" s="36"/>
      <c r="BB712" s="36"/>
      <c r="BC712" s="36"/>
    </row>
    <row r="713" spans="1:55" s="94" customFormat="1" ht="11.25">
      <c r="A713" s="108"/>
      <c r="B713" s="109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  <c r="AY713" s="36"/>
      <c r="AZ713" s="36"/>
      <c r="BA713" s="36"/>
      <c r="BB713" s="36"/>
      <c r="BC713" s="36"/>
    </row>
    <row r="714" spans="1:55" s="94" customFormat="1" ht="11.25">
      <c r="A714" s="108"/>
      <c r="B714" s="109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  <c r="AY714" s="36"/>
      <c r="AZ714" s="36"/>
      <c r="BA714" s="36"/>
      <c r="BB714" s="36"/>
      <c r="BC714" s="36"/>
    </row>
    <row r="715" spans="1:55" s="94" customFormat="1" ht="11.25">
      <c r="A715" s="108"/>
      <c r="B715" s="109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6"/>
      <c r="AZ715" s="36"/>
      <c r="BA715" s="36"/>
      <c r="BB715" s="36"/>
      <c r="BC715" s="36"/>
    </row>
    <row r="716" spans="1:55" s="94" customFormat="1" ht="11.25">
      <c r="A716" s="108"/>
      <c r="B716" s="109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  <c r="AY716" s="36"/>
      <c r="AZ716" s="36"/>
      <c r="BA716" s="36"/>
      <c r="BB716" s="36"/>
      <c r="BC716" s="36"/>
    </row>
    <row r="717" spans="1:55" s="94" customFormat="1" ht="11.25">
      <c r="A717" s="108"/>
      <c r="B717" s="109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6"/>
      <c r="AZ717" s="36"/>
      <c r="BA717" s="36"/>
      <c r="BB717" s="36"/>
      <c r="BC717" s="36"/>
    </row>
    <row r="718" spans="1:55" s="94" customFormat="1" ht="11.25">
      <c r="A718" s="108"/>
      <c r="B718" s="109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</row>
    <row r="719" spans="1:55" s="94" customFormat="1" ht="11.25">
      <c r="A719" s="108"/>
      <c r="B719" s="109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  <c r="BA719" s="36"/>
      <c r="BB719" s="36"/>
      <c r="BC719" s="36"/>
    </row>
    <row r="720" spans="1:55" s="94" customFormat="1" ht="11.25">
      <c r="A720" s="108"/>
      <c r="B720" s="109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  <c r="AY720" s="36"/>
      <c r="AZ720" s="36"/>
      <c r="BA720" s="36"/>
      <c r="BB720" s="36"/>
      <c r="BC720" s="36"/>
    </row>
    <row r="721" spans="1:55" s="94" customFormat="1" ht="11.25">
      <c r="A721" s="108"/>
      <c r="B721" s="109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</row>
    <row r="722" spans="1:55" s="94" customFormat="1" ht="11.25">
      <c r="A722" s="108"/>
      <c r="B722" s="109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</row>
    <row r="723" spans="1:55" s="94" customFormat="1" ht="11.25">
      <c r="A723" s="108"/>
      <c r="B723" s="109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  <c r="AY723" s="36"/>
      <c r="AZ723" s="36"/>
      <c r="BA723" s="36"/>
      <c r="BB723" s="36"/>
      <c r="BC723" s="36"/>
    </row>
    <row r="724" spans="1:55" s="94" customFormat="1" ht="11.25">
      <c r="A724" s="108"/>
      <c r="B724" s="109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  <c r="AY724" s="36"/>
      <c r="AZ724" s="36"/>
      <c r="BA724" s="36"/>
      <c r="BB724" s="36"/>
      <c r="BC724" s="36"/>
    </row>
    <row r="725" spans="1:55" s="94" customFormat="1" ht="11.25">
      <c r="A725" s="108"/>
      <c r="B725" s="109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  <c r="AY725" s="36"/>
      <c r="AZ725" s="36"/>
      <c r="BA725" s="36"/>
      <c r="BB725" s="36"/>
      <c r="BC725" s="36"/>
    </row>
    <row r="726" spans="1:55" s="94" customFormat="1" ht="11.25">
      <c r="A726" s="108"/>
      <c r="B726" s="109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  <c r="AY726" s="36"/>
      <c r="AZ726" s="36"/>
      <c r="BA726" s="36"/>
      <c r="BB726" s="36"/>
      <c r="BC726" s="36"/>
    </row>
    <row r="727" spans="1:55" s="94" customFormat="1" ht="11.25">
      <c r="A727" s="108"/>
      <c r="B727" s="109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6"/>
      <c r="AZ727" s="36"/>
      <c r="BA727" s="36"/>
      <c r="BB727" s="36"/>
      <c r="BC727" s="36"/>
    </row>
    <row r="728" spans="1:55" s="94" customFormat="1" ht="11.25">
      <c r="A728" s="108"/>
      <c r="B728" s="109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</row>
    <row r="729" spans="1:55" s="94" customFormat="1" ht="11.25">
      <c r="A729" s="108"/>
      <c r="B729" s="109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</row>
    <row r="730" spans="1:55" s="94" customFormat="1" ht="11.25">
      <c r="A730" s="108"/>
      <c r="B730" s="109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</row>
    <row r="731" spans="1:55" s="94" customFormat="1" ht="11.25">
      <c r="A731" s="108"/>
      <c r="B731" s="109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</row>
    <row r="732" spans="1:55" s="94" customFormat="1" ht="11.25">
      <c r="A732" s="108"/>
      <c r="B732" s="109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</row>
    <row r="733" spans="1:55" s="94" customFormat="1" ht="11.25">
      <c r="A733" s="108"/>
      <c r="B733" s="109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</row>
    <row r="734" spans="1:55" s="94" customFormat="1" ht="11.25">
      <c r="A734" s="108"/>
      <c r="B734" s="109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</row>
    <row r="735" spans="1:55" s="94" customFormat="1" ht="11.25">
      <c r="A735" s="108"/>
      <c r="B735" s="109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</row>
    <row r="736" spans="1:55" s="94" customFormat="1" ht="11.25">
      <c r="A736" s="108"/>
      <c r="B736" s="109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</row>
    <row r="737" spans="1:55" s="94" customFormat="1" ht="11.25">
      <c r="A737" s="108"/>
      <c r="B737" s="109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</row>
    <row r="738" spans="1:55" s="94" customFormat="1" ht="11.25">
      <c r="A738" s="108"/>
      <c r="B738" s="109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</row>
    <row r="739" spans="1:55" s="94" customFormat="1" ht="11.25">
      <c r="A739" s="108"/>
      <c r="B739" s="109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</row>
    <row r="740" spans="1:55" s="94" customFormat="1" ht="11.25">
      <c r="A740" s="108"/>
      <c r="B740" s="109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</row>
    <row r="741" spans="1:55" s="94" customFormat="1" ht="11.25">
      <c r="A741" s="108"/>
      <c r="B741" s="109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</row>
    <row r="742" spans="1:55" s="94" customFormat="1" ht="11.25">
      <c r="A742" s="108"/>
      <c r="B742" s="109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</row>
    <row r="743" spans="1:55" s="94" customFormat="1" ht="11.25">
      <c r="A743" s="108"/>
      <c r="B743" s="109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</row>
    <row r="744" spans="1:55" s="94" customFormat="1" ht="11.25">
      <c r="A744" s="108"/>
      <c r="B744" s="109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</row>
    <row r="745" spans="1:55" s="94" customFormat="1" ht="11.25">
      <c r="A745" s="108"/>
      <c r="B745" s="109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</row>
    <row r="746" spans="1:55" s="94" customFormat="1" ht="11.25">
      <c r="A746" s="108"/>
      <c r="B746" s="109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</row>
    <row r="747" spans="1:55" s="94" customFormat="1" ht="11.25">
      <c r="A747" s="108"/>
      <c r="B747" s="109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</row>
    <row r="748" spans="1:55" s="94" customFormat="1" ht="11.25">
      <c r="A748" s="108"/>
      <c r="B748" s="109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</row>
    <row r="749" spans="1:55" s="94" customFormat="1" ht="11.25">
      <c r="A749" s="108"/>
      <c r="B749" s="109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6"/>
      <c r="AZ749" s="36"/>
      <c r="BA749" s="36"/>
      <c r="BB749" s="36"/>
      <c r="BC749" s="36"/>
    </row>
    <row r="750" spans="1:55" s="94" customFormat="1" ht="11.25">
      <c r="A750" s="108"/>
      <c r="B750" s="109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</row>
    <row r="751" spans="1:55" s="94" customFormat="1" ht="11.25">
      <c r="A751" s="108"/>
      <c r="B751" s="109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</row>
    <row r="752" spans="1:55" s="94" customFormat="1" ht="11.25">
      <c r="A752" s="108"/>
      <c r="B752" s="109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</row>
    <row r="753" spans="1:55" s="94" customFormat="1" ht="11.25">
      <c r="A753" s="108"/>
      <c r="B753" s="109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6"/>
      <c r="AZ753" s="36"/>
      <c r="BA753" s="36"/>
      <c r="BB753" s="36"/>
      <c r="BC753" s="36"/>
    </row>
    <row r="754" spans="1:55" s="94" customFormat="1" ht="11.25">
      <c r="A754" s="108"/>
      <c r="B754" s="109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</row>
    <row r="755" spans="1:55" s="94" customFormat="1" ht="11.25">
      <c r="A755" s="108"/>
      <c r="B755" s="109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  <c r="AY755" s="36"/>
      <c r="AZ755" s="36"/>
      <c r="BA755" s="36"/>
      <c r="BB755" s="36"/>
      <c r="BC755" s="36"/>
    </row>
    <row r="756" spans="1:55" s="94" customFormat="1" ht="11.25">
      <c r="A756" s="108"/>
      <c r="B756" s="109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  <c r="AY756" s="36"/>
      <c r="AZ756" s="36"/>
      <c r="BA756" s="36"/>
      <c r="BB756" s="36"/>
      <c r="BC756" s="36"/>
    </row>
    <row r="757" spans="1:55" s="94" customFormat="1" ht="11.25">
      <c r="A757" s="108"/>
      <c r="B757" s="109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6"/>
      <c r="AZ757" s="36"/>
      <c r="BA757" s="36"/>
      <c r="BB757" s="36"/>
      <c r="BC757" s="36"/>
    </row>
    <row r="758" spans="1:55" s="94" customFormat="1" ht="11.25">
      <c r="A758" s="108"/>
      <c r="B758" s="109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  <c r="AY758" s="36"/>
      <c r="AZ758" s="36"/>
      <c r="BA758" s="36"/>
      <c r="BB758" s="36"/>
      <c r="BC758" s="36"/>
    </row>
    <row r="759" spans="1:55" s="94" customFormat="1" ht="11.25">
      <c r="A759" s="108"/>
      <c r="B759" s="109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  <c r="AY759" s="36"/>
      <c r="AZ759" s="36"/>
      <c r="BA759" s="36"/>
      <c r="BB759" s="36"/>
      <c r="BC759" s="36"/>
    </row>
    <row r="760" spans="1:55" s="94" customFormat="1" ht="11.25">
      <c r="A760" s="108"/>
      <c r="B760" s="109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  <c r="AY760" s="36"/>
      <c r="AZ760" s="36"/>
      <c r="BA760" s="36"/>
      <c r="BB760" s="36"/>
      <c r="BC760" s="36"/>
    </row>
    <row r="761" spans="1:55" s="94" customFormat="1" ht="11.25">
      <c r="A761" s="108"/>
      <c r="B761" s="109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6"/>
      <c r="AZ761" s="36"/>
      <c r="BA761" s="36"/>
      <c r="BB761" s="36"/>
      <c r="BC761" s="36"/>
    </row>
    <row r="762" spans="1:55" s="94" customFormat="1" ht="11.25">
      <c r="A762" s="108"/>
      <c r="B762" s="109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  <c r="AY762" s="36"/>
      <c r="AZ762" s="36"/>
      <c r="BA762" s="36"/>
      <c r="BB762" s="36"/>
      <c r="BC762" s="36"/>
    </row>
    <row r="763" spans="1:55" s="94" customFormat="1" ht="11.25">
      <c r="A763" s="108"/>
      <c r="B763" s="109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  <c r="AY763" s="36"/>
      <c r="AZ763" s="36"/>
      <c r="BA763" s="36"/>
      <c r="BB763" s="36"/>
      <c r="BC763" s="36"/>
    </row>
    <row r="764" spans="1:55" s="94" customFormat="1" ht="11.25">
      <c r="A764" s="108"/>
      <c r="B764" s="109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  <c r="AY764" s="36"/>
      <c r="AZ764" s="36"/>
      <c r="BA764" s="36"/>
      <c r="BB764" s="36"/>
      <c r="BC764" s="36"/>
    </row>
    <row r="765" spans="1:55" s="94" customFormat="1" ht="11.25">
      <c r="A765" s="108"/>
      <c r="B765" s="109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  <c r="AY765" s="36"/>
      <c r="AZ765" s="36"/>
      <c r="BA765" s="36"/>
      <c r="BB765" s="36"/>
      <c r="BC765" s="36"/>
    </row>
    <row r="766" spans="1:55" s="94" customFormat="1" ht="11.25">
      <c r="A766" s="108"/>
      <c r="B766" s="109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  <c r="AY766" s="36"/>
      <c r="AZ766" s="36"/>
      <c r="BA766" s="36"/>
      <c r="BB766" s="36"/>
      <c r="BC766" s="36"/>
    </row>
    <row r="767" spans="1:55" s="94" customFormat="1" ht="11.25">
      <c r="A767" s="108"/>
      <c r="B767" s="109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  <c r="AW767" s="36"/>
      <c r="AX767" s="36"/>
      <c r="AY767" s="36"/>
      <c r="AZ767" s="36"/>
      <c r="BA767" s="36"/>
      <c r="BB767" s="36"/>
      <c r="BC767" s="36"/>
    </row>
    <row r="768" spans="1:55" s="94" customFormat="1" ht="11.25">
      <c r="A768" s="108"/>
      <c r="B768" s="109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6"/>
      <c r="AW768" s="36"/>
      <c r="AX768" s="36"/>
      <c r="AY768" s="36"/>
      <c r="AZ768" s="36"/>
      <c r="BA768" s="36"/>
      <c r="BB768" s="36"/>
      <c r="BC768" s="36"/>
    </row>
    <row r="769" spans="1:55" s="94" customFormat="1" ht="11.25">
      <c r="A769" s="108"/>
      <c r="B769" s="109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  <c r="AW769" s="36"/>
      <c r="AX769" s="36"/>
      <c r="AY769" s="36"/>
      <c r="AZ769" s="36"/>
      <c r="BA769" s="36"/>
      <c r="BB769" s="36"/>
      <c r="BC769" s="36"/>
    </row>
    <row r="770" spans="1:55" s="94" customFormat="1" ht="11.25">
      <c r="A770" s="108"/>
      <c r="B770" s="109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  <c r="AW770" s="36"/>
      <c r="AX770" s="36"/>
      <c r="AY770" s="36"/>
      <c r="AZ770" s="36"/>
      <c r="BA770" s="36"/>
      <c r="BB770" s="36"/>
      <c r="BC770" s="36"/>
    </row>
    <row r="771" spans="1:55" s="94" customFormat="1" ht="11.25">
      <c r="A771" s="108"/>
      <c r="B771" s="109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  <c r="AW771" s="36"/>
      <c r="AX771" s="36"/>
      <c r="AY771" s="36"/>
      <c r="AZ771" s="36"/>
      <c r="BA771" s="36"/>
      <c r="BB771" s="36"/>
      <c r="BC771" s="36"/>
    </row>
    <row r="772" spans="1:55" s="94" customFormat="1" ht="11.25">
      <c r="A772" s="108"/>
      <c r="B772" s="109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6"/>
      <c r="AW772" s="36"/>
      <c r="AX772" s="36"/>
      <c r="AY772" s="36"/>
      <c r="AZ772" s="36"/>
      <c r="BA772" s="36"/>
      <c r="BB772" s="36"/>
      <c r="BC772" s="36"/>
    </row>
    <row r="773" spans="1:55" s="94" customFormat="1" ht="11.25">
      <c r="A773" s="108"/>
      <c r="B773" s="109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  <c r="AW773" s="36"/>
      <c r="AX773" s="36"/>
      <c r="AY773" s="36"/>
      <c r="AZ773" s="36"/>
      <c r="BA773" s="36"/>
      <c r="BB773" s="36"/>
      <c r="BC773" s="36"/>
    </row>
    <row r="774" spans="1:55" s="94" customFormat="1" ht="11.25">
      <c r="A774" s="108"/>
      <c r="B774" s="109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6"/>
      <c r="AW774" s="36"/>
      <c r="AX774" s="36"/>
      <c r="AY774" s="36"/>
      <c r="AZ774" s="36"/>
      <c r="BA774" s="36"/>
      <c r="BB774" s="36"/>
      <c r="BC774" s="36"/>
    </row>
    <row r="775" spans="1:55" s="94" customFormat="1" ht="11.25">
      <c r="A775" s="108"/>
      <c r="B775" s="109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  <c r="AW775" s="36"/>
      <c r="AX775" s="36"/>
      <c r="AY775" s="36"/>
      <c r="AZ775" s="36"/>
      <c r="BA775" s="36"/>
      <c r="BB775" s="36"/>
      <c r="BC775" s="36"/>
    </row>
    <row r="776" spans="1:55" s="94" customFormat="1" ht="11.25">
      <c r="A776" s="108"/>
      <c r="B776" s="109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6"/>
      <c r="AW776" s="36"/>
      <c r="AX776" s="36"/>
      <c r="AY776" s="36"/>
      <c r="AZ776" s="36"/>
      <c r="BA776" s="36"/>
      <c r="BB776" s="36"/>
      <c r="BC776" s="36"/>
    </row>
    <row r="777" spans="1:55" s="94" customFormat="1" ht="11.25">
      <c r="A777" s="108"/>
      <c r="B777" s="109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  <c r="AW777" s="36"/>
      <c r="AX777" s="36"/>
      <c r="AY777" s="36"/>
      <c r="AZ777" s="36"/>
      <c r="BA777" s="36"/>
      <c r="BB777" s="36"/>
      <c r="BC777" s="36"/>
    </row>
    <row r="778" spans="1:55" s="94" customFormat="1" ht="11.25">
      <c r="A778" s="108"/>
      <c r="B778" s="109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6"/>
      <c r="AW778" s="36"/>
      <c r="AX778" s="36"/>
      <c r="AY778" s="36"/>
      <c r="AZ778" s="36"/>
      <c r="BA778" s="36"/>
      <c r="BB778" s="36"/>
      <c r="BC778" s="36"/>
    </row>
    <row r="779" spans="1:55" s="94" customFormat="1" ht="11.25">
      <c r="A779" s="108"/>
      <c r="B779" s="109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  <c r="AW779" s="36"/>
      <c r="AX779" s="36"/>
      <c r="AY779" s="36"/>
      <c r="AZ779" s="36"/>
      <c r="BA779" s="36"/>
      <c r="BB779" s="36"/>
      <c r="BC779" s="36"/>
    </row>
    <row r="780" spans="1:55" s="94" customFormat="1" ht="11.25">
      <c r="A780" s="108"/>
      <c r="B780" s="109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  <c r="AW780" s="36"/>
      <c r="AX780" s="36"/>
      <c r="AY780" s="36"/>
      <c r="AZ780" s="36"/>
      <c r="BA780" s="36"/>
      <c r="BB780" s="36"/>
      <c r="BC780" s="36"/>
    </row>
    <row r="781" spans="1:55" s="94" customFormat="1" ht="11.25">
      <c r="A781" s="108"/>
      <c r="B781" s="109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  <c r="AW781" s="36"/>
      <c r="AX781" s="36"/>
      <c r="AY781" s="36"/>
      <c r="AZ781" s="36"/>
      <c r="BA781" s="36"/>
      <c r="BB781" s="36"/>
      <c r="BC781" s="36"/>
    </row>
    <row r="782" spans="1:55" s="94" customFormat="1" ht="11.25">
      <c r="A782" s="108"/>
      <c r="B782" s="109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  <c r="AW782" s="36"/>
      <c r="AX782" s="36"/>
      <c r="AY782" s="36"/>
      <c r="AZ782" s="36"/>
      <c r="BA782" s="36"/>
      <c r="BB782" s="36"/>
      <c r="BC782" s="36"/>
    </row>
    <row r="783" spans="1:55" s="94" customFormat="1" ht="11.25">
      <c r="A783" s="108"/>
      <c r="B783" s="109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  <c r="AW783" s="36"/>
      <c r="AX783" s="36"/>
      <c r="AY783" s="36"/>
      <c r="AZ783" s="36"/>
      <c r="BA783" s="36"/>
      <c r="BB783" s="36"/>
      <c r="BC783" s="36"/>
    </row>
    <row r="784" spans="1:55" s="94" customFormat="1" ht="11.25">
      <c r="A784" s="108"/>
      <c r="B784" s="109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  <c r="AW784" s="36"/>
      <c r="AX784" s="36"/>
      <c r="AY784" s="36"/>
      <c r="AZ784" s="36"/>
      <c r="BA784" s="36"/>
      <c r="BB784" s="36"/>
      <c r="BC784" s="36"/>
    </row>
    <row r="785" spans="1:55" s="94" customFormat="1" ht="11.25">
      <c r="A785" s="108"/>
      <c r="B785" s="109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  <c r="AW785" s="36"/>
      <c r="AX785" s="36"/>
      <c r="AY785" s="36"/>
      <c r="AZ785" s="36"/>
      <c r="BA785" s="36"/>
      <c r="BB785" s="36"/>
      <c r="BC785" s="36"/>
    </row>
    <row r="786" spans="1:55" s="94" customFormat="1" ht="11.25">
      <c r="A786" s="108"/>
      <c r="B786" s="109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6"/>
      <c r="AW786" s="36"/>
      <c r="AX786" s="36"/>
      <c r="AY786" s="36"/>
      <c r="AZ786" s="36"/>
      <c r="BA786" s="36"/>
      <c r="BB786" s="36"/>
      <c r="BC786" s="36"/>
    </row>
    <row r="787" spans="1:55" s="94" customFormat="1" ht="11.25">
      <c r="A787" s="108"/>
      <c r="B787" s="109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  <c r="AW787" s="36"/>
      <c r="AX787" s="36"/>
      <c r="AY787" s="36"/>
      <c r="AZ787" s="36"/>
      <c r="BA787" s="36"/>
      <c r="BB787" s="36"/>
      <c r="BC787" s="36"/>
    </row>
    <row r="788" spans="1:55" s="94" customFormat="1" ht="11.25">
      <c r="A788" s="108"/>
      <c r="B788" s="109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6"/>
      <c r="AW788" s="36"/>
      <c r="AX788" s="36"/>
      <c r="AY788" s="36"/>
      <c r="AZ788" s="36"/>
      <c r="BA788" s="36"/>
      <c r="BB788" s="36"/>
      <c r="BC788" s="36"/>
    </row>
    <row r="789" spans="1:55" s="94" customFormat="1" ht="11.25">
      <c r="A789" s="108"/>
      <c r="B789" s="109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  <c r="AW789" s="36"/>
      <c r="AX789" s="36"/>
      <c r="AY789" s="36"/>
      <c r="AZ789" s="36"/>
      <c r="BA789" s="36"/>
      <c r="BB789" s="36"/>
      <c r="BC789" s="36"/>
    </row>
    <row r="790" spans="1:55" s="94" customFormat="1" ht="11.25">
      <c r="A790" s="108"/>
      <c r="B790" s="109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6"/>
      <c r="AW790" s="36"/>
      <c r="AX790" s="36"/>
      <c r="AY790" s="36"/>
      <c r="AZ790" s="36"/>
      <c r="BA790" s="36"/>
      <c r="BB790" s="36"/>
      <c r="BC790" s="36"/>
    </row>
    <row r="791" spans="1:55" s="94" customFormat="1" ht="11.25">
      <c r="A791" s="108"/>
      <c r="B791" s="109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  <c r="AW791" s="36"/>
      <c r="AX791" s="36"/>
      <c r="AY791" s="36"/>
      <c r="AZ791" s="36"/>
      <c r="BA791" s="36"/>
      <c r="BB791" s="36"/>
      <c r="BC791" s="36"/>
    </row>
    <row r="792" spans="1:55" s="94" customFormat="1" ht="11.25">
      <c r="A792" s="108"/>
      <c r="B792" s="109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6"/>
      <c r="AW792" s="36"/>
      <c r="AX792" s="36"/>
      <c r="AY792" s="36"/>
      <c r="AZ792" s="36"/>
      <c r="BA792" s="36"/>
      <c r="BB792" s="36"/>
      <c r="BC792" s="36"/>
    </row>
    <row r="793" spans="1:55" s="94" customFormat="1" ht="11.25">
      <c r="A793" s="108"/>
      <c r="B793" s="109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  <c r="AY793" s="36"/>
      <c r="AZ793" s="36"/>
      <c r="BA793" s="36"/>
      <c r="BB793" s="36"/>
      <c r="BC793" s="36"/>
    </row>
    <row r="794" spans="1:55" s="94" customFormat="1" ht="11.25">
      <c r="A794" s="108"/>
      <c r="B794" s="109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  <c r="AY794" s="36"/>
      <c r="AZ794" s="36"/>
      <c r="BA794" s="36"/>
      <c r="BB794" s="36"/>
      <c r="BC794" s="36"/>
    </row>
    <row r="795" spans="1:55" s="94" customFormat="1" ht="11.25">
      <c r="A795" s="108"/>
      <c r="B795" s="109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  <c r="AW795" s="36"/>
      <c r="AX795" s="36"/>
      <c r="AY795" s="36"/>
      <c r="AZ795" s="36"/>
      <c r="BA795" s="36"/>
      <c r="BB795" s="36"/>
      <c r="BC795" s="36"/>
    </row>
    <row r="796" spans="1:55" s="94" customFormat="1" ht="11.25">
      <c r="A796" s="108"/>
      <c r="B796" s="109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  <c r="AY796" s="36"/>
      <c r="AZ796" s="36"/>
      <c r="BA796" s="36"/>
      <c r="BB796" s="36"/>
      <c r="BC796" s="36"/>
    </row>
    <row r="797" spans="1:55" s="94" customFormat="1" ht="11.25">
      <c r="A797" s="108"/>
      <c r="B797" s="109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  <c r="AY797" s="36"/>
      <c r="AZ797" s="36"/>
      <c r="BA797" s="36"/>
      <c r="BB797" s="36"/>
      <c r="BC797" s="36"/>
    </row>
    <row r="798" spans="1:55" s="94" customFormat="1" ht="11.25">
      <c r="A798" s="108"/>
      <c r="B798" s="109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  <c r="AY798" s="36"/>
      <c r="AZ798" s="36"/>
      <c r="BA798" s="36"/>
      <c r="BB798" s="36"/>
      <c r="BC798" s="36"/>
    </row>
    <row r="799" spans="1:55" s="94" customFormat="1" ht="11.25">
      <c r="A799" s="108"/>
      <c r="B799" s="109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  <c r="AY799" s="36"/>
      <c r="AZ799" s="36"/>
      <c r="BA799" s="36"/>
      <c r="BB799" s="36"/>
      <c r="BC799" s="36"/>
    </row>
    <row r="800" spans="1:55" s="94" customFormat="1" ht="11.25">
      <c r="A800" s="108"/>
      <c r="B800" s="109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</row>
    <row r="801" spans="1:55" s="94" customFormat="1" ht="11.25">
      <c r="A801" s="108"/>
      <c r="B801" s="109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6"/>
      <c r="AZ801" s="36"/>
      <c r="BA801" s="36"/>
      <c r="BB801" s="36"/>
      <c r="BC801" s="36"/>
    </row>
    <row r="802" spans="1:55" s="94" customFormat="1" ht="11.25">
      <c r="A802" s="108"/>
      <c r="B802" s="109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</row>
    <row r="803" spans="1:55" s="94" customFormat="1" ht="11.25">
      <c r="A803" s="108"/>
      <c r="B803" s="109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</row>
    <row r="804" spans="1:55" s="94" customFormat="1" ht="11.25">
      <c r="A804" s="108"/>
      <c r="B804" s="109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</row>
    <row r="805" spans="1:55" s="94" customFormat="1" ht="11.25">
      <c r="A805" s="108"/>
      <c r="B805" s="109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</row>
    <row r="806" spans="1:55" s="94" customFormat="1" ht="11.25">
      <c r="A806" s="108"/>
      <c r="B806" s="109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</row>
    <row r="807" spans="1:55" s="94" customFormat="1" ht="11.25">
      <c r="A807" s="108"/>
      <c r="B807" s="109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</row>
    <row r="808" spans="1:55" s="94" customFormat="1" ht="11.25">
      <c r="A808" s="108"/>
      <c r="B808" s="109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</row>
    <row r="809" spans="1:55" s="94" customFormat="1" ht="11.25">
      <c r="A809" s="108"/>
      <c r="B809" s="109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</row>
    <row r="810" spans="1:55" s="94" customFormat="1" ht="11.25">
      <c r="A810" s="108"/>
      <c r="B810" s="109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</row>
    <row r="811" spans="1:55" s="94" customFormat="1" ht="11.25">
      <c r="A811" s="108"/>
      <c r="B811" s="109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6"/>
      <c r="AZ811" s="36"/>
      <c r="BA811" s="36"/>
      <c r="BB811" s="36"/>
      <c r="BC811" s="36"/>
    </row>
    <row r="812" spans="1:55" s="94" customFormat="1" ht="11.25">
      <c r="A812" s="108"/>
      <c r="B812" s="109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  <c r="AY812" s="36"/>
      <c r="AZ812" s="36"/>
      <c r="BA812" s="36"/>
      <c r="BB812" s="36"/>
      <c r="BC812" s="36"/>
    </row>
    <row r="813" spans="1:55" s="94" customFormat="1" ht="11.25">
      <c r="A813" s="108"/>
      <c r="B813" s="109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  <c r="BA813" s="36"/>
      <c r="BB813" s="36"/>
      <c r="BC813" s="36"/>
    </row>
    <row r="814" spans="1:55" s="94" customFormat="1" ht="11.25">
      <c r="A814" s="108"/>
      <c r="B814" s="109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  <c r="AY814" s="36"/>
      <c r="AZ814" s="36"/>
      <c r="BA814" s="36"/>
      <c r="BB814" s="36"/>
      <c r="BC814" s="36"/>
    </row>
    <row r="815" spans="1:55" s="94" customFormat="1" ht="11.25">
      <c r="A815" s="108"/>
      <c r="B815" s="109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  <c r="AW815" s="36"/>
      <c r="AX815" s="36"/>
      <c r="AY815" s="36"/>
      <c r="AZ815" s="36"/>
      <c r="BA815" s="36"/>
      <c r="BB815" s="36"/>
      <c r="BC815" s="36"/>
    </row>
    <row r="816" spans="1:55" s="94" customFormat="1" ht="11.25">
      <c r="A816" s="108"/>
      <c r="B816" s="109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6"/>
      <c r="AW816" s="36"/>
      <c r="AX816" s="36"/>
      <c r="AY816" s="36"/>
      <c r="AZ816" s="36"/>
      <c r="BA816" s="36"/>
      <c r="BB816" s="36"/>
      <c r="BC816" s="36"/>
    </row>
    <row r="817" spans="1:55" s="94" customFormat="1" ht="11.25">
      <c r="A817" s="108"/>
      <c r="B817" s="109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  <c r="AY817" s="36"/>
      <c r="AZ817" s="36"/>
      <c r="BA817" s="36"/>
      <c r="BB817" s="36"/>
      <c r="BC817" s="36"/>
    </row>
    <row r="818" spans="1:55" s="94" customFormat="1" ht="11.25">
      <c r="A818" s="108"/>
      <c r="B818" s="109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  <c r="AW818" s="36"/>
      <c r="AX818" s="36"/>
      <c r="AY818" s="36"/>
      <c r="AZ818" s="36"/>
      <c r="BA818" s="36"/>
      <c r="BB818" s="36"/>
      <c r="BC818" s="36"/>
    </row>
    <row r="819" spans="1:55" s="94" customFormat="1" ht="11.25">
      <c r="A819" s="108"/>
      <c r="B819" s="109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  <c r="AY819" s="36"/>
      <c r="AZ819" s="36"/>
      <c r="BA819" s="36"/>
      <c r="BB819" s="36"/>
      <c r="BC819" s="36"/>
    </row>
    <row r="820" spans="1:55" s="94" customFormat="1" ht="11.25">
      <c r="A820" s="108"/>
      <c r="B820" s="109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  <c r="AW820" s="36"/>
      <c r="AX820" s="36"/>
      <c r="AY820" s="36"/>
      <c r="AZ820" s="36"/>
      <c r="BA820" s="36"/>
      <c r="BB820" s="36"/>
      <c r="BC820" s="36"/>
    </row>
    <row r="821" spans="1:55" s="94" customFormat="1" ht="11.25">
      <c r="A821" s="108"/>
      <c r="B821" s="109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  <c r="AW821" s="36"/>
      <c r="AX821" s="36"/>
      <c r="AY821" s="36"/>
      <c r="AZ821" s="36"/>
      <c r="BA821" s="36"/>
      <c r="BB821" s="36"/>
      <c r="BC821" s="36"/>
    </row>
    <row r="822" spans="1:55" s="94" customFormat="1" ht="11.25">
      <c r="A822" s="108"/>
      <c r="B822" s="109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6"/>
      <c r="AW822" s="36"/>
      <c r="AX822" s="36"/>
      <c r="AY822" s="36"/>
      <c r="AZ822" s="36"/>
      <c r="BA822" s="36"/>
      <c r="BB822" s="36"/>
      <c r="BC822" s="36"/>
    </row>
    <row r="823" spans="1:55" s="94" customFormat="1" ht="11.25">
      <c r="A823" s="108"/>
      <c r="B823" s="109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  <c r="AY823" s="36"/>
      <c r="AZ823" s="36"/>
      <c r="BA823" s="36"/>
      <c r="BB823" s="36"/>
      <c r="BC823" s="36"/>
    </row>
    <row r="824" spans="1:55" s="94" customFormat="1" ht="11.25">
      <c r="A824" s="108"/>
      <c r="B824" s="109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6"/>
      <c r="AW824" s="36"/>
      <c r="AX824" s="36"/>
      <c r="AY824" s="36"/>
      <c r="AZ824" s="36"/>
      <c r="BA824" s="36"/>
      <c r="BB824" s="36"/>
      <c r="BC824" s="36"/>
    </row>
    <row r="825" spans="1:55" s="94" customFormat="1" ht="11.25">
      <c r="A825" s="108"/>
      <c r="B825" s="109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  <c r="AW825" s="36"/>
      <c r="AX825" s="36"/>
      <c r="AY825" s="36"/>
      <c r="AZ825" s="36"/>
      <c r="BA825" s="36"/>
      <c r="BB825" s="36"/>
      <c r="BC825" s="36"/>
    </row>
    <row r="826" spans="1:55" s="94" customFormat="1" ht="11.25">
      <c r="A826" s="108"/>
      <c r="B826" s="109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6"/>
      <c r="AW826" s="36"/>
      <c r="AX826" s="36"/>
      <c r="AY826" s="36"/>
      <c r="AZ826" s="36"/>
      <c r="BA826" s="36"/>
      <c r="BB826" s="36"/>
      <c r="BC826" s="36"/>
    </row>
    <row r="827" spans="1:55" s="94" customFormat="1" ht="11.25">
      <c r="A827" s="108"/>
      <c r="B827" s="109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  <c r="AW827" s="36"/>
      <c r="AX827" s="36"/>
      <c r="AY827" s="36"/>
      <c r="AZ827" s="36"/>
      <c r="BA827" s="36"/>
      <c r="BB827" s="36"/>
      <c r="BC827" s="36"/>
    </row>
    <row r="828" spans="1:55" s="94" customFormat="1" ht="11.25">
      <c r="A828" s="108"/>
      <c r="B828" s="109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  <c r="AW828" s="36"/>
      <c r="AX828" s="36"/>
      <c r="AY828" s="36"/>
      <c r="AZ828" s="36"/>
      <c r="BA828" s="36"/>
      <c r="BB828" s="36"/>
      <c r="BC828" s="36"/>
    </row>
    <row r="829" spans="1:55" s="94" customFormat="1" ht="11.25">
      <c r="A829" s="108"/>
      <c r="B829" s="109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AW829" s="36"/>
      <c r="AX829" s="36"/>
      <c r="AY829" s="36"/>
      <c r="AZ829" s="36"/>
      <c r="BA829" s="36"/>
      <c r="BB829" s="36"/>
      <c r="BC829" s="36"/>
    </row>
    <row r="830" spans="1:55" s="94" customFormat="1" ht="11.25">
      <c r="A830" s="108"/>
      <c r="B830" s="109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  <c r="AY830" s="36"/>
      <c r="AZ830" s="36"/>
      <c r="BA830" s="36"/>
      <c r="BB830" s="36"/>
      <c r="BC830" s="36"/>
    </row>
    <row r="831" spans="1:55" s="94" customFormat="1" ht="11.25">
      <c r="A831" s="108"/>
      <c r="B831" s="109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AW831" s="36"/>
      <c r="AX831" s="36"/>
      <c r="AY831" s="36"/>
      <c r="AZ831" s="36"/>
      <c r="BA831" s="36"/>
      <c r="BB831" s="36"/>
      <c r="BC831" s="36"/>
    </row>
    <row r="832" spans="1:55" s="94" customFormat="1" ht="11.25">
      <c r="A832" s="108"/>
      <c r="B832" s="109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  <c r="AY832" s="36"/>
      <c r="AZ832" s="36"/>
      <c r="BA832" s="36"/>
      <c r="BB832" s="36"/>
      <c r="BC832" s="36"/>
    </row>
    <row r="833" spans="1:55" s="94" customFormat="1" ht="11.25">
      <c r="A833" s="108"/>
      <c r="B833" s="109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AW833" s="36"/>
      <c r="AX833" s="36"/>
      <c r="AY833" s="36"/>
      <c r="AZ833" s="36"/>
      <c r="BA833" s="36"/>
      <c r="BB833" s="36"/>
      <c r="BC833" s="36"/>
    </row>
    <row r="834" spans="1:55" s="94" customFormat="1" ht="11.25">
      <c r="A834" s="108"/>
      <c r="B834" s="109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  <c r="AW834" s="36"/>
      <c r="AX834" s="36"/>
      <c r="AY834" s="36"/>
      <c r="AZ834" s="36"/>
      <c r="BA834" s="36"/>
      <c r="BB834" s="36"/>
      <c r="BC834" s="36"/>
    </row>
    <row r="835" spans="1:55" s="94" customFormat="1" ht="11.25">
      <c r="A835" s="108"/>
      <c r="B835" s="109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  <c r="AW835" s="36"/>
      <c r="AX835" s="36"/>
      <c r="AY835" s="36"/>
      <c r="AZ835" s="36"/>
      <c r="BA835" s="36"/>
      <c r="BB835" s="36"/>
      <c r="BC835" s="36"/>
    </row>
    <row r="836" spans="1:55" s="94" customFormat="1" ht="11.25">
      <c r="A836" s="108"/>
      <c r="B836" s="109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6"/>
      <c r="AW836" s="36"/>
      <c r="AX836" s="36"/>
      <c r="AY836" s="36"/>
      <c r="AZ836" s="36"/>
      <c r="BA836" s="36"/>
      <c r="BB836" s="36"/>
      <c r="BC836" s="36"/>
    </row>
    <row r="837" spans="1:55" s="94" customFormat="1" ht="11.25">
      <c r="A837" s="108"/>
      <c r="B837" s="109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6"/>
      <c r="AW837" s="36"/>
      <c r="AX837" s="36"/>
      <c r="AY837" s="36"/>
      <c r="AZ837" s="36"/>
      <c r="BA837" s="36"/>
      <c r="BB837" s="36"/>
      <c r="BC837" s="36"/>
    </row>
    <row r="838" spans="1:55" s="94" customFormat="1" ht="11.25">
      <c r="A838" s="108"/>
      <c r="B838" s="109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6"/>
      <c r="AW838" s="36"/>
      <c r="AX838" s="36"/>
      <c r="AY838" s="36"/>
      <c r="AZ838" s="36"/>
      <c r="BA838" s="36"/>
      <c r="BB838" s="36"/>
      <c r="BC838" s="36"/>
    </row>
    <row r="839" spans="1:55" s="94" customFormat="1" ht="11.25">
      <c r="A839" s="108"/>
      <c r="B839" s="109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6"/>
      <c r="AW839" s="36"/>
      <c r="AX839" s="36"/>
      <c r="AY839" s="36"/>
      <c r="AZ839" s="36"/>
      <c r="BA839" s="36"/>
      <c r="BB839" s="36"/>
      <c r="BC839" s="36"/>
    </row>
    <row r="840" spans="1:55" s="94" customFormat="1" ht="11.25">
      <c r="A840" s="108"/>
      <c r="B840" s="109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6"/>
      <c r="AW840" s="36"/>
      <c r="AX840" s="36"/>
      <c r="AY840" s="36"/>
      <c r="AZ840" s="36"/>
      <c r="BA840" s="36"/>
      <c r="BB840" s="36"/>
      <c r="BC840" s="36"/>
    </row>
    <row r="841" spans="1:55" s="94" customFormat="1" ht="11.25">
      <c r="A841" s="108"/>
      <c r="B841" s="109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6"/>
      <c r="AW841" s="36"/>
      <c r="AX841" s="36"/>
      <c r="AY841" s="36"/>
      <c r="AZ841" s="36"/>
      <c r="BA841" s="36"/>
      <c r="BB841" s="36"/>
      <c r="BC841" s="36"/>
    </row>
    <row r="842" spans="1:55" s="94" customFormat="1" ht="11.25">
      <c r="A842" s="108"/>
      <c r="B842" s="109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6"/>
      <c r="AW842" s="36"/>
      <c r="AX842" s="36"/>
      <c r="AY842" s="36"/>
      <c r="AZ842" s="36"/>
      <c r="BA842" s="36"/>
      <c r="BB842" s="36"/>
      <c r="BC842" s="36"/>
    </row>
    <row r="843" spans="1:55" s="94" customFormat="1" ht="11.25">
      <c r="A843" s="108"/>
      <c r="B843" s="109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6"/>
      <c r="AW843" s="36"/>
      <c r="AX843" s="36"/>
      <c r="AY843" s="36"/>
      <c r="AZ843" s="36"/>
      <c r="BA843" s="36"/>
      <c r="BB843" s="36"/>
      <c r="BC843" s="36"/>
    </row>
    <row r="844" spans="1:55" s="94" customFormat="1" ht="11.25">
      <c r="A844" s="108"/>
      <c r="B844" s="109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6"/>
      <c r="AW844" s="36"/>
      <c r="AX844" s="36"/>
      <c r="AY844" s="36"/>
      <c r="AZ844" s="36"/>
      <c r="BA844" s="36"/>
      <c r="BB844" s="36"/>
      <c r="BC844" s="36"/>
    </row>
    <row r="845" spans="1:55" s="94" customFormat="1" ht="11.25">
      <c r="A845" s="108"/>
      <c r="B845" s="109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AW845" s="36"/>
      <c r="AX845" s="36"/>
      <c r="AY845" s="36"/>
      <c r="AZ845" s="36"/>
      <c r="BA845" s="36"/>
      <c r="BB845" s="36"/>
      <c r="BC845" s="36"/>
    </row>
    <row r="846" spans="1:55" s="94" customFormat="1" ht="11.25">
      <c r="A846" s="108"/>
      <c r="B846" s="109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6"/>
      <c r="AW846" s="36"/>
      <c r="AX846" s="36"/>
      <c r="AY846" s="36"/>
      <c r="AZ846" s="36"/>
      <c r="BA846" s="36"/>
      <c r="BB846" s="36"/>
      <c r="BC846" s="36"/>
    </row>
    <row r="847" spans="1:55" s="94" customFormat="1" ht="11.25">
      <c r="A847" s="108"/>
      <c r="B847" s="109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  <c r="AW847" s="36"/>
      <c r="AX847" s="36"/>
      <c r="AY847" s="36"/>
      <c r="AZ847" s="36"/>
      <c r="BA847" s="36"/>
      <c r="BB847" s="36"/>
      <c r="BC847" s="36"/>
    </row>
    <row r="848" spans="1:55" s="94" customFormat="1" ht="11.25">
      <c r="A848" s="108"/>
      <c r="B848" s="109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6"/>
      <c r="AW848" s="36"/>
      <c r="AX848" s="36"/>
      <c r="AY848" s="36"/>
      <c r="AZ848" s="36"/>
      <c r="BA848" s="36"/>
      <c r="BB848" s="36"/>
      <c r="BC848" s="36"/>
    </row>
    <row r="849" spans="1:55" s="94" customFormat="1" ht="11.25">
      <c r="A849" s="108"/>
      <c r="B849" s="109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6"/>
      <c r="AW849" s="36"/>
      <c r="AX849" s="36"/>
      <c r="AY849" s="36"/>
      <c r="AZ849" s="36"/>
      <c r="BA849" s="36"/>
      <c r="BB849" s="36"/>
      <c r="BC849" s="36"/>
    </row>
    <row r="850" spans="1:55" s="94" customFormat="1" ht="11.25">
      <c r="A850" s="108"/>
      <c r="B850" s="109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6"/>
      <c r="AW850" s="36"/>
      <c r="AX850" s="36"/>
      <c r="AY850" s="36"/>
      <c r="AZ850" s="36"/>
      <c r="BA850" s="36"/>
      <c r="BB850" s="36"/>
      <c r="BC850" s="36"/>
    </row>
    <row r="851" spans="1:55" s="94" customFormat="1" ht="11.25">
      <c r="A851" s="108"/>
      <c r="B851" s="109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6"/>
      <c r="AW851" s="36"/>
      <c r="AX851" s="36"/>
      <c r="AY851" s="36"/>
      <c r="AZ851" s="36"/>
      <c r="BA851" s="36"/>
      <c r="BB851" s="36"/>
      <c r="BC851" s="36"/>
    </row>
    <row r="852" spans="1:55" s="94" customFormat="1" ht="11.25">
      <c r="A852" s="108"/>
      <c r="B852" s="109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6"/>
      <c r="AW852" s="36"/>
      <c r="AX852" s="36"/>
      <c r="AY852" s="36"/>
      <c r="AZ852" s="36"/>
      <c r="BA852" s="36"/>
      <c r="BB852" s="36"/>
      <c r="BC852" s="36"/>
    </row>
    <row r="853" spans="1:55" s="94" customFormat="1" ht="11.25">
      <c r="A853" s="108"/>
      <c r="B853" s="109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6"/>
      <c r="AW853" s="36"/>
      <c r="AX853" s="36"/>
      <c r="AY853" s="36"/>
      <c r="AZ853" s="36"/>
      <c r="BA853" s="36"/>
      <c r="BB853" s="36"/>
      <c r="BC853" s="36"/>
    </row>
    <row r="854" spans="1:55" s="94" customFormat="1" ht="11.25">
      <c r="A854" s="108"/>
      <c r="B854" s="109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6"/>
      <c r="AW854" s="36"/>
      <c r="AX854" s="36"/>
      <c r="AY854" s="36"/>
      <c r="AZ854" s="36"/>
      <c r="BA854" s="36"/>
      <c r="BB854" s="36"/>
      <c r="BC854" s="36"/>
    </row>
    <row r="855" spans="1:55" s="94" customFormat="1" ht="11.25">
      <c r="A855" s="108"/>
      <c r="B855" s="109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6"/>
      <c r="AW855" s="36"/>
      <c r="AX855" s="36"/>
      <c r="AY855" s="36"/>
      <c r="AZ855" s="36"/>
      <c r="BA855" s="36"/>
      <c r="BB855" s="36"/>
      <c r="BC855" s="36"/>
    </row>
    <row r="856" spans="1:55" s="94" customFormat="1" ht="11.25">
      <c r="A856" s="108"/>
      <c r="B856" s="109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6"/>
      <c r="AW856" s="36"/>
      <c r="AX856" s="36"/>
      <c r="AY856" s="36"/>
      <c r="AZ856" s="36"/>
      <c r="BA856" s="36"/>
      <c r="BB856" s="36"/>
      <c r="BC856" s="36"/>
    </row>
    <row r="857" spans="1:55" s="94" customFormat="1" ht="11.25">
      <c r="A857" s="108"/>
      <c r="B857" s="109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  <c r="AU857" s="36"/>
      <c r="AV857" s="36"/>
      <c r="AW857" s="36"/>
      <c r="AX857" s="36"/>
      <c r="AY857" s="36"/>
      <c r="AZ857" s="36"/>
      <c r="BA857" s="36"/>
      <c r="BB857" s="36"/>
      <c r="BC857" s="36"/>
    </row>
    <row r="858" spans="1:55" s="94" customFormat="1" ht="11.25">
      <c r="A858" s="108"/>
      <c r="B858" s="109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6"/>
      <c r="AV858" s="36"/>
      <c r="AW858" s="36"/>
      <c r="AX858" s="36"/>
      <c r="AY858" s="36"/>
      <c r="AZ858" s="36"/>
      <c r="BA858" s="36"/>
      <c r="BB858" s="36"/>
      <c r="BC858" s="36"/>
    </row>
    <row r="859" spans="1:55" s="94" customFormat="1" ht="11.25">
      <c r="A859" s="108"/>
      <c r="B859" s="109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6"/>
      <c r="AW859" s="36"/>
      <c r="AX859" s="36"/>
      <c r="AY859" s="36"/>
      <c r="AZ859" s="36"/>
      <c r="BA859" s="36"/>
      <c r="BB859" s="36"/>
      <c r="BC859" s="36"/>
    </row>
    <row r="860" spans="1:55" s="94" customFormat="1" ht="11.25">
      <c r="A860" s="108"/>
      <c r="B860" s="109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6"/>
      <c r="AV860" s="36"/>
      <c r="AW860" s="36"/>
      <c r="AX860" s="36"/>
      <c r="AY860" s="36"/>
      <c r="AZ860" s="36"/>
      <c r="BA860" s="36"/>
      <c r="BB860" s="36"/>
      <c r="BC860" s="36"/>
    </row>
    <row r="861" spans="1:55" s="94" customFormat="1" ht="11.25">
      <c r="A861" s="108"/>
      <c r="B861" s="109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6"/>
      <c r="AW861" s="36"/>
      <c r="AX861" s="36"/>
      <c r="AY861" s="36"/>
      <c r="AZ861" s="36"/>
      <c r="BA861" s="36"/>
      <c r="BB861" s="36"/>
      <c r="BC861" s="36"/>
    </row>
    <row r="862" spans="1:55" s="94" customFormat="1" ht="11.25">
      <c r="A862" s="108"/>
      <c r="B862" s="109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6"/>
      <c r="AV862" s="36"/>
      <c r="AW862" s="36"/>
      <c r="AX862" s="36"/>
      <c r="AY862" s="36"/>
      <c r="AZ862" s="36"/>
      <c r="BA862" s="36"/>
      <c r="BB862" s="36"/>
      <c r="BC862" s="36"/>
    </row>
    <row r="863" spans="1:55" s="94" customFormat="1" ht="11.25">
      <c r="A863" s="108"/>
      <c r="B863" s="109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6"/>
      <c r="AW863" s="36"/>
      <c r="AX863" s="36"/>
      <c r="AY863" s="36"/>
      <c r="AZ863" s="36"/>
      <c r="BA863" s="36"/>
      <c r="BB863" s="36"/>
      <c r="BC863" s="36"/>
    </row>
    <row r="864" spans="1:55" s="94" customFormat="1" ht="11.25">
      <c r="A864" s="108"/>
      <c r="B864" s="109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6"/>
      <c r="AW864" s="36"/>
      <c r="AX864" s="36"/>
      <c r="AY864" s="36"/>
      <c r="AZ864" s="36"/>
      <c r="BA864" s="36"/>
      <c r="BB864" s="36"/>
      <c r="BC864" s="36"/>
    </row>
    <row r="865" spans="1:55" s="94" customFormat="1" ht="11.25">
      <c r="A865" s="108"/>
      <c r="B865" s="109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6"/>
      <c r="AW865" s="36"/>
      <c r="AX865" s="36"/>
      <c r="AY865" s="36"/>
      <c r="AZ865" s="36"/>
      <c r="BA865" s="36"/>
      <c r="BB865" s="36"/>
      <c r="BC865" s="36"/>
    </row>
    <row r="866" spans="1:55" s="94" customFormat="1" ht="11.25">
      <c r="A866" s="108"/>
      <c r="B866" s="109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6"/>
      <c r="AW866" s="36"/>
      <c r="AX866" s="36"/>
      <c r="AY866" s="36"/>
      <c r="AZ866" s="36"/>
      <c r="BA866" s="36"/>
      <c r="BB866" s="36"/>
      <c r="BC866" s="36"/>
    </row>
    <row r="867" spans="1:55" s="94" customFormat="1" ht="11.25">
      <c r="A867" s="108"/>
      <c r="B867" s="109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6"/>
      <c r="AW867" s="36"/>
      <c r="AX867" s="36"/>
      <c r="AY867" s="36"/>
      <c r="AZ867" s="36"/>
      <c r="BA867" s="36"/>
      <c r="BB867" s="36"/>
      <c r="BC867" s="36"/>
    </row>
    <row r="868" spans="1:55" s="94" customFormat="1" ht="11.25">
      <c r="A868" s="108"/>
      <c r="B868" s="109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6"/>
      <c r="AV868" s="36"/>
      <c r="AW868" s="36"/>
      <c r="AX868" s="36"/>
      <c r="AY868" s="36"/>
      <c r="AZ868" s="36"/>
      <c r="BA868" s="36"/>
      <c r="BB868" s="36"/>
      <c r="BC868" s="36"/>
    </row>
    <row r="869" spans="1:55" s="94" customFormat="1" ht="11.25">
      <c r="A869" s="108"/>
      <c r="B869" s="109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6"/>
      <c r="AW869" s="36"/>
      <c r="AX869" s="36"/>
      <c r="AY869" s="36"/>
      <c r="AZ869" s="36"/>
      <c r="BA869" s="36"/>
      <c r="BB869" s="36"/>
      <c r="BC869" s="36"/>
    </row>
    <row r="870" spans="1:55" s="94" customFormat="1" ht="11.25">
      <c r="A870" s="108"/>
      <c r="B870" s="109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6"/>
      <c r="AV870" s="36"/>
      <c r="AW870" s="36"/>
      <c r="AX870" s="36"/>
      <c r="AY870" s="36"/>
      <c r="AZ870" s="36"/>
      <c r="BA870" s="36"/>
      <c r="BB870" s="36"/>
      <c r="BC870" s="36"/>
    </row>
    <row r="871" spans="1:55" s="94" customFormat="1" ht="11.25">
      <c r="A871" s="108"/>
      <c r="B871" s="109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6"/>
      <c r="AW871" s="36"/>
      <c r="AX871" s="36"/>
      <c r="AY871" s="36"/>
      <c r="AZ871" s="36"/>
      <c r="BA871" s="36"/>
      <c r="BB871" s="36"/>
      <c r="BC871" s="36"/>
    </row>
    <row r="872" spans="1:55" s="94" customFormat="1" ht="11.25">
      <c r="A872" s="108"/>
      <c r="B872" s="109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6"/>
      <c r="AV872" s="36"/>
      <c r="AW872" s="36"/>
      <c r="AX872" s="36"/>
      <c r="AY872" s="36"/>
      <c r="AZ872" s="36"/>
      <c r="BA872" s="36"/>
      <c r="BB872" s="36"/>
      <c r="BC872" s="36"/>
    </row>
    <row r="873" spans="1:55" s="94" customFormat="1" ht="11.25">
      <c r="A873" s="108"/>
      <c r="B873" s="109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6"/>
      <c r="AW873" s="36"/>
      <c r="AX873" s="36"/>
      <c r="AY873" s="36"/>
      <c r="AZ873" s="36"/>
      <c r="BA873" s="36"/>
      <c r="BB873" s="36"/>
      <c r="BC873" s="36"/>
    </row>
    <row r="874" spans="1:55" s="94" customFormat="1" ht="11.25">
      <c r="A874" s="108"/>
      <c r="B874" s="109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6"/>
      <c r="AW874" s="36"/>
      <c r="AX874" s="36"/>
      <c r="AY874" s="36"/>
      <c r="AZ874" s="36"/>
      <c r="BA874" s="36"/>
      <c r="BB874" s="36"/>
      <c r="BC874" s="36"/>
    </row>
    <row r="875" spans="1:55" s="94" customFormat="1" ht="11.25">
      <c r="A875" s="108"/>
      <c r="B875" s="109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6"/>
      <c r="AW875" s="36"/>
      <c r="AX875" s="36"/>
      <c r="AY875" s="36"/>
      <c r="AZ875" s="36"/>
      <c r="BA875" s="36"/>
      <c r="BB875" s="36"/>
      <c r="BC875" s="36"/>
    </row>
    <row r="876" spans="1:55" s="94" customFormat="1" ht="11.25">
      <c r="A876" s="108"/>
      <c r="B876" s="109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6"/>
      <c r="AW876" s="36"/>
      <c r="AX876" s="36"/>
      <c r="AY876" s="36"/>
      <c r="AZ876" s="36"/>
      <c r="BA876" s="36"/>
      <c r="BB876" s="36"/>
      <c r="BC876" s="36"/>
    </row>
    <row r="877" spans="1:55" s="94" customFormat="1" ht="11.25">
      <c r="A877" s="108"/>
      <c r="B877" s="109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  <c r="AU877" s="36"/>
      <c r="AV877" s="36"/>
      <c r="AW877" s="36"/>
      <c r="AX877" s="36"/>
      <c r="AY877" s="36"/>
      <c r="AZ877" s="36"/>
      <c r="BA877" s="36"/>
      <c r="BB877" s="36"/>
      <c r="BC877" s="36"/>
    </row>
    <row r="878" spans="1:55" s="94" customFormat="1" ht="11.25">
      <c r="A878" s="108"/>
      <c r="B878" s="109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  <c r="AU878" s="36"/>
      <c r="AV878" s="36"/>
      <c r="AW878" s="36"/>
      <c r="AX878" s="36"/>
      <c r="AY878" s="36"/>
      <c r="AZ878" s="36"/>
      <c r="BA878" s="36"/>
      <c r="BB878" s="36"/>
      <c r="BC878" s="36"/>
    </row>
    <row r="879" spans="1:55" s="94" customFormat="1" ht="11.25">
      <c r="A879" s="108"/>
      <c r="B879" s="109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6"/>
      <c r="AV879" s="36"/>
      <c r="AW879" s="36"/>
      <c r="AX879" s="36"/>
      <c r="AY879" s="36"/>
      <c r="AZ879" s="36"/>
      <c r="BA879" s="36"/>
      <c r="BB879" s="36"/>
      <c r="BC879" s="36"/>
    </row>
    <row r="880" spans="1:55" s="94" customFormat="1" ht="11.25">
      <c r="A880" s="108"/>
      <c r="B880" s="109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6"/>
      <c r="AV880" s="36"/>
      <c r="AW880" s="36"/>
      <c r="AX880" s="36"/>
      <c r="AY880" s="36"/>
      <c r="AZ880" s="36"/>
      <c r="BA880" s="36"/>
      <c r="BB880" s="36"/>
      <c r="BC880" s="36"/>
    </row>
    <row r="881" spans="1:55" s="94" customFormat="1" ht="11.25">
      <c r="A881" s="108"/>
      <c r="B881" s="109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  <c r="AU881" s="36"/>
      <c r="AV881" s="36"/>
      <c r="AW881" s="36"/>
      <c r="AX881" s="36"/>
      <c r="AY881" s="36"/>
      <c r="AZ881" s="36"/>
      <c r="BA881" s="36"/>
      <c r="BB881" s="36"/>
      <c r="BC881" s="36"/>
    </row>
    <row r="882" spans="1:55" s="94" customFormat="1" ht="11.25">
      <c r="A882" s="108"/>
      <c r="B882" s="109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  <c r="AU882" s="36"/>
      <c r="AV882" s="36"/>
      <c r="AW882" s="36"/>
      <c r="AX882" s="36"/>
      <c r="AY882" s="36"/>
      <c r="AZ882" s="36"/>
      <c r="BA882" s="36"/>
      <c r="BB882" s="36"/>
      <c r="BC882" s="36"/>
    </row>
    <row r="883" spans="1:55" s="94" customFormat="1" ht="11.25">
      <c r="A883" s="108"/>
      <c r="B883" s="109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6"/>
      <c r="AV883" s="36"/>
      <c r="AW883" s="36"/>
      <c r="AX883" s="36"/>
      <c r="AY883" s="36"/>
      <c r="AZ883" s="36"/>
      <c r="BA883" s="36"/>
      <c r="BB883" s="36"/>
      <c r="BC883" s="36"/>
    </row>
    <row r="884" spans="1:55" s="94" customFormat="1" ht="11.25">
      <c r="A884" s="108"/>
      <c r="B884" s="109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6"/>
      <c r="AT884" s="36"/>
      <c r="AU884" s="36"/>
      <c r="AV884" s="36"/>
      <c r="AW884" s="36"/>
      <c r="AX884" s="36"/>
      <c r="AY884" s="36"/>
      <c r="AZ884" s="36"/>
      <c r="BA884" s="36"/>
      <c r="BB884" s="36"/>
      <c r="BC884" s="36"/>
    </row>
    <row r="885" spans="1:55" s="94" customFormat="1" ht="11.25">
      <c r="A885" s="108"/>
      <c r="B885" s="109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  <c r="AU885" s="36"/>
      <c r="AV885" s="36"/>
      <c r="AW885" s="36"/>
      <c r="AX885" s="36"/>
      <c r="AY885" s="36"/>
      <c r="AZ885" s="36"/>
      <c r="BA885" s="36"/>
      <c r="BB885" s="36"/>
      <c r="BC885" s="36"/>
    </row>
    <row r="886" spans="1:55" s="94" customFormat="1" ht="11.25">
      <c r="A886" s="108"/>
      <c r="B886" s="109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6"/>
      <c r="AT886" s="36"/>
      <c r="AU886" s="36"/>
      <c r="AV886" s="36"/>
      <c r="AW886" s="36"/>
      <c r="AX886" s="36"/>
      <c r="AY886" s="36"/>
      <c r="AZ886" s="36"/>
      <c r="BA886" s="36"/>
      <c r="BB886" s="36"/>
      <c r="BC886" s="36"/>
    </row>
    <row r="887" spans="1:55" s="94" customFormat="1" ht="11.25">
      <c r="A887" s="108"/>
      <c r="B887" s="109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  <c r="AU887" s="36"/>
      <c r="AV887" s="36"/>
      <c r="AW887" s="36"/>
      <c r="AX887" s="36"/>
      <c r="AY887" s="36"/>
      <c r="AZ887" s="36"/>
      <c r="BA887" s="36"/>
      <c r="BB887" s="36"/>
      <c r="BC887" s="36"/>
    </row>
    <row r="888" spans="1:55" s="94" customFormat="1" ht="11.25">
      <c r="A888" s="108"/>
      <c r="B888" s="109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6"/>
      <c r="AT888" s="36"/>
      <c r="AU888" s="36"/>
      <c r="AV888" s="36"/>
      <c r="AW888" s="36"/>
      <c r="AX888" s="36"/>
      <c r="AY888" s="36"/>
      <c r="AZ888" s="36"/>
      <c r="BA888" s="36"/>
      <c r="BB888" s="36"/>
      <c r="BC888" s="36"/>
    </row>
    <row r="889" spans="1:55" s="94" customFormat="1" ht="11.25">
      <c r="A889" s="108"/>
      <c r="B889" s="109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  <c r="AU889" s="36"/>
      <c r="AV889" s="36"/>
      <c r="AW889" s="36"/>
      <c r="AX889" s="36"/>
      <c r="AY889" s="36"/>
      <c r="AZ889" s="36"/>
      <c r="BA889" s="36"/>
      <c r="BB889" s="36"/>
      <c r="BC889" s="36"/>
    </row>
    <row r="890" spans="1:55" s="94" customFormat="1" ht="11.25">
      <c r="A890" s="108"/>
      <c r="B890" s="109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6"/>
      <c r="AT890" s="36"/>
      <c r="AU890" s="36"/>
      <c r="AV890" s="36"/>
      <c r="AW890" s="36"/>
      <c r="AX890" s="36"/>
      <c r="AY890" s="36"/>
      <c r="AZ890" s="36"/>
      <c r="BA890" s="36"/>
      <c r="BB890" s="36"/>
      <c r="BC890" s="36"/>
    </row>
    <row r="891" spans="1:55" s="94" customFormat="1" ht="11.25">
      <c r="A891" s="108"/>
      <c r="B891" s="109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  <c r="AU891" s="36"/>
      <c r="AV891" s="36"/>
      <c r="AW891" s="36"/>
      <c r="AX891" s="36"/>
      <c r="AY891" s="36"/>
      <c r="AZ891" s="36"/>
      <c r="BA891" s="36"/>
      <c r="BB891" s="36"/>
      <c r="BC891" s="36"/>
    </row>
    <row r="892" spans="1:55" s="94" customFormat="1" ht="11.25">
      <c r="A892" s="108"/>
      <c r="B892" s="109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6"/>
      <c r="AT892" s="36"/>
      <c r="AU892" s="36"/>
      <c r="AV892" s="36"/>
      <c r="AW892" s="36"/>
      <c r="AX892" s="36"/>
      <c r="AY892" s="36"/>
      <c r="AZ892" s="36"/>
      <c r="BA892" s="36"/>
      <c r="BB892" s="36"/>
      <c r="BC892" s="36"/>
    </row>
    <row r="893" spans="1:55" s="94" customFormat="1" ht="11.25">
      <c r="A893" s="108"/>
      <c r="B893" s="109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  <c r="AU893" s="36"/>
      <c r="AV893" s="36"/>
      <c r="AW893" s="36"/>
      <c r="AX893" s="36"/>
      <c r="AY893" s="36"/>
      <c r="AZ893" s="36"/>
      <c r="BA893" s="36"/>
      <c r="BB893" s="36"/>
      <c r="BC893" s="36"/>
    </row>
    <row r="894" spans="1:55" s="94" customFormat="1" ht="11.25">
      <c r="A894" s="108"/>
      <c r="B894" s="109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6"/>
      <c r="AT894" s="36"/>
      <c r="AU894" s="36"/>
      <c r="AV894" s="36"/>
      <c r="AW894" s="36"/>
      <c r="AX894" s="36"/>
      <c r="AY894" s="36"/>
      <c r="AZ894" s="36"/>
      <c r="BA894" s="36"/>
      <c r="BB894" s="36"/>
      <c r="BC894" s="36"/>
    </row>
    <row r="895" spans="1:55" s="94" customFormat="1" ht="11.25">
      <c r="A895" s="108"/>
      <c r="B895" s="109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  <c r="AU895" s="36"/>
      <c r="AV895" s="36"/>
      <c r="AW895" s="36"/>
      <c r="AX895" s="36"/>
      <c r="AY895" s="36"/>
      <c r="AZ895" s="36"/>
      <c r="BA895" s="36"/>
      <c r="BB895" s="36"/>
      <c r="BC895" s="36"/>
    </row>
    <row r="896" spans="1:55" s="94" customFormat="1" ht="11.25">
      <c r="A896" s="108"/>
      <c r="B896" s="109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6"/>
      <c r="AT896" s="36"/>
      <c r="AU896" s="36"/>
      <c r="AV896" s="36"/>
      <c r="AW896" s="36"/>
      <c r="AX896" s="36"/>
      <c r="AY896" s="36"/>
      <c r="AZ896" s="36"/>
      <c r="BA896" s="36"/>
      <c r="BB896" s="36"/>
      <c r="BC896" s="36"/>
    </row>
    <row r="897" spans="1:55" s="94" customFormat="1" ht="11.25">
      <c r="A897" s="108"/>
      <c r="B897" s="109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  <c r="AU897" s="36"/>
      <c r="AV897" s="36"/>
      <c r="AW897" s="36"/>
      <c r="AX897" s="36"/>
      <c r="AY897" s="36"/>
      <c r="AZ897" s="36"/>
      <c r="BA897" s="36"/>
      <c r="BB897" s="36"/>
      <c r="BC897" s="36"/>
    </row>
    <row r="898" spans="1:55" s="94" customFormat="1" ht="11.25">
      <c r="A898" s="108"/>
      <c r="B898" s="109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6"/>
      <c r="AT898" s="36"/>
      <c r="AU898" s="36"/>
      <c r="AV898" s="36"/>
      <c r="AW898" s="36"/>
      <c r="AX898" s="36"/>
      <c r="AY898" s="36"/>
      <c r="AZ898" s="36"/>
      <c r="BA898" s="36"/>
      <c r="BB898" s="36"/>
      <c r="BC898" s="36"/>
    </row>
    <row r="899" spans="1:55" s="94" customFormat="1" ht="11.25">
      <c r="A899" s="108"/>
      <c r="B899" s="109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  <c r="AU899" s="36"/>
      <c r="AV899" s="36"/>
      <c r="AW899" s="36"/>
      <c r="AX899" s="36"/>
      <c r="AY899" s="36"/>
      <c r="AZ899" s="36"/>
      <c r="BA899" s="36"/>
      <c r="BB899" s="36"/>
      <c r="BC899" s="36"/>
    </row>
    <row r="900" spans="1:55" s="94" customFormat="1" ht="11.25">
      <c r="A900" s="108"/>
      <c r="B900" s="109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6"/>
      <c r="AT900" s="36"/>
      <c r="AU900" s="36"/>
      <c r="AV900" s="36"/>
      <c r="AW900" s="36"/>
      <c r="AX900" s="36"/>
      <c r="AY900" s="36"/>
      <c r="AZ900" s="36"/>
      <c r="BA900" s="36"/>
      <c r="BB900" s="36"/>
      <c r="BC900" s="36"/>
    </row>
    <row r="901" spans="1:55" s="94" customFormat="1" ht="11.25">
      <c r="A901" s="108"/>
      <c r="B901" s="109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  <c r="AU901" s="36"/>
      <c r="AV901" s="36"/>
      <c r="AW901" s="36"/>
      <c r="AX901" s="36"/>
      <c r="AY901" s="36"/>
      <c r="AZ901" s="36"/>
      <c r="BA901" s="36"/>
      <c r="BB901" s="36"/>
      <c r="BC901" s="36"/>
    </row>
    <row r="902" spans="1:55" s="94" customFormat="1" ht="11.25">
      <c r="A902" s="108"/>
      <c r="B902" s="109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6"/>
      <c r="AT902" s="36"/>
      <c r="AU902" s="36"/>
      <c r="AV902" s="36"/>
      <c r="AW902" s="36"/>
      <c r="AX902" s="36"/>
      <c r="AY902" s="36"/>
      <c r="AZ902" s="36"/>
      <c r="BA902" s="36"/>
      <c r="BB902" s="36"/>
      <c r="BC902" s="36"/>
    </row>
    <row r="903" spans="1:55" s="94" customFormat="1" ht="11.25">
      <c r="A903" s="108"/>
      <c r="B903" s="109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  <c r="AU903" s="36"/>
      <c r="AV903" s="36"/>
      <c r="AW903" s="36"/>
      <c r="AX903" s="36"/>
      <c r="AY903" s="36"/>
      <c r="AZ903" s="36"/>
      <c r="BA903" s="36"/>
      <c r="BB903" s="36"/>
      <c r="BC903" s="36"/>
    </row>
    <row r="904" spans="1:55" s="94" customFormat="1" ht="11.25">
      <c r="A904" s="108"/>
      <c r="B904" s="109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  <c r="AU904" s="36"/>
      <c r="AV904" s="36"/>
      <c r="AW904" s="36"/>
      <c r="AX904" s="36"/>
      <c r="AY904" s="36"/>
      <c r="AZ904" s="36"/>
      <c r="BA904" s="36"/>
      <c r="BB904" s="36"/>
      <c r="BC904" s="36"/>
    </row>
    <row r="905" spans="1:55" s="94" customFormat="1" ht="11.25">
      <c r="A905" s="108"/>
      <c r="B905" s="109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  <c r="AU905" s="36"/>
      <c r="AV905" s="36"/>
      <c r="AW905" s="36"/>
      <c r="AX905" s="36"/>
      <c r="AY905" s="36"/>
      <c r="AZ905" s="36"/>
      <c r="BA905" s="36"/>
      <c r="BB905" s="36"/>
      <c r="BC905" s="36"/>
    </row>
    <row r="906" spans="1:55" s="94" customFormat="1" ht="11.25">
      <c r="A906" s="108"/>
      <c r="B906" s="109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6"/>
      <c r="AT906" s="36"/>
      <c r="AU906" s="36"/>
      <c r="AV906" s="36"/>
      <c r="AW906" s="36"/>
      <c r="AX906" s="36"/>
      <c r="AY906" s="36"/>
      <c r="AZ906" s="36"/>
      <c r="BA906" s="36"/>
      <c r="BB906" s="36"/>
      <c r="BC906" s="36"/>
    </row>
    <row r="907" spans="1:55" s="94" customFormat="1" ht="11.25">
      <c r="A907" s="108"/>
      <c r="B907" s="109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  <c r="AU907" s="36"/>
      <c r="AV907" s="36"/>
      <c r="AW907" s="36"/>
      <c r="AX907" s="36"/>
      <c r="AY907" s="36"/>
      <c r="AZ907" s="36"/>
      <c r="BA907" s="36"/>
      <c r="BB907" s="36"/>
      <c r="BC907" s="36"/>
    </row>
    <row r="908" spans="1:55" s="94" customFormat="1" ht="11.25">
      <c r="A908" s="108"/>
      <c r="B908" s="109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6"/>
      <c r="AT908" s="36"/>
      <c r="AU908" s="36"/>
      <c r="AV908" s="36"/>
      <c r="AW908" s="36"/>
      <c r="AX908" s="36"/>
      <c r="AY908" s="36"/>
      <c r="AZ908" s="36"/>
      <c r="BA908" s="36"/>
      <c r="BB908" s="36"/>
      <c r="BC908" s="36"/>
    </row>
    <row r="909" spans="1:55" s="94" customFormat="1" ht="11.25">
      <c r="A909" s="108"/>
      <c r="B909" s="109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  <c r="AU909" s="36"/>
      <c r="AV909" s="36"/>
      <c r="AW909" s="36"/>
      <c r="AX909" s="36"/>
      <c r="AY909" s="36"/>
      <c r="AZ909" s="36"/>
      <c r="BA909" s="36"/>
      <c r="BB909" s="36"/>
      <c r="BC909" s="36"/>
    </row>
    <row r="910" spans="1:55" s="94" customFormat="1" ht="11.25">
      <c r="A910" s="108"/>
      <c r="B910" s="109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  <c r="AU910" s="36"/>
      <c r="AV910" s="36"/>
      <c r="AW910" s="36"/>
      <c r="AX910" s="36"/>
      <c r="AY910" s="36"/>
      <c r="AZ910" s="36"/>
      <c r="BA910" s="36"/>
      <c r="BB910" s="36"/>
      <c r="BC910" s="36"/>
    </row>
    <row r="911" spans="1:55" s="94" customFormat="1" ht="11.25">
      <c r="A911" s="108"/>
      <c r="B911" s="109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  <c r="AU911" s="36"/>
      <c r="AV911" s="36"/>
      <c r="AW911" s="36"/>
      <c r="AX911" s="36"/>
      <c r="AY911" s="36"/>
      <c r="AZ911" s="36"/>
      <c r="BA911" s="36"/>
      <c r="BB911" s="36"/>
      <c r="BC911" s="36"/>
    </row>
    <row r="912" spans="1:55" s="94" customFormat="1" ht="11.25">
      <c r="A912" s="108"/>
      <c r="B912" s="109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  <c r="AU912" s="36"/>
      <c r="AV912" s="36"/>
      <c r="AW912" s="36"/>
      <c r="AX912" s="36"/>
      <c r="AY912" s="36"/>
      <c r="AZ912" s="36"/>
      <c r="BA912" s="36"/>
      <c r="BB912" s="36"/>
      <c r="BC912" s="36"/>
    </row>
    <row r="913" spans="1:55" s="94" customFormat="1" ht="11.25">
      <c r="A913" s="108"/>
      <c r="B913" s="109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  <c r="AU913" s="36"/>
      <c r="AV913" s="36"/>
      <c r="AW913" s="36"/>
      <c r="AX913" s="36"/>
      <c r="AY913" s="36"/>
      <c r="AZ913" s="36"/>
      <c r="BA913" s="36"/>
      <c r="BB913" s="36"/>
      <c r="BC913" s="36"/>
    </row>
    <row r="914" spans="1:55" s="94" customFormat="1" ht="11.25">
      <c r="A914" s="108"/>
      <c r="B914" s="109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6"/>
      <c r="AT914" s="36"/>
      <c r="AU914" s="36"/>
      <c r="AV914" s="36"/>
      <c r="AW914" s="36"/>
      <c r="AX914" s="36"/>
      <c r="AY914" s="36"/>
      <c r="AZ914" s="36"/>
      <c r="BA914" s="36"/>
      <c r="BB914" s="36"/>
      <c r="BC914" s="36"/>
    </row>
    <row r="915" spans="1:55" s="94" customFormat="1" ht="11.25">
      <c r="A915" s="108"/>
      <c r="B915" s="109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  <c r="AU915" s="36"/>
      <c r="AV915" s="36"/>
      <c r="AW915" s="36"/>
      <c r="AX915" s="36"/>
      <c r="AY915" s="36"/>
      <c r="AZ915" s="36"/>
      <c r="BA915" s="36"/>
      <c r="BB915" s="36"/>
      <c r="BC915" s="36"/>
    </row>
    <row r="916" spans="1:55" s="94" customFormat="1" ht="11.25">
      <c r="A916" s="108"/>
      <c r="B916" s="109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6"/>
      <c r="AT916" s="36"/>
      <c r="AU916" s="36"/>
      <c r="AV916" s="36"/>
      <c r="AW916" s="36"/>
      <c r="AX916" s="36"/>
      <c r="AY916" s="36"/>
      <c r="AZ916" s="36"/>
      <c r="BA916" s="36"/>
      <c r="BB916" s="36"/>
      <c r="BC916" s="36"/>
    </row>
    <row r="917" spans="1:55" s="94" customFormat="1" ht="11.25">
      <c r="A917" s="108"/>
      <c r="B917" s="109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  <c r="AU917" s="36"/>
      <c r="AV917" s="36"/>
      <c r="AW917" s="36"/>
      <c r="AX917" s="36"/>
      <c r="AY917" s="36"/>
      <c r="AZ917" s="36"/>
      <c r="BA917" s="36"/>
      <c r="BB917" s="36"/>
      <c r="BC917" s="36"/>
    </row>
    <row r="918" spans="1:55" s="94" customFormat="1" ht="11.25">
      <c r="A918" s="108"/>
      <c r="B918" s="109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  <c r="AU918" s="36"/>
      <c r="AV918" s="36"/>
      <c r="AW918" s="36"/>
      <c r="AX918" s="36"/>
      <c r="AY918" s="36"/>
      <c r="AZ918" s="36"/>
      <c r="BA918" s="36"/>
      <c r="BB918" s="36"/>
      <c r="BC918" s="36"/>
    </row>
    <row r="919" spans="1:55" s="94" customFormat="1" ht="11.25">
      <c r="A919" s="108"/>
      <c r="B919" s="109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  <c r="AU919" s="36"/>
      <c r="AV919" s="36"/>
      <c r="AW919" s="36"/>
      <c r="AX919" s="36"/>
      <c r="AY919" s="36"/>
      <c r="AZ919" s="36"/>
      <c r="BA919" s="36"/>
      <c r="BB919" s="36"/>
      <c r="BC919" s="36"/>
    </row>
    <row r="920" spans="1:55" s="94" customFormat="1" ht="11.25">
      <c r="A920" s="108"/>
      <c r="B920" s="109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6"/>
      <c r="AT920" s="36"/>
      <c r="AU920" s="36"/>
      <c r="AV920" s="36"/>
      <c r="AW920" s="36"/>
      <c r="AX920" s="36"/>
      <c r="AY920" s="36"/>
      <c r="AZ920" s="36"/>
      <c r="BA920" s="36"/>
      <c r="BB920" s="36"/>
      <c r="BC920" s="36"/>
    </row>
    <row r="921" spans="1:55" s="94" customFormat="1" ht="11.25">
      <c r="A921" s="108"/>
      <c r="B921" s="109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  <c r="AU921" s="36"/>
      <c r="AV921" s="36"/>
      <c r="AW921" s="36"/>
      <c r="AX921" s="36"/>
      <c r="AY921" s="36"/>
      <c r="AZ921" s="36"/>
      <c r="BA921" s="36"/>
      <c r="BB921" s="36"/>
      <c r="BC921" s="36"/>
    </row>
    <row r="922" spans="1:55" s="94" customFormat="1" ht="11.25">
      <c r="A922" s="108"/>
      <c r="B922" s="109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6"/>
      <c r="AT922" s="36"/>
      <c r="AU922" s="36"/>
      <c r="AV922" s="36"/>
      <c r="AW922" s="36"/>
      <c r="AX922" s="36"/>
      <c r="AY922" s="36"/>
      <c r="AZ922" s="36"/>
      <c r="BA922" s="36"/>
      <c r="BB922" s="36"/>
      <c r="BC922" s="36"/>
    </row>
    <row r="923" spans="1:55" s="94" customFormat="1" ht="11.25">
      <c r="A923" s="108"/>
      <c r="B923" s="109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  <c r="AU923" s="36"/>
      <c r="AV923" s="36"/>
      <c r="AW923" s="36"/>
      <c r="AX923" s="36"/>
      <c r="AY923" s="36"/>
      <c r="AZ923" s="36"/>
      <c r="BA923" s="36"/>
      <c r="BB923" s="36"/>
      <c r="BC923" s="36"/>
    </row>
    <row r="924" spans="1:55" s="94" customFormat="1" ht="11.25">
      <c r="A924" s="108"/>
      <c r="B924" s="109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6"/>
      <c r="AT924" s="36"/>
      <c r="AU924" s="36"/>
      <c r="AV924" s="36"/>
      <c r="AW924" s="36"/>
      <c r="AX924" s="36"/>
      <c r="AY924" s="36"/>
      <c r="AZ924" s="36"/>
      <c r="BA924" s="36"/>
      <c r="BB924" s="36"/>
      <c r="BC924" s="36"/>
    </row>
    <row r="925" spans="1:55" s="94" customFormat="1" ht="11.25">
      <c r="A925" s="108"/>
      <c r="B925" s="109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6"/>
      <c r="AV925" s="36"/>
      <c r="AW925" s="36"/>
      <c r="AX925" s="36"/>
      <c r="AY925" s="36"/>
      <c r="AZ925" s="36"/>
      <c r="BA925" s="36"/>
      <c r="BB925" s="36"/>
      <c r="BC925" s="36"/>
    </row>
    <row r="926" spans="1:55" s="94" customFormat="1" ht="11.25">
      <c r="A926" s="108"/>
      <c r="B926" s="109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6"/>
      <c r="AT926" s="36"/>
      <c r="AU926" s="36"/>
      <c r="AV926" s="36"/>
      <c r="AW926" s="36"/>
      <c r="AX926" s="36"/>
      <c r="AY926" s="36"/>
      <c r="AZ926" s="36"/>
      <c r="BA926" s="36"/>
      <c r="BB926" s="36"/>
      <c r="BC926" s="36"/>
    </row>
    <row r="927" spans="1:55" s="94" customFormat="1" ht="11.25">
      <c r="A927" s="108"/>
      <c r="B927" s="109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  <c r="AU927" s="36"/>
      <c r="AV927" s="36"/>
      <c r="AW927" s="36"/>
      <c r="AX927" s="36"/>
      <c r="AY927" s="36"/>
      <c r="AZ927" s="36"/>
      <c r="BA927" s="36"/>
      <c r="BB927" s="36"/>
      <c r="BC927" s="36"/>
    </row>
    <row r="928" spans="1:55" s="94" customFormat="1" ht="11.25">
      <c r="A928" s="108"/>
      <c r="B928" s="109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  <c r="AU928" s="36"/>
      <c r="AV928" s="36"/>
      <c r="AW928" s="36"/>
      <c r="AX928" s="36"/>
      <c r="AY928" s="36"/>
      <c r="AZ928" s="36"/>
      <c r="BA928" s="36"/>
      <c r="BB928" s="36"/>
      <c r="BC928" s="36"/>
    </row>
    <row r="929" spans="1:55" s="94" customFormat="1" ht="11.25">
      <c r="A929" s="108"/>
      <c r="B929" s="109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  <c r="AU929" s="36"/>
      <c r="AV929" s="36"/>
      <c r="AW929" s="36"/>
      <c r="AX929" s="36"/>
      <c r="AY929" s="36"/>
      <c r="AZ929" s="36"/>
      <c r="BA929" s="36"/>
      <c r="BB929" s="36"/>
      <c r="BC929" s="36"/>
    </row>
    <row r="930" spans="1:55" s="94" customFormat="1" ht="11.25">
      <c r="A930" s="108"/>
      <c r="B930" s="109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6"/>
      <c r="AT930" s="36"/>
      <c r="AU930" s="36"/>
      <c r="AV930" s="36"/>
      <c r="AW930" s="36"/>
      <c r="AX930" s="36"/>
      <c r="AY930" s="36"/>
      <c r="AZ930" s="36"/>
      <c r="BA930" s="36"/>
      <c r="BB930" s="36"/>
      <c r="BC930" s="36"/>
    </row>
    <row r="931" spans="1:55" s="94" customFormat="1" ht="11.25">
      <c r="A931" s="108"/>
      <c r="B931" s="109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  <c r="AU931" s="36"/>
      <c r="AV931" s="36"/>
      <c r="AW931" s="36"/>
      <c r="AX931" s="36"/>
      <c r="AY931" s="36"/>
      <c r="AZ931" s="36"/>
      <c r="BA931" s="36"/>
      <c r="BB931" s="36"/>
      <c r="BC931" s="36"/>
    </row>
    <row r="932" spans="1:55" s="94" customFormat="1" ht="11.25">
      <c r="A932" s="108"/>
      <c r="B932" s="109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6"/>
      <c r="AT932" s="36"/>
      <c r="AU932" s="36"/>
      <c r="AV932" s="36"/>
      <c r="AW932" s="36"/>
      <c r="AX932" s="36"/>
      <c r="AY932" s="36"/>
      <c r="AZ932" s="36"/>
      <c r="BA932" s="36"/>
      <c r="BB932" s="36"/>
      <c r="BC932" s="36"/>
    </row>
    <row r="933" spans="1:55" s="94" customFormat="1" ht="11.25">
      <c r="A933" s="108"/>
      <c r="B933" s="109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  <c r="AU933" s="36"/>
      <c r="AV933" s="36"/>
      <c r="AW933" s="36"/>
      <c r="AX933" s="36"/>
      <c r="AY933" s="36"/>
      <c r="AZ933" s="36"/>
      <c r="BA933" s="36"/>
      <c r="BB933" s="36"/>
      <c r="BC933" s="36"/>
    </row>
    <row r="934" spans="1:55" s="94" customFormat="1" ht="11.25">
      <c r="A934" s="108"/>
      <c r="B934" s="109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6"/>
      <c r="AT934" s="36"/>
      <c r="AU934" s="36"/>
      <c r="AV934" s="36"/>
      <c r="AW934" s="36"/>
      <c r="AX934" s="36"/>
      <c r="AY934" s="36"/>
      <c r="AZ934" s="36"/>
      <c r="BA934" s="36"/>
      <c r="BB934" s="36"/>
      <c r="BC934" s="36"/>
    </row>
    <row r="935" spans="1:55" s="94" customFormat="1" ht="11.25">
      <c r="A935" s="108"/>
      <c r="B935" s="109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  <c r="AU935" s="36"/>
      <c r="AV935" s="36"/>
      <c r="AW935" s="36"/>
      <c r="AX935" s="36"/>
      <c r="AY935" s="36"/>
      <c r="AZ935" s="36"/>
      <c r="BA935" s="36"/>
      <c r="BB935" s="36"/>
      <c r="BC935" s="36"/>
    </row>
    <row r="936" spans="1:55" s="94" customFormat="1" ht="11.25">
      <c r="A936" s="108"/>
      <c r="B936" s="109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6"/>
      <c r="AT936" s="36"/>
      <c r="AU936" s="36"/>
      <c r="AV936" s="36"/>
      <c r="AW936" s="36"/>
      <c r="AX936" s="36"/>
      <c r="AY936" s="36"/>
      <c r="AZ936" s="36"/>
      <c r="BA936" s="36"/>
      <c r="BB936" s="36"/>
      <c r="BC936" s="36"/>
    </row>
    <row r="937" spans="1:55" s="94" customFormat="1" ht="11.25">
      <c r="A937" s="108"/>
      <c r="B937" s="109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  <c r="AU937" s="36"/>
      <c r="AV937" s="36"/>
      <c r="AW937" s="36"/>
      <c r="AX937" s="36"/>
      <c r="AY937" s="36"/>
      <c r="AZ937" s="36"/>
      <c r="BA937" s="36"/>
      <c r="BB937" s="36"/>
      <c r="BC937" s="36"/>
    </row>
    <row r="938" spans="1:55" s="94" customFormat="1" ht="11.25">
      <c r="A938" s="108"/>
      <c r="B938" s="109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6"/>
      <c r="AT938" s="36"/>
      <c r="AU938" s="36"/>
      <c r="AV938" s="36"/>
      <c r="AW938" s="36"/>
      <c r="AX938" s="36"/>
      <c r="AY938" s="36"/>
      <c r="AZ938" s="36"/>
      <c r="BA938" s="36"/>
      <c r="BB938" s="36"/>
      <c r="BC938" s="36"/>
    </row>
    <row r="939" spans="1:55" s="94" customFormat="1" ht="11.25">
      <c r="A939" s="108"/>
      <c r="B939" s="109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  <c r="AU939" s="36"/>
      <c r="AV939" s="36"/>
      <c r="AW939" s="36"/>
      <c r="AX939" s="36"/>
      <c r="AY939" s="36"/>
      <c r="AZ939" s="36"/>
      <c r="BA939" s="36"/>
      <c r="BB939" s="36"/>
      <c r="BC939" s="36"/>
    </row>
    <row r="940" spans="1:55" s="94" customFormat="1" ht="11.25">
      <c r="A940" s="108"/>
      <c r="B940" s="109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  <c r="AU940" s="36"/>
      <c r="AV940" s="36"/>
      <c r="AW940" s="36"/>
      <c r="AX940" s="36"/>
      <c r="AY940" s="36"/>
      <c r="AZ940" s="36"/>
      <c r="BA940" s="36"/>
      <c r="BB940" s="36"/>
      <c r="BC940" s="36"/>
    </row>
    <row r="941" spans="1:55" s="94" customFormat="1" ht="11.25">
      <c r="A941" s="108"/>
      <c r="B941" s="109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  <c r="AU941" s="36"/>
      <c r="AV941" s="36"/>
      <c r="AW941" s="36"/>
      <c r="AX941" s="36"/>
      <c r="AY941" s="36"/>
      <c r="AZ941" s="36"/>
      <c r="BA941" s="36"/>
      <c r="BB941" s="36"/>
      <c r="BC941" s="36"/>
    </row>
    <row r="942" spans="1:55" s="94" customFormat="1" ht="11.25">
      <c r="A942" s="108"/>
      <c r="B942" s="109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6"/>
      <c r="AT942" s="36"/>
      <c r="AU942" s="36"/>
      <c r="AV942" s="36"/>
      <c r="AW942" s="36"/>
      <c r="AX942" s="36"/>
      <c r="AY942" s="36"/>
      <c r="AZ942" s="36"/>
      <c r="BA942" s="36"/>
      <c r="BB942" s="36"/>
      <c r="BC942" s="36"/>
    </row>
    <row r="943" spans="1:55" s="94" customFormat="1" ht="11.25">
      <c r="A943" s="108"/>
      <c r="B943" s="109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  <c r="AU943" s="36"/>
      <c r="AV943" s="36"/>
      <c r="AW943" s="36"/>
      <c r="AX943" s="36"/>
      <c r="AY943" s="36"/>
      <c r="AZ943" s="36"/>
      <c r="BA943" s="36"/>
      <c r="BB943" s="36"/>
      <c r="BC943" s="36"/>
    </row>
    <row r="944" spans="1:55" s="94" customFormat="1" ht="11.25">
      <c r="A944" s="108"/>
      <c r="B944" s="109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6"/>
      <c r="AT944" s="36"/>
      <c r="AU944" s="36"/>
      <c r="AV944" s="36"/>
      <c r="AW944" s="36"/>
      <c r="AX944" s="36"/>
      <c r="AY944" s="36"/>
      <c r="AZ944" s="36"/>
      <c r="BA944" s="36"/>
      <c r="BB944" s="36"/>
      <c r="BC944" s="36"/>
    </row>
    <row r="945" spans="1:55" s="94" customFormat="1" ht="11.25">
      <c r="A945" s="108"/>
      <c r="B945" s="109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  <c r="AU945" s="36"/>
      <c r="AV945" s="36"/>
      <c r="AW945" s="36"/>
      <c r="AX945" s="36"/>
      <c r="AY945" s="36"/>
      <c r="AZ945" s="36"/>
      <c r="BA945" s="36"/>
      <c r="BB945" s="36"/>
      <c r="BC945" s="36"/>
    </row>
    <row r="946" spans="1:55" s="94" customFormat="1" ht="11.25">
      <c r="A946" s="108"/>
      <c r="B946" s="109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6"/>
      <c r="AT946" s="36"/>
      <c r="AU946" s="36"/>
      <c r="AV946" s="36"/>
      <c r="AW946" s="36"/>
      <c r="AX946" s="36"/>
      <c r="AY946" s="36"/>
      <c r="AZ946" s="36"/>
      <c r="BA946" s="36"/>
      <c r="BB946" s="36"/>
      <c r="BC946" s="36"/>
    </row>
    <row r="947" spans="1:55" s="94" customFormat="1" ht="11.25">
      <c r="A947" s="108"/>
      <c r="B947" s="109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  <c r="AU947" s="36"/>
      <c r="AV947" s="36"/>
      <c r="AW947" s="36"/>
      <c r="AX947" s="36"/>
      <c r="AY947" s="36"/>
      <c r="AZ947" s="36"/>
      <c r="BA947" s="36"/>
      <c r="BB947" s="36"/>
      <c r="BC947" s="36"/>
    </row>
    <row r="948" spans="1:55" s="94" customFormat="1" ht="11.25">
      <c r="A948" s="108"/>
      <c r="B948" s="109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6"/>
      <c r="AT948" s="36"/>
      <c r="AU948" s="36"/>
      <c r="AV948" s="36"/>
      <c r="AW948" s="36"/>
      <c r="AX948" s="36"/>
      <c r="AY948" s="36"/>
      <c r="AZ948" s="36"/>
      <c r="BA948" s="36"/>
      <c r="BB948" s="36"/>
      <c r="BC948" s="36"/>
    </row>
    <row r="949" spans="1:55" s="94" customFormat="1" ht="11.25">
      <c r="A949" s="108"/>
      <c r="B949" s="109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  <c r="AU949" s="36"/>
      <c r="AV949" s="36"/>
      <c r="AW949" s="36"/>
      <c r="AX949" s="36"/>
      <c r="AY949" s="36"/>
      <c r="AZ949" s="36"/>
      <c r="BA949" s="36"/>
      <c r="BB949" s="36"/>
      <c r="BC949" s="36"/>
    </row>
    <row r="950" spans="1:55" s="94" customFormat="1" ht="11.25">
      <c r="A950" s="108"/>
      <c r="B950" s="109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6"/>
      <c r="AT950" s="36"/>
      <c r="AU950" s="36"/>
      <c r="AV950" s="36"/>
      <c r="AW950" s="36"/>
      <c r="AX950" s="36"/>
      <c r="AY950" s="36"/>
      <c r="AZ950" s="36"/>
      <c r="BA950" s="36"/>
      <c r="BB950" s="36"/>
      <c r="BC950" s="36"/>
    </row>
    <row r="951" spans="1:55" s="94" customFormat="1" ht="11.25">
      <c r="A951" s="108"/>
      <c r="B951" s="109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  <c r="AU951" s="36"/>
      <c r="AV951" s="36"/>
      <c r="AW951" s="36"/>
      <c r="AX951" s="36"/>
      <c r="AY951" s="36"/>
      <c r="AZ951" s="36"/>
      <c r="BA951" s="36"/>
      <c r="BB951" s="36"/>
      <c r="BC951" s="36"/>
    </row>
    <row r="952" spans="1:55" s="94" customFormat="1" ht="11.25">
      <c r="A952" s="108"/>
      <c r="B952" s="109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  <c r="AU952" s="36"/>
      <c r="AV952" s="36"/>
      <c r="AW952" s="36"/>
      <c r="AX952" s="36"/>
      <c r="AY952" s="36"/>
      <c r="AZ952" s="36"/>
      <c r="BA952" s="36"/>
      <c r="BB952" s="36"/>
      <c r="BC952" s="36"/>
    </row>
    <row r="953" spans="1:55" s="94" customFormat="1" ht="11.25">
      <c r="A953" s="108"/>
      <c r="B953" s="109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  <c r="AU953" s="36"/>
      <c r="AV953" s="36"/>
      <c r="AW953" s="36"/>
      <c r="AX953" s="36"/>
      <c r="AY953" s="36"/>
      <c r="AZ953" s="36"/>
      <c r="BA953" s="36"/>
      <c r="BB953" s="36"/>
      <c r="BC953" s="36"/>
    </row>
    <row r="954" spans="1:55" s="94" customFormat="1" ht="11.25">
      <c r="A954" s="108"/>
      <c r="B954" s="109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6"/>
      <c r="AT954" s="36"/>
      <c r="AU954" s="36"/>
      <c r="AV954" s="36"/>
      <c r="AW954" s="36"/>
      <c r="AX954" s="36"/>
      <c r="AY954" s="36"/>
      <c r="AZ954" s="36"/>
      <c r="BA954" s="36"/>
      <c r="BB954" s="36"/>
      <c r="BC954" s="36"/>
    </row>
    <row r="955" spans="1:55" s="94" customFormat="1" ht="11.25">
      <c r="A955" s="108"/>
      <c r="B955" s="109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  <c r="AU955" s="36"/>
      <c r="AV955" s="36"/>
      <c r="AW955" s="36"/>
      <c r="AX955" s="36"/>
      <c r="AY955" s="36"/>
      <c r="AZ955" s="36"/>
      <c r="BA955" s="36"/>
      <c r="BB955" s="36"/>
      <c r="BC955" s="36"/>
    </row>
    <row r="956" spans="1:55" s="94" customFormat="1" ht="11.25">
      <c r="A956" s="108"/>
      <c r="B956" s="109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6"/>
      <c r="AT956" s="36"/>
      <c r="AU956" s="36"/>
      <c r="AV956" s="36"/>
      <c r="AW956" s="36"/>
      <c r="AX956" s="36"/>
      <c r="AY956" s="36"/>
      <c r="AZ956" s="36"/>
      <c r="BA956" s="36"/>
      <c r="BB956" s="36"/>
      <c r="BC956" s="36"/>
    </row>
    <row r="957" spans="1:55" s="94" customFormat="1" ht="11.25">
      <c r="A957" s="108"/>
      <c r="B957" s="109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  <c r="AU957" s="36"/>
      <c r="AV957" s="36"/>
      <c r="AW957" s="36"/>
      <c r="AX957" s="36"/>
      <c r="AY957" s="36"/>
      <c r="AZ957" s="36"/>
      <c r="BA957" s="36"/>
      <c r="BB957" s="36"/>
      <c r="BC957" s="36"/>
    </row>
    <row r="958" spans="1:55" s="94" customFormat="1" ht="11.25">
      <c r="A958" s="108"/>
      <c r="B958" s="109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6"/>
      <c r="AT958" s="36"/>
      <c r="AU958" s="36"/>
      <c r="AV958" s="36"/>
      <c r="AW958" s="36"/>
      <c r="AX958" s="36"/>
      <c r="AY958" s="36"/>
      <c r="AZ958" s="36"/>
      <c r="BA958" s="36"/>
      <c r="BB958" s="36"/>
      <c r="BC958" s="36"/>
    </row>
    <row r="959" spans="1:55" s="94" customFormat="1" ht="11.25">
      <c r="A959" s="108"/>
      <c r="B959" s="109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  <c r="AU959" s="36"/>
      <c r="AV959" s="36"/>
      <c r="AW959" s="36"/>
      <c r="AX959" s="36"/>
      <c r="AY959" s="36"/>
      <c r="AZ959" s="36"/>
      <c r="BA959" s="36"/>
      <c r="BB959" s="36"/>
      <c r="BC959" s="36"/>
    </row>
    <row r="960" spans="1:55" s="94" customFormat="1" ht="11.25">
      <c r="A960" s="108"/>
      <c r="B960" s="109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6"/>
      <c r="AT960" s="36"/>
      <c r="AU960" s="36"/>
      <c r="AV960" s="36"/>
      <c r="AW960" s="36"/>
      <c r="AX960" s="36"/>
      <c r="AY960" s="36"/>
      <c r="AZ960" s="36"/>
      <c r="BA960" s="36"/>
      <c r="BB960" s="36"/>
      <c r="BC960" s="36"/>
    </row>
    <row r="961" spans="1:55" s="94" customFormat="1" ht="11.25">
      <c r="A961" s="108"/>
      <c r="B961" s="109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  <c r="AU961" s="36"/>
      <c r="AV961" s="36"/>
      <c r="AW961" s="36"/>
      <c r="AX961" s="36"/>
      <c r="AY961" s="36"/>
      <c r="AZ961" s="36"/>
      <c r="BA961" s="36"/>
      <c r="BB961" s="36"/>
      <c r="BC961" s="36"/>
    </row>
    <row r="962" spans="1:55" s="94" customFormat="1" ht="11.25">
      <c r="A962" s="108"/>
      <c r="B962" s="109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6"/>
      <c r="AT962" s="36"/>
      <c r="AU962" s="36"/>
      <c r="AV962" s="36"/>
      <c r="AW962" s="36"/>
      <c r="AX962" s="36"/>
      <c r="AY962" s="36"/>
      <c r="AZ962" s="36"/>
      <c r="BA962" s="36"/>
      <c r="BB962" s="36"/>
      <c r="BC962" s="36"/>
    </row>
    <row r="963" spans="1:55" s="94" customFormat="1" ht="11.25">
      <c r="A963" s="108"/>
      <c r="B963" s="109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  <c r="AU963" s="36"/>
      <c r="AV963" s="36"/>
      <c r="AW963" s="36"/>
      <c r="AX963" s="36"/>
      <c r="AY963" s="36"/>
      <c r="AZ963" s="36"/>
      <c r="BA963" s="36"/>
      <c r="BB963" s="36"/>
      <c r="BC963" s="36"/>
    </row>
    <row r="964" spans="1:55" s="94" customFormat="1" ht="11.25">
      <c r="A964" s="108"/>
      <c r="B964" s="109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6"/>
      <c r="AT964" s="36"/>
      <c r="AU964" s="36"/>
      <c r="AV964" s="36"/>
      <c r="AW964" s="36"/>
      <c r="AX964" s="36"/>
      <c r="AY964" s="36"/>
      <c r="AZ964" s="36"/>
      <c r="BA964" s="36"/>
      <c r="BB964" s="36"/>
      <c r="BC964" s="36"/>
    </row>
    <row r="965" spans="1:55" s="94" customFormat="1" ht="11.25">
      <c r="A965" s="108"/>
      <c r="B965" s="109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  <c r="AU965" s="36"/>
      <c r="AV965" s="36"/>
      <c r="AW965" s="36"/>
      <c r="AX965" s="36"/>
      <c r="AY965" s="36"/>
      <c r="AZ965" s="36"/>
      <c r="BA965" s="36"/>
      <c r="BB965" s="36"/>
      <c r="BC965" s="36"/>
    </row>
    <row r="966" spans="1:55" s="94" customFormat="1" ht="11.25">
      <c r="A966" s="108"/>
      <c r="B966" s="109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6"/>
      <c r="AT966" s="36"/>
      <c r="AU966" s="36"/>
      <c r="AV966" s="36"/>
      <c r="AW966" s="36"/>
      <c r="AX966" s="36"/>
      <c r="AY966" s="36"/>
      <c r="AZ966" s="36"/>
      <c r="BA966" s="36"/>
      <c r="BB966" s="36"/>
      <c r="BC966" s="36"/>
    </row>
    <row r="967" spans="1:55" s="94" customFormat="1" ht="11.25">
      <c r="A967" s="108"/>
      <c r="B967" s="109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  <c r="AU967" s="36"/>
      <c r="AV967" s="36"/>
      <c r="AW967" s="36"/>
      <c r="AX967" s="36"/>
      <c r="AY967" s="36"/>
      <c r="AZ967" s="36"/>
      <c r="BA967" s="36"/>
      <c r="BB967" s="36"/>
      <c r="BC967" s="36"/>
    </row>
    <row r="968" spans="1:55" s="94" customFormat="1" ht="11.25">
      <c r="A968" s="108"/>
      <c r="B968" s="109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  <c r="AU968" s="36"/>
      <c r="AV968" s="36"/>
      <c r="AW968" s="36"/>
      <c r="AX968" s="36"/>
      <c r="AY968" s="36"/>
      <c r="AZ968" s="36"/>
      <c r="BA968" s="36"/>
      <c r="BB968" s="36"/>
      <c r="BC968" s="36"/>
    </row>
    <row r="969" spans="1:55" s="94" customFormat="1" ht="11.25">
      <c r="A969" s="108"/>
      <c r="B969" s="109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  <c r="AU969" s="36"/>
      <c r="AV969" s="36"/>
      <c r="AW969" s="36"/>
      <c r="AX969" s="36"/>
      <c r="AY969" s="36"/>
      <c r="AZ969" s="36"/>
      <c r="BA969" s="36"/>
      <c r="BB969" s="36"/>
      <c r="BC969" s="36"/>
    </row>
    <row r="970" spans="1:55" s="94" customFormat="1" ht="11.25">
      <c r="A970" s="108"/>
      <c r="B970" s="109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6"/>
      <c r="AT970" s="36"/>
      <c r="AU970" s="36"/>
      <c r="AV970" s="36"/>
      <c r="AW970" s="36"/>
      <c r="AX970" s="36"/>
      <c r="AY970" s="36"/>
      <c r="AZ970" s="36"/>
      <c r="BA970" s="36"/>
      <c r="BB970" s="36"/>
      <c r="BC970" s="36"/>
    </row>
    <row r="971" spans="1:55" s="94" customFormat="1" ht="11.25">
      <c r="A971" s="108"/>
      <c r="B971" s="109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  <c r="AU971" s="36"/>
      <c r="AV971" s="36"/>
      <c r="AW971" s="36"/>
      <c r="AX971" s="36"/>
      <c r="AY971" s="36"/>
      <c r="AZ971" s="36"/>
      <c r="BA971" s="36"/>
      <c r="BB971" s="36"/>
      <c r="BC971" s="36"/>
    </row>
    <row r="972" spans="1:55" s="94" customFormat="1" ht="11.25">
      <c r="A972" s="108"/>
      <c r="B972" s="109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6"/>
      <c r="AT972" s="36"/>
      <c r="AU972" s="36"/>
      <c r="AV972" s="36"/>
      <c r="AW972" s="36"/>
      <c r="AX972" s="36"/>
      <c r="AY972" s="36"/>
      <c r="AZ972" s="36"/>
      <c r="BA972" s="36"/>
      <c r="BB972" s="36"/>
      <c r="BC972" s="36"/>
    </row>
    <row r="973" spans="1:55" s="94" customFormat="1" ht="11.25">
      <c r="A973" s="108"/>
      <c r="B973" s="109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  <c r="AU973" s="36"/>
      <c r="AV973" s="36"/>
      <c r="AW973" s="36"/>
      <c r="AX973" s="36"/>
      <c r="AY973" s="36"/>
      <c r="AZ973" s="36"/>
      <c r="BA973" s="36"/>
      <c r="BB973" s="36"/>
      <c r="BC973" s="36"/>
    </row>
    <row r="974" spans="1:55" s="94" customFormat="1" ht="11.25">
      <c r="A974" s="108"/>
      <c r="B974" s="109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6"/>
      <c r="AT974" s="36"/>
      <c r="AU974" s="36"/>
      <c r="AV974" s="36"/>
      <c r="AW974" s="36"/>
      <c r="AX974" s="36"/>
      <c r="AY974" s="36"/>
      <c r="AZ974" s="36"/>
      <c r="BA974" s="36"/>
      <c r="BB974" s="36"/>
      <c r="BC974" s="36"/>
    </row>
    <row r="975" spans="1:55" s="94" customFormat="1" ht="11.25">
      <c r="A975" s="108"/>
      <c r="B975" s="109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  <c r="AU975" s="36"/>
      <c r="AV975" s="36"/>
      <c r="AW975" s="36"/>
      <c r="AX975" s="36"/>
      <c r="AY975" s="36"/>
      <c r="AZ975" s="36"/>
      <c r="BA975" s="36"/>
      <c r="BB975" s="36"/>
      <c r="BC975" s="36"/>
    </row>
    <row r="976" spans="1:55" s="94" customFormat="1" ht="11.25">
      <c r="A976" s="108"/>
      <c r="B976" s="109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6"/>
      <c r="AT976" s="36"/>
      <c r="AU976" s="36"/>
      <c r="AV976" s="36"/>
      <c r="AW976" s="36"/>
      <c r="AX976" s="36"/>
      <c r="AY976" s="36"/>
      <c r="AZ976" s="36"/>
      <c r="BA976" s="36"/>
      <c r="BB976" s="36"/>
      <c r="BC976" s="36"/>
    </row>
    <row r="977" spans="1:55" s="94" customFormat="1" ht="11.25">
      <c r="A977" s="108"/>
      <c r="B977" s="109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  <c r="AU977" s="36"/>
      <c r="AV977" s="36"/>
      <c r="AW977" s="36"/>
      <c r="AX977" s="36"/>
      <c r="AY977" s="36"/>
      <c r="AZ977" s="36"/>
      <c r="BA977" s="36"/>
      <c r="BB977" s="36"/>
      <c r="BC977" s="36"/>
    </row>
    <row r="978" spans="1:55" s="94" customFormat="1" ht="11.25">
      <c r="A978" s="108"/>
      <c r="B978" s="109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6"/>
      <c r="AT978" s="36"/>
      <c r="AU978" s="36"/>
      <c r="AV978" s="36"/>
      <c r="AW978" s="36"/>
      <c r="AX978" s="36"/>
      <c r="AY978" s="36"/>
      <c r="AZ978" s="36"/>
      <c r="BA978" s="36"/>
      <c r="BB978" s="36"/>
      <c r="BC978" s="36"/>
    </row>
    <row r="979" spans="1:55" s="94" customFormat="1" ht="11.25">
      <c r="A979" s="108"/>
      <c r="B979" s="109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  <c r="AU979" s="36"/>
      <c r="AV979" s="36"/>
      <c r="AW979" s="36"/>
      <c r="AX979" s="36"/>
      <c r="AY979" s="36"/>
      <c r="AZ979" s="36"/>
      <c r="BA979" s="36"/>
      <c r="BB979" s="36"/>
      <c r="BC979" s="36"/>
    </row>
    <row r="980" spans="1:55" s="94" customFormat="1" ht="11.25">
      <c r="A980" s="108"/>
      <c r="B980" s="109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  <c r="AU980" s="36"/>
      <c r="AV980" s="36"/>
      <c r="AW980" s="36"/>
      <c r="AX980" s="36"/>
      <c r="AY980" s="36"/>
      <c r="AZ980" s="36"/>
      <c r="BA980" s="36"/>
      <c r="BB980" s="36"/>
      <c r="BC980" s="36"/>
    </row>
    <row r="981" spans="1:55" s="94" customFormat="1" ht="11.25">
      <c r="A981" s="108"/>
      <c r="B981" s="109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  <c r="AU981" s="36"/>
      <c r="AV981" s="36"/>
      <c r="AW981" s="36"/>
      <c r="AX981" s="36"/>
      <c r="AY981" s="36"/>
      <c r="AZ981" s="36"/>
      <c r="BA981" s="36"/>
      <c r="BB981" s="36"/>
      <c r="BC981" s="36"/>
    </row>
    <row r="982" spans="1:55" s="94" customFormat="1" ht="11.25">
      <c r="A982" s="108"/>
      <c r="B982" s="109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6"/>
      <c r="AT982" s="36"/>
      <c r="AU982" s="36"/>
      <c r="AV982" s="36"/>
      <c r="AW982" s="36"/>
      <c r="AX982" s="36"/>
      <c r="AY982" s="36"/>
      <c r="AZ982" s="36"/>
      <c r="BA982" s="36"/>
      <c r="BB982" s="36"/>
      <c r="BC982" s="36"/>
    </row>
    <row r="983" spans="1:55" s="94" customFormat="1" ht="11.25">
      <c r="A983" s="108"/>
      <c r="B983" s="109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  <c r="AU983" s="36"/>
      <c r="AV983" s="36"/>
      <c r="AW983" s="36"/>
      <c r="AX983" s="36"/>
      <c r="AY983" s="36"/>
      <c r="AZ983" s="36"/>
      <c r="BA983" s="36"/>
      <c r="BB983" s="36"/>
      <c r="BC983" s="36"/>
    </row>
    <row r="984" spans="1:55" s="94" customFormat="1" ht="11.25">
      <c r="A984" s="108"/>
      <c r="B984" s="109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  <c r="AU984" s="36"/>
      <c r="AV984" s="36"/>
      <c r="AW984" s="36"/>
      <c r="AX984" s="36"/>
      <c r="AY984" s="36"/>
      <c r="AZ984" s="36"/>
      <c r="BA984" s="36"/>
      <c r="BB984" s="36"/>
      <c r="BC984" s="36"/>
    </row>
    <row r="985" spans="1:55" s="94" customFormat="1" ht="11.25">
      <c r="A985" s="108"/>
      <c r="B985" s="109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  <c r="AU985" s="36"/>
      <c r="AV985" s="36"/>
      <c r="AW985" s="36"/>
      <c r="AX985" s="36"/>
      <c r="AY985" s="36"/>
      <c r="AZ985" s="36"/>
      <c r="BA985" s="36"/>
      <c r="BB985" s="36"/>
      <c r="BC985" s="36"/>
    </row>
    <row r="986" spans="1:55" s="94" customFormat="1" ht="11.25">
      <c r="A986" s="108"/>
      <c r="B986" s="109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6"/>
      <c r="AT986" s="36"/>
      <c r="AU986" s="36"/>
      <c r="AV986" s="36"/>
      <c r="AW986" s="36"/>
      <c r="AX986" s="36"/>
      <c r="AY986" s="36"/>
      <c r="AZ986" s="36"/>
      <c r="BA986" s="36"/>
      <c r="BB986" s="36"/>
      <c r="BC986" s="36"/>
    </row>
    <row r="987" spans="1:55" s="94" customFormat="1" ht="11.25">
      <c r="A987" s="108"/>
      <c r="B987" s="109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  <c r="AU987" s="36"/>
      <c r="AV987" s="36"/>
      <c r="AW987" s="36"/>
      <c r="AX987" s="36"/>
      <c r="AY987" s="36"/>
      <c r="AZ987" s="36"/>
      <c r="BA987" s="36"/>
      <c r="BB987" s="36"/>
      <c r="BC987" s="36"/>
    </row>
    <row r="988" spans="1:55" s="94" customFormat="1" ht="11.25">
      <c r="A988" s="108"/>
      <c r="B988" s="109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  <c r="AU988" s="36"/>
      <c r="AV988" s="36"/>
      <c r="AW988" s="36"/>
      <c r="AX988" s="36"/>
      <c r="AY988" s="36"/>
      <c r="AZ988" s="36"/>
      <c r="BA988" s="36"/>
      <c r="BB988" s="36"/>
      <c r="BC988" s="36"/>
    </row>
    <row r="989" spans="1:55" s="94" customFormat="1" ht="11.25">
      <c r="A989" s="108"/>
      <c r="B989" s="109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6"/>
      <c r="AT989" s="36"/>
      <c r="AU989" s="36"/>
      <c r="AV989" s="36"/>
      <c r="AW989" s="36"/>
      <c r="AX989" s="36"/>
      <c r="AY989" s="36"/>
      <c r="AZ989" s="36"/>
      <c r="BA989" s="36"/>
      <c r="BB989" s="36"/>
      <c r="BC989" s="36"/>
    </row>
    <row r="990" spans="1:55" s="94" customFormat="1" ht="11.25">
      <c r="A990" s="108"/>
      <c r="B990" s="109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  <c r="AS990" s="36"/>
      <c r="AT990" s="36"/>
      <c r="AU990" s="36"/>
      <c r="AV990" s="36"/>
      <c r="AW990" s="36"/>
      <c r="AX990" s="36"/>
      <c r="AY990" s="36"/>
      <c r="AZ990" s="36"/>
      <c r="BA990" s="36"/>
      <c r="BB990" s="36"/>
      <c r="BC990" s="36"/>
    </row>
    <row r="991" spans="1:55" s="94" customFormat="1" ht="11.25">
      <c r="A991" s="108"/>
      <c r="B991" s="109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  <c r="AS991" s="36"/>
      <c r="AT991" s="36"/>
      <c r="AU991" s="36"/>
      <c r="AV991" s="36"/>
      <c r="AW991" s="36"/>
      <c r="AX991" s="36"/>
      <c r="AY991" s="36"/>
      <c r="AZ991" s="36"/>
      <c r="BA991" s="36"/>
      <c r="BB991" s="36"/>
      <c r="BC991" s="36"/>
    </row>
    <row r="992" spans="1:55" s="94" customFormat="1" ht="11.25">
      <c r="A992" s="108"/>
      <c r="B992" s="109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  <c r="AS992" s="36"/>
      <c r="AT992" s="36"/>
      <c r="AU992" s="36"/>
      <c r="AV992" s="36"/>
      <c r="AW992" s="36"/>
      <c r="AX992" s="36"/>
      <c r="AY992" s="36"/>
      <c r="AZ992" s="36"/>
      <c r="BA992" s="36"/>
      <c r="BB992" s="36"/>
      <c r="BC992" s="36"/>
    </row>
    <row r="993" spans="1:55" s="94" customFormat="1" ht="11.25">
      <c r="A993" s="108"/>
      <c r="B993" s="109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  <c r="AS993" s="36"/>
      <c r="AT993" s="36"/>
      <c r="AU993" s="36"/>
      <c r="AV993" s="36"/>
      <c r="AW993" s="36"/>
      <c r="AX993" s="36"/>
      <c r="AY993" s="36"/>
      <c r="AZ993" s="36"/>
      <c r="BA993" s="36"/>
      <c r="BB993" s="36"/>
      <c r="BC993" s="36"/>
    </row>
    <row r="994" spans="1:55" s="94" customFormat="1" ht="11.25">
      <c r="A994" s="108"/>
      <c r="B994" s="109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  <c r="AS994" s="36"/>
      <c r="AT994" s="36"/>
      <c r="AU994" s="36"/>
      <c r="AV994" s="36"/>
      <c r="AW994" s="36"/>
      <c r="AX994" s="36"/>
      <c r="AY994" s="36"/>
      <c r="AZ994" s="36"/>
      <c r="BA994" s="36"/>
      <c r="BB994" s="36"/>
      <c r="BC994" s="36"/>
    </row>
    <row r="995" spans="1:55" s="94" customFormat="1" ht="11.25">
      <c r="A995" s="108"/>
      <c r="B995" s="109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  <c r="AS995" s="36"/>
      <c r="AT995" s="36"/>
      <c r="AU995" s="36"/>
      <c r="AV995" s="36"/>
      <c r="AW995" s="36"/>
      <c r="AX995" s="36"/>
      <c r="AY995" s="36"/>
      <c r="AZ995" s="36"/>
      <c r="BA995" s="36"/>
      <c r="BB995" s="36"/>
      <c r="BC995" s="36"/>
    </row>
    <row r="996" spans="1:55" s="94" customFormat="1" ht="11.25">
      <c r="A996" s="108"/>
      <c r="B996" s="109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  <c r="AS996" s="36"/>
      <c r="AT996" s="36"/>
      <c r="AU996" s="36"/>
      <c r="AV996" s="36"/>
      <c r="AW996" s="36"/>
      <c r="AX996" s="36"/>
      <c r="AY996" s="36"/>
      <c r="AZ996" s="36"/>
      <c r="BA996" s="36"/>
      <c r="BB996" s="36"/>
      <c r="BC996" s="36"/>
    </row>
    <row r="997" spans="1:55" s="94" customFormat="1" ht="11.25">
      <c r="A997" s="108"/>
      <c r="B997" s="109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  <c r="AS997" s="36"/>
      <c r="AT997" s="36"/>
      <c r="AU997" s="36"/>
      <c r="AV997" s="36"/>
      <c r="AW997" s="36"/>
      <c r="AX997" s="36"/>
      <c r="AY997" s="36"/>
      <c r="AZ997" s="36"/>
      <c r="BA997" s="36"/>
      <c r="BB997" s="36"/>
      <c r="BC997" s="36"/>
    </row>
    <row r="998" spans="1:55" s="94" customFormat="1" ht="11.25">
      <c r="A998" s="108"/>
      <c r="B998" s="109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  <c r="AS998" s="36"/>
      <c r="AT998" s="36"/>
      <c r="AU998" s="36"/>
      <c r="AV998" s="36"/>
      <c r="AW998" s="36"/>
      <c r="AX998" s="36"/>
      <c r="AY998" s="36"/>
      <c r="AZ998" s="36"/>
      <c r="BA998" s="36"/>
      <c r="BB998" s="36"/>
      <c r="BC998" s="36"/>
    </row>
    <row r="999" spans="1:55" s="94" customFormat="1" ht="11.25">
      <c r="A999" s="108"/>
      <c r="B999" s="109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  <c r="AS999" s="36"/>
      <c r="AT999" s="36"/>
      <c r="AU999" s="36"/>
      <c r="AV999" s="36"/>
      <c r="AW999" s="36"/>
      <c r="AX999" s="36"/>
      <c r="AY999" s="36"/>
      <c r="AZ999" s="36"/>
      <c r="BA999" s="36"/>
      <c r="BB999" s="36"/>
      <c r="BC999" s="36"/>
    </row>
    <row r="1000" spans="1:55" s="94" customFormat="1" ht="11.25">
      <c r="A1000" s="108"/>
      <c r="B1000" s="109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  <c r="AS1000" s="36"/>
      <c r="AT1000" s="36"/>
      <c r="AU1000" s="36"/>
      <c r="AV1000" s="36"/>
      <c r="AW1000" s="36"/>
      <c r="AX1000" s="36"/>
      <c r="AY1000" s="36"/>
      <c r="AZ1000" s="36"/>
      <c r="BA1000" s="36"/>
      <c r="BB1000" s="36"/>
      <c r="BC1000" s="36"/>
    </row>
    <row r="1001" spans="1:55" s="94" customFormat="1" ht="11.25">
      <c r="A1001" s="108"/>
      <c r="B1001" s="109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  <c r="AS1001" s="36"/>
      <c r="AT1001" s="36"/>
      <c r="AU1001" s="36"/>
      <c r="AV1001" s="36"/>
      <c r="AW1001" s="36"/>
      <c r="AX1001" s="36"/>
      <c r="AY1001" s="36"/>
      <c r="AZ1001" s="36"/>
      <c r="BA1001" s="36"/>
      <c r="BB1001" s="36"/>
      <c r="BC1001" s="36"/>
    </row>
    <row r="1002" spans="1:55" s="94" customFormat="1" ht="11.25">
      <c r="A1002" s="108"/>
      <c r="B1002" s="109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  <c r="AS1002" s="36"/>
      <c r="AT1002" s="36"/>
      <c r="AU1002" s="36"/>
      <c r="AV1002" s="36"/>
      <c r="AW1002" s="36"/>
      <c r="AX1002" s="36"/>
      <c r="AY1002" s="36"/>
      <c r="AZ1002" s="36"/>
      <c r="BA1002" s="36"/>
      <c r="BB1002" s="36"/>
      <c r="BC1002" s="36"/>
    </row>
    <row r="1003" spans="1:55" s="94" customFormat="1" ht="11.25">
      <c r="A1003" s="108"/>
      <c r="B1003" s="109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  <c r="AS1003" s="36"/>
      <c r="AT1003" s="36"/>
      <c r="AU1003" s="36"/>
      <c r="AV1003" s="36"/>
      <c r="AW1003" s="36"/>
      <c r="AX1003" s="36"/>
      <c r="AY1003" s="36"/>
      <c r="AZ1003" s="36"/>
      <c r="BA1003" s="36"/>
      <c r="BB1003" s="36"/>
      <c r="BC1003" s="36"/>
    </row>
    <row r="1004" spans="1:55" s="94" customFormat="1" ht="11.25">
      <c r="A1004" s="108"/>
      <c r="B1004" s="109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  <c r="AS1004" s="36"/>
      <c r="AT1004" s="36"/>
      <c r="AU1004" s="36"/>
      <c r="AV1004" s="36"/>
      <c r="AW1004" s="36"/>
      <c r="AX1004" s="36"/>
      <c r="AY1004" s="36"/>
      <c r="AZ1004" s="36"/>
      <c r="BA1004" s="36"/>
      <c r="BB1004" s="36"/>
      <c r="BC1004" s="36"/>
    </row>
    <row r="1005" spans="1:55" s="94" customFormat="1" ht="11.25">
      <c r="A1005" s="108"/>
      <c r="B1005" s="109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  <c r="AS1005" s="36"/>
      <c r="AT1005" s="36"/>
      <c r="AU1005" s="36"/>
      <c r="AV1005" s="36"/>
      <c r="AW1005" s="36"/>
      <c r="AX1005" s="36"/>
      <c r="AY1005" s="36"/>
      <c r="AZ1005" s="36"/>
      <c r="BA1005" s="36"/>
      <c r="BB1005" s="36"/>
      <c r="BC1005" s="36"/>
    </row>
    <row r="1006" spans="1:55" s="94" customFormat="1" ht="11.25">
      <c r="A1006" s="108"/>
      <c r="B1006" s="109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  <c r="AS1006" s="36"/>
      <c r="AT1006" s="36"/>
      <c r="AU1006" s="36"/>
      <c r="AV1006" s="36"/>
      <c r="AW1006" s="36"/>
      <c r="AX1006" s="36"/>
      <c r="AY1006" s="36"/>
      <c r="AZ1006" s="36"/>
      <c r="BA1006" s="36"/>
      <c r="BB1006" s="36"/>
      <c r="BC1006" s="36"/>
    </row>
    <row r="1007" spans="1:55" s="94" customFormat="1" ht="11.25">
      <c r="A1007" s="108"/>
      <c r="B1007" s="109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  <c r="AS1007" s="36"/>
      <c r="AT1007" s="36"/>
      <c r="AU1007" s="36"/>
      <c r="AV1007" s="36"/>
      <c r="AW1007" s="36"/>
      <c r="AX1007" s="36"/>
      <c r="AY1007" s="36"/>
      <c r="AZ1007" s="36"/>
      <c r="BA1007" s="36"/>
      <c r="BB1007" s="36"/>
      <c r="BC1007" s="36"/>
    </row>
    <row r="1008" spans="1:55" s="94" customFormat="1" ht="11.25">
      <c r="A1008" s="108"/>
      <c r="B1008" s="109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  <c r="AS1008" s="36"/>
      <c r="AT1008" s="36"/>
      <c r="AU1008" s="36"/>
      <c r="AV1008" s="36"/>
      <c r="AW1008" s="36"/>
      <c r="AX1008" s="36"/>
      <c r="AY1008" s="36"/>
      <c r="AZ1008" s="36"/>
      <c r="BA1008" s="36"/>
      <c r="BB1008" s="36"/>
      <c r="BC1008" s="36"/>
    </row>
    <row r="1009" spans="1:55" s="94" customFormat="1" ht="11.25">
      <c r="A1009" s="108"/>
      <c r="B1009" s="109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  <c r="AS1009" s="36"/>
      <c r="AT1009" s="36"/>
      <c r="AU1009" s="36"/>
      <c r="AV1009" s="36"/>
      <c r="AW1009" s="36"/>
      <c r="AX1009" s="36"/>
      <c r="AY1009" s="36"/>
      <c r="AZ1009" s="36"/>
      <c r="BA1009" s="36"/>
      <c r="BB1009" s="36"/>
      <c r="BC1009" s="36"/>
    </row>
    <row r="1010" spans="1:55" s="94" customFormat="1" ht="11.25">
      <c r="A1010" s="108"/>
      <c r="B1010" s="109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  <c r="AS1010" s="36"/>
      <c r="AT1010" s="36"/>
      <c r="AU1010" s="36"/>
      <c r="AV1010" s="36"/>
      <c r="AW1010" s="36"/>
      <c r="AX1010" s="36"/>
      <c r="AY1010" s="36"/>
      <c r="AZ1010" s="36"/>
      <c r="BA1010" s="36"/>
      <c r="BB1010" s="36"/>
      <c r="BC1010" s="36"/>
    </row>
    <row r="1011" spans="1:55" s="94" customFormat="1" ht="11.25">
      <c r="A1011" s="108"/>
      <c r="B1011" s="109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  <c r="AS1011" s="36"/>
      <c r="AT1011" s="36"/>
      <c r="AU1011" s="36"/>
      <c r="AV1011" s="36"/>
      <c r="AW1011" s="36"/>
      <c r="AX1011" s="36"/>
      <c r="AY1011" s="36"/>
      <c r="AZ1011" s="36"/>
      <c r="BA1011" s="36"/>
      <c r="BB1011" s="36"/>
      <c r="BC1011" s="36"/>
    </row>
    <row r="1012" spans="1:55" s="94" customFormat="1" ht="11.25">
      <c r="A1012" s="108"/>
      <c r="B1012" s="109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  <c r="AS1012" s="36"/>
      <c r="AT1012" s="36"/>
      <c r="AU1012" s="36"/>
      <c r="AV1012" s="36"/>
      <c r="AW1012" s="36"/>
      <c r="AX1012" s="36"/>
      <c r="AY1012" s="36"/>
      <c r="AZ1012" s="36"/>
      <c r="BA1012" s="36"/>
      <c r="BB1012" s="36"/>
      <c r="BC1012" s="36"/>
    </row>
    <row r="1013" spans="1:55" s="94" customFormat="1" ht="11.25">
      <c r="A1013" s="108"/>
      <c r="B1013" s="109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  <c r="AS1013" s="36"/>
      <c r="AT1013" s="36"/>
      <c r="AU1013" s="36"/>
      <c r="AV1013" s="36"/>
      <c r="AW1013" s="36"/>
      <c r="AX1013" s="36"/>
      <c r="AY1013" s="36"/>
      <c r="AZ1013" s="36"/>
      <c r="BA1013" s="36"/>
      <c r="BB1013" s="36"/>
      <c r="BC1013" s="36"/>
    </row>
    <row r="1014" spans="1:55" s="94" customFormat="1" ht="11.25">
      <c r="A1014" s="108"/>
      <c r="B1014" s="109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  <c r="AS1014" s="36"/>
      <c r="AT1014" s="36"/>
      <c r="AU1014" s="36"/>
      <c r="AV1014" s="36"/>
      <c r="AW1014" s="36"/>
      <c r="AX1014" s="36"/>
      <c r="AY1014" s="36"/>
      <c r="AZ1014" s="36"/>
      <c r="BA1014" s="36"/>
      <c r="BB1014" s="36"/>
      <c r="BC1014" s="36"/>
    </row>
    <row r="1015" spans="1:55" s="94" customFormat="1" ht="11.25">
      <c r="A1015" s="108"/>
      <c r="B1015" s="109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  <c r="AS1015" s="36"/>
      <c r="AT1015" s="36"/>
      <c r="AU1015" s="36"/>
      <c r="AV1015" s="36"/>
      <c r="AW1015" s="36"/>
      <c r="AX1015" s="36"/>
      <c r="AY1015" s="36"/>
      <c r="AZ1015" s="36"/>
      <c r="BA1015" s="36"/>
      <c r="BB1015" s="36"/>
      <c r="BC1015" s="36"/>
    </row>
    <row r="1016" spans="1:55" s="94" customFormat="1" ht="11.25">
      <c r="A1016" s="108"/>
      <c r="B1016" s="109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  <c r="AS1016" s="36"/>
      <c r="AT1016" s="36"/>
      <c r="AU1016" s="36"/>
      <c r="AV1016" s="36"/>
      <c r="AW1016" s="36"/>
      <c r="AX1016" s="36"/>
      <c r="AY1016" s="36"/>
      <c r="AZ1016" s="36"/>
      <c r="BA1016" s="36"/>
      <c r="BB1016" s="36"/>
      <c r="BC1016" s="36"/>
    </row>
    <row r="1017" spans="1:55" s="94" customFormat="1" ht="11.25">
      <c r="A1017" s="108"/>
      <c r="B1017" s="109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  <c r="AS1017" s="36"/>
      <c r="AT1017" s="36"/>
      <c r="AU1017" s="36"/>
      <c r="AV1017" s="36"/>
      <c r="AW1017" s="36"/>
      <c r="AX1017" s="36"/>
      <c r="AY1017" s="36"/>
      <c r="AZ1017" s="36"/>
      <c r="BA1017" s="36"/>
      <c r="BB1017" s="36"/>
      <c r="BC1017" s="36"/>
    </row>
    <row r="1018" spans="1:55" s="94" customFormat="1" ht="11.25">
      <c r="A1018" s="108"/>
      <c r="B1018" s="109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  <c r="AS1018" s="36"/>
      <c r="AT1018" s="36"/>
      <c r="AU1018" s="36"/>
      <c r="AV1018" s="36"/>
      <c r="AW1018" s="36"/>
      <c r="AX1018" s="36"/>
      <c r="AY1018" s="36"/>
      <c r="AZ1018" s="36"/>
      <c r="BA1018" s="36"/>
      <c r="BB1018" s="36"/>
      <c r="BC1018" s="36"/>
    </row>
    <row r="1019" spans="1:55" s="94" customFormat="1" ht="11.25">
      <c r="A1019" s="108"/>
      <c r="B1019" s="109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  <c r="AS1019" s="36"/>
      <c r="AT1019" s="36"/>
      <c r="AU1019" s="36"/>
      <c r="AV1019" s="36"/>
      <c r="AW1019" s="36"/>
      <c r="AX1019" s="36"/>
      <c r="AY1019" s="36"/>
      <c r="AZ1019" s="36"/>
      <c r="BA1019" s="36"/>
      <c r="BB1019" s="36"/>
      <c r="BC1019" s="36"/>
    </row>
    <row r="1020" spans="1:55" s="94" customFormat="1" ht="11.25">
      <c r="A1020" s="108"/>
      <c r="B1020" s="109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  <c r="AS1020" s="36"/>
      <c r="AT1020" s="36"/>
      <c r="AU1020" s="36"/>
      <c r="AV1020" s="36"/>
      <c r="AW1020" s="36"/>
      <c r="AX1020" s="36"/>
      <c r="AY1020" s="36"/>
      <c r="AZ1020" s="36"/>
      <c r="BA1020" s="36"/>
      <c r="BB1020" s="36"/>
      <c r="BC1020" s="36"/>
    </row>
    <row r="1021" spans="1:55" s="94" customFormat="1" ht="11.25">
      <c r="A1021" s="108"/>
      <c r="B1021" s="109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  <c r="AS1021" s="36"/>
      <c r="AT1021" s="36"/>
      <c r="AU1021" s="36"/>
      <c r="AV1021" s="36"/>
      <c r="AW1021" s="36"/>
      <c r="AX1021" s="36"/>
      <c r="AY1021" s="36"/>
      <c r="AZ1021" s="36"/>
      <c r="BA1021" s="36"/>
      <c r="BB1021" s="36"/>
      <c r="BC1021" s="36"/>
    </row>
    <row r="1022" spans="1:55" s="94" customFormat="1" ht="11.25">
      <c r="A1022" s="108"/>
      <c r="B1022" s="109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  <c r="AS1022" s="36"/>
      <c r="AT1022" s="36"/>
      <c r="AU1022" s="36"/>
      <c r="AV1022" s="36"/>
      <c r="AW1022" s="36"/>
      <c r="AX1022" s="36"/>
      <c r="AY1022" s="36"/>
      <c r="AZ1022" s="36"/>
      <c r="BA1022" s="36"/>
      <c r="BB1022" s="36"/>
      <c r="BC1022" s="36"/>
    </row>
    <row r="1023" spans="1:55" s="94" customFormat="1" ht="11.25">
      <c r="A1023" s="108"/>
      <c r="B1023" s="109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  <c r="AS1023" s="36"/>
      <c r="AT1023" s="36"/>
      <c r="AU1023" s="36"/>
      <c r="AV1023" s="36"/>
      <c r="AW1023" s="36"/>
      <c r="AX1023" s="36"/>
      <c r="AY1023" s="36"/>
      <c r="AZ1023" s="36"/>
      <c r="BA1023" s="36"/>
      <c r="BB1023" s="36"/>
      <c r="BC1023" s="36"/>
    </row>
    <row r="1024" spans="1:55" s="94" customFormat="1" ht="11.25">
      <c r="A1024" s="108"/>
      <c r="B1024" s="109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  <c r="AS1024" s="36"/>
      <c r="AT1024" s="36"/>
      <c r="AU1024" s="36"/>
      <c r="AV1024" s="36"/>
      <c r="AW1024" s="36"/>
      <c r="AX1024" s="36"/>
      <c r="AY1024" s="36"/>
      <c r="AZ1024" s="36"/>
      <c r="BA1024" s="36"/>
      <c r="BB1024" s="36"/>
      <c r="BC1024" s="36"/>
    </row>
    <row r="1025" spans="1:55" s="94" customFormat="1" ht="11.25">
      <c r="A1025" s="108"/>
      <c r="B1025" s="109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  <c r="AS1025" s="36"/>
      <c r="AT1025" s="36"/>
      <c r="AU1025" s="36"/>
      <c r="AV1025" s="36"/>
      <c r="AW1025" s="36"/>
      <c r="AX1025" s="36"/>
      <c r="AY1025" s="36"/>
      <c r="AZ1025" s="36"/>
      <c r="BA1025" s="36"/>
      <c r="BB1025" s="36"/>
      <c r="BC1025" s="36"/>
    </row>
    <row r="1026" spans="1:55" s="94" customFormat="1" ht="11.25">
      <c r="A1026" s="108"/>
      <c r="B1026" s="109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/>
      <c r="AO1026" s="36"/>
      <c r="AP1026" s="36"/>
      <c r="AQ1026" s="36"/>
      <c r="AR1026" s="36"/>
      <c r="AS1026" s="36"/>
      <c r="AT1026" s="36"/>
      <c r="AU1026" s="36"/>
      <c r="AV1026" s="36"/>
      <c r="AW1026" s="36"/>
      <c r="AX1026" s="36"/>
      <c r="AY1026" s="36"/>
      <c r="AZ1026" s="36"/>
      <c r="BA1026" s="36"/>
      <c r="BB1026" s="36"/>
      <c r="BC1026" s="36"/>
    </row>
    <row r="1027" spans="1:55" s="94" customFormat="1" ht="11.25">
      <c r="A1027" s="108"/>
      <c r="B1027" s="109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/>
      <c r="AO1027" s="36"/>
      <c r="AP1027" s="36"/>
      <c r="AQ1027" s="36"/>
      <c r="AR1027" s="36"/>
      <c r="AS1027" s="36"/>
      <c r="AT1027" s="36"/>
      <c r="AU1027" s="36"/>
      <c r="AV1027" s="36"/>
      <c r="AW1027" s="36"/>
      <c r="AX1027" s="36"/>
      <c r="AY1027" s="36"/>
      <c r="AZ1027" s="36"/>
      <c r="BA1027" s="36"/>
      <c r="BB1027" s="36"/>
      <c r="BC1027" s="36"/>
    </row>
    <row r="1028" spans="1:55" s="94" customFormat="1" ht="11.25">
      <c r="A1028" s="108"/>
      <c r="B1028" s="109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/>
      <c r="AO1028" s="36"/>
      <c r="AP1028" s="36"/>
      <c r="AQ1028" s="36"/>
      <c r="AR1028" s="36"/>
      <c r="AS1028" s="36"/>
      <c r="AT1028" s="36"/>
      <c r="AU1028" s="36"/>
      <c r="AV1028" s="36"/>
      <c r="AW1028" s="36"/>
      <c r="AX1028" s="36"/>
      <c r="AY1028" s="36"/>
      <c r="AZ1028" s="36"/>
      <c r="BA1028" s="36"/>
      <c r="BB1028" s="36"/>
      <c r="BC1028" s="36"/>
    </row>
    <row r="1029" spans="1:55" s="94" customFormat="1" ht="11.25">
      <c r="A1029" s="108"/>
      <c r="B1029" s="109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/>
      <c r="AO1029" s="36"/>
      <c r="AP1029" s="36"/>
      <c r="AQ1029" s="36"/>
      <c r="AR1029" s="36"/>
      <c r="AS1029" s="36"/>
      <c r="AT1029" s="36"/>
      <c r="AU1029" s="36"/>
      <c r="AV1029" s="36"/>
      <c r="AW1029" s="36"/>
      <c r="AX1029" s="36"/>
      <c r="AY1029" s="36"/>
      <c r="AZ1029" s="36"/>
      <c r="BA1029" s="36"/>
      <c r="BB1029" s="36"/>
      <c r="BC1029" s="36"/>
    </row>
    <row r="1030" spans="1:55" s="94" customFormat="1" ht="11.25">
      <c r="A1030" s="108"/>
      <c r="B1030" s="109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/>
      <c r="AO1030" s="36"/>
      <c r="AP1030" s="36"/>
      <c r="AQ1030" s="36"/>
      <c r="AR1030" s="36"/>
      <c r="AS1030" s="36"/>
      <c r="AT1030" s="36"/>
      <c r="AU1030" s="36"/>
      <c r="AV1030" s="36"/>
      <c r="AW1030" s="36"/>
      <c r="AX1030" s="36"/>
      <c r="AY1030" s="36"/>
      <c r="AZ1030" s="36"/>
      <c r="BA1030" s="36"/>
      <c r="BB1030" s="36"/>
      <c r="BC1030" s="36"/>
    </row>
    <row r="1031" spans="1:55" s="94" customFormat="1" ht="11.25">
      <c r="A1031" s="108"/>
      <c r="B1031" s="109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F1031" s="36"/>
      <c r="AG1031" s="36"/>
      <c r="AH1031" s="36"/>
      <c r="AI1031" s="36"/>
      <c r="AJ1031" s="36"/>
      <c r="AK1031" s="36"/>
      <c r="AL1031" s="36"/>
      <c r="AM1031" s="36"/>
      <c r="AN1031" s="36"/>
      <c r="AO1031" s="36"/>
      <c r="AP1031" s="36"/>
      <c r="AQ1031" s="36"/>
      <c r="AR1031" s="36"/>
      <c r="AS1031" s="36"/>
      <c r="AT1031" s="36"/>
      <c r="AU1031" s="36"/>
      <c r="AV1031" s="36"/>
      <c r="AW1031" s="36"/>
      <c r="AX1031" s="36"/>
      <c r="AY1031" s="36"/>
      <c r="AZ1031" s="36"/>
      <c r="BA1031" s="36"/>
      <c r="BB1031" s="36"/>
      <c r="BC1031" s="36"/>
    </row>
    <row r="1032" spans="1:55" s="94" customFormat="1" ht="11.25">
      <c r="A1032" s="108"/>
      <c r="B1032" s="109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F1032" s="36"/>
      <c r="AG1032" s="36"/>
      <c r="AH1032" s="36"/>
      <c r="AI1032" s="36"/>
      <c r="AJ1032" s="36"/>
      <c r="AK1032" s="36"/>
      <c r="AL1032" s="36"/>
      <c r="AM1032" s="36"/>
      <c r="AN1032" s="36"/>
      <c r="AO1032" s="36"/>
      <c r="AP1032" s="36"/>
      <c r="AQ1032" s="36"/>
      <c r="AR1032" s="36"/>
      <c r="AS1032" s="36"/>
      <c r="AT1032" s="36"/>
      <c r="AU1032" s="36"/>
      <c r="AV1032" s="36"/>
      <c r="AW1032" s="36"/>
      <c r="AX1032" s="36"/>
      <c r="AY1032" s="36"/>
      <c r="AZ1032" s="36"/>
      <c r="BA1032" s="36"/>
      <c r="BB1032" s="36"/>
      <c r="BC1032" s="36"/>
    </row>
    <row r="1033" spans="1:55" s="94" customFormat="1" ht="11.25">
      <c r="A1033" s="108"/>
      <c r="B1033" s="109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6"/>
      <c r="AG1033" s="36"/>
      <c r="AH1033" s="36"/>
      <c r="AI1033" s="36"/>
      <c r="AJ1033" s="36"/>
      <c r="AK1033" s="36"/>
      <c r="AL1033" s="36"/>
      <c r="AM1033" s="36"/>
      <c r="AN1033" s="36"/>
      <c r="AO1033" s="36"/>
      <c r="AP1033" s="36"/>
      <c r="AQ1033" s="36"/>
      <c r="AR1033" s="36"/>
      <c r="AS1033" s="36"/>
      <c r="AT1033" s="36"/>
      <c r="AU1033" s="36"/>
      <c r="AV1033" s="36"/>
      <c r="AW1033" s="36"/>
      <c r="AX1033" s="36"/>
      <c r="AY1033" s="36"/>
      <c r="AZ1033" s="36"/>
      <c r="BA1033" s="36"/>
      <c r="BB1033" s="36"/>
      <c r="BC1033" s="36"/>
    </row>
    <row r="1034" spans="1:55" s="94" customFormat="1" ht="11.25">
      <c r="A1034" s="108"/>
      <c r="B1034" s="109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  <c r="U1034" s="36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F1034" s="36"/>
      <c r="AG1034" s="36"/>
      <c r="AH1034" s="36"/>
      <c r="AI1034" s="36"/>
      <c r="AJ1034" s="36"/>
      <c r="AK1034" s="36"/>
      <c r="AL1034" s="36"/>
      <c r="AM1034" s="36"/>
      <c r="AN1034" s="36"/>
      <c r="AO1034" s="36"/>
      <c r="AP1034" s="36"/>
      <c r="AQ1034" s="36"/>
      <c r="AR1034" s="36"/>
      <c r="AS1034" s="36"/>
      <c r="AT1034" s="36"/>
      <c r="AU1034" s="36"/>
      <c r="AV1034" s="36"/>
      <c r="AW1034" s="36"/>
      <c r="AX1034" s="36"/>
      <c r="AY1034" s="36"/>
      <c r="AZ1034" s="36"/>
      <c r="BA1034" s="36"/>
      <c r="BB1034" s="36"/>
      <c r="BC1034" s="36"/>
    </row>
    <row r="1035" spans="1:55" s="94" customFormat="1" ht="11.25">
      <c r="A1035" s="108"/>
      <c r="B1035" s="109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F1035" s="36"/>
      <c r="AG1035" s="36"/>
      <c r="AH1035" s="36"/>
      <c r="AI1035" s="36"/>
      <c r="AJ1035" s="36"/>
      <c r="AK1035" s="36"/>
      <c r="AL1035" s="36"/>
      <c r="AM1035" s="36"/>
      <c r="AN1035" s="36"/>
      <c r="AO1035" s="36"/>
      <c r="AP1035" s="36"/>
      <c r="AQ1035" s="36"/>
      <c r="AR1035" s="36"/>
      <c r="AS1035" s="36"/>
      <c r="AT1035" s="36"/>
      <c r="AU1035" s="36"/>
      <c r="AV1035" s="36"/>
      <c r="AW1035" s="36"/>
      <c r="AX1035" s="36"/>
      <c r="AY1035" s="36"/>
      <c r="AZ1035" s="36"/>
      <c r="BA1035" s="36"/>
      <c r="BB1035" s="36"/>
      <c r="BC1035" s="36"/>
    </row>
    <row r="1036" spans="1:55" s="94" customFormat="1" ht="11.25">
      <c r="A1036" s="108"/>
      <c r="B1036" s="109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F1036" s="36"/>
      <c r="AG1036" s="36"/>
      <c r="AH1036" s="36"/>
      <c r="AI1036" s="36"/>
      <c r="AJ1036" s="36"/>
      <c r="AK1036" s="36"/>
      <c r="AL1036" s="36"/>
      <c r="AM1036" s="36"/>
      <c r="AN1036" s="36"/>
      <c r="AO1036" s="36"/>
      <c r="AP1036" s="36"/>
      <c r="AQ1036" s="36"/>
      <c r="AR1036" s="36"/>
      <c r="AS1036" s="36"/>
      <c r="AT1036" s="36"/>
      <c r="AU1036" s="36"/>
      <c r="AV1036" s="36"/>
      <c r="AW1036" s="36"/>
      <c r="AX1036" s="36"/>
      <c r="AY1036" s="36"/>
      <c r="AZ1036" s="36"/>
      <c r="BA1036" s="36"/>
      <c r="BB1036" s="36"/>
      <c r="BC1036" s="36"/>
    </row>
    <row r="1037" spans="1:55" s="94" customFormat="1" ht="11.25">
      <c r="A1037" s="108"/>
      <c r="B1037" s="109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F1037" s="36"/>
      <c r="AG1037" s="36"/>
      <c r="AH1037" s="36"/>
      <c r="AI1037" s="36"/>
      <c r="AJ1037" s="36"/>
      <c r="AK1037" s="36"/>
      <c r="AL1037" s="36"/>
      <c r="AM1037" s="36"/>
      <c r="AN1037" s="36"/>
      <c r="AO1037" s="36"/>
      <c r="AP1037" s="36"/>
      <c r="AQ1037" s="36"/>
      <c r="AR1037" s="36"/>
      <c r="AS1037" s="36"/>
      <c r="AT1037" s="36"/>
      <c r="AU1037" s="36"/>
      <c r="AV1037" s="36"/>
      <c r="AW1037" s="36"/>
      <c r="AX1037" s="36"/>
      <c r="AY1037" s="36"/>
      <c r="AZ1037" s="36"/>
      <c r="BA1037" s="36"/>
      <c r="BB1037" s="36"/>
      <c r="BC1037" s="36"/>
    </row>
    <row r="1038" spans="1:55" s="94" customFormat="1" ht="11.25">
      <c r="A1038" s="108"/>
      <c r="B1038" s="109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  <c r="U1038" s="36"/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6"/>
      <c r="AF1038" s="36"/>
      <c r="AG1038" s="36"/>
      <c r="AH1038" s="36"/>
      <c r="AI1038" s="36"/>
      <c r="AJ1038" s="36"/>
      <c r="AK1038" s="36"/>
      <c r="AL1038" s="36"/>
      <c r="AM1038" s="36"/>
      <c r="AN1038" s="36"/>
      <c r="AO1038" s="36"/>
      <c r="AP1038" s="36"/>
      <c r="AQ1038" s="36"/>
      <c r="AR1038" s="36"/>
      <c r="AS1038" s="36"/>
      <c r="AT1038" s="36"/>
      <c r="AU1038" s="36"/>
      <c r="AV1038" s="36"/>
      <c r="AW1038" s="36"/>
      <c r="AX1038" s="36"/>
      <c r="AY1038" s="36"/>
      <c r="AZ1038" s="36"/>
      <c r="BA1038" s="36"/>
      <c r="BB1038" s="36"/>
      <c r="BC1038" s="36"/>
    </row>
    <row r="1039" spans="1:55" s="94" customFormat="1" ht="11.25">
      <c r="A1039" s="108"/>
      <c r="B1039" s="109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F1039" s="36"/>
      <c r="AG1039" s="36"/>
      <c r="AH1039" s="36"/>
      <c r="AI1039" s="36"/>
      <c r="AJ1039" s="36"/>
      <c r="AK1039" s="36"/>
      <c r="AL1039" s="36"/>
      <c r="AM1039" s="36"/>
      <c r="AN1039" s="36"/>
      <c r="AO1039" s="36"/>
      <c r="AP1039" s="36"/>
      <c r="AQ1039" s="36"/>
      <c r="AR1039" s="36"/>
      <c r="AS1039" s="36"/>
      <c r="AT1039" s="36"/>
      <c r="AU1039" s="36"/>
      <c r="AV1039" s="36"/>
      <c r="AW1039" s="36"/>
      <c r="AX1039" s="36"/>
      <c r="AY1039" s="36"/>
      <c r="AZ1039" s="36"/>
      <c r="BA1039" s="36"/>
      <c r="BB1039" s="36"/>
      <c r="BC1039" s="36"/>
    </row>
    <row r="1040" spans="1:55" s="94" customFormat="1" ht="11.25">
      <c r="A1040" s="108"/>
      <c r="B1040" s="109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F1040" s="36"/>
      <c r="AG1040" s="36"/>
      <c r="AH1040" s="36"/>
      <c r="AI1040" s="36"/>
      <c r="AJ1040" s="36"/>
      <c r="AK1040" s="36"/>
      <c r="AL1040" s="36"/>
      <c r="AM1040" s="36"/>
      <c r="AN1040" s="36"/>
      <c r="AO1040" s="36"/>
      <c r="AP1040" s="36"/>
      <c r="AQ1040" s="36"/>
      <c r="AR1040" s="36"/>
      <c r="AS1040" s="36"/>
      <c r="AT1040" s="36"/>
      <c r="AU1040" s="36"/>
      <c r="AV1040" s="36"/>
      <c r="AW1040" s="36"/>
      <c r="AX1040" s="36"/>
      <c r="AY1040" s="36"/>
      <c r="AZ1040" s="36"/>
      <c r="BA1040" s="36"/>
      <c r="BB1040" s="36"/>
      <c r="BC1040" s="36"/>
    </row>
    <row r="1041" spans="1:55" s="94" customFormat="1" ht="11.25">
      <c r="A1041" s="108"/>
      <c r="B1041" s="109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F1041" s="36"/>
      <c r="AG1041" s="36"/>
      <c r="AH1041" s="36"/>
      <c r="AI1041" s="36"/>
      <c r="AJ1041" s="36"/>
      <c r="AK1041" s="36"/>
      <c r="AL1041" s="36"/>
      <c r="AM1041" s="36"/>
      <c r="AN1041" s="36"/>
      <c r="AO1041" s="36"/>
      <c r="AP1041" s="36"/>
      <c r="AQ1041" s="36"/>
      <c r="AR1041" s="36"/>
      <c r="AS1041" s="36"/>
      <c r="AT1041" s="36"/>
      <c r="AU1041" s="36"/>
      <c r="AV1041" s="36"/>
      <c r="AW1041" s="36"/>
      <c r="AX1041" s="36"/>
      <c r="AY1041" s="36"/>
      <c r="AZ1041" s="36"/>
      <c r="BA1041" s="36"/>
      <c r="BB1041" s="36"/>
      <c r="BC1041" s="36"/>
    </row>
    <row r="1042" spans="1:55" s="94" customFormat="1" ht="11.25">
      <c r="A1042" s="108"/>
      <c r="B1042" s="109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F1042" s="36"/>
      <c r="AG1042" s="36"/>
      <c r="AH1042" s="36"/>
      <c r="AI1042" s="36"/>
      <c r="AJ1042" s="36"/>
      <c r="AK1042" s="36"/>
      <c r="AL1042" s="36"/>
      <c r="AM1042" s="36"/>
      <c r="AN1042" s="36"/>
      <c r="AO1042" s="36"/>
      <c r="AP1042" s="36"/>
      <c r="AQ1042" s="36"/>
      <c r="AR1042" s="36"/>
      <c r="AS1042" s="36"/>
      <c r="AT1042" s="36"/>
      <c r="AU1042" s="36"/>
      <c r="AV1042" s="36"/>
      <c r="AW1042" s="36"/>
      <c r="AX1042" s="36"/>
      <c r="AY1042" s="36"/>
      <c r="AZ1042" s="36"/>
      <c r="BA1042" s="36"/>
      <c r="BB1042" s="36"/>
      <c r="BC1042" s="36"/>
    </row>
    <row r="1043" spans="1:55" s="94" customFormat="1" ht="11.25">
      <c r="A1043" s="108"/>
      <c r="B1043" s="109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F1043" s="36"/>
      <c r="AG1043" s="36"/>
      <c r="AH1043" s="36"/>
      <c r="AI1043" s="36"/>
      <c r="AJ1043" s="36"/>
      <c r="AK1043" s="36"/>
      <c r="AL1043" s="36"/>
      <c r="AM1043" s="36"/>
      <c r="AN1043" s="36"/>
      <c r="AO1043" s="36"/>
      <c r="AP1043" s="36"/>
      <c r="AQ1043" s="36"/>
      <c r="AR1043" s="36"/>
      <c r="AS1043" s="36"/>
      <c r="AT1043" s="36"/>
      <c r="AU1043" s="36"/>
      <c r="AV1043" s="36"/>
      <c r="AW1043" s="36"/>
      <c r="AX1043" s="36"/>
      <c r="AY1043" s="36"/>
      <c r="AZ1043" s="36"/>
      <c r="BA1043" s="36"/>
      <c r="BB1043" s="36"/>
      <c r="BC1043" s="36"/>
    </row>
    <row r="1044" spans="1:55" s="94" customFormat="1" ht="11.25">
      <c r="A1044" s="108"/>
      <c r="B1044" s="109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F1044" s="36"/>
      <c r="AG1044" s="36"/>
      <c r="AH1044" s="36"/>
      <c r="AI1044" s="36"/>
      <c r="AJ1044" s="36"/>
      <c r="AK1044" s="36"/>
      <c r="AL1044" s="36"/>
      <c r="AM1044" s="36"/>
      <c r="AN1044" s="36"/>
      <c r="AO1044" s="36"/>
      <c r="AP1044" s="36"/>
      <c r="AQ1044" s="36"/>
      <c r="AR1044" s="36"/>
      <c r="AS1044" s="36"/>
      <c r="AT1044" s="36"/>
      <c r="AU1044" s="36"/>
      <c r="AV1044" s="36"/>
      <c r="AW1044" s="36"/>
      <c r="AX1044" s="36"/>
      <c r="AY1044" s="36"/>
      <c r="AZ1044" s="36"/>
      <c r="BA1044" s="36"/>
      <c r="BB1044" s="36"/>
      <c r="BC1044" s="36"/>
    </row>
    <row r="1045" spans="1:55" s="94" customFormat="1" ht="11.25">
      <c r="A1045" s="108"/>
      <c r="B1045" s="109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F1045" s="36"/>
      <c r="AG1045" s="36"/>
      <c r="AH1045" s="36"/>
      <c r="AI1045" s="36"/>
      <c r="AJ1045" s="36"/>
      <c r="AK1045" s="36"/>
      <c r="AL1045" s="36"/>
      <c r="AM1045" s="36"/>
      <c r="AN1045" s="36"/>
      <c r="AO1045" s="36"/>
      <c r="AP1045" s="36"/>
      <c r="AQ1045" s="36"/>
      <c r="AR1045" s="36"/>
      <c r="AS1045" s="36"/>
      <c r="AT1045" s="36"/>
      <c r="AU1045" s="36"/>
      <c r="AV1045" s="36"/>
      <c r="AW1045" s="36"/>
      <c r="AX1045" s="36"/>
      <c r="AY1045" s="36"/>
      <c r="AZ1045" s="36"/>
      <c r="BA1045" s="36"/>
      <c r="BB1045" s="36"/>
      <c r="BC1045" s="36"/>
    </row>
    <row r="1046" spans="1:55" s="94" customFormat="1" ht="11.25">
      <c r="A1046" s="108"/>
      <c r="B1046" s="109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F1046" s="36"/>
      <c r="AG1046" s="36"/>
      <c r="AH1046" s="36"/>
      <c r="AI1046" s="36"/>
      <c r="AJ1046" s="36"/>
      <c r="AK1046" s="36"/>
      <c r="AL1046" s="36"/>
      <c r="AM1046" s="36"/>
      <c r="AN1046" s="36"/>
      <c r="AO1046" s="36"/>
      <c r="AP1046" s="36"/>
      <c r="AQ1046" s="36"/>
      <c r="AR1046" s="36"/>
      <c r="AS1046" s="36"/>
      <c r="AT1046" s="36"/>
      <c r="AU1046" s="36"/>
      <c r="AV1046" s="36"/>
      <c r="AW1046" s="36"/>
      <c r="AX1046" s="36"/>
      <c r="AY1046" s="36"/>
      <c r="AZ1046" s="36"/>
      <c r="BA1046" s="36"/>
      <c r="BB1046" s="36"/>
      <c r="BC1046" s="36"/>
    </row>
    <row r="1047" spans="1:55" s="94" customFormat="1" ht="11.25">
      <c r="A1047" s="108"/>
      <c r="B1047" s="109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  <c r="U1047" s="36"/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6"/>
      <c r="AF1047" s="36"/>
      <c r="AG1047" s="36"/>
      <c r="AH1047" s="36"/>
      <c r="AI1047" s="36"/>
      <c r="AJ1047" s="36"/>
      <c r="AK1047" s="36"/>
      <c r="AL1047" s="36"/>
      <c r="AM1047" s="36"/>
      <c r="AN1047" s="36"/>
      <c r="AO1047" s="36"/>
      <c r="AP1047" s="36"/>
      <c r="AQ1047" s="36"/>
      <c r="AR1047" s="36"/>
      <c r="AS1047" s="36"/>
      <c r="AT1047" s="36"/>
      <c r="AU1047" s="36"/>
      <c r="AV1047" s="36"/>
      <c r="AW1047" s="36"/>
      <c r="AX1047" s="36"/>
      <c r="AY1047" s="36"/>
      <c r="AZ1047" s="36"/>
      <c r="BA1047" s="36"/>
      <c r="BB1047" s="36"/>
      <c r="BC1047" s="36"/>
    </row>
    <row r="1048" spans="1:55" s="94" customFormat="1" ht="11.25">
      <c r="A1048" s="108"/>
      <c r="B1048" s="109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F1048" s="36"/>
      <c r="AG1048" s="36"/>
      <c r="AH1048" s="36"/>
      <c r="AI1048" s="36"/>
      <c r="AJ1048" s="36"/>
      <c r="AK1048" s="36"/>
      <c r="AL1048" s="36"/>
      <c r="AM1048" s="36"/>
      <c r="AN1048" s="36"/>
      <c r="AO1048" s="36"/>
      <c r="AP1048" s="36"/>
      <c r="AQ1048" s="36"/>
      <c r="AR1048" s="36"/>
      <c r="AS1048" s="36"/>
      <c r="AT1048" s="36"/>
      <c r="AU1048" s="36"/>
      <c r="AV1048" s="36"/>
      <c r="AW1048" s="36"/>
      <c r="AX1048" s="36"/>
      <c r="AY1048" s="36"/>
      <c r="AZ1048" s="36"/>
      <c r="BA1048" s="36"/>
      <c r="BB1048" s="36"/>
      <c r="BC1048" s="36"/>
    </row>
    <row r="1049" spans="1:55" s="94" customFormat="1" ht="11.25">
      <c r="A1049" s="108"/>
      <c r="B1049" s="109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F1049" s="36"/>
      <c r="AG1049" s="36"/>
      <c r="AH1049" s="36"/>
      <c r="AI1049" s="36"/>
      <c r="AJ1049" s="36"/>
      <c r="AK1049" s="36"/>
      <c r="AL1049" s="36"/>
      <c r="AM1049" s="36"/>
      <c r="AN1049" s="36"/>
      <c r="AO1049" s="36"/>
      <c r="AP1049" s="36"/>
      <c r="AQ1049" s="36"/>
      <c r="AR1049" s="36"/>
      <c r="AS1049" s="36"/>
      <c r="AT1049" s="36"/>
      <c r="AU1049" s="36"/>
      <c r="AV1049" s="36"/>
      <c r="AW1049" s="36"/>
      <c r="AX1049" s="36"/>
      <c r="AY1049" s="36"/>
      <c r="AZ1049" s="36"/>
      <c r="BA1049" s="36"/>
      <c r="BB1049" s="36"/>
      <c r="BC1049" s="36"/>
    </row>
    <row r="1050" spans="1:55" s="94" customFormat="1" ht="11.25">
      <c r="A1050" s="108"/>
      <c r="B1050" s="109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F1050" s="36"/>
      <c r="AG1050" s="36"/>
      <c r="AH1050" s="36"/>
      <c r="AI1050" s="36"/>
      <c r="AJ1050" s="36"/>
      <c r="AK1050" s="36"/>
      <c r="AL1050" s="36"/>
      <c r="AM1050" s="36"/>
      <c r="AN1050" s="36"/>
      <c r="AO1050" s="36"/>
      <c r="AP1050" s="36"/>
      <c r="AQ1050" s="36"/>
      <c r="AR1050" s="36"/>
      <c r="AS1050" s="36"/>
      <c r="AT1050" s="36"/>
      <c r="AU1050" s="36"/>
      <c r="AV1050" s="36"/>
      <c r="AW1050" s="36"/>
      <c r="AX1050" s="36"/>
      <c r="AY1050" s="36"/>
      <c r="AZ1050" s="36"/>
      <c r="BA1050" s="36"/>
      <c r="BB1050" s="36"/>
      <c r="BC1050" s="36"/>
    </row>
    <row r="1051" spans="1:55" s="94" customFormat="1" ht="11.25">
      <c r="A1051" s="108"/>
      <c r="B1051" s="109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  <c r="AG1051" s="36"/>
      <c r="AH1051" s="36"/>
      <c r="AI1051" s="36"/>
      <c r="AJ1051" s="36"/>
      <c r="AK1051" s="36"/>
      <c r="AL1051" s="36"/>
      <c r="AM1051" s="36"/>
      <c r="AN1051" s="36"/>
      <c r="AO1051" s="36"/>
      <c r="AP1051" s="36"/>
      <c r="AQ1051" s="36"/>
      <c r="AR1051" s="36"/>
      <c r="AS1051" s="36"/>
      <c r="AT1051" s="36"/>
      <c r="AU1051" s="36"/>
      <c r="AV1051" s="36"/>
      <c r="AW1051" s="36"/>
      <c r="AX1051" s="36"/>
      <c r="AY1051" s="36"/>
      <c r="AZ1051" s="36"/>
      <c r="BA1051" s="36"/>
      <c r="BB1051" s="36"/>
      <c r="BC1051" s="36"/>
    </row>
    <row r="1052" spans="1:55" s="94" customFormat="1" ht="11.25">
      <c r="A1052" s="108"/>
      <c r="B1052" s="109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F1052" s="36"/>
      <c r="AG1052" s="36"/>
      <c r="AH1052" s="36"/>
      <c r="AI1052" s="36"/>
      <c r="AJ1052" s="36"/>
      <c r="AK1052" s="36"/>
      <c r="AL1052" s="36"/>
      <c r="AM1052" s="36"/>
      <c r="AN1052" s="36"/>
      <c r="AO1052" s="36"/>
      <c r="AP1052" s="36"/>
      <c r="AQ1052" s="36"/>
      <c r="AR1052" s="36"/>
      <c r="AS1052" s="36"/>
      <c r="AT1052" s="36"/>
      <c r="AU1052" s="36"/>
      <c r="AV1052" s="36"/>
      <c r="AW1052" s="36"/>
      <c r="AX1052" s="36"/>
      <c r="AY1052" s="36"/>
      <c r="AZ1052" s="36"/>
      <c r="BA1052" s="36"/>
      <c r="BB1052" s="36"/>
      <c r="BC1052" s="36"/>
    </row>
    <row r="1053" spans="1:55" s="94" customFormat="1" ht="11.25">
      <c r="A1053" s="108"/>
      <c r="B1053" s="109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F1053" s="36"/>
      <c r="AG1053" s="36"/>
      <c r="AH1053" s="36"/>
      <c r="AI1053" s="36"/>
      <c r="AJ1053" s="36"/>
      <c r="AK1053" s="36"/>
      <c r="AL1053" s="36"/>
      <c r="AM1053" s="36"/>
      <c r="AN1053" s="36"/>
      <c r="AO1053" s="36"/>
      <c r="AP1053" s="36"/>
      <c r="AQ1053" s="36"/>
      <c r="AR1053" s="36"/>
      <c r="AS1053" s="36"/>
      <c r="AT1053" s="36"/>
      <c r="AU1053" s="36"/>
      <c r="AV1053" s="36"/>
      <c r="AW1053" s="36"/>
      <c r="AX1053" s="36"/>
      <c r="AY1053" s="36"/>
      <c r="AZ1053" s="36"/>
      <c r="BA1053" s="36"/>
      <c r="BB1053" s="36"/>
      <c r="BC1053" s="36"/>
    </row>
    <row r="1054" spans="1:55" s="94" customFormat="1" ht="11.25">
      <c r="A1054" s="108"/>
      <c r="B1054" s="109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  <c r="U1054" s="36"/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F1054" s="36"/>
      <c r="AG1054" s="36"/>
      <c r="AH1054" s="36"/>
      <c r="AI1054" s="36"/>
      <c r="AJ1054" s="36"/>
      <c r="AK1054" s="36"/>
      <c r="AL1054" s="36"/>
      <c r="AM1054" s="36"/>
      <c r="AN1054" s="36"/>
      <c r="AO1054" s="36"/>
      <c r="AP1054" s="36"/>
      <c r="AQ1054" s="36"/>
      <c r="AR1054" s="36"/>
      <c r="AS1054" s="36"/>
      <c r="AT1054" s="36"/>
      <c r="AU1054" s="36"/>
      <c r="AV1054" s="36"/>
      <c r="AW1054" s="36"/>
      <c r="AX1054" s="36"/>
      <c r="AY1054" s="36"/>
      <c r="AZ1054" s="36"/>
      <c r="BA1054" s="36"/>
      <c r="BB1054" s="36"/>
      <c r="BC1054" s="36"/>
    </row>
    <row r="1055" spans="1:55" s="94" customFormat="1" ht="11.25">
      <c r="A1055" s="108"/>
      <c r="B1055" s="109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F1055" s="36"/>
      <c r="AG1055" s="36"/>
      <c r="AH1055" s="36"/>
      <c r="AI1055" s="36"/>
      <c r="AJ1055" s="36"/>
      <c r="AK1055" s="36"/>
      <c r="AL1055" s="36"/>
      <c r="AM1055" s="36"/>
      <c r="AN1055" s="36"/>
      <c r="AO1055" s="36"/>
      <c r="AP1055" s="36"/>
      <c r="AQ1055" s="36"/>
      <c r="AR1055" s="36"/>
      <c r="AS1055" s="36"/>
      <c r="AT1055" s="36"/>
      <c r="AU1055" s="36"/>
      <c r="AV1055" s="36"/>
      <c r="AW1055" s="36"/>
      <c r="AX1055" s="36"/>
      <c r="AY1055" s="36"/>
      <c r="AZ1055" s="36"/>
      <c r="BA1055" s="36"/>
      <c r="BB1055" s="36"/>
      <c r="BC1055" s="36"/>
    </row>
    <row r="1056" spans="1:55" s="94" customFormat="1" ht="11.25">
      <c r="A1056" s="108"/>
      <c r="B1056" s="109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F1056" s="36"/>
      <c r="AG1056" s="36"/>
      <c r="AH1056" s="36"/>
      <c r="AI1056" s="36"/>
      <c r="AJ1056" s="36"/>
      <c r="AK1056" s="36"/>
      <c r="AL1056" s="36"/>
      <c r="AM1056" s="36"/>
      <c r="AN1056" s="36"/>
      <c r="AO1056" s="36"/>
      <c r="AP1056" s="36"/>
      <c r="AQ1056" s="36"/>
      <c r="AR1056" s="36"/>
      <c r="AS1056" s="36"/>
      <c r="AT1056" s="36"/>
      <c r="AU1056" s="36"/>
      <c r="AV1056" s="36"/>
      <c r="AW1056" s="36"/>
      <c r="AX1056" s="36"/>
      <c r="AY1056" s="36"/>
      <c r="AZ1056" s="36"/>
      <c r="BA1056" s="36"/>
      <c r="BB1056" s="36"/>
      <c r="BC1056" s="36"/>
    </row>
    <row r="1057" spans="1:55" s="94" customFormat="1" ht="11.25">
      <c r="A1057" s="108"/>
      <c r="B1057" s="109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F1057" s="36"/>
      <c r="AG1057" s="36"/>
      <c r="AH1057" s="36"/>
      <c r="AI1057" s="36"/>
      <c r="AJ1057" s="36"/>
      <c r="AK1057" s="36"/>
      <c r="AL1057" s="36"/>
      <c r="AM1057" s="36"/>
      <c r="AN1057" s="36"/>
      <c r="AO1057" s="36"/>
      <c r="AP1057" s="36"/>
      <c r="AQ1057" s="36"/>
      <c r="AR1057" s="36"/>
      <c r="AS1057" s="36"/>
      <c r="AT1057" s="36"/>
      <c r="AU1057" s="36"/>
      <c r="AV1057" s="36"/>
      <c r="AW1057" s="36"/>
      <c r="AX1057" s="36"/>
      <c r="AY1057" s="36"/>
      <c r="AZ1057" s="36"/>
      <c r="BA1057" s="36"/>
      <c r="BB1057" s="36"/>
      <c r="BC1057" s="36"/>
    </row>
    <row r="1058" spans="1:55" s="94" customFormat="1" ht="11.25">
      <c r="A1058" s="108"/>
      <c r="B1058" s="109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F1058" s="36"/>
      <c r="AG1058" s="36"/>
      <c r="AH1058" s="36"/>
      <c r="AI1058" s="36"/>
      <c r="AJ1058" s="36"/>
      <c r="AK1058" s="36"/>
      <c r="AL1058" s="36"/>
      <c r="AM1058" s="36"/>
      <c r="AN1058" s="36"/>
      <c r="AO1058" s="36"/>
      <c r="AP1058" s="36"/>
      <c r="AQ1058" s="36"/>
      <c r="AR1058" s="36"/>
      <c r="AS1058" s="36"/>
      <c r="AT1058" s="36"/>
      <c r="AU1058" s="36"/>
      <c r="AV1058" s="36"/>
      <c r="AW1058" s="36"/>
      <c r="AX1058" s="36"/>
      <c r="AY1058" s="36"/>
      <c r="AZ1058" s="36"/>
      <c r="BA1058" s="36"/>
      <c r="BB1058" s="36"/>
      <c r="BC1058" s="36"/>
    </row>
    <row r="1059" spans="1:55" s="94" customFormat="1" ht="11.25">
      <c r="A1059" s="108"/>
      <c r="B1059" s="109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F1059" s="36"/>
      <c r="AG1059" s="36"/>
      <c r="AH1059" s="36"/>
      <c r="AI1059" s="36"/>
      <c r="AJ1059" s="36"/>
      <c r="AK1059" s="36"/>
      <c r="AL1059" s="36"/>
      <c r="AM1059" s="36"/>
      <c r="AN1059" s="36"/>
      <c r="AO1059" s="36"/>
      <c r="AP1059" s="36"/>
      <c r="AQ1059" s="36"/>
      <c r="AR1059" s="36"/>
      <c r="AS1059" s="36"/>
      <c r="AT1059" s="36"/>
      <c r="AU1059" s="36"/>
      <c r="AV1059" s="36"/>
      <c r="AW1059" s="36"/>
      <c r="AX1059" s="36"/>
      <c r="AY1059" s="36"/>
      <c r="AZ1059" s="36"/>
      <c r="BA1059" s="36"/>
      <c r="BB1059" s="36"/>
      <c r="BC1059" s="36"/>
    </row>
    <row r="1060" spans="1:55" s="94" customFormat="1" ht="11.25">
      <c r="A1060" s="108"/>
      <c r="B1060" s="109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F1060" s="36"/>
      <c r="AG1060" s="36"/>
      <c r="AH1060" s="36"/>
      <c r="AI1060" s="36"/>
      <c r="AJ1060" s="36"/>
      <c r="AK1060" s="36"/>
      <c r="AL1060" s="36"/>
      <c r="AM1060" s="36"/>
      <c r="AN1060" s="36"/>
      <c r="AO1060" s="36"/>
      <c r="AP1060" s="36"/>
      <c r="AQ1060" s="36"/>
      <c r="AR1060" s="36"/>
      <c r="AS1060" s="36"/>
      <c r="AT1060" s="36"/>
      <c r="AU1060" s="36"/>
      <c r="AV1060" s="36"/>
      <c r="AW1060" s="36"/>
      <c r="AX1060" s="36"/>
      <c r="AY1060" s="36"/>
      <c r="AZ1060" s="36"/>
      <c r="BA1060" s="36"/>
      <c r="BB1060" s="36"/>
      <c r="BC1060" s="36"/>
    </row>
    <row r="1061" spans="1:55" s="94" customFormat="1" ht="11.25">
      <c r="A1061" s="108"/>
      <c r="B1061" s="109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F1061" s="36"/>
      <c r="AG1061" s="36"/>
      <c r="AH1061" s="36"/>
      <c r="AI1061" s="36"/>
      <c r="AJ1061" s="36"/>
      <c r="AK1061" s="36"/>
      <c r="AL1061" s="36"/>
      <c r="AM1061" s="36"/>
      <c r="AN1061" s="36"/>
      <c r="AO1061" s="36"/>
      <c r="AP1061" s="36"/>
      <c r="AQ1061" s="36"/>
      <c r="AR1061" s="36"/>
      <c r="AS1061" s="36"/>
      <c r="AT1061" s="36"/>
      <c r="AU1061" s="36"/>
      <c r="AV1061" s="36"/>
      <c r="AW1061" s="36"/>
      <c r="AX1061" s="36"/>
      <c r="AY1061" s="36"/>
      <c r="AZ1061" s="36"/>
      <c r="BA1061" s="36"/>
      <c r="BB1061" s="36"/>
      <c r="BC1061" s="36"/>
    </row>
    <row r="1062" spans="1:55" s="94" customFormat="1" ht="11.25">
      <c r="A1062" s="108"/>
      <c r="B1062" s="109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F1062" s="36"/>
      <c r="AG1062" s="36"/>
      <c r="AH1062" s="36"/>
      <c r="AI1062" s="36"/>
      <c r="AJ1062" s="36"/>
      <c r="AK1062" s="36"/>
      <c r="AL1062" s="36"/>
      <c r="AM1062" s="36"/>
      <c r="AN1062" s="36"/>
      <c r="AO1062" s="36"/>
      <c r="AP1062" s="36"/>
      <c r="AQ1062" s="36"/>
      <c r="AR1062" s="36"/>
      <c r="AS1062" s="36"/>
      <c r="AT1062" s="36"/>
      <c r="AU1062" s="36"/>
      <c r="AV1062" s="36"/>
      <c r="AW1062" s="36"/>
      <c r="AX1062" s="36"/>
      <c r="AY1062" s="36"/>
      <c r="AZ1062" s="36"/>
      <c r="BA1062" s="36"/>
      <c r="BB1062" s="36"/>
      <c r="BC1062" s="36"/>
    </row>
    <row r="1063" spans="1:55" s="94" customFormat="1" ht="11.25">
      <c r="A1063" s="108"/>
      <c r="B1063" s="109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F1063" s="36"/>
      <c r="AG1063" s="36"/>
      <c r="AH1063" s="36"/>
      <c r="AI1063" s="36"/>
      <c r="AJ1063" s="36"/>
      <c r="AK1063" s="36"/>
      <c r="AL1063" s="36"/>
      <c r="AM1063" s="36"/>
      <c r="AN1063" s="36"/>
      <c r="AO1063" s="36"/>
      <c r="AP1063" s="36"/>
      <c r="AQ1063" s="36"/>
      <c r="AR1063" s="36"/>
      <c r="AS1063" s="36"/>
      <c r="AT1063" s="36"/>
      <c r="AU1063" s="36"/>
      <c r="AV1063" s="36"/>
      <c r="AW1063" s="36"/>
      <c r="AX1063" s="36"/>
      <c r="AY1063" s="36"/>
      <c r="AZ1063" s="36"/>
      <c r="BA1063" s="36"/>
      <c r="BB1063" s="36"/>
      <c r="BC1063" s="36"/>
    </row>
    <row r="1064" spans="1:55" s="94" customFormat="1" ht="11.25">
      <c r="A1064" s="108"/>
      <c r="B1064" s="109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  <c r="U1064" s="36"/>
      <c r="V1064" s="36"/>
      <c r="W1064" s="36"/>
      <c r="X1064" s="36"/>
      <c r="Y1064" s="36"/>
      <c r="Z1064" s="36"/>
      <c r="AA1064" s="36"/>
      <c r="AB1064" s="36"/>
      <c r="AC1064" s="36"/>
      <c r="AD1064" s="36"/>
      <c r="AE1064" s="36"/>
      <c r="AF1064" s="36"/>
      <c r="AG1064" s="36"/>
      <c r="AH1064" s="36"/>
      <c r="AI1064" s="36"/>
      <c r="AJ1064" s="36"/>
      <c r="AK1064" s="36"/>
      <c r="AL1064" s="36"/>
      <c r="AM1064" s="36"/>
      <c r="AN1064" s="36"/>
      <c r="AO1064" s="36"/>
      <c r="AP1064" s="36"/>
      <c r="AQ1064" s="36"/>
      <c r="AR1064" s="36"/>
      <c r="AS1064" s="36"/>
      <c r="AT1064" s="36"/>
      <c r="AU1064" s="36"/>
      <c r="AV1064" s="36"/>
      <c r="AW1064" s="36"/>
      <c r="AX1064" s="36"/>
      <c r="AY1064" s="36"/>
      <c r="AZ1064" s="36"/>
      <c r="BA1064" s="36"/>
      <c r="BB1064" s="36"/>
      <c r="BC1064" s="36"/>
    </row>
    <row r="1065" spans="1:55" s="94" customFormat="1" ht="11.25">
      <c r="A1065" s="108"/>
      <c r="B1065" s="109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  <c r="U1065" s="36"/>
      <c r="V1065" s="36"/>
      <c r="W1065" s="36"/>
      <c r="X1065" s="36"/>
      <c r="Y1065" s="36"/>
      <c r="Z1065" s="36"/>
      <c r="AA1065" s="36"/>
      <c r="AB1065" s="36"/>
      <c r="AC1065" s="36"/>
      <c r="AD1065" s="36"/>
      <c r="AE1065" s="36"/>
      <c r="AF1065" s="36"/>
      <c r="AG1065" s="36"/>
      <c r="AH1065" s="36"/>
      <c r="AI1065" s="36"/>
      <c r="AJ1065" s="36"/>
      <c r="AK1065" s="36"/>
      <c r="AL1065" s="36"/>
      <c r="AM1065" s="36"/>
      <c r="AN1065" s="36"/>
      <c r="AO1065" s="36"/>
      <c r="AP1065" s="36"/>
      <c r="AQ1065" s="36"/>
      <c r="AR1065" s="36"/>
      <c r="AS1065" s="36"/>
      <c r="AT1065" s="36"/>
      <c r="AU1065" s="36"/>
      <c r="AV1065" s="36"/>
      <c r="AW1065" s="36"/>
      <c r="AX1065" s="36"/>
      <c r="AY1065" s="36"/>
      <c r="AZ1065" s="36"/>
      <c r="BA1065" s="36"/>
      <c r="BB1065" s="36"/>
      <c r="BC1065" s="36"/>
    </row>
    <row r="1066" spans="1:55" s="94" customFormat="1" ht="11.25">
      <c r="A1066" s="108"/>
      <c r="B1066" s="109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  <c r="U1066" s="36"/>
      <c r="V1066" s="36"/>
      <c r="W1066" s="36"/>
      <c r="X1066" s="36"/>
      <c r="Y1066" s="36"/>
      <c r="Z1066" s="36"/>
      <c r="AA1066" s="36"/>
      <c r="AB1066" s="36"/>
      <c r="AC1066" s="36"/>
      <c r="AD1066" s="36"/>
      <c r="AE1066" s="36"/>
      <c r="AF1066" s="36"/>
      <c r="AG1066" s="36"/>
      <c r="AH1066" s="36"/>
      <c r="AI1066" s="36"/>
      <c r="AJ1066" s="36"/>
      <c r="AK1066" s="36"/>
      <c r="AL1066" s="36"/>
      <c r="AM1066" s="36"/>
      <c r="AN1066" s="36"/>
      <c r="AO1066" s="36"/>
      <c r="AP1066" s="36"/>
      <c r="AQ1066" s="36"/>
      <c r="AR1066" s="36"/>
      <c r="AS1066" s="36"/>
      <c r="AT1066" s="36"/>
      <c r="AU1066" s="36"/>
      <c r="AV1066" s="36"/>
      <c r="AW1066" s="36"/>
      <c r="AX1066" s="36"/>
      <c r="AY1066" s="36"/>
      <c r="AZ1066" s="36"/>
      <c r="BA1066" s="36"/>
      <c r="BB1066" s="36"/>
      <c r="BC1066" s="36"/>
    </row>
    <row r="1067" spans="1:55" s="94" customFormat="1" ht="11.25">
      <c r="A1067" s="108"/>
      <c r="B1067" s="109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  <c r="U1067" s="36"/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F1067" s="36"/>
      <c r="AG1067" s="36"/>
      <c r="AH1067" s="36"/>
      <c r="AI1067" s="36"/>
      <c r="AJ1067" s="36"/>
      <c r="AK1067" s="36"/>
      <c r="AL1067" s="36"/>
      <c r="AM1067" s="36"/>
      <c r="AN1067" s="36"/>
      <c r="AO1067" s="36"/>
      <c r="AP1067" s="36"/>
      <c r="AQ1067" s="36"/>
      <c r="AR1067" s="36"/>
      <c r="AS1067" s="36"/>
      <c r="AT1067" s="36"/>
      <c r="AU1067" s="36"/>
      <c r="AV1067" s="36"/>
      <c r="AW1067" s="36"/>
      <c r="AX1067" s="36"/>
      <c r="AY1067" s="36"/>
      <c r="AZ1067" s="36"/>
      <c r="BA1067" s="36"/>
      <c r="BB1067" s="36"/>
      <c r="BC1067" s="36"/>
    </row>
    <row r="1068" spans="1:55" s="94" customFormat="1" ht="11.25">
      <c r="A1068" s="108"/>
      <c r="B1068" s="109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F1068" s="36"/>
      <c r="AG1068" s="36"/>
      <c r="AH1068" s="36"/>
      <c r="AI1068" s="36"/>
      <c r="AJ1068" s="36"/>
      <c r="AK1068" s="36"/>
      <c r="AL1068" s="36"/>
      <c r="AM1068" s="36"/>
      <c r="AN1068" s="36"/>
      <c r="AO1068" s="36"/>
      <c r="AP1068" s="36"/>
      <c r="AQ1068" s="36"/>
      <c r="AR1068" s="36"/>
      <c r="AS1068" s="36"/>
      <c r="AT1068" s="36"/>
      <c r="AU1068" s="36"/>
      <c r="AV1068" s="36"/>
      <c r="AW1068" s="36"/>
      <c r="AX1068" s="36"/>
      <c r="AY1068" s="36"/>
      <c r="AZ1068" s="36"/>
      <c r="BA1068" s="36"/>
      <c r="BB1068" s="36"/>
      <c r="BC1068" s="36"/>
    </row>
    <row r="1069" spans="1:55" s="94" customFormat="1" ht="11.25">
      <c r="A1069" s="108"/>
      <c r="B1069" s="109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F1069" s="36"/>
      <c r="AG1069" s="36"/>
      <c r="AH1069" s="36"/>
      <c r="AI1069" s="36"/>
      <c r="AJ1069" s="36"/>
      <c r="AK1069" s="36"/>
      <c r="AL1069" s="36"/>
      <c r="AM1069" s="36"/>
      <c r="AN1069" s="36"/>
      <c r="AO1069" s="36"/>
      <c r="AP1069" s="36"/>
      <c r="AQ1069" s="36"/>
      <c r="AR1069" s="36"/>
      <c r="AS1069" s="36"/>
      <c r="AT1069" s="36"/>
      <c r="AU1069" s="36"/>
      <c r="AV1069" s="36"/>
      <c r="AW1069" s="36"/>
      <c r="AX1069" s="36"/>
      <c r="AY1069" s="36"/>
      <c r="AZ1069" s="36"/>
      <c r="BA1069" s="36"/>
      <c r="BB1069" s="36"/>
      <c r="BC1069" s="36"/>
    </row>
    <row r="1070" spans="1:55" s="94" customFormat="1" ht="11.25">
      <c r="A1070" s="108"/>
      <c r="B1070" s="109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F1070" s="36"/>
      <c r="AG1070" s="36"/>
      <c r="AH1070" s="36"/>
      <c r="AI1070" s="36"/>
      <c r="AJ1070" s="36"/>
      <c r="AK1070" s="36"/>
      <c r="AL1070" s="36"/>
      <c r="AM1070" s="36"/>
      <c r="AN1070" s="36"/>
      <c r="AO1070" s="36"/>
      <c r="AP1070" s="36"/>
      <c r="AQ1070" s="36"/>
      <c r="AR1070" s="36"/>
      <c r="AS1070" s="36"/>
      <c r="AT1070" s="36"/>
      <c r="AU1070" s="36"/>
      <c r="AV1070" s="36"/>
      <c r="AW1070" s="36"/>
      <c r="AX1070" s="36"/>
      <c r="AY1070" s="36"/>
      <c r="AZ1070" s="36"/>
      <c r="BA1070" s="36"/>
      <c r="BB1070" s="36"/>
      <c r="BC1070" s="36"/>
    </row>
    <row r="1071" spans="1:55" s="94" customFormat="1" ht="11.25">
      <c r="A1071" s="108"/>
      <c r="B1071" s="109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F1071" s="36"/>
      <c r="AG1071" s="36"/>
      <c r="AH1071" s="36"/>
      <c r="AI1071" s="36"/>
      <c r="AJ1071" s="36"/>
      <c r="AK1071" s="36"/>
      <c r="AL1071" s="36"/>
      <c r="AM1071" s="36"/>
      <c r="AN1071" s="36"/>
      <c r="AO1071" s="36"/>
      <c r="AP1071" s="36"/>
      <c r="AQ1071" s="36"/>
      <c r="AR1071" s="36"/>
      <c r="AS1071" s="36"/>
      <c r="AT1071" s="36"/>
      <c r="AU1071" s="36"/>
      <c r="AV1071" s="36"/>
      <c r="AW1071" s="36"/>
      <c r="AX1071" s="36"/>
      <c r="AY1071" s="36"/>
      <c r="AZ1071" s="36"/>
      <c r="BA1071" s="36"/>
      <c r="BB1071" s="36"/>
      <c r="BC1071" s="36"/>
    </row>
    <row r="1072" spans="1:55" s="94" customFormat="1" ht="11.25">
      <c r="A1072" s="108"/>
      <c r="B1072" s="109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F1072" s="36"/>
      <c r="AG1072" s="36"/>
      <c r="AH1072" s="36"/>
      <c r="AI1072" s="36"/>
      <c r="AJ1072" s="36"/>
      <c r="AK1072" s="36"/>
      <c r="AL1072" s="36"/>
      <c r="AM1072" s="36"/>
      <c r="AN1072" s="36"/>
      <c r="AO1072" s="36"/>
      <c r="AP1072" s="36"/>
      <c r="AQ1072" s="36"/>
      <c r="AR1072" s="36"/>
      <c r="AS1072" s="36"/>
      <c r="AT1072" s="36"/>
      <c r="AU1072" s="36"/>
      <c r="AV1072" s="36"/>
      <c r="AW1072" s="36"/>
      <c r="AX1072" s="36"/>
      <c r="AY1072" s="36"/>
      <c r="AZ1072" s="36"/>
      <c r="BA1072" s="36"/>
      <c r="BB1072" s="36"/>
      <c r="BC1072" s="36"/>
    </row>
    <row r="1073" spans="1:55" s="94" customFormat="1" ht="11.25">
      <c r="A1073" s="108"/>
      <c r="B1073" s="109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F1073" s="36"/>
      <c r="AG1073" s="36"/>
      <c r="AH1073" s="36"/>
      <c r="AI1073" s="36"/>
      <c r="AJ1073" s="36"/>
      <c r="AK1073" s="36"/>
      <c r="AL1073" s="36"/>
      <c r="AM1073" s="36"/>
      <c r="AN1073" s="36"/>
      <c r="AO1073" s="36"/>
      <c r="AP1073" s="36"/>
      <c r="AQ1073" s="36"/>
      <c r="AR1073" s="36"/>
      <c r="AS1073" s="36"/>
      <c r="AT1073" s="36"/>
      <c r="AU1073" s="36"/>
      <c r="AV1073" s="36"/>
      <c r="AW1073" s="36"/>
      <c r="AX1073" s="36"/>
      <c r="AY1073" s="36"/>
      <c r="AZ1073" s="36"/>
      <c r="BA1073" s="36"/>
      <c r="BB1073" s="36"/>
      <c r="BC1073" s="36"/>
    </row>
    <row r="1074" spans="1:55" s="94" customFormat="1" ht="11.25">
      <c r="A1074" s="108"/>
      <c r="B1074" s="109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  <c r="U1074" s="36"/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6"/>
      <c r="AF1074" s="36"/>
      <c r="AG1074" s="36"/>
      <c r="AH1074" s="36"/>
      <c r="AI1074" s="36"/>
      <c r="AJ1074" s="36"/>
      <c r="AK1074" s="36"/>
      <c r="AL1074" s="36"/>
      <c r="AM1074" s="36"/>
      <c r="AN1074" s="36"/>
      <c r="AO1074" s="36"/>
      <c r="AP1074" s="36"/>
      <c r="AQ1074" s="36"/>
      <c r="AR1074" s="36"/>
      <c r="AS1074" s="36"/>
      <c r="AT1074" s="36"/>
      <c r="AU1074" s="36"/>
      <c r="AV1074" s="36"/>
      <c r="AW1074" s="36"/>
      <c r="AX1074" s="36"/>
      <c r="AY1074" s="36"/>
      <c r="AZ1074" s="36"/>
      <c r="BA1074" s="36"/>
      <c r="BB1074" s="36"/>
      <c r="BC1074" s="36"/>
    </row>
    <row r="1075" spans="1:55" s="94" customFormat="1" ht="11.25">
      <c r="A1075" s="108"/>
      <c r="B1075" s="109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  <c r="U1075" s="36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F1075" s="36"/>
      <c r="AG1075" s="36"/>
      <c r="AH1075" s="36"/>
      <c r="AI1075" s="36"/>
      <c r="AJ1075" s="36"/>
      <c r="AK1075" s="36"/>
      <c r="AL1075" s="36"/>
      <c r="AM1075" s="36"/>
      <c r="AN1075" s="36"/>
      <c r="AO1075" s="36"/>
      <c r="AP1075" s="36"/>
      <c r="AQ1075" s="36"/>
      <c r="AR1075" s="36"/>
      <c r="AS1075" s="36"/>
      <c r="AT1075" s="36"/>
      <c r="AU1075" s="36"/>
      <c r="AV1075" s="36"/>
      <c r="AW1075" s="36"/>
      <c r="AX1075" s="36"/>
      <c r="AY1075" s="36"/>
      <c r="AZ1075" s="36"/>
      <c r="BA1075" s="36"/>
      <c r="BB1075" s="36"/>
      <c r="BC1075" s="36"/>
    </row>
    <row r="1076" spans="1:55" s="94" customFormat="1" ht="11.25">
      <c r="A1076" s="108"/>
      <c r="B1076" s="109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F1076" s="36"/>
      <c r="AG1076" s="36"/>
      <c r="AH1076" s="36"/>
      <c r="AI1076" s="36"/>
      <c r="AJ1076" s="36"/>
      <c r="AK1076" s="36"/>
      <c r="AL1076" s="36"/>
      <c r="AM1076" s="36"/>
      <c r="AN1076" s="36"/>
      <c r="AO1076" s="36"/>
      <c r="AP1076" s="36"/>
      <c r="AQ1076" s="36"/>
      <c r="AR1076" s="36"/>
      <c r="AS1076" s="36"/>
      <c r="AT1076" s="36"/>
      <c r="AU1076" s="36"/>
      <c r="AV1076" s="36"/>
      <c r="AW1076" s="36"/>
      <c r="AX1076" s="36"/>
      <c r="AY1076" s="36"/>
      <c r="AZ1076" s="36"/>
      <c r="BA1076" s="36"/>
      <c r="BB1076" s="36"/>
      <c r="BC1076" s="36"/>
    </row>
    <row r="1077" spans="1:55" s="94" customFormat="1" ht="11.25">
      <c r="A1077" s="108"/>
      <c r="B1077" s="109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F1077" s="36"/>
      <c r="AG1077" s="36"/>
      <c r="AH1077" s="36"/>
      <c r="AI1077" s="36"/>
      <c r="AJ1077" s="36"/>
      <c r="AK1077" s="36"/>
      <c r="AL1077" s="36"/>
      <c r="AM1077" s="36"/>
      <c r="AN1077" s="36"/>
      <c r="AO1077" s="36"/>
      <c r="AP1077" s="36"/>
      <c r="AQ1077" s="36"/>
      <c r="AR1077" s="36"/>
      <c r="AS1077" s="36"/>
      <c r="AT1077" s="36"/>
      <c r="AU1077" s="36"/>
      <c r="AV1077" s="36"/>
      <c r="AW1077" s="36"/>
      <c r="AX1077" s="36"/>
      <c r="AY1077" s="36"/>
      <c r="AZ1077" s="36"/>
      <c r="BA1077" s="36"/>
      <c r="BB1077" s="36"/>
      <c r="BC1077" s="36"/>
    </row>
    <row r="1078" spans="1:55" s="94" customFormat="1" ht="11.25">
      <c r="A1078" s="108"/>
      <c r="B1078" s="109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F1078" s="36"/>
      <c r="AG1078" s="36"/>
      <c r="AH1078" s="36"/>
      <c r="AI1078" s="36"/>
      <c r="AJ1078" s="36"/>
      <c r="AK1078" s="36"/>
      <c r="AL1078" s="36"/>
      <c r="AM1078" s="36"/>
      <c r="AN1078" s="36"/>
      <c r="AO1078" s="36"/>
      <c r="AP1078" s="36"/>
      <c r="AQ1078" s="36"/>
      <c r="AR1078" s="36"/>
      <c r="AS1078" s="36"/>
      <c r="AT1078" s="36"/>
      <c r="AU1078" s="36"/>
      <c r="AV1078" s="36"/>
      <c r="AW1078" s="36"/>
      <c r="AX1078" s="36"/>
      <c r="AY1078" s="36"/>
      <c r="AZ1078" s="36"/>
      <c r="BA1078" s="36"/>
      <c r="BB1078" s="36"/>
      <c r="BC1078" s="36"/>
    </row>
    <row r="1079" spans="1:55" s="94" customFormat="1" ht="11.25">
      <c r="A1079" s="108"/>
      <c r="B1079" s="109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F1079" s="36"/>
      <c r="AG1079" s="36"/>
      <c r="AH1079" s="36"/>
      <c r="AI1079" s="36"/>
      <c r="AJ1079" s="36"/>
      <c r="AK1079" s="36"/>
      <c r="AL1079" s="36"/>
      <c r="AM1079" s="36"/>
      <c r="AN1079" s="36"/>
      <c r="AO1079" s="36"/>
      <c r="AP1079" s="36"/>
      <c r="AQ1079" s="36"/>
      <c r="AR1079" s="36"/>
      <c r="AS1079" s="36"/>
      <c r="AT1079" s="36"/>
      <c r="AU1079" s="36"/>
      <c r="AV1079" s="36"/>
      <c r="AW1079" s="36"/>
      <c r="AX1079" s="36"/>
      <c r="AY1079" s="36"/>
      <c r="AZ1079" s="36"/>
      <c r="BA1079" s="36"/>
      <c r="BB1079" s="36"/>
      <c r="BC1079" s="36"/>
    </row>
    <row r="1080" spans="1:55" s="94" customFormat="1" ht="11.25">
      <c r="A1080" s="108"/>
      <c r="B1080" s="109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F1080" s="36"/>
      <c r="AG1080" s="36"/>
      <c r="AH1080" s="36"/>
      <c r="AI1080" s="36"/>
      <c r="AJ1080" s="36"/>
      <c r="AK1080" s="36"/>
      <c r="AL1080" s="36"/>
      <c r="AM1080" s="36"/>
      <c r="AN1080" s="36"/>
      <c r="AO1080" s="36"/>
      <c r="AP1080" s="36"/>
      <c r="AQ1080" s="36"/>
      <c r="AR1080" s="36"/>
      <c r="AS1080" s="36"/>
      <c r="AT1080" s="36"/>
      <c r="AU1080" s="36"/>
      <c r="AV1080" s="36"/>
      <c r="AW1080" s="36"/>
      <c r="AX1080" s="36"/>
      <c r="AY1080" s="36"/>
      <c r="AZ1080" s="36"/>
      <c r="BA1080" s="36"/>
      <c r="BB1080" s="36"/>
      <c r="BC1080" s="36"/>
    </row>
    <row r="1081" spans="1:55" s="94" customFormat="1" ht="11.25">
      <c r="A1081" s="108"/>
      <c r="B1081" s="109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F1081" s="36"/>
      <c r="AG1081" s="36"/>
      <c r="AH1081" s="36"/>
      <c r="AI1081" s="36"/>
      <c r="AJ1081" s="36"/>
      <c r="AK1081" s="36"/>
      <c r="AL1081" s="36"/>
      <c r="AM1081" s="36"/>
      <c r="AN1081" s="36"/>
      <c r="AO1081" s="36"/>
      <c r="AP1081" s="36"/>
      <c r="AQ1081" s="36"/>
      <c r="AR1081" s="36"/>
      <c r="AS1081" s="36"/>
      <c r="AT1081" s="36"/>
      <c r="AU1081" s="36"/>
      <c r="AV1081" s="36"/>
      <c r="AW1081" s="36"/>
      <c r="AX1081" s="36"/>
      <c r="AY1081" s="36"/>
      <c r="AZ1081" s="36"/>
      <c r="BA1081" s="36"/>
      <c r="BB1081" s="36"/>
      <c r="BC1081" s="36"/>
    </row>
    <row r="1082" spans="1:55" s="94" customFormat="1" ht="11.25">
      <c r="A1082" s="108"/>
      <c r="B1082" s="109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F1082" s="36"/>
      <c r="AG1082" s="36"/>
      <c r="AH1082" s="36"/>
      <c r="AI1082" s="36"/>
      <c r="AJ1082" s="36"/>
      <c r="AK1082" s="36"/>
      <c r="AL1082" s="36"/>
      <c r="AM1082" s="36"/>
      <c r="AN1082" s="36"/>
      <c r="AO1082" s="36"/>
      <c r="AP1082" s="36"/>
      <c r="AQ1082" s="36"/>
      <c r="AR1082" s="36"/>
      <c r="AS1082" s="36"/>
      <c r="AT1082" s="36"/>
      <c r="AU1082" s="36"/>
      <c r="AV1082" s="36"/>
      <c r="AW1082" s="36"/>
      <c r="AX1082" s="36"/>
      <c r="AY1082" s="36"/>
      <c r="AZ1082" s="36"/>
      <c r="BA1082" s="36"/>
      <c r="BB1082" s="36"/>
      <c r="BC1082" s="36"/>
    </row>
    <row r="1083" spans="1:55" s="94" customFormat="1" ht="11.25">
      <c r="A1083" s="108"/>
      <c r="B1083" s="109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F1083" s="36"/>
      <c r="AG1083" s="36"/>
      <c r="AH1083" s="36"/>
      <c r="AI1083" s="36"/>
      <c r="AJ1083" s="36"/>
      <c r="AK1083" s="36"/>
      <c r="AL1083" s="36"/>
      <c r="AM1083" s="36"/>
      <c r="AN1083" s="36"/>
      <c r="AO1083" s="36"/>
      <c r="AP1083" s="36"/>
      <c r="AQ1083" s="36"/>
      <c r="AR1083" s="36"/>
      <c r="AS1083" s="36"/>
      <c r="AT1083" s="36"/>
      <c r="AU1083" s="36"/>
      <c r="AV1083" s="36"/>
      <c r="AW1083" s="36"/>
      <c r="AX1083" s="36"/>
      <c r="AY1083" s="36"/>
      <c r="AZ1083" s="36"/>
      <c r="BA1083" s="36"/>
      <c r="BB1083" s="36"/>
      <c r="BC1083" s="36"/>
    </row>
    <row r="1084" spans="1:55" s="94" customFormat="1" ht="11.25">
      <c r="A1084" s="108"/>
      <c r="B1084" s="109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F1084" s="36"/>
      <c r="AG1084" s="36"/>
      <c r="AH1084" s="36"/>
      <c r="AI1084" s="36"/>
      <c r="AJ1084" s="36"/>
      <c r="AK1084" s="36"/>
      <c r="AL1084" s="36"/>
      <c r="AM1084" s="36"/>
      <c r="AN1084" s="36"/>
      <c r="AO1084" s="36"/>
      <c r="AP1084" s="36"/>
      <c r="AQ1084" s="36"/>
      <c r="AR1084" s="36"/>
      <c r="AS1084" s="36"/>
      <c r="AT1084" s="36"/>
      <c r="AU1084" s="36"/>
      <c r="AV1084" s="36"/>
      <c r="AW1084" s="36"/>
      <c r="AX1084" s="36"/>
      <c r="AY1084" s="36"/>
      <c r="AZ1084" s="36"/>
      <c r="BA1084" s="36"/>
      <c r="BB1084" s="36"/>
      <c r="BC1084" s="36"/>
    </row>
    <row r="1085" spans="1:55" s="94" customFormat="1" ht="11.25">
      <c r="A1085" s="108"/>
      <c r="B1085" s="109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  <c r="AG1085" s="36"/>
      <c r="AH1085" s="36"/>
      <c r="AI1085" s="36"/>
      <c r="AJ1085" s="36"/>
      <c r="AK1085" s="36"/>
      <c r="AL1085" s="36"/>
      <c r="AM1085" s="36"/>
      <c r="AN1085" s="36"/>
      <c r="AO1085" s="36"/>
      <c r="AP1085" s="36"/>
      <c r="AQ1085" s="36"/>
      <c r="AR1085" s="36"/>
      <c r="AS1085" s="36"/>
      <c r="AT1085" s="36"/>
      <c r="AU1085" s="36"/>
      <c r="AV1085" s="36"/>
      <c r="AW1085" s="36"/>
      <c r="AX1085" s="36"/>
      <c r="AY1085" s="36"/>
      <c r="AZ1085" s="36"/>
      <c r="BA1085" s="36"/>
      <c r="BB1085" s="36"/>
      <c r="BC1085" s="36"/>
    </row>
    <row r="1086" spans="1:55" s="94" customFormat="1" ht="11.25">
      <c r="A1086" s="108"/>
      <c r="B1086" s="109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F1086" s="36"/>
      <c r="AG1086" s="36"/>
      <c r="AH1086" s="36"/>
      <c r="AI1086" s="36"/>
      <c r="AJ1086" s="36"/>
      <c r="AK1086" s="36"/>
      <c r="AL1086" s="36"/>
      <c r="AM1086" s="36"/>
      <c r="AN1086" s="36"/>
      <c r="AO1086" s="36"/>
      <c r="AP1086" s="36"/>
      <c r="AQ1086" s="36"/>
      <c r="AR1086" s="36"/>
      <c r="AS1086" s="36"/>
      <c r="AT1086" s="36"/>
      <c r="AU1086" s="36"/>
      <c r="AV1086" s="36"/>
      <c r="AW1086" s="36"/>
      <c r="AX1086" s="36"/>
      <c r="AY1086" s="36"/>
      <c r="AZ1086" s="36"/>
      <c r="BA1086" s="36"/>
      <c r="BB1086" s="36"/>
      <c r="BC1086" s="36"/>
    </row>
    <row r="1087" spans="1:55" s="94" customFormat="1" ht="11.25">
      <c r="A1087" s="108"/>
      <c r="B1087" s="109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F1087" s="36"/>
      <c r="AG1087" s="36"/>
      <c r="AH1087" s="36"/>
      <c r="AI1087" s="36"/>
      <c r="AJ1087" s="36"/>
      <c r="AK1087" s="36"/>
      <c r="AL1087" s="36"/>
      <c r="AM1087" s="36"/>
      <c r="AN1087" s="36"/>
      <c r="AO1087" s="36"/>
      <c r="AP1087" s="36"/>
      <c r="AQ1087" s="36"/>
      <c r="AR1087" s="36"/>
      <c r="AS1087" s="36"/>
      <c r="AT1087" s="36"/>
      <c r="AU1087" s="36"/>
      <c r="AV1087" s="36"/>
      <c r="AW1087" s="36"/>
      <c r="AX1087" s="36"/>
      <c r="AY1087" s="36"/>
      <c r="AZ1087" s="36"/>
      <c r="BA1087" s="36"/>
      <c r="BB1087" s="36"/>
      <c r="BC1087" s="36"/>
    </row>
    <row r="1088" spans="1:55" s="94" customFormat="1" ht="11.25">
      <c r="A1088" s="108"/>
      <c r="B1088" s="109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F1088" s="36"/>
      <c r="AG1088" s="36"/>
      <c r="AH1088" s="36"/>
      <c r="AI1088" s="36"/>
      <c r="AJ1088" s="36"/>
      <c r="AK1088" s="36"/>
      <c r="AL1088" s="36"/>
      <c r="AM1088" s="36"/>
      <c r="AN1088" s="36"/>
      <c r="AO1088" s="36"/>
      <c r="AP1088" s="36"/>
      <c r="AQ1088" s="36"/>
      <c r="AR1088" s="36"/>
      <c r="AS1088" s="36"/>
      <c r="AT1088" s="36"/>
      <c r="AU1088" s="36"/>
      <c r="AV1088" s="36"/>
      <c r="AW1088" s="36"/>
      <c r="AX1088" s="36"/>
      <c r="AY1088" s="36"/>
      <c r="AZ1088" s="36"/>
      <c r="BA1088" s="36"/>
      <c r="BB1088" s="36"/>
      <c r="BC1088" s="36"/>
    </row>
    <row r="1089" spans="1:55" s="94" customFormat="1" ht="11.25">
      <c r="A1089" s="108"/>
      <c r="B1089" s="109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F1089" s="36"/>
      <c r="AG1089" s="36"/>
      <c r="AH1089" s="36"/>
      <c r="AI1089" s="36"/>
      <c r="AJ1089" s="36"/>
      <c r="AK1089" s="36"/>
      <c r="AL1089" s="36"/>
      <c r="AM1089" s="36"/>
      <c r="AN1089" s="36"/>
      <c r="AO1089" s="36"/>
      <c r="AP1089" s="36"/>
      <c r="AQ1089" s="36"/>
      <c r="AR1089" s="36"/>
      <c r="AS1089" s="36"/>
      <c r="AT1089" s="36"/>
      <c r="AU1089" s="36"/>
      <c r="AV1089" s="36"/>
      <c r="AW1089" s="36"/>
      <c r="AX1089" s="36"/>
      <c r="AY1089" s="36"/>
      <c r="AZ1089" s="36"/>
      <c r="BA1089" s="36"/>
      <c r="BB1089" s="36"/>
      <c r="BC1089" s="36"/>
    </row>
    <row r="1090" spans="1:55" s="94" customFormat="1" ht="11.25">
      <c r="A1090" s="108"/>
      <c r="B1090" s="109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F1090" s="36"/>
      <c r="AG1090" s="36"/>
      <c r="AH1090" s="36"/>
      <c r="AI1090" s="36"/>
      <c r="AJ1090" s="36"/>
      <c r="AK1090" s="36"/>
      <c r="AL1090" s="36"/>
      <c r="AM1090" s="36"/>
      <c r="AN1090" s="36"/>
      <c r="AO1090" s="36"/>
      <c r="AP1090" s="36"/>
      <c r="AQ1090" s="36"/>
      <c r="AR1090" s="36"/>
      <c r="AS1090" s="36"/>
      <c r="AT1090" s="36"/>
      <c r="AU1090" s="36"/>
      <c r="AV1090" s="36"/>
      <c r="AW1090" s="36"/>
      <c r="AX1090" s="36"/>
      <c r="AY1090" s="36"/>
      <c r="AZ1090" s="36"/>
      <c r="BA1090" s="36"/>
      <c r="BB1090" s="36"/>
      <c r="BC1090" s="36"/>
    </row>
    <row r="1091" spans="1:55" s="94" customFormat="1" ht="11.25">
      <c r="A1091" s="108"/>
      <c r="B1091" s="109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F1091" s="36"/>
      <c r="AG1091" s="36"/>
      <c r="AH1091" s="36"/>
      <c r="AI1091" s="36"/>
      <c r="AJ1091" s="36"/>
      <c r="AK1091" s="36"/>
      <c r="AL1091" s="36"/>
      <c r="AM1091" s="36"/>
      <c r="AN1091" s="36"/>
      <c r="AO1091" s="36"/>
      <c r="AP1091" s="36"/>
      <c r="AQ1091" s="36"/>
      <c r="AR1091" s="36"/>
      <c r="AS1091" s="36"/>
      <c r="AT1091" s="36"/>
      <c r="AU1091" s="36"/>
      <c r="AV1091" s="36"/>
      <c r="AW1091" s="36"/>
      <c r="AX1091" s="36"/>
      <c r="AY1091" s="36"/>
      <c r="AZ1091" s="36"/>
      <c r="BA1091" s="36"/>
      <c r="BB1091" s="36"/>
      <c r="BC1091" s="36"/>
    </row>
    <row r="1092" spans="1:55" s="94" customFormat="1" ht="11.25">
      <c r="A1092" s="108"/>
      <c r="B1092" s="109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F1092" s="36"/>
      <c r="AG1092" s="36"/>
      <c r="AH1092" s="36"/>
      <c r="AI1092" s="36"/>
      <c r="AJ1092" s="36"/>
      <c r="AK1092" s="36"/>
      <c r="AL1092" s="36"/>
      <c r="AM1092" s="36"/>
      <c r="AN1092" s="36"/>
      <c r="AO1092" s="36"/>
      <c r="AP1092" s="36"/>
      <c r="AQ1092" s="36"/>
      <c r="AR1092" s="36"/>
      <c r="AS1092" s="36"/>
      <c r="AT1092" s="36"/>
      <c r="AU1092" s="36"/>
      <c r="AV1092" s="36"/>
      <c r="AW1092" s="36"/>
      <c r="AX1092" s="36"/>
      <c r="AY1092" s="36"/>
      <c r="AZ1092" s="36"/>
      <c r="BA1092" s="36"/>
      <c r="BB1092" s="36"/>
      <c r="BC1092" s="36"/>
    </row>
    <row r="1093" spans="1:55" s="94" customFormat="1" ht="11.25">
      <c r="A1093" s="108"/>
      <c r="B1093" s="109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F1093" s="36"/>
      <c r="AG1093" s="36"/>
      <c r="AH1093" s="36"/>
      <c r="AI1093" s="36"/>
      <c r="AJ1093" s="36"/>
      <c r="AK1093" s="36"/>
      <c r="AL1093" s="36"/>
      <c r="AM1093" s="36"/>
      <c r="AN1093" s="36"/>
      <c r="AO1093" s="36"/>
      <c r="AP1093" s="36"/>
      <c r="AQ1093" s="36"/>
      <c r="AR1093" s="36"/>
      <c r="AS1093" s="36"/>
      <c r="AT1093" s="36"/>
      <c r="AU1093" s="36"/>
      <c r="AV1093" s="36"/>
      <c r="AW1093" s="36"/>
      <c r="AX1093" s="36"/>
      <c r="AY1093" s="36"/>
      <c r="AZ1093" s="36"/>
      <c r="BA1093" s="36"/>
      <c r="BB1093" s="36"/>
      <c r="BC1093" s="36"/>
    </row>
    <row r="1094" spans="1:55" s="94" customFormat="1" ht="11.25">
      <c r="A1094" s="108"/>
      <c r="B1094" s="109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F1094" s="36"/>
      <c r="AG1094" s="36"/>
      <c r="AH1094" s="36"/>
      <c r="AI1094" s="36"/>
      <c r="AJ1094" s="36"/>
      <c r="AK1094" s="36"/>
      <c r="AL1094" s="36"/>
      <c r="AM1094" s="36"/>
      <c r="AN1094" s="36"/>
      <c r="AO1094" s="36"/>
      <c r="AP1094" s="36"/>
      <c r="AQ1094" s="36"/>
      <c r="AR1094" s="36"/>
      <c r="AS1094" s="36"/>
      <c r="AT1094" s="36"/>
      <c r="AU1094" s="36"/>
      <c r="AV1094" s="36"/>
      <c r="AW1094" s="36"/>
      <c r="AX1094" s="36"/>
      <c r="AY1094" s="36"/>
      <c r="AZ1094" s="36"/>
      <c r="BA1094" s="36"/>
      <c r="BB1094" s="36"/>
      <c r="BC1094" s="36"/>
    </row>
    <row r="1095" spans="1:55" s="94" customFormat="1" ht="11.25">
      <c r="A1095" s="108"/>
      <c r="B1095" s="109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  <c r="U1095" s="36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F1095" s="36"/>
      <c r="AG1095" s="36"/>
      <c r="AH1095" s="36"/>
      <c r="AI1095" s="36"/>
      <c r="AJ1095" s="36"/>
      <c r="AK1095" s="36"/>
      <c r="AL1095" s="36"/>
      <c r="AM1095" s="36"/>
      <c r="AN1095" s="36"/>
      <c r="AO1095" s="36"/>
      <c r="AP1095" s="36"/>
      <c r="AQ1095" s="36"/>
      <c r="AR1095" s="36"/>
      <c r="AS1095" s="36"/>
      <c r="AT1095" s="36"/>
      <c r="AU1095" s="36"/>
      <c r="AV1095" s="36"/>
      <c r="AW1095" s="36"/>
      <c r="AX1095" s="36"/>
      <c r="AY1095" s="36"/>
      <c r="AZ1095" s="36"/>
      <c r="BA1095" s="36"/>
      <c r="BB1095" s="36"/>
      <c r="BC1095" s="36"/>
    </row>
    <row r="1096" spans="1:55" s="94" customFormat="1" ht="11.25">
      <c r="A1096" s="108"/>
      <c r="B1096" s="109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  <c r="U1096" s="36"/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6"/>
      <c r="AF1096" s="36"/>
      <c r="AG1096" s="36"/>
      <c r="AH1096" s="36"/>
      <c r="AI1096" s="36"/>
      <c r="AJ1096" s="36"/>
      <c r="AK1096" s="36"/>
      <c r="AL1096" s="36"/>
      <c r="AM1096" s="36"/>
      <c r="AN1096" s="36"/>
      <c r="AO1096" s="36"/>
      <c r="AP1096" s="36"/>
      <c r="AQ1096" s="36"/>
      <c r="AR1096" s="36"/>
      <c r="AS1096" s="36"/>
      <c r="AT1096" s="36"/>
      <c r="AU1096" s="36"/>
      <c r="AV1096" s="36"/>
      <c r="AW1096" s="36"/>
      <c r="AX1096" s="36"/>
      <c r="AY1096" s="36"/>
      <c r="AZ1096" s="36"/>
      <c r="BA1096" s="36"/>
      <c r="BB1096" s="36"/>
      <c r="BC1096" s="36"/>
    </row>
    <row r="1097" spans="1:55" s="94" customFormat="1" ht="11.25">
      <c r="A1097" s="108"/>
      <c r="B1097" s="109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F1097" s="36"/>
      <c r="AG1097" s="36"/>
      <c r="AH1097" s="36"/>
      <c r="AI1097" s="36"/>
      <c r="AJ1097" s="36"/>
      <c r="AK1097" s="36"/>
      <c r="AL1097" s="36"/>
      <c r="AM1097" s="36"/>
      <c r="AN1097" s="36"/>
      <c r="AO1097" s="36"/>
      <c r="AP1097" s="36"/>
      <c r="AQ1097" s="36"/>
      <c r="AR1097" s="36"/>
      <c r="AS1097" s="36"/>
      <c r="AT1097" s="36"/>
      <c r="AU1097" s="36"/>
      <c r="AV1097" s="36"/>
      <c r="AW1097" s="36"/>
      <c r="AX1097" s="36"/>
      <c r="AY1097" s="36"/>
      <c r="AZ1097" s="36"/>
      <c r="BA1097" s="36"/>
      <c r="BB1097" s="36"/>
      <c r="BC1097" s="36"/>
    </row>
    <row r="1098" spans="1:55" s="94" customFormat="1" ht="11.25">
      <c r="A1098" s="108"/>
      <c r="B1098" s="109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F1098" s="36"/>
      <c r="AG1098" s="36"/>
      <c r="AH1098" s="36"/>
      <c r="AI1098" s="36"/>
      <c r="AJ1098" s="36"/>
      <c r="AK1098" s="36"/>
      <c r="AL1098" s="36"/>
      <c r="AM1098" s="36"/>
      <c r="AN1098" s="36"/>
      <c r="AO1098" s="36"/>
      <c r="AP1098" s="36"/>
      <c r="AQ1098" s="36"/>
      <c r="AR1098" s="36"/>
      <c r="AS1098" s="36"/>
      <c r="AT1098" s="36"/>
      <c r="AU1098" s="36"/>
      <c r="AV1098" s="36"/>
      <c r="AW1098" s="36"/>
      <c r="AX1098" s="36"/>
      <c r="AY1098" s="36"/>
      <c r="AZ1098" s="36"/>
      <c r="BA1098" s="36"/>
      <c r="BB1098" s="36"/>
      <c r="BC1098" s="36"/>
    </row>
    <row r="1099" spans="1:55" s="94" customFormat="1" ht="11.25">
      <c r="A1099" s="108"/>
      <c r="B1099" s="109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F1099" s="36"/>
      <c r="AG1099" s="36"/>
      <c r="AH1099" s="36"/>
      <c r="AI1099" s="36"/>
      <c r="AJ1099" s="36"/>
      <c r="AK1099" s="36"/>
      <c r="AL1099" s="36"/>
      <c r="AM1099" s="36"/>
      <c r="AN1099" s="36"/>
      <c r="AO1099" s="36"/>
      <c r="AP1099" s="36"/>
      <c r="AQ1099" s="36"/>
      <c r="AR1099" s="36"/>
      <c r="AS1099" s="36"/>
      <c r="AT1099" s="36"/>
      <c r="AU1099" s="36"/>
      <c r="AV1099" s="36"/>
      <c r="AW1099" s="36"/>
      <c r="AX1099" s="36"/>
      <c r="AY1099" s="36"/>
      <c r="AZ1099" s="36"/>
      <c r="BA1099" s="36"/>
      <c r="BB1099" s="36"/>
      <c r="BC1099" s="36"/>
    </row>
    <row r="1100" spans="1:55" s="94" customFormat="1" ht="11.25">
      <c r="A1100" s="108"/>
      <c r="B1100" s="109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  <c r="U1100" s="36"/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6"/>
      <c r="AF1100" s="36"/>
      <c r="AG1100" s="36"/>
      <c r="AH1100" s="36"/>
      <c r="AI1100" s="36"/>
      <c r="AJ1100" s="36"/>
      <c r="AK1100" s="36"/>
      <c r="AL1100" s="36"/>
      <c r="AM1100" s="36"/>
      <c r="AN1100" s="36"/>
      <c r="AO1100" s="36"/>
      <c r="AP1100" s="36"/>
      <c r="AQ1100" s="36"/>
      <c r="AR1100" s="36"/>
      <c r="AS1100" s="36"/>
      <c r="AT1100" s="36"/>
      <c r="AU1100" s="36"/>
      <c r="AV1100" s="36"/>
      <c r="AW1100" s="36"/>
      <c r="AX1100" s="36"/>
      <c r="AY1100" s="36"/>
      <c r="AZ1100" s="36"/>
      <c r="BA1100" s="36"/>
      <c r="BB1100" s="36"/>
      <c r="BC1100" s="36"/>
    </row>
    <row r="1101" spans="1:55" s="94" customFormat="1" ht="11.25">
      <c r="A1101" s="108"/>
      <c r="B1101" s="109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F1101" s="36"/>
      <c r="AG1101" s="36"/>
      <c r="AH1101" s="36"/>
      <c r="AI1101" s="36"/>
      <c r="AJ1101" s="36"/>
      <c r="AK1101" s="36"/>
      <c r="AL1101" s="36"/>
      <c r="AM1101" s="36"/>
      <c r="AN1101" s="36"/>
      <c r="AO1101" s="36"/>
      <c r="AP1101" s="36"/>
      <c r="AQ1101" s="36"/>
      <c r="AR1101" s="36"/>
      <c r="AS1101" s="36"/>
      <c r="AT1101" s="36"/>
      <c r="AU1101" s="36"/>
      <c r="AV1101" s="36"/>
      <c r="AW1101" s="36"/>
      <c r="AX1101" s="36"/>
      <c r="AY1101" s="36"/>
      <c r="AZ1101" s="36"/>
      <c r="BA1101" s="36"/>
      <c r="BB1101" s="36"/>
      <c r="BC1101" s="36"/>
    </row>
    <row r="1102" spans="1:55" s="94" customFormat="1" ht="11.25">
      <c r="A1102" s="108"/>
      <c r="B1102" s="109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F1102" s="36"/>
      <c r="AG1102" s="36"/>
      <c r="AH1102" s="36"/>
      <c r="AI1102" s="36"/>
      <c r="AJ1102" s="36"/>
      <c r="AK1102" s="36"/>
      <c r="AL1102" s="36"/>
      <c r="AM1102" s="36"/>
      <c r="AN1102" s="36"/>
      <c r="AO1102" s="36"/>
      <c r="AP1102" s="36"/>
      <c r="AQ1102" s="36"/>
      <c r="AR1102" s="36"/>
      <c r="AS1102" s="36"/>
      <c r="AT1102" s="36"/>
      <c r="AU1102" s="36"/>
      <c r="AV1102" s="36"/>
      <c r="AW1102" s="36"/>
      <c r="AX1102" s="36"/>
      <c r="AY1102" s="36"/>
      <c r="AZ1102" s="36"/>
      <c r="BA1102" s="36"/>
      <c r="BB1102" s="36"/>
      <c r="BC1102" s="36"/>
    </row>
    <row r="1103" spans="1:55" s="94" customFormat="1" ht="11.25">
      <c r="A1103" s="108"/>
      <c r="B1103" s="109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F1103" s="36"/>
      <c r="AG1103" s="36"/>
      <c r="AH1103" s="36"/>
      <c r="AI1103" s="36"/>
      <c r="AJ1103" s="36"/>
      <c r="AK1103" s="36"/>
      <c r="AL1103" s="36"/>
      <c r="AM1103" s="36"/>
      <c r="AN1103" s="36"/>
      <c r="AO1103" s="36"/>
      <c r="AP1103" s="36"/>
      <c r="AQ1103" s="36"/>
      <c r="AR1103" s="36"/>
      <c r="AS1103" s="36"/>
      <c r="AT1103" s="36"/>
      <c r="AU1103" s="36"/>
      <c r="AV1103" s="36"/>
      <c r="AW1103" s="36"/>
      <c r="AX1103" s="36"/>
      <c r="AY1103" s="36"/>
      <c r="AZ1103" s="36"/>
      <c r="BA1103" s="36"/>
      <c r="BB1103" s="36"/>
      <c r="BC1103" s="36"/>
    </row>
    <row r="1104" spans="1:55" s="94" customFormat="1" ht="11.25">
      <c r="A1104" s="108"/>
      <c r="B1104" s="109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F1104" s="36"/>
      <c r="AG1104" s="36"/>
      <c r="AH1104" s="36"/>
      <c r="AI1104" s="36"/>
      <c r="AJ1104" s="36"/>
      <c r="AK1104" s="36"/>
      <c r="AL1104" s="36"/>
      <c r="AM1104" s="36"/>
      <c r="AN1104" s="36"/>
      <c r="AO1104" s="36"/>
      <c r="AP1104" s="36"/>
      <c r="AQ1104" s="36"/>
      <c r="AR1104" s="36"/>
      <c r="AS1104" s="36"/>
      <c r="AT1104" s="36"/>
      <c r="AU1104" s="36"/>
      <c r="AV1104" s="36"/>
      <c r="AW1104" s="36"/>
      <c r="AX1104" s="36"/>
      <c r="AY1104" s="36"/>
      <c r="AZ1104" s="36"/>
      <c r="BA1104" s="36"/>
      <c r="BB1104" s="36"/>
      <c r="BC1104" s="36"/>
    </row>
    <row r="1105" spans="1:55" s="94" customFormat="1" ht="11.25">
      <c r="A1105" s="108"/>
      <c r="B1105" s="109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  <c r="AG1105" s="36"/>
      <c r="AH1105" s="36"/>
      <c r="AI1105" s="36"/>
      <c r="AJ1105" s="36"/>
      <c r="AK1105" s="36"/>
      <c r="AL1105" s="36"/>
      <c r="AM1105" s="36"/>
      <c r="AN1105" s="36"/>
      <c r="AO1105" s="36"/>
      <c r="AP1105" s="36"/>
      <c r="AQ1105" s="36"/>
      <c r="AR1105" s="36"/>
      <c r="AS1105" s="36"/>
      <c r="AT1105" s="36"/>
      <c r="AU1105" s="36"/>
      <c r="AV1105" s="36"/>
      <c r="AW1105" s="36"/>
      <c r="AX1105" s="36"/>
      <c r="AY1105" s="36"/>
      <c r="AZ1105" s="36"/>
      <c r="BA1105" s="36"/>
      <c r="BB1105" s="36"/>
      <c r="BC1105" s="36"/>
    </row>
    <row r="1106" spans="1:55" s="94" customFormat="1" ht="11.25">
      <c r="A1106" s="108"/>
      <c r="B1106" s="109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F1106" s="36"/>
      <c r="AG1106" s="36"/>
      <c r="AH1106" s="36"/>
      <c r="AI1106" s="36"/>
      <c r="AJ1106" s="36"/>
      <c r="AK1106" s="36"/>
      <c r="AL1106" s="36"/>
      <c r="AM1106" s="36"/>
      <c r="AN1106" s="36"/>
      <c r="AO1106" s="36"/>
      <c r="AP1106" s="36"/>
      <c r="AQ1106" s="36"/>
      <c r="AR1106" s="36"/>
      <c r="AS1106" s="36"/>
      <c r="AT1106" s="36"/>
      <c r="AU1106" s="36"/>
      <c r="AV1106" s="36"/>
      <c r="AW1106" s="36"/>
      <c r="AX1106" s="36"/>
      <c r="AY1106" s="36"/>
      <c r="AZ1106" s="36"/>
      <c r="BA1106" s="36"/>
      <c r="BB1106" s="36"/>
      <c r="BC1106" s="36"/>
    </row>
    <row r="1107" spans="1:55" s="94" customFormat="1" ht="11.25">
      <c r="A1107" s="108"/>
      <c r="B1107" s="109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F1107" s="36"/>
      <c r="AG1107" s="36"/>
      <c r="AH1107" s="36"/>
      <c r="AI1107" s="36"/>
      <c r="AJ1107" s="36"/>
      <c r="AK1107" s="36"/>
      <c r="AL1107" s="36"/>
      <c r="AM1107" s="36"/>
      <c r="AN1107" s="36"/>
      <c r="AO1107" s="36"/>
      <c r="AP1107" s="36"/>
      <c r="AQ1107" s="36"/>
      <c r="AR1107" s="36"/>
      <c r="AS1107" s="36"/>
      <c r="AT1107" s="36"/>
      <c r="AU1107" s="36"/>
      <c r="AV1107" s="36"/>
      <c r="AW1107" s="36"/>
      <c r="AX1107" s="36"/>
      <c r="AY1107" s="36"/>
      <c r="AZ1107" s="36"/>
      <c r="BA1107" s="36"/>
      <c r="BB1107" s="36"/>
      <c r="BC1107" s="36"/>
    </row>
    <row r="1108" spans="1:55" s="94" customFormat="1" ht="11.25">
      <c r="A1108" s="108"/>
      <c r="B1108" s="109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F1108" s="36"/>
      <c r="AG1108" s="36"/>
      <c r="AH1108" s="36"/>
      <c r="AI1108" s="36"/>
      <c r="AJ1108" s="36"/>
      <c r="AK1108" s="36"/>
      <c r="AL1108" s="36"/>
      <c r="AM1108" s="36"/>
      <c r="AN1108" s="36"/>
      <c r="AO1108" s="36"/>
      <c r="AP1108" s="36"/>
      <c r="AQ1108" s="36"/>
      <c r="AR1108" s="36"/>
      <c r="AS1108" s="36"/>
      <c r="AT1108" s="36"/>
      <c r="AU1108" s="36"/>
      <c r="AV1108" s="36"/>
      <c r="AW1108" s="36"/>
      <c r="AX1108" s="36"/>
      <c r="AY1108" s="36"/>
      <c r="AZ1108" s="36"/>
      <c r="BA1108" s="36"/>
      <c r="BB1108" s="36"/>
      <c r="BC1108" s="36"/>
    </row>
    <row r="1109" spans="1:55" s="94" customFormat="1" ht="11.25">
      <c r="A1109" s="108"/>
      <c r="B1109" s="109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F1109" s="36"/>
      <c r="AG1109" s="36"/>
      <c r="AH1109" s="36"/>
      <c r="AI1109" s="36"/>
      <c r="AJ1109" s="36"/>
      <c r="AK1109" s="36"/>
      <c r="AL1109" s="36"/>
      <c r="AM1109" s="36"/>
      <c r="AN1109" s="36"/>
      <c r="AO1109" s="36"/>
      <c r="AP1109" s="36"/>
      <c r="AQ1109" s="36"/>
      <c r="AR1109" s="36"/>
      <c r="AS1109" s="36"/>
      <c r="AT1109" s="36"/>
      <c r="AU1109" s="36"/>
      <c r="AV1109" s="36"/>
      <c r="AW1109" s="36"/>
      <c r="AX1109" s="36"/>
      <c r="AY1109" s="36"/>
      <c r="AZ1109" s="36"/>
      <c r="BA1109" s="36"/>
      <c r="BB1109" s="36"/>
      <c r="BC1109" s="36"/>
    </row>
    <row r="1110" spans="1:55" s="94" customFormat="1" ht="11.25">
      <c r="A1110" s="108"/>
      <c r="B1110" s="109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F1110" s="36"/>
      <c r="AG1110" s="36"/>
      <c r="AH1110" s="36"/>
      <c r="AI1110" s="36"/>
      <c r="AJ1110" s="36"/>
      <c r="AK1110" s="36"/>
      <c r="AL1110" s="36"/>
      <c r="AM1110" s="36"/>
      <c r="AN1110" s="36"/>
      <c r="AO1110" s="36"/>
      <c r="AP1110" s="36"/>
      <c r="AQ1110" s="36"/>
      <c r="AR1110" s="36"/>
      <c r="AS1110" s="36"/>
      <c r="AT1110" s="36"/>
      <c r="AU1110" s="36"/>
      <c r="AV1110" s="36"/>
      <c r="AW1110" s="36"/>
      <c r="AX1110" s="36"/>
      <c r="AY1110" s="36"/>
      <c r="AZ1110" s="36"/>
      <c r="BA1110" s="36"/>
      <c r="BB1110" s="36"/>
      <c r="BC1110" s="36"/>
    </row>
    <row r="1111" spans="1:55" s="94" customFormat="1" ht="11.25">
      <c r="A1111" s="108"/>
      <c r="B1111" s="109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F1111" s="36"/>
      <c r="AG1111" s="36"/>
      <c r="AH1111" s="36"/>
      <c r="AI1111" s="36"/>
      <c r="AJ1111" s="36"/>
      <c r="AK1111" s="36"/>
      <c r="AL1111" s="36"/>
      <c r="AM1111" s="36"/>
      <c r="AN1111" s="36"/>
      <c r="AO1111" s="36"/>
      <c r="AP1111" s="36"/>
      <c r="AQ1111" s="36"/>
      <c r="AR1111" s="36"/>
      <c r="AS1111" s="36"/>
      <c r="AT1111" s="36"/>
      <c r="AU1111" s="36"/>
      <c r="AV1111" s="36"/>
      <c r="AW1111" s="36"/>
      <c r="AX1111" s="36"/>
      <c r="AY1111" s="36"/>
      <c r="AZ1111" s="36"/>
      <c r="BA1111" s="36"/>
      <c r="BB1111" s="36"/>
      <c r="BC1111" s="36"/>
    </row>
    <row r="1112" spans="1:55" s="94" customFormat="1" ht="11.25">
      <c r="A1112" s="108"/>
      <c r="B1112" s="109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F1112" s="36"/>
      <c r="AG1112" s="36"/>
      <c r="AH1112" s="36"/>
      <c r="AI1112" s="36"/>
      <c r="AJ1112" s="36"/>
      <c r="AK1112" s="36"/>
      <c r="AL1112" s="36"/>
      <c r="AM1112" s="36"/>
      <c r="AN1112" s="36"/>
      <c r="AO1112" s="36"/>
      <c r="AP1112" s="36"/>
      <c r="AQ1112" s="36"/>
      <c r="AR1112" s="36"/>
      <c r="AS1112" s="36"/>
      <c r="AT1112" s="36"/>
      <c r="AU1112" s="36"/>
      <c r="AV1112" s="36"/>
      <c r="AW1112" s="36"/>
      <c r="AX1112" s="36"/>
      <c r="AY1112" s="36"/>
      <c r="AZ1112" s="36"/>
      <c r="BA1112" s="36"/>
      <c r="BB1112" s="36"/>
      <c r="BC1112" s="36"/>
    </row>
    <row r="1113" spans="1:55" s="94" customFormat="1" ht="11.25">
      <c r="A1113" s="108"/>
      <c r="B1113" s="109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F1113" s="36"/>
      <c r="AG1113" s="36"/>
      <c r="AH1113" s="36"/>
      <c r="AI1113" s="36"/>
      <c r="AJ1113" s="36"/>
      <c r="AK1113" s="36"/>
      <c r="AL1113" s="36"/>
      <c r="AM1113" s="36"/>
      <c r="AN1113" s="36"/>
      <c r="AO1113" s="36"/>
      <c r="AP1113" s="36"/>
      <c r="AQ1113" s="36"/>
      <c r="AR1113" s="36"/>
      <c r="AS1113" s="36"/>
      <c r="AT1113" s="36"/>
      <c r="AU1113" s="36"/>
      <c r="AV1113" s="36"/>
      <c r="AW1113" s="36"/>
      <c r="AX1113" s="36"/>
      <c r="AY1113" s="36"/>
      <c r="AZ1113" s="36"/>
      <c r="BA1113" s="36"/>
      <c r="BB1113" s="36"/>
      <c r="BC1113" s="36"/>
    </row>
    <row r="1114" spans="1:55" s="94" customFormat="1" ht="11.25">
      <c r="A1114" s="108"/>
      <c r="B1114" s="109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F1114" s="36"/>
      <c r="AG1114" s="36"/>
      <c r="AH1114" s="36"/>
      <c r="AI1114" s="36"/>
      <c r="AJ1114" s="36"/>
      <c r="AK1114" s="36"/>
      <c r="AL1114" s="36"/>
      <c r="AM1114" s="36"/>
      <c r="AN1114" s="36"/>
      <c r="AO1114" s="36"/>
      <c r="AP1114" s="36"/>
      <c r="AQ1114" s="36"/>
      <c r="AR1114" s="36"/>
      <c r="AS1114" s="36"/>
      <c r="AT1114" s="36"/>
      <c r="AU1114" s="36"/>
      <c r="AV1114" s="36"/>
      <c r="AW1114" s="36"/>
      <c r="AX1114" s="36"/>
      <c r="AY1114" s="36"/>
      <c r="AZ1114" s="36"/>
      <c r="BA1114" s="36"/>
      <c r="BB1114" s="36"/>
      <c r="BC1114" s="36"/>
    </row>
    <row r="1115" spans="1:55" s="94" customFormat="1" ht="11.25">
      <c r="A1115" s="108"/>
      <c r="B1115" s="109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F1115" s="36"/>
      <c r="AG1115" s="36"/>
      <c r="AH1115" s="36"/>
      <c r="AI1115" s="36"/>
      <c r="AJ1115" s="36"/>
      <c r="AK1115" s="36"/>
      <c r="AL1115" s="36"/>
      <c r="AM1115" s="36"/>
      <c r="AN1115" s="36"/>
      <c r="AO1115" s="36"/>
      <c r="AP1115" s="36"/>
      <c r="AQ1115" s="36"/>
      <c r="AR1115" s="36"/>
      <c r="AS1115" s="36"/>
      <c r="AT1115" s="36"/>
      <c r="AU1115" s="36"/>
      <c r="AV1115" s="36"/>
      <c r="AW1115" s="36"/>
      <c r="AX1115" s="36"/>
      <c r="AY1115" s="36"/>
      <c r="AZ1115" s="36"/>
      <c r="BA1115" s="36"/>
      <c r="BB1115" s="36"/>
      <c r="BC1115" s="36"/>
    </row>
    <row r="1116" spans="1:55" s="94" customFormat="1" ht="11.25">
      <c r="A1116" s="108"/>
      <c r="B1116" s="109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F1116" s="36"/>
      <c r="AG1116" s="36"/>
      <c r="AH1116" s="36"/>
      <c r="AI1116" s="36"/>
      <c r="AJ1116" s="36"/>
      <c r="AK1116" s="36"/>
      <c r="AL1116" s="36"/>
      <c r="AM1116" s="36"/>
      <c r="AN1116" s="36"/>
      <c r="AO1116" s="36"/>
      <c r="AP1116" s="36"/>
      <c r="AQ1116" s="36"/>
      <c r="AR1116" s="36"/>
      <c r="AS1116" s="36"/>
      <c r="AT1116" s="36"/>
      <c r="AU1116" s="36"/>
      <c r="AV1116" s="36"/>
      <c r="AW1116" s="36"/>
      <c r="AX1116" s="36"/>
      <c r="AY1116" s="36"/>
      <c r="AZ1116" s="36"/>
      <c r="BA1116" s="36"/>
      <c r="BB1116" s="36"/>
      <c r="BC1116" s="36"/>
    </row>
    <row r="1117" spans="1:55" s="94" customFormat="1" ht="11.25">
      <c r="A1117" s="108"/>
      <c r="B1117" s="109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F1117" s="36"/>
      <c r="AG1117" s="36"/>
      <c r="AH1117" s="36"/>
      <c r="AI1117" s="36"/>
      <c r="AJ1117" s="36"/>
      <c r="AK1117" s="36"/>
      <c r="AL1117" s="36"/>
      <c r="AM1117" s="36"/>
      <c r="AN1117" s="36"/>
      <c r="AO1117" s="36"/>
      <c r="AP1117" s="36"/>
      <c r="AQ1117" s="36"/>
      <c r="AR1117" s="36"/>
      <c r="AS1117" s="36"/>
      <c r="AT1117" s="36"/>
      <c r="AU1117" s="36"/>
      <c r="AV1117" s="36"/>
      <c r="AW1117" s="36"/>
      <c r="AX1117" s="36"/>
      <c r="AY1117" s="36"/>
      <c r="AZ1117" s="36"/>
      <c r="BA1117" s="36"/>
      <c r="BB1117" s="36"/>
      <c r="BC1117" s="36"/>
    </row>
    <row r="1118" spans="1:55" s="94" customFormat="1" ht="11.25">
      <c r="A1118" s="108"/>
      <c r="B1118" s="109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  <c r="U1118" s="36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F1118" s="36"/>
      <c r="AG1118" s="36"/>
      <c r="AH1118" s="36"/>
      <c r="AI1118" s="36"/>
      <c r="AJ1118" s="36"/>
      <c r="AK1118" s="36"/>
      <c r="AL1118" s="36"/>
      <c r="AM1118" s="36"/>
      <c r="AN1118" s="36"/>
      <c r="AO1118" s="36"/>
      <c r="AP1118" s="36"/>
      <c r="AQ1118" s="36"/>
      <c r="AR1118" s="36"/>
      <c r="AS1118" s="36"/>
      <c r="AT1118" s="36"/>
      <c r="AU1118" s="36"/>
      <c r="AV1118" s="36"/>
      <c r="AW1118" s="36"/>
      <c r="AX1118" s="36"/>
      <c r="AY1118" s="36"/>
      <c r="AZ1118" s="36"/>
      <c r="BA1118" s="36"/>
      <c r="BB1118" s="36"/>
      <c r="BC1118" s="36"/>
    </row>
    <row r="1119" spans="1:55" s="94" customFormat="1" ht="11.25">
      <c r="A1119" s="108"/>
      <c r="B1119" s="109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  <c r="U1119" s="36"/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F1119" s="36"/>
      <c r="AG1119" s="36"/>
      <c r="AH1119" s="36"/>
      <c r="AI1119" s="36"/>
      <c r="AJ1119" s="36"/>
      <c r="AK1119" s="36"/>
      <c r="AL1119" s="36"/>
      <c r="AM1119" s="36"/>
      <c r="AN1119" s="36"/>
      <c r="AO1119" s="36"/>
      <c r="AP1119" s="36"/>
      <c r="AQ1119" s="36"/>
      <c r="AR1119" s="36"/>
      <c r="AS1119" s="36"/>
      <c r="AT1119" s="36"/>
      <c r="AU1119" s="36"/>
      <c r="AV1119" s="36"/>
      <c r="AW1119" s="36"/>
      <c r="AX1119" s="36"/>
      <c r="AY1119" s="36"/>
      <c r="AZ1119" s="36"/>
      <c r="BA1119" s="36"/>
      <c r="BB1119" s="36"/>
      <c r="BC1119" s="36"/>
    </row>
    <row r="1120" spans="1:55" s="94" customFormat="1" ht="11.25">
      <c r="A1120" s="108"/>
      <c r="B1120" s="109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F1120" s="36"/>
      <c r="AG1120" s="36"/>
      <c r="AH1120" s="36"/>
      <c r="AI1120" s="36"/>
      <c r="AJ1120" s="36"/>
      <c r="AK1120" s="36"/>
      <c r="AL1120" s="36"/>
      <c r="AM1120" s="36"/>
      <c r="AN1120" s="36"/>
      <c r="AO1120" s="36"/>
      <c r="AP1120" s="36"/>
      <c r="AQ1120" s="36"/>
      <c r="AR1120" s="36"/>
      <c r="AS1120" s="36"/>
      <c r="AT1120" s="36"/>
      <c r="AU1120" s="36"/>
      <c r="AV1120" s="36"/>
      <c r="AW1120" s="36"/>
      <c r="AX1120" s="36"/>
      <c r="AY1120" s="36"/>
      <c r="AZ1120" s="36"/>
      <c r="BA1120" s="36"/>
      <c r="BB1120" s="36"/>
      <c r="BC1120" s="36"/>
    </row>
    <row r="1121" spans="1:55" s="94" customFormat="1" ht="11.25">
      <c r="A1121" s="108"/>
      <c r="B1121" s="109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F1121" s="36"/>
      <c r="AG1121" s="36"/>
      <c r="AH1121" s="36"/>
      <c r="AI1121" s="36"/>
      <c r="AJ1121" s="36"/>
      <c r="AK1121" s="36"/>
      <c r="AL1121" s="36"/>
      <c r="AM1121" s="36"/>
      <c r="AN1121" s="36"/>
      <c r="AO1121" s="36"/>
      <c r="AP1121" s="36"/>
      <c r="AQ1121" s="36"/>
      <c r="AR1121" s="36"/>
      <c r="AS1121" s="36"/>
      <c r="AT1121" s="36"/>
      <c r="AU1121" s="36"/>
      <c r="AV1121" s="36"/>
      <c r="AW1121" s="36"/>
      <c r="AX1121" s="36"/>
      <c r="AY1121" s="36"/>
      <c r="AZ1121" s="36"/>
      <c r="BA1121" s="36"/>
      <c r="BB1121" s="36"/>
      <c r="BC1121" s="36"/>
    </row>
    <row r="1122" spans="1:55" s="94" customFormat="1" ht="11.25">
      <c r="A1122" s="108"/>
      <c r="B1122" s="109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F1122" s="36"/>
      <c r="AG1122" s="36"/>
      <c r="AH1122" s="36"/>
      <c r="AI1122" s="36"/>
      <c r="AJ1122" s="36"/>
      <c r="AK1122" s="36"/>
      <c r="AL1122" s="36"/>
      <c r="AM1122" s="36"/>
      <c r="AN1122" s="36"/>
      <c r="AO1122" s="36"/>
      <c r="AP1122" s="36"/>
      <c r="AQ1122" s="36"/>
      <c r="AR1122" s="36"/>
      <c r="AS1122" s="36"/>
      <c r="AT1122" s="36"/>
      <c r="AU1122" s="36"/>
      <c r="AV1122" s="36"/>
      <c r="AW1122" s="36"/>
      <c r="AX1122" s="36"/>
      <c r="AY1122" s="36"/>
      <c r="AZ1122" s="36"/>
      <c r="BA1122" s="36"/>
      <c r="BB1122" s="36"/>
      <c r="BC1122" s="36"/>
    </row>
    <row r="1123" spans="1:55" s="94" customFormat="1" ht="11.25">
      <c r="A1123" s="108"/>
      <c r="B1123" s="109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F1123" s="36"/>
      <c r="AG1123" s="36"/>
      <c r="AH1123" s="36"/>
      <c r="AI1123" s="36"/>
      <c r="AJ1123" s="36"/>
      <c r="AK1123" s="36"/>
      <c r="AL1123" s="36"/>
      <c r="AM1123" s="36"/>
      <c r="AN1123" s="36"/>
      <c r="AO1123" s="36"/>
      <c r="AP1123" s="36"/>
      <c r="AQ1123" s="36"/>
      <c r="AR1123" s="36"/>
      <c r="AS1123" s="36"/>
      <c r="AT1123" s="36"/>
      <c r="AU1123" s="36"/>
      <c r="AV1123" s="36"/>
      <c r="AW1123" s="36"/>
      <c r="AX1123" s="36"/>
      <c r="AY1123" s="36"/>
      <c r="AZ1123" s="36"/>
      <c r="BA1123" s="36"/>
      <c r="BB1123" s="36"/>
      <c r="BC1123" s="36"/>
    </row>
    <row r="1124" spans="1:55" s="94" customFormat="1" ht="11.25">
      <c r="A1124" s="108"/>
      <c r="B1124" s="109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F1124" s="36"/>
      <c r="AG1124" s="36"/>
      <c r="AH1124" s="36"/>
      <c r="AI1124" s="36"/>
      <c r="AJ1124" s="36"/>
      <c r="AK1124" s="36"/>
      <c r="AL1124" s="36"/>
      <c r="AM1124" s="36"/>
      <c r="AN1124" s="36"/>
      <c r="AO1124" s="36"/>
      <c r="AP1124" s="36"/>
      <c r="AQ1124" s="36"/>
      <c r="AR1124" s="36"/>
      <c r="AS1124" s="36"/>
      <c r="AT1124" s="36"/>
      <c r="AU1124" s="36"/>
      <c r="AV1124" s="36"/>
      <c r="AW1124" s="36"/>
      <c r="AX1124" s="36"/>
      <c r="AY1124" s="36"/>
      <c r="AZ1124" s="36"/>
      <c r="BA1124" s="36"/>
      <c r="BB1124" s="36"/>
      <c r="BC1124" s="36"/>
    </row>
    <row r="1125" spans="1:55" s="94" customFormat="1" ht="11.25">
      <c r="A1125" s="108"/>
      <c r="B1125" s="109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F1125" s="36"/>
      <c r="AG1125" s="36"/>
      <c r="AH1125" s="36"/>
      <c r="AI1125" s="36"/>
      <c r="AJ1125" s="36"/>
      <c r="AK1125" s="36"/>
      <c r="AL1125" s="36"/>
      <c r="AM1125" s="36"/>
      <c r="AN1125" s="36"/>
      <c r="AO1125" s="36"/>
      <c r="AP1125" s="36"/>
      <c r="AQ1125" s="36"/>
      <c r="AR1125" s="36"/>
      <c r="AS1125" s="36"/>
      <c r="AT1125" s="36"/>
      <c r="AU1125" s="36"/>
      <c r="AV1125" s="36"/>
      <c r="AW1125" s="36"/>
      <c r="AX1125" s="36"/>
      <c r="AY1125" s="36"/>
      <c r="AZ1125" s="36"/>
      <c r="BA1125" s="36"/>
      <c r="BB1125" s="36"/>
      <c r="BC1125" s="36"/>
    </row>
    <row r="1126" spans="1:55" s="94" customFormat="1" ht="11.25">
      <c r="A1126" s="108"/>
      <c r="B1126" s="109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  <c r="O1126" s="36"/>
      <c r="P1126" s="36"/>
      <c r="Q1126" s="36"/>
      <c r="R1126" s="36"/>
      <c r="S1126" s="36"/>
      <c r="T1126" s="36"/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F1126" s="36"/>
      <c r="AG1126" s="36"/>
      <c r="AH1126" s="36"/>
      <c r="AI1126" s="36"/>
      <c r="AJ1126" s="36"/>
      <c r="AK1126" s="36"/>
      <c r="AL1126" s="36"/>
      <c r="AM1126" s="36"/>
      <c r="AN1126" s="36"/>
      <c r="AO1126" s="36"/>
      <c r="AP1126" s="36"/>
      <c r="AQ1126" s="36"/>
      <c r="AR1126" s="36"/>
      <c r="AS1126" s="36"/>
      <c r="AT1126" s="36"/>
      <c r="AU1126" s="36"/>
      <c r="AV1126" s="36"/>
      <c r="AW1126" s="36"/>
      <c r="AX1126" s="36"/>
      <c r="AY1126" s="36"/>
      <c r="AZ1126" s="36"/>
      <c r="BA1126" s="36"/>
      <c r="BB1126" s="36"/>
      <c r="BC1126" s="36"/>
    </row>
    <row r="1127" spans="1:55" s="94" customFormat="1" ht="11.25">
      <c r="A1127" s="108"/>
      <c r="B1127" s="109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  <c r="S1127" s="36"/>
      <c r="T1127" s="36"/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F1127" s="36"/>
      <c r="AG1127" s="36"/>
      <c r="AH1127" s="36"/>
      <c r="AI1127" s="36"/>
      <c r="AJ1127" s="36"/>
      <c r="AK1127" s="36"/>
      <c r="AL1127" s="36"/>
      <c r="AM1127" s="36"/>
      <c r="AN1127" s="36"/>
      <c r="AO1127" s="36"/>
      <c r="AP1127" s="36"/>
      <c r="AQ1127" s="36"/>
      <c r="AR1127" s="36"/>
      <c r="AS1127" s="36"/>
      <c r="AT1127" s="36"/>
      <c r="AU1127" s="36"/>
      <c r="AV1127" s="36"/>
      <c r="AW1127" s="36"/>
      <c r="AX1127" s="36"/>
      <c r="AY1127" s="36"/>
      <c r="AZ1127" s="36"/>
      <c r="BA1127" s="36"/>
      <c r="BB1127" s="36"/>
      <c r="BC1127" s="36"/>
    </row>
    <row r="1128" spans="1:55" s="94" customFormat="1" ht="11.25">
      <c r="A1128" s="108"/>
      <c r="B1128" s="109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  <c r="O1128" s="36"/>
      <c r="P1128" s="36"/>
      <c r="Q1128" s="36"/>
      <c r="R1128" s="36"/>
      <c r="S1128" s="36"/>
      <c r="T1128" s="36"/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F1128" s="36"/>
      <c r="AG1128" s="36"/>
      <c r="AH1128" s="36"/>
      <c r="AI1128" s="36"/>
      <c r="AJ1128" s="36"/>
      <c r="AK1128" s="36"/>
      <c r="AL1128" s="36"/>
      <c r="AM1128" s="36"/>
      <c r="AN1128" s="36"/>
      <c r="AO1128" s="36"/>
      <c r="AP1128" s="36"/>
      <c r="AQ1128" s="36"/>
      <c r="AR1128" s="36"/>
      <c r="AS1128" s="36"/>
      <c r="AT1128" s="36"/>
      <c r="AU1128" s="36"/>
      <c r="AV1128" s="36"/>
      <c r="AW1128" s="36"/>
      <c r="AX1128" s="36"/>
      <c r="AY1128" s="36"/>
      <c r="AZ1128" s="36"/>
      <c r="BA1128" s="36"/>
      <c r="BB1128" s="36"/>
      <c r="BC1128" s="36"/>
    </row>
    <row r="1129" spans="1:55" s="94" customFormat="1" ht="11.25">
      <c r="A1129" s="108"/>
      <c r="B1129" s="109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36"/>
      <c r="S1129" s="36"/>
      <c r="T1129" s="36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F1129" s="36"/>
      <c r="AG1129" s="36"/>
      <c r="AH1129" s="36"/>
      <c r="AI1129" s="36"/>
      <c r="AJ1129" s="36"/>
      <c r="AK1129" s="36"/>
      <c r="AL1129" s="36"/>
      <c r="AM1129" s="36"/>
      <c r="AN1129" s="36"/>
      <c r="AO1129" s="36"/>
      <c r="AP1129" s="36"/>
      <c r="AQ1129" s="36"/>
      <c r="AR1129" s="36"/>
      <c r="AS1129" s="36"/>
      <c r="AT1129" s="36"/>
      <c r="AU1129" s="36"/>
      <c r="AV1129" s="36"/>
      <c r="AW1129" s="36"/>
      <c r="AX1129" s="36"/>
      <c r="AY1129" s="36"/>
      <c r="AZ1129" s="36"/>
      <c r="BA1129" s="36"/>
      <c r="BB1129" s="36"/>
      <c r="BC1129" s="36"/>
    </row>
    <row r="1130" spans="1:55" s="94" customFormat="1" ht="11.25">
      <c r="A1130" s="108"/>
      <c r="B1130" s="109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  <c r="S1130" s="36"/>
      <c r="T1130" s="36"/>
      <c r="U1130" s="36"/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6"/>
      <c r="AF1130" s="36"/>
      <c r="AG1130" s="36"/>
      <c r="AH1130" s="36"/>
      <c r="AI1130" s="36"/>
      <c r="AJ1130" s="36"/>
      <c r="AK1130" s="36"/>
      <c r="AL1130" s="36"/>
      <c r="AM1130" s="36"/>
      <c r="AN1130" s="36"/>
      <c r="AO1130" s="36"/>
      <c r="AP1130" s="36"/>
      <c r="AQ1130" s="36"/>
      <c r="AR1130" s="36"/>
      <c r="AS1130" s="36"/>
      <c r="AT1130" s="36"/>
      <c r="AU1130" s="36"/>
      <c r="AV1130" s="36"/>
      <c r="AW1130" s="36"/>
      <c r="AX1130" s="36"/>
      <c r="AY1130" s="36"/>
      <c r="AZ1130" s="36"/>
      <c r="BA1130" s="36"/>
      <c r="BB1130" s="36"/>
      <c r="BC1130" s="36"/>
    </row>
    <row r="1131" spans="1:55" s="94" customFormat="1" ht="11.25">
      <c r="A1131" s="108"/>
      <c r="B1131" s="109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  <c r="S1131" s="36"/>
      <c r="T1131" s="36"/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F1131" s="36"/>
      <c r="AG1131" s="36"/>
      <c r="AH1131" s="36"/>
      <c r="AI1131" s="36"/>
      <c r="AJ1131" s="36"/>
      <c r="AK1131" s="36"/>
      <c r="AL1131" s="36"/>
      <c r="AM1131" s="36"/>
      <c r="AN1131" s="36"/>
      <c r="AO1131" s="36"/>
      <c r="AP1131" s="36"/>
      <c r="AQ1131" s="36"/>
      <c r="AR1131" s="36"/>
      <c r="AS1131" s="36"/>
      <c r="AT1131" s="36"/>
      <c r="AU1131" s="36"/>
      <c r="AV1131" s="36"/>
      <c r="AW1131" s="36"/>
      <c r="AX1131" s="36"/>
      <c r="AY1131" s="36"/>
      <c r="AZ1131" s="36"/>
      <c r="BA1131" s="36"/>
      <c r="BB1131" s="36"/>
      <c r="BC1131" s="36"/>
    </row>
    <row r="1132" spans="1:55" s="94" customFormat="1" ht="11.25">
      <c r="A1132" s="108"/>
      <c r="B1132" s="109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36"/>
      <c r="S1132" s="36"/>
      <c r="T1132" s="36"/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F1132" s="36"/>
      <c r="AG1132" s="36"/>
      <c r="AH1132" s="36"/>
      <c r="AI1132" s="36"/>
      <c r="AJ1132" s="36"/>
      <c r="AK1132" s="36"/>
      <c r="AL1132" s="36"/>
      <c r="AM1132" s="36"/>
      <c r="AN1132" s="36"/>
      <c r="AO1132" s="36"/>
      <c r="AP1132" s="36"/>
      <c r="AQ1132" s="36"/>
      <c r="AR1132" s="36"/>
      <c r="AS1132" s="36"/>
      <c r="AT1132" s="36"/>
      <c r="AU1132" s="36"/>
      <c r="AV1132" s="36"/>
      <c r="AW1132" s="36"/>
      <c r="AX1132" s="36"/>
      <c r="AY1132" s="36"/>
      <c r="AZ1132" s="36"/>
      <c r="BA1132" s="36"/>
      <c r="BB1132" s="36"/>
      <c r="BC1132" s="36"/>
    </row>
    <row r="1133" spans="1:55" s="94" customFormat="1" ht="11.25">
      <c r="A1133" s="108"/>
      <c r="B1133" s="109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36"/>
      <c r="S1133" s="36"/>
      <c r="T1133" s="36"/>
      <c r="U1133" s="36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F1133" s="36"/>
      <c r="AG1133" s="36"/>
      <c r="AH1133" s="36"/>
      <c r="AI1133" s="36"/>
      <c r="AJ1133" s="36"/>
      <c r="AK1133" s="36"/>
      <c r="AL1133" s="36"/>
      <c r="AM1133" s="36"/>
      <c r="AN1133" s="36"/>
      <c r="AO1133" s="36"/>
      <c r="AP1133" s="36"/>
      <c r="AQ1133" s="36"/>
      <c r="AR1133" s="36"/>
      <c r="AS1133" s="36"/>
      <c r="AT1133" s="36"/>
      <c r="AU1133" s="36"/>
      <c r="AV1133" s="36"/>
      <c r="AW1133" s="36"/>
      <c r="AX1133" s="36"/>
      <c r="AY1133" s="36"/>
      <c r="AZ1133" s="36"/>
      <c r="BA1133" s="36"/>
      <c r="BB1133" s="36"/>
      <c r="BC1133" s="36"/>
    </row>
    <row r="1134" spans="1:55" s="94" customFormat="1" ht="11.25">
      <c r="A1134" s="108"/>
      <c r="B1134" s="109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36"/>
      <c r="S1134" s="36"/>
      <c r="T1134" s="36"/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F1134" s="36"/>
      <c r="AG1134" s="36"/>
      <c r="AH1134" s="36"/>
      <c r="AI1134" s="36"/>
      <c r="AJ1134" s="36"/>
      <c r="AK1134" s="36"/>
      <c r="AL1134" s="36"/>
      <c r="AM1134" s="36"/>
      <c r="AN1134" s="36"/>
      <c r="AO1134" s="36"/>
      <c r="AP1134" s="36"/>
      <c r="AQ1134" s="36"/>
      <c r="AR1134" s="36"/>
      <c r="AS1134" s="36"/>
      <c r="AT1134" s="36"/>
      <c r="AU1134" s="36"/>
      <c r="AV1134" s="36"/>
      <c r="AW1134" s="36"/>
      <c r="AX1134" s="36"/>
      <c r="AY1134" s="36"/>
      <c r="AZ1134" s="36"/>
      <c r="BA1134" s="36"/>
      <c r="BB1134" s="36"/>
      <c r="BC1134" s="36"/>
    </row>
    <row r="1135" spans="1:55" s="94" customFormat="1" ht="11.25">
      <c r="A1135" s="108"/>
      <c r="B1135" s="109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36"/>
      <c r="S1135" s="36"/>
      <c r="T1135" s="36"/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F1135" s="36"/>
      <c r="AG1135" s="36"/>
      <c r="AH1135" s="36"/>
      <c r="AI1135" s="36"/>
      <c r="AJ1135" s="36"/>
      <c r="AK1135" s="36"/>
      <c r="AL1135" s="36"/>
      <c r="AM1135" s="36"/>
      <c r="AN1135" s="36"/>
      <c r="AO1135" s="36"/>
      <c r="AP1135" s="36"/>
      <c r="AQ1135" s="36"/>
      <c r="AR1135" s="36"/>
      <c r="AS1135" s="36"/>
      <c r="AT1135" s="36"/>
      <c r="AU1135" s="36"/>
      <c r="AV1135" s="36"/>
      <c r="AW1135" s="36"/>
      <c r="AX1135" s="36"/>
      <c r="AY1135" s="36"/>
      <c r="AZ1135" s="36"/>
      <c r="BA1135" s="36"/>
      <c r="BB1135" s="36"/>
      <c r="BC1135" s="36"/>
    </row>
    <row r="1136" spans="1:55" s="94" customFormat="1" ht="11.25">
      <c r="A1136" s="108"/>
      <c r="B1136" s="109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  <c r="P1136" s="36"/>
      <c r="Q1136" s="36"/>
      <c r="R1136" s="36"/>
      <c r="S1136" s="36"/>
      <c r="T1136" s="36"/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F1136" s="36"/>
      <c r="AG1136" s="36"/>
      <c r="AH1136" s="36"/>
      <c r="AI1136" s="36"/>
      <c r="AJ1136" s="36"/>
      <c r="AK1136" s="36"/>
      <c r="AL1136" s="36"/>
      <c r="AM1136" s="36"/>
      <c r="AN1136" s="36"/>
      <c r="AO1136" s="36"/>
      <c r="AP1136" s="36"/>
      <c r="AQ1136" s="36"/>
      <c r="AR1136" s="36"/>
      <c r="AS1136" s="36"/>
      <c r="AT1136" s="36"/>
      <c r="AU1136" s="36"/>
      <c r="AV1136" s="36"/>
      <c r="AW1136" s="36"/>
      <c r="AX1136" s="36"/>
      <c r="AY1136" s="36"/>
      <c r="AZ1136" s="36"/>
      <c r="BA1136" s="36"/>
      <c r="BB1136" s="36"/>
      <c r="BC1136" s="36"/>
    </row>
    <row r="1137" spans="1:55" s="94" customFormat="1" ht="11.25">
      <c r="A1137" s="108"/>
      <c r="B1137" s="109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  <c r="S1137" s="36"/>
      <c r="T1137" s="36"/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F1137" s="36"/>
      <c r="AG1137" s="36"/>
      <c r="AH1137" s="36"/>
      <c r="AI1137" s="36"/>
      <c r="AJ1137" s="36"/>
      <c r="AK1137" s="36"/>
      <c r="AL1137" s="36"/>
      <c r="AM1137" s="36"/>
      <c r="AN1137" s="36"/>
      <c r="AO1137" s="36"/>
      <c r="AP1137" s="36"/>
      <c r="AQ1137" s="36"/>
      <c r="AR1137" s="36"/>
      <c r="AS1137" s="36"/>
      <c r="AT1137" s="36"/>
      <c r="AU1137" s="36"/>
      <c r="AV1137" s="36"/>
      <c r="AW1137" s="36"/>
      <c r="AX1137" s="36"/>
      <c r="AY1137" s="36"/>
      <c r="AZ1137" s="36"/>
      <c r="BA1137" s="36"/>
      <c r="BB1137" s="36"/>
      <c r="BC1137" s="36"/>
    </row>
    <row r="1138" spans="1:55" s="94" customFormat="1" ht="11.25">
      <c r="A1138" s="108"/>
      <c r="B1138" s="109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36"/>
      <c r="S1138" s="36"/>
      <c r="T1138" s="36"/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F1138" s="36"/>
      <c r="AG1138" s="36"/>
      <c r="AH1138" s="36"/>
      <c r="AI1138" s="36"/>
      <c r="AJ1138" s="36"/>
      <c r="AK1138" s="36"/>
      <c r="AL1138" s="36"/>
      <c r="AM1138" s="36"/>
      <c r="AN1138" s="36"/>
      <c r="AO1138" s="36"/>
      <c r="AP1138" s="36"/>
      <c r="AQ1138" s="36"/>
      <c r="AR1138" s="36"/>
      <c r="AS1138" s="36"/>
      <c r="AT1138" s="36"/>
      <c r="AU1138" s="36"/>
      <c r="AV1138" s="36"/>
      <c r="AW1138" s="36"/>
      <c r="AX1138" s="36"/>
      <c r="AY1138" s="36"/>
      <c r="AZ1138" s="36"/>
      <c r="BA1138" s="36"/>
      <c r="BB1138" s="36"/>
      <c r="BC1138" s="36"/>
    </row>
    <row r="1139" spans="1:55" s="94" customFormat="1" ht="11.25">
      <c r="A1139" s="108"/>
      <c r="B1139" s="109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36"/>
      <c r="S1139" s="36"/>
      <c r="T1139" s="36"/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F1139" s="36"/>
      <c r="AG1139" s="36"/>
      <c r="AH1139" s="36"/>
      <c r="AI1139" s="36"/>
      <c r="AJ1139" s="36"/>
      <c r="AK1139" s="36"/>
      <c r="AL1139" s="36"/>
      <c r="AM1139" s="36"/>
      <c r="AN1139" s="36"/>
      <c r="AO1139" s="36"/>
      <c r="AP1139" s="36"/>
      <c r="AQ1139" s="36"/>
      <c r="AR1139" s="36"/>
      <c r="AS1139" s="36"/>
      <c r="AT1139" s="36"/>
      <c r="AU1139" s="36"/>
      <c r="AV1139" s="36"/>
      <c r="AW1139" s="36"/>
      <c r="AX1139" s="36"/>
      <c r="AY1139" s="36"/>
      <c r="AZ1139" s="36"/>
      <c r="BA1139" s="36"/>
      <c r="BB1139" s="36"/>
      <c r="BC1139" s="36"/>
    </row>
    <row r="1140" spans="1:55" s="94" customFormat="1" ht="11.25">
      <c r="A1140" s="108"/>
      <c r="B1140" s="109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36"/>
      <c r="S1140" s="36"/>
      <c r="T1140" s="36"/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F1140" s="36"/>
      <c r="AG1140" s="36"/>
      <c r="AH1140" s="36"/>
      <c r="AI1140" s="36"/>
      <c r="AJ1140" s="36"/>
      <c r="AK1140" s="36"/>
      <c r="AL1140" s="36"/>
      <c r="AM1140" s="36"/>
      <c r="AN1140" s="36"/>
      <c r="AO1140" s="36"/>
      <c r="AP1140" s="36"/>
      <c r="AQ1140" s="36"/>
      <c r="AR1140" s="36"/>
      <c r="AS1140" s="36"/>
      <c r="AT1140" s="36"/>
      <c r="AU1140" s="36"/>
      <c r="AV1140" s="36"/>
      <c r="AW1140" s="36"/>
      <c r="AX1140" s="36"/>
      <c r="AY1140" s="36"/>
      <c r="AZ1140" s="36"/>
      <c r="BA1140" s="36"/>
      <c r="BB1140" s="36"/>
      <c r="BC1140" s="36"/>
    </row>
    <row r="1141" spans="1:55" s="94" customFormat="1" ht="11.25">
      <c r="A1141" s="108"/>
      <c r="B1141" s="109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  <c r="S1141" s="36"/>
      <c r="T1141" s="36"/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F1141" s="36"/>
      <c r="AG1141" s="36"/>
      <c r="AH1141" s="36"/>
      <c r="AI1141" s="36"/>
      <c r="AJ1141" s="36"/>
      <c r="AK1141" s="36"/>
      <c r="AL1141" s="36"/>
      <c r="AM1141" s="36"/>
      <c r="AN1141" s="36"/>
      <c r="AO1141" s="36"/>
      <c r="AP1141" s="36"/>
      <c r="AQ1141" s="36"/>
      <c r="AR1141" s="36"/>
      <c r="AS1141" s="36"/>
      <c r="AT1141" s="36"/>
      <c r="AU1141" s="36"/>
      <c r="AV1141" s="36"/>
      <c r="AW1141" s="36"/>
      <c r="AX1141" s="36"/>
      <c r="AY1141" s="36"/>
      <c r="AZ1141" s="36"/>
      <c r="BA1141" s="36"/>
      <c r="BB1141" s="36"/>
      <c r="BC1141" s="36"/>
    </row>
    <row r="1142" spans="1:55" s="94" customFormat="1" ht="11.25">
      <c r="A1142" s="108"/>
      <c r="B1142" s="109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  <c r="P1142" s="36"/>
      <c r="Q1142" s="36"/>
      <c r="R1142" s="36"/>
      <c r="S1142" s="36"/>
      <c r="T1142" s="36"/>
      <c r="U1142" s="36"/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F1142" s="36"/>
      <c r="AG1142" s="36"/>
      <c r="AH1142" s="36"/>
      <c r="AI1142" s="36"/>
      <c r="AJ1142" s="36"/>
      <c r="AK1142" s="36"/>
      <c r="AL1142" s="36"/>
      <c r="AM1142" s="36"/>
      <c r="AN1142" s="36"/>
      <c r="AO1142" s="36"/>
      <c r="AP1142" s="36"/>
      <c r="AQ1142" s="36"/>
      <c r="AR1142" s="36"/>
      <c r="AS1142" s="36"/>
      <c r="AT1142" s="36"/>
      <c r="AU1142" s="36"/>
      <c r="AV1142" s="36"/>
      <c r="AW1142" s="36"/>
      <c r="AX1142" s="36"/>
      <c r="AY1142" s="36"/>
      <c r="AZ1142" s="36"/>
      <c r="BA1142" s="36"/>
      <c r="BB1142" s="36"/>
      <c r="BC1142" s="36"/>
    </row>
    <row r="1143" spans="1:55" s="94" customFormat="1" ht="11.25">
      <c r="A1143" s="108"/>
      <c r="B1143" s="109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  <c r="S1143" s="36"/>
      <c r="T1143" s="36"/>
      <c r="U1143" s="36"/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F1143" s="36"/>
      <c r="AG1143" s="36"/>
      <c r="AH1143" s="36"/>
      <c r="AI1143" s="36"/>
      <c r="AJ1143" s="36"/>
      <c r="AK1143" s="36"/>
      <c r="AL1143" s="36"/>
      <c r="AM1143" s="36"/>
      <c r="AN1143" s="36"/>
      <c r="AO1143" s="36"/>
      <c r="AP1143" s="36"/>
      <c r="AQ1143" s="36"/>
      <c r="AR1143" s="36"/>
      <c r="AS1143" s="36"/>
      <c r="AT1143" s="36"/>
      <c r="AU1143" s="36"/>
      <c r="AV1143" s="36"/>
      <c r="AW1143" s="36"/>
      <c r="AX1143" s="36"/>
      <c r="AY1143" s="36"/>
      <c r="AZ1143" s="36"/>
      <c r="BA1143" s="36"/>
      <c r="BB1143" s="36"/>
      <c r="BC1143" s="36"/>
    </row>
    <row r="1144" spans="1:55" s="94" customFormat="1" ht="11.25">
      <c r="A1144" s="108"/>
      <c r="B1144" s="109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  <c r="P1144" s="36"/>
      <c r="Q1144" s="36"/>
      <c r="R1144" s="36"/>
      <c r="S1144" s="36"/>
      <c r="T1144" s="36"/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F1144" s="36"/>
      <c r="AG1144" s="36"/>
      <c r="AH1144" s="36"/>
      <c r="AI1144" s="36"/>
      <c r="AJ1144" s="36"/>
      <c r="AK1144" s="36"/>
      <c r="AL1144" s="36"/>
      <c r="AM1144" s="36"/>
      <c r="AN1144" s="36"/>
      <c r="AO1144" s="36"/>
      <c r="AP1144" s="36"/>
      <c r="AQ1144" s="36"/>
      <c r="AR1144" s="36"/>
      <c r="AS1144" s="36"/>
      <c r="AT1144" s="36"/>
      <c r="AU1144" s="36"/>
      <c r="AV1144" s="36"/>
      <c r="AW1144" s="36"/>
      <c r="AX1144" s="36"/>
      <c r="AY1144" s="36"/>
      <c r="AZ1144" s="36"/>
      <c r="BA1144" s="36"/>
      <c r="BB1144" s="36"/>
      <c r="BC1144" s="36"/>
    </row>
    <row r="1145" spans="1:55" s="94" customFormat="1" ht="11.25">
      <c r="A1145" s="108"/>
      <c r="B1145" s="109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  <c r="P1145" s="36"/>
      <c r="Q1145" s="36"/>
      <c r="R1145" s="36"/>
      <c r="S1145" s="36"/>
      <c r="T1145" s="36"/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F1145" s="36"/>
      <c r="AG1145" s="36"/>
      <c r="AH1145" s="36"/>
      <c r="AI1145" s="36"/>
      <c r="AJ1145" s="36"/>
      <c r="AK1145" s="36"/>
      <c r="AL1145" s="36"/>
      <c r="AM1145" s="36"/>
      <c r="AN1145" s="36"/>
      <c r="AO1145" s="36"/>
      <c r="AP1145" s="36"/>
      <c r="AQ1145" s="36"/>
      <c r="AR1145" s="36"/>
      <c r="AS1145" s="36"/>
      <c r="AT1145" s="36"/>
      <c r="AU1145" s="36"/>
      <c r="AV1145" s="36"/>
      <c r="AW1145" s="36"/>
      <c r="AX1145" s="36"/>
      <c r="AY1145" s="36"/>
      <c r="AZ1145" s="36"/>
      <c r="BA1145" s="36"/>
      <c r="BB1145" s="36"/>
      <c r="BC1145" s="36"/>
    </row>
    <row r="1146" spans="1:55" s="94" customFormat="1" ht="11.25">
      <c r="A1146" s="108"/>
      <c r="B1146" s="109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  <c r="P1146" s="36"/>
      <c r="Q1146" s="36"/>
      <c r="R1146" s="36"/>
      <c r="S1146" s="36"/>
      <c r="T1146" s="36"/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F1146" s="36"/>
      <c r="AG1146" s="36"/>
      <c r="AH1146" s="36"/>
      <c r="AI1146" s="36"/>
      <c r="AJ1146" s="36"/>
      <c r="AK1146" s="36"/>
      <c r="AL1146" s="36"/>
      <c r="AM1146" s="36"/>
      <c r="AN1146" s="36"/>
      <c r="AO1146" s="36"/>
      <c r="AP1146" s="36"/>
      <c r="AQ1146" s="36"/>
      <c r="AR1146" s="36"/>
      <c r="AS1146" s="36"/>
      <c r="AT1146" s="36"/>
      <c r="AU1146" s="36"/>
      <c r="AV1146" s="36"/>
      <c r="AW1146" s="36"/>
      <c r="AX1146" s="36"/>
      <c r="AY1146" s="36"/>
      <c r="AZ1146" s="36"/>
      <c r="BA1146" s="36"/>
      <c r="BB1146" s="36"/>
      <c r="BC1146" s="36"/>
    </row>
    <row r="1147" spans="1:55" s="94" customFormat="1" ht="11.25">
      <c r="A1147" s="108"/>
      <c r="B1147" s="109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  <c r="S1147" s="36"/>
      <c r="T1147" s="36"/>
      <c r="U1147" s="36"/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6"/>
      <c r="AF1147" s="36"/>
      <c r="AG1147" s="36"/>
      <c r="AH1147" s="36"/>
      <c r="AI1147" s="36"/>
      <c r="AJ1147" s="36"/>
      <c r="AK1147" s="36"/>
      <c r="AL1147" s="36"/>
      <c r="AM1147" s="36"/>
      <c r="AN1147" s="36"/>
      <c r="AO1147" s="36"/>
      <c r="AP1147" s="36"/>
      <c r="AQ1147" s="36"/>
      <c r="AR1147" s="36"/>
      <c r="AS1147" s="36"/>
      <c r="AT1147" s="36"/>
      <c r="AU1147" s="36"/>
      <c r="AV1147" s="36"/>
      <c r="AW1147" s="36"/>
      <c r="AX1147" s="36"/>
      <c r="AY1147" s="36"/>
      <c r="AZ1147" s="36"/>
      <c r="BA1147" s="36"/>
      <c r="BB1147" s="36"/>
      <c r="BC1147" s="36"/>
    </row>
    <row r="1148" spans="1:55" s="94" customFormat="1" ht="11.25">
      <c r="A1148" s="108"/>
      <c r="B1148" s="109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  <c r="S1148" s="36"/>
      <c r="T1148" s="36"/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F1148" s="36"/>
      <c r="AG1148" s="36"/>
      <c r="AH1148" s="36"/>
      <c r="AI1148" s="36"/>
      <c r="AJ1148" s="36"/>
      <c r="AK1148" s="36"/>
      <c r="AL1148" s="36"/>
      <c r="AM1148" s="36"/>
      <c r="AN1148" s="36"/>
      <c r="AO1148" s="36"/>
      <c r="AP1148" s="36"/>
      <c r="AQ1148" s="36"/>
      <c r="AR1148" s="36"/>
      <c r="AS1148" s="36"/>
      <c r="AT1148" s="36"/>
      <c r="AU1148" s="36"/>
      <c r="AV1148" s="36"/>
      <c r="AW1148" s="36"/>
      <c r="AX1148" s="36"/>
      <c r="AY1148" s="36"/>
      <c r="AZ1148" s="36"/>
      <c r="BA1148" s="36"/>
      <c r="BB1148" s="36"/>
      <c r="BC1148" s="36"/>
    </row>
    <row r="1149" spans="1:55" s="94" customFormat="1" ht="11.25">
      <c r="A1149" s="108"/>
      <c r="B1149" s="109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  <c r="S1149" s="36"/>
      <c r="T1149" s="36"/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F1149" s="36"/>
      <c r="AG1149" s="36"/>
      <c r="AH1149" s="36"/>
      <c r="AI1149" s="36"/>
      <c r="AJ1149" s="36"/>
      <c r="AK1149" s="36"/>
      <c r="AL1149" s="36"/>
      <c r="AM1149" s="36"/>
      <c r="AN1149" s="36"/>
      <c r="AO1149" s="36"/>
      <c r="AP1149" s="36"/>
      <c r="AQ1149" s="36"/>
      <c r="AR1149" s="36"/>
      <c r="AS1149" s="36"/>
      <c r="AT1149" s="36"/>
      <c r="AU1149" s="36"/>
      <c r="AV1149" s="36"/>
      <c r="AW1149" s="36"/>
      <c r="AX1149" s="36"/>
      <c r="AY1149" s="36"/>
      <c r="AZ1149" s="36"/>
      <c r="BA1149" s="36"/>
      <c r="BB1149" s="36"/>
      <c r="BC1149" s="36"/>
    </row>
    <row r="1150" spans="1:55" s="94" customFormat="1" ht="11.25">
      <c r="A1150" s="108"/>
      <c r="B1150" s="109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  <c r="P1150" s="36"/>
      <c r="Q1150" s="36"/>
      <c r="R1150" s="36"/>
      <c r="S1150" s="36"/>
      <c r="T1150" s="36"/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F1150" s="36"/>
      <c r="AG1150" s="36"/>
      <c r="AH1150" s="36"/>
      <c r="AI1150" s="36"/>
      <c r="AJ1150" s="36"/>
      <c r="AK1150" s="36"/>
      <c r="AL1150" s="36"/>
      <c r="AM1150" s="36"/>
      <c r="AN1150" s="36"/>
      <c r="AO1150" s="36"/>
      <c r="AP1150" s="36"/>
      <c r="AQ1150" s="36"/>
      <c r="AR1150" s="36"/>
      <c r="AS1150" s="36"/>
      <c r="AT1150" s="36"/>
      <c r="AU1150" s="36"/>
      <c r="AV1150" s="36"/>
      <c r="AW1150" s="36"/>
      <c r="AX1150" s="36"/>
      <c r="AY1150" s="36"/>
      <c r="AZ1150" s="36"/>
      <c r="BA1150" s="36"/>
      <c r="BB1150" s="36"/>
      <c r="BC1150" s="36"/>
    </row>
    <row r="1151" spans="1:55" s="94" customFormat="1" ht="11.25">
      <c r="A1151" s="108"/>
      <c r="B1151" s="109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  <c r="S1151" s="36"/>
      <c r="T1151" s="36"/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F1151" s="36"/>
      <c r="AG1151" s="36"/>
      <c r="AH1151" s="36"/>
      <c r="AI1151" s="36"/>
      <c r="AJ1151" s="36"/>
      <c r="AK1151" s="36"/>
      <c r="AL1151" s="36"/>
      <c r="AM1151" s="36"/>
      <c r="AN1151" s="36"/>
      <c r="AO1151" s="36"/>
      <c r="AP1151" s="36"/>
      <c r="AQ1151" s="36"/>
      <c r="AR1151" s="36"/>
      <c r="AS1151" s="36"/>
      <c r="AT1151" s="36"/>
      <c r="AU1151" s="36"/>
      <c r="AV1151" s="36"/>
      <c r="AW1151" s="36"/>
      <c r="AX1151" s="36"/>
      <c r="AY1151" s="36"/>
      <c r="AZ1151" s="36"/>
      <c r="BA1151" s="36"/>
      <c r="BB1151" s="36"/>
      <c r="BC1151" s="36"/>
    </row>
    <row r="1152" spans="1:55" s="94" customFormat="1" ht="11.25">
      <c r="A1152" s="108"/>
      <c r="B1152" s="109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  <c r="S1152" s="36"/>
      <c r="T1152" s="36"/>
      <c r="U1152" s="36"/>
      <c r="V1152" s="36"/>
      <c r="W1152" s="36"/>
      <c r="X1152" s="36"/>
      <c r="Y1152" s="36"/>
      <c r="Z1152" s="36"/>
      <c r="AA1152" s="36"/>
      <c r="AB1152" s="36"/>
      <c r="AC1152" s="36"/>
      <c r="AD1152" s="36"/>
      <c r="AE1152" s="36"/>
      <c r="AF1152" s="36"/>
      <c r="AG1152" s="36"/>
      <c r="AH1152" s="36"/>
      <c r="AI1152" s="36"/>
      <c r="AJ1152" s="36"/>
      <c r="AK1152" s="36"/>
      <c r="AL1152" s="36"/>
      <c r="AM1152" s="36"/>
      <c r="AN1152" s="36"/>
      <c r="AO1152" s="36"/>
      <c r="AP1152" s="36"/>
      <c r="AQ1152" s="36"/>
      <c r="AR1152" s="36"/>
      <c r="AS1152" s="36"/>
      <c r="AT1152" s="36"/>
      <c r="AU1152" s="36"/>
      <c r="AV1152" s="36"/>
      <c r="AW1152" s="36"/>
      <c r="AX1152" s="36"/>
      <c r="AY1152" s="36"/>
      <c r="AZ1152" s="36"/>
      <c r="BA1152" s="36"/>
      <c r="BB1152" s="36"/>
      <c r="BC1152" s="36"/>
    </row>
    <row r="1153" spans="1:55" s="94" customFormat="1" ht="11.25">
      <c r="A1153" s="108"/>
      <c r="B1153" s="109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  <c r="S1153" s="36"/>
      <c r="T1153" s="36"/>
      <c r="U1153" s="36"/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6"/>
      <c r="AF1153" s="36"/>
      <c r="AG1153" s="36"/>
      <c r="AH1153" s="36"/>
      <c r="AI1153" s="36"/>
      <c r="AJ1153" s="36"/>
      <c r="AK1153" s="36"/>
      <c r="AL1153" s="36"/>
      <c r="AM1153" s="36"/>
      <c r="AN1153" s="36"/>
      <c r="AO1153" s="36"/>
      <c r="AP1153" s="36"/>
      <c r="AQ1153" s="36"/>
      <c r="AR1153" s="36"/>
      <c r="AS1153" s="36"/>
      <c r="AT1153" s="36"/>
      <c r="AU1153" s="36"/>
      <c r="AV1153" s="36"/>
      <c r="AW1153" s="36"/>
      <c r="AX1153" s="36"/>
      <c r="AY1153" s="36"/>
      <c r="AZ1153" s="36"/>
      <c r="BA1153" s="36"/>
      <c r="BB1153" s="36"/>
      <c r="BC1153" s="36"/>
    </row>
    <row r="1154" spans="1:55" s="94" customFormat="1" ht="11.25">
      <c r="A1154" s="108"/>
      <c r="B1154" s="109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  <c r="S1154" s="36"/>
      <c r="T1154" s="36"/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F1154" s="36"/>
      <c r="AG1154" s="36"/>
      <c r="AH1154" s="36"/>
      <c r="AI1154" s="36"/>
      <c r="AJ1154" s="36"/>
      <c r="AK1154" s="36"/>
      <c r="AL1154" s="36"/>
      <c r="AM1154" s="36"/>
      <c r="AN1154" s="36"/>
      <c r="AO1154" s="36"/>
      <c r="AP1154" s="36"/>
      <c r="AQ1154" s="36"/>
      <c r="AR1154" s="36"/>
      <c r="AS1154" s="36"/>
      <c r="AT1154" s="36"/>
      <c r="AU1154" s="36"/>
      <c r="AV1154" s="36"/>
      <c r="AW1154" s="36"/>
      <c r="AX1154" s="36"/>
      <c r="AY1154" s="36"/>
      <c r="AZ1154" s="36"/>
      <c r="BA1154" s="36"/>
      <c r="BB1154" s="36"/>
      <c r="BC1154" s="36"/>
    </row>
    <row r="1155" spans="1:55" s="94" customFormat="1" ht="11.25">
      <c r="A1155" s="108"/>
      <c r="B1155" s="109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  <c r="S1155" s="36"/>
      <c r="T1155" s="36"/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F1155" s="36"/>
      <c r="AG1155" s="36"/>
      <c r="AH1155" s="36"/>
      <c r="AI1155" s="36"/>
      <c r="AJ1155" s="36"/>
      <c r="AK1155" s="36"/>
      <c r="AL1155" s="36"/>
      <c r="AM1155" s="36"/>
      <c r="AN1155" s="36"/>
      <c r="AO1155" s="36"/>
      <c r="AP1155" s="36"/>
      <c r="AQ1155" s="36"/>
      <c r="AR1155" s="36"/>
      <c r="AS1155" s="36"/>
      <c r="AT1155" s="36"/>
      <c r="AU1155" s="36"/>
      <c r="AV1155" s="36"/>
      <c r="AW1155" s="36"/>
      <c r="AX1155" s="36"/>
      <c r="AY1155" s="36"/>
      <c r="AZ1155" s="36"/>
      <c r="BA1155" s="36"/>
      <c r="BB1155" s="36"/>
      <c r="BC1155" s="36"/>
    </row>
    <row r="1156" spans="1:55" s="94" customFormat="1" ht="11.25">
      <c r="A1156" s="108"/>
      <c r="B1156" s="109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  <c r="S1156" s="36"/>
      <c r="T1156" s="36"/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F1156" s="36"/>
      <c r="AG1156" s="36"/>
      <c r="AH1156" s="36"/>
      <c r="AI1156" s="36"/>
      <c r="AJ1156" s="36"/>
      <c r="AK1156" s="36"/>
      <c r="AL1156" s="36"/>
      <c r="AM1156" s="36"/>
      <c r="AN1156" s="36"/>
      <c r="AO1156" s="36"/>
      <c r="AP1156" s="36"/>
      <c r="AQ1156" s="36"/>
      <c r="AR1156" s="36"/>
      <c r="AS1156" s="36"/>
      <c r="AT1156" s="36"/>
      <c r="AU1156" s="36"/>
      <c r="AV1156" s="36"/>
      <c r="AW1156" s="36"/>
      <c r="AX1156" s="36"/>
      <c r="AY1156" s="36"/>
      <c r="AZ1156" s="36"/>
      <c r="BA1156" s="36"/>
      <c r="BB1156" s="36"/>
      <c r="BC1156" s="36"/>
    </row>
    <row r="1157" spans="1:55" s="94" customFormat="1" ht="11.25">
      <c r="A1157" s="108"/>
      <c r="B1157" s="109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  <c r="S1157" s="36"/>
      <c r="T1157" s="36"/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F1157" s="36"/>
      <c r="AG1157" s="36"/>
      <c r="AH1157" s="36"/>
      <c r="AI1157" s="36"/>
      <c r="AJ1157" s="36"/>
      <c r="AK1157" s="36"/>
      <c r="AL1157" s="36"/>
      <c r="AM1157" s="36"/>
      <c r="AN1157" s="36"/>
      <c r="AO1157" s="36"/>
      <c r="AP1157" s="36"/>
      <c r="AQ1157" s="36"/>
      <c r="AR1157" s="36"/>
      <c r="AS1157" s="36"/>
      <c r="AT1157" s="36"/>
      <c r="AU1157" s="36"/>
      <c r="AV1157" s="36"/>
      <c r="AW1157" s="36"/>
      <c r="AX1157" s="36"/>
      <c r="AY1157" s="36"/>
      <c r="AZ1157" s="36"/>
      <c r="BA1157" s="36"/>
      <c r="BB1157" s="36"/>
      <c r="BC1157" s="36"/>
    </row>
    <row r="1158" spans="1:55" s="94" customFormat="1" ht="11.25">
      <c r="A1158" s="108"/>
      <c r="B1158" s="109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  <c r="Q1158" s="36"/>
      <c r="R1158" s="36"/>
      <c r="S1158" s="36"/>
      <c r="T1158" s="36"/>
      <c r="U1158" s="36"/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6"/>
      <c r="AF1158" s="36"/>
      <c r="AG1158" s="36"/>
      <c r="AH1158" s="36"/>
      <c r="AI1158" s="36"/>
      <c r="AJ1158" s="36"/>
      <c r="AK1158" s="36"/>
      <c r="AL1158" s="36"/>
      <c r="AM1158" s="36"/>
      <c r="AN1158" s="36"/>
      <c r="AO1158" s="36"/>
      <c r="AP1158" s="36"/>
      <c r="AQ1158" s="36"/>
      <c r="AR1158" s="36"/>
      <c r="AS1158" s="36"/>
      <c r="AT1158" s="36"/>
      <c r="AU1158" s="36"/>
      <c r="AV1158" s="36"/>
      <c r="AW1158" s="36"/>
      <c r="AX1158" s="36"/>
      <c r="AY1158" s="36"/>
      <c r="AZ1158" s="36"/>
      <c r="BA1158" s="36"/>
      <c r="BB1158" s="36"/>
      <c r="BC1158" s="36"/>
    </row>
    <row r="1159" spans="1:55" s="94" customFormat="1" ht="11.25">
      <c r="A1159" s="108"/>
      <c r="B1159" s="109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  <c r="S1159" s="36"/>
      <c r="T1159" s="36"/>
      <c r="U1159" s="36"/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6"/>
      <c r="AF1159" s="36"/>
      <c r="AG1159" s="36"/>
      <c r="AH1159" s="36"/>
      <c r="AI1159" s="36"/>
      <c r="AJ1159" s="36"/>
      <c r="AK1159" s="36"/>
      <c r="AL1159" s="36"/>
      <c r="AM1159" s="36"/>
      <c r="AN1159" s="36"/>
      <c r="AO1159" s="36"/>
      <c r="AP1159" s="36"/>
      <c r="AQ1159" s="36"/>
      <c r="AR1159" s="36"/>
      <c r="AS1159" s="36"/>
      <c r="AT1159" s="36"/>
      <c r="AU1159" s="36"/>
      <c r="AV1159" s="36"/>
      <c r="AW1159" s="36"/>
      <c r="AX1159" s="36"/>
      <c r="AY1159" s="36"/>
      <c r="AZ1159" s="36"/>
      <c r="BA1159" s="36"/>
      <c r="BB1159" s="36"/>
      <c r="BC1159" s="36"/>
    </row>
    <row r="1160" spans="1:55" s="94" customFormat="1" ht="11.25">
      <c r="A1160" s="108"/>
      <c r="B1160" s="109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36"/>
      <c r="S1160" s="36"/>
      <c r="T1160" s="36"/>
      <c r="U1160" s="36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F1160" s="36"/>
      <c r="AG1160" s="36"/>
      <c r="AH1160" s="36"/>
      <c r="AI1160" s="36"/>
      <c r="AJ1160" s="36"/>
      <c r="AK1160" s="36"/>
      <c r="AL1160" s="36"/>
      <c r="AM1160" s="36"/>
      <c r="AN1160" s="36"/>
      <c r="AO1160" s="36"/>
      <c r="AP1160" s="36"/>
      <c r="AQ1160" s="36"/>
      <c r="AR1160" s="36"/>
      <c r="AS1160" s="36"/>
      <c r="AT1160" s="36"/>
      <c r="AU1160" s="36"/>
      <c r="AV1160" s="36"/>
      <c r="AW1160" s="36"/>
      <c r="AX1160" s="36"/>
      <c r="AY1160" s="36"/>
      <c r="AZ1160" s="36"/>
      <c r="BA1160" s="36"/>
      <c r="BB1160" s="36"/>
      <c r="BC1160" s="36"/>
    </row>
    <row r="1161" spans="1:55" s="94" customFormat="1" ht="11.25">
      <c r="A1161" s="108"/>
      <c r="B1161" s="109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6"/>
      <c r="S1161" s="36"/>
      <c r="T1161" s="36"/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F1161" s="36"/>
      <c r="AG1161" s="36"/>
      <c r="AH1161" s="36"/>
      <c r="AI1161" s="36"/>
      <c r="AJ1161" s="36"/>
      <c r="AK1161" s="36"/>
      <c r="AL1161" s="36"/>
      <c r="AM1161" s="36"/>
      <c r="AN1161" s="36"/>
      <c r="AO1161" s="36"/>
      <c r="AP1161" s="36"/>
      <c r="AQ1161" s="36"/>
      <c r="AR1161" s="36"/>
      <c r="AS1161" s="36"/>
      <c r="AT1161" s="36"/>
      <c r="AU1161" s="36"/>
      <c r="AV1161" s="36"/>
      <c r="AW1161" s="36"/>
      <c r="AX1161" s="36"/>
      <c r="AY1161" s="36"/>
      <c r="AZ1161" s="36"/>
      <c r="BA1161" s="36"/>
      <c r="BB1161" s="36"/>
      <c r="BC1161" s="36"/>
    </row>
    <row r="1162" spans="1:55" s="94" customFormat="1" ht="11.25">
      <c r="A1162" s="108"/>
      <c r="B1162" s="109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  <c r="S1162" s="36"/>
      <c r="T1162" s="36"/>
      <c r="U1162" s="36"/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F1162" s="36"/>
      <c r="AG1162" s="36"/>
      <c r="AH1162" s="36"/>
      <c r="AI1162" s="36"/>
      <c r="AJ1162" s="36"/>
      <c r="AK1162" s="36"/>
      <c r="AL1162" s="36"/>
      <c r="AM1162" s="36"/>
      <c r="AN1162" s="36"/>
      <c r="AO1162" s="36"/>
      <c r="AP1162" s="36"/>
      <c r="AQ1162" s="36"/>
      <c r="AR1162" s="36"/>
      <c r="AS1162" s="36"/>
      <c r="AT1162" s="36"/>
      <c r="AU1162" s="36"/>
      <c r="AV1162" s="36"/>
      <c r="AW1162" s="36"/>
      <c r="AX1162" s="36"/>
      <c r="AY1162" s="36"/>
      <c r="AZ1162" s="36"/>
      <c r="BA1162" s="36"/>
      <c r="BB1162" s="36"/>
      <c r="BC1162" s="36"/>
    </row>
    <row r="1163" spans="1:55" s="94" customFormat="1" ht="11.25">
      <c r="A1163" s="108"/>
      <c r="B1163" s="109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  <c r="S1163" s="36"/>
      <c r="T1163" s="36"/>
      <c r="U1163" s="36"/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F1163" s="36"/>
      <c r="AG1163" s="36"/>
      <c r="AH1163" s="36"/>
      <c r="AI1163" s="36"/>
      <c r="AJ1163" s="36"/>
      <c r="AK1163" s="36"/>
      <c r="AL1163" s="36"/>
      <c r="AM1163" s="36"/>
      <c r="AN1163" s="36"/>
      <c r="AO1163" s="36"/>
      <c r="AP1163" s="36"/>
      <c r="AQ1163" s="36"/>
      <c r="AR1163" s="36"/>
      <c r="AS1163" s="36"/>
      <c r="AT1163" s="36"/>
      <c r="AU1163" s="36"/>
      <c r="AV1163" s="36"/>
      <c r="AW1163" s="36"/>
      <c r="AX1163" s="36"/>
      <c r="AY1163" s="36"/>
      <c r="AZ1163" s="36"/>
      <c r="BA1163" s="36"/>
      <c r="BB1163" s="36"/>
      <c r="BC1163" s="36"/>
    </row>
    <row r="1164" spans="1:55" s="94" customFormat="1" ht="11.25">
      <c r="A1164" s="108"/>
      <c r="B1164" s="109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36"/>
      <c r="S1164" s="36"/>
      <c r="T1164" s="36"/>
      <c r="U1164" s="36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F1164" s="36"/>
      <c r="AG1164" s="36"/>
      <c r="AH1164" s="36"/>
      <c r="AI1164" s="36"/>
      <c r="AJ1164" s="36"/>
      <c r="AK1164" s="36"/>
      <c r="AL1164" s="36"/>
      <c r="AM1164" s="36"/>
      <c r="AN1164" s="36"/>
      <c r="AO1164" s="36"/>
      <c r="AP1164" s="36"/>
      <c r="AQ1164" s="36"/>
      <c r="AR1164" s="36"/>
      <c r="AS1164" s="36"/>
      <c r="AT1164" s="36"/>
      <c r="AU1164" s="36"/>
      <c r="AV1164" s="36"/>
      <c r="AW1164" s="36"/>
      <c r="AX1164" s="36"/>
      <c r="AY1164" s="36"/>
      <c r="AZ1164" s="36"/>
      <c r="BA1164" s="36"/>
      <c r="BB1164" s="36"/>
      <c r="BC1164" s="36"/>
    </row>
    <row r="1165" spans="1:55" s="94" customFormat="1" ht="11.25">
      <c r="A1165" s="108"/>
      <c r="B1165" s="109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  <c r="S1165" s="36"/>
      <c r="T1165" s="36"/>
      <c r="U1165" s="36"/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6"/>
      <c r="AF1165" s="36"/>
      <c r="AG1165" s="36"/>
      <c r="AH1165" s="36"/>
      <c r="AI1165" s="36"/>
      <c r="AJ1165" s="36"/>
      <c r="AK1165" s="36"/>
      <c r="AL1165" s="36"/>
      <c r="AM1165" s="36"/>
      <c r="AN1165" s="36"/>
      <c r="AO1165" s="36"/>
      <c r="AP1165" s="36"/>
      <c r="AQ1165" s="36"/>
      <c r="AR1165" s="36"/>
      <c r="AS1165" s="36"/>
      <c r="AT1165" s="36"/>
      <c r="AU1165" s="36"/>
      <c r="AV1165" s="36"/>
      <c r="AW1165" s="36"/>
      <c r="AX1165" s="36"/>
      <c r="AY1165" s="36"/>
      <c r="AZ1165" s="36"/>
      <c r="BA1165" s="36"/>
      <c r="BB1165" s="36"/>
      <c r="BC1165" s="36"/>
    </row>
    <row r="1166" spans="1:55" s="94" customFormat="1" ht="11.25">
      <c r="A1166" s="108"/>
      <c r="B1166" s="109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  <c r="S1166" s="36"/>
      <c r="T1166" s="36"/>
      <c r="U1166" s="36"/>
      <c r="V1166" s="36"/>
      <c r="W1166" s="36"/>
      <c r="X1166" s="36"/>
      <c r="Y1166" s="36"/>
      <c r="Z1166" s="36"/>
      <c r="AA1166" s="36"/>
      <c r="AB1166" s="36"/>
      <c r="AC1166" s="36"/>
      <c r="AD1166" s="36"/>
      <c r="AE1166" s="36"/>
      <c r="AF1166" s="36"/>
      <c r="AG1166" s="36"/>
      <c r="AH1166" s="36"/>
      <c r="AI1166" s="36"/>
      <c r="AJ1166" s="36"/>
      <c r="AK1166" s="36"/>
      <c r="AL1166" s="36"/>
      <c r="AM1166" s="36"/>
      <c r="AN1166" s="36"/>
      <c r="AO1166" s="36"/>
      <c r="AP1166" s="36"/>
      <c r="AQ1166" s="36"/>
      <c r="AR1166" s="36"/>
      <c r="AS1166" s="36"/>
      <c r="AT1166" s="36"/>
      <c r="AU1166" s="36"/>
      <c r="AV1166" s="36"/>
      <c r="AW1166" s="36"/>
      <c r="AX1166" s="36"/>
      <c r="AY1166" s="36"/>
      <c r="AZ1166" s="36"/>
      <c r="BA1166" s="36"/>
      <c r="BB1166" s="36"/>
      <c r="BC1166" s="36"/>
    </row>
    <row r="1167" spans="1:55" s="94" customFormat="1" ht="11.25">
      <c r="A1167" s="108"/>
      <c r="B1167" s="109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  <c r="S1167" s="36"/>
      <c r="T1167" s="36"/>
      <c r="U1167" s="36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F1167" s="36"/>
      <c r="AG1167" s="36"/>
      <c r="AH1167" s="36"/>
      <c r="AI1167" s="36"/>
      <c r="AJ1167" s="36"/>
      <c r="AK1167" s="36"/>
      <c r="AL1167" s="36"/>
      <c r="AM1167" s="36"/>
      <c r="AN1167" s="36"/>
      <c r="AO1167" s="36"/>
      <c r="AP1167" s="36"/>
      <c r="AQ1167" s="36"/>
      <c r="AR1167" s="36"/>
      <c r="AS1167" s="36"/>
      <c r="AT1167" s="36"/>
      <c r="AU1167" s="36"/>
      <c r="AV1167" s="36"/>
      <c r="AW1167" s="36"/>
      <c r="AX1167" s="36"/>
      <c r="AY1167" s="36"/>
      <c r="AZ1167" s="36"/>
      <c r="BA1167" s="36"/>
      <c r="BB1167" s="36"/>
      <c r="BC1167" s="36"/>
    </row>
    <row r="1168" spans="1:55" s="94" customFormat="1" ht="11.25">
      <c r="A1168" s="108"/>
      <c r="B1168" s="109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36"/>
      <c r="S1168" s="36"/>
      <c r="T1168" s="36"/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F1168" s="36"/>
      <c r="AG1168" s="36"/>
      <c r="AH1168" s="36"/>
      <c r="AI1168" s="36"/>
      <c r="AJ1168" s="36"/>
      <c r="AK1168" s="36"/>
      <c r="AL1168" s="36"/>
      <c r="AM1168" s="36"/>
      <c r="AN1168" s="36"/>
      <c r="AO1168" s="36"/>
      <c r="AP1168" s="36"/>
      <c r="AQ1168" s="36"/>
      <c r="AR1168" s="36"/>
      <c r="AS1168" s="36"/>
      <c r="AT1168" s="36"/>
      <c r="AU1168" s="36"/>
      <c r="AV1168" s="36"/>
      <c r="AW1168" s="36"/>
      <c r="AX1168" s="36"/>
      <c r="AY1168" s="36"/>
      <c r="AZ1168" s="36"/>
      <c r="BA1168" s="36"/>
      <c r="BB1168" s="36"/>
      <c r="BC1168" s="36"/>
    </row>
    <row r="1169" spans="1:55" s="94" customFormat="1" ht="11.25">
      <c r="A1169" s="108"/>
      <c r="B1169" s="109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36"/>
      <c r="S1169" s="36"/>
      <c r="T1169" s="36"/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F1169" s="36"/>
      <c r="AG1169" s="36"/>
      <c r="AH1169" s="36"/>
      <c r="AI1169" s="36"/>
      <c r="AJ1169" s="36"/>
      <c r="AK1169" s="36"/>
      <c r="AL1169" s="36"/>
      <c r="AM1169" s="36"/>
      <c r="AN1169" s="36"/>
      <c r="AO1169" s="36"/>
      <c r="AP1169" s="36"/>
      <c r="AQ1169" s="36"/>
      <c r="AR1169" s="36"/>
      <c r="AS1169" s="36"/>
      <c r="AT1169" s="36"/>
      <c r="AU1169" s="36"/>
      <c r="AV1169" s="36"/>
      <c r="AW1169" s="36"/>
      <c r="AX1169" s="36"/>
      <c r="AY1169" s="36"/>
      <c r="AZ1169" s="36"/>
      <c r="BA1169" s="36"/>
      <c r="BB1169" s="36"/>
      <c r="BC1169" s="36"/>
    </row>
    <row r="1170" spans="1:55" s="94" customFormat="1" ht="11.25">
      <c r="A1170" s="108"/>
      <c r="B1170" s="109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  <c r="S1170" s="36"/>
      <c r="T1170" s="36"/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F1170" s="36"/>
      <c r="AG1170" s="36"/>
      <c r="AH1170" s="36"/>
      <c r="AI1170" s="36"/>
      <c r="AJ1170" s="36"/>
      <c r="AK1170" s="36"/>
      <c r="AL1170" s="36"/>
      <c r="AM1170" s="36"/>
      <c r="AN1170" s="36"/>
      <c r="AO1170" s="36"/>
      <c r="AP1170" s="36"/>
      <c r="AQ1170" s="36"/>
      <c r="AR1170" s="36"/>
      <c r="AS1170" s="36"/>
      <c r="AT1170" s="36"/>
      <c r="AU1170" s="36"/>
      <c r="AV1170" s="36"/>
      <c r="AW1170" s="36"/>
      <c r="AX1170" s="36"/>
      <c r="AY1170" s="36"/>
      <c r="AZ1170" s="36"/>
      <c r="BA1170" s="36"/>
      <c r="BB1170" s="36"/>
      <c r="BC1170" s="36"/>
    </row>
    <row r="1171" spans="1:55" s="94" customFormat="1" ht="11.25">
      <c r="A1171" s="108"/>
      <c r="B1171" s="109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  <c r="S1171" s="36"/>
      <c r="T1171" s="36"/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F1171" s="36"/>
      <c r="AG1171" s="36"/>
      <c r="AH1171" s="36"/>
      <c r="AI1171" s="36"/>
      <c r="AJ1171" s="36"/>
      <c r="AK1171" s="36"/>
      <c r="AL1171" s="36"/>
      <c r="AM1171" s="36"/>
      <c r="AN1171" s="36"/>
      <c r="AO1171" s="36"/>
      <c r="AP1171" s="36"/>
      <c r="AQ1171" s="36"/>
      <c r="AR1171" s="36"/>
      <c r="AS1171" s="36"/>
      <c r="AT1171" s="36"/>
      <c r="AU1171" s="36"/>
      <c r="AV1171" s="36"/>
      <c r="AW1171" s="36"/>
      <c r="AX1171" s="36"/>
      <c r="AY1171" s="36"/>
      <c r="AZ1171" s="36"/>
      <c r="BA1171" s="36"/>
      <c r="BB1171" s="36"/>
      <c r="BC1171" s="36"/>
    </row>
    <row r="1172" spans="1:55" s="94" customFormat="1" ht="11.25">
      <c r="A1172" s="108"/>
      <c r="B1172" s="109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  <c r="S1172" s="36"/>
      <c r="T1172" s="36"/>
      <c r="U1172" s="36"/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F1172" s="36"/>
      <c r="AG1172" s="36"/>
      <c r="AH1172" s="36"/>
      <c r="AI1172" s="36"/>
      <c r="AJ1172" s="36"/>
      <c r="AK1172" s="36"/>
      <c r="AL1172" s="36"/>
      <c r="AM1172" s="36"/>
      <c r="AN1172" s="36"/>
      <c r="AO1172" s="36"/>
      <c r="AP1172" s="36"/>
      <c r="AQ1172" s="36"/>
      <c r="AR1172" s="36"/>
      <c r="AS1172" s="36"/>
      <c r="AT1172" s="36"/>
      <c r="AU1172" s="36"/>
      <c r="AV1172" s="36"/>
      <c r="AW1172" s="36"/>
      <c r="AX1172" s="36"/>
      <c r="AY1172" s="36"/>
      <c r="AZ1172" s="36"/>
      <c r="BA1172" s="36"/>
      <c r="BB1172" s="36"/>
      <c r="BC1172" s="36"/>
    </row>
    <row r="1173" spans="1:55" s="94" customFormat="1" ht="11.25">
      <c r="A1173" s="108"/>
      <c r="B1173" s="109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  <c r="S1173" s="36"/>
      <c r="T1173" s="36"/>
      <c r="U1173" s="36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F1173" s="36"/>
      <c r="AG1173" s="36"/>
      <c r="AH1173" s="36"/>
      <c r="AI1173" s="36"/>
      <c r="AJ1173" s="36"/>
      <c r="AK1173" s="36"/>
      <c r="AL1173" s="36"/>
      <c r="AM1173" s="36"/>
      <c r="AN1173" s="36"/>
      <c r="AO1173" s="36"/>
      <c r="AP1173" s="36"/>
      <c r="AQ1173" s="36"/>
      <c r="AR1173" s="36"/>
      <c r="AS1173" s="36"/>
      <c r="AT1173" s="36"/>
      <c r="AU1173" s="36"/>
      <c r="AV1173" s="36"/>
      <c r="AW1173" s="36"/>
      <c r="AX1173" s="36"/>
      <c r="AY1173" s="36"/>
      <c r="AZ1173" s="36"/>
      <c r="BA1173" s="36"/>
      <c r="BB1173" s="36"/>
      <c r="BC1173" s="36"/>
    </row>
    <row r="1174" spans="1:55" s="94" customFormat="1" ht="11.25">
      <c r="A1174" s="108"/>
      <c r="B1174" s="109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  <c r="S1174" s="36"/>
      <c r="T1174" s="36"/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F1174" s="36"/>
      <c r="AG1174" s="36"/>
      <c r="AH1174" s="36"/>
      <c r="AI1174" s="36"/>
      <c r="AJ1174" s="36"/>
      <c r="AK1174" s="36"/>
      <c r="AL1174" s="36"/>
      <c r="AM1174" s="36"/>
      <c r="AN1174" s="36"/>
      <c r="AO1174" s="36"/>
      <c r="AP1174" s="36"/>
      <c r="AQ1174" s="36"/>
      <c r="AR1174" s="36"/>
      <c r="AS1174" s="36"/>
      <c r="AT1174" s="36"/>
      <c r="AU1174" s="36"/>
      <c r="AV1174" s="36"/>
      <c r="AW1174" s="36"/>
      <c r="AX1174" s="36"/>
      <c r="AY1174" s="36"/>
      <c r="AZ1174" s="36"/>
      <c r="BA1174" s="36"/>
      <c r="BB1174" s="36"/>
      <c r="BC1174" s="36"/>
    </row>
    <row r="1175" spans="1:55" s="94" customFormat="1" ht="11.25">
      <c r="A1175" s="108"/>
      <c r="B1175" s="109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  <c r="S1175" s="36"/>
      <c r="T1175" s="36"/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F1175" s="36"/>
      <c r="AG1175" s="36"/>
      <c r="AH1175" s="36"/>
      <c r="AI1175" s="36"/>
      <c r="AJ1175" s="36"/>
      <c r="AK1175" s="36"/>
      <c r="AL1175" s="36"/>
      <c r="AM1175" s="36"/>
      <c r="AN1175" s="36"/>
      <c r="AO1175" s="36"/>
      <c r="AP1175" s="36"/>
      <c r="AQ1175" s="36"/>
      <c r="AR1175" s="36"/>
      <c r="AS1175" s="36"/>
      <c r="AT1175" s="36"/>
      <c r="AU1175" s="36"/>
      <c r="AV1175" s="36"/>
      <c r="AW1175" s="36"/>
      <c r="AX1175" s="36"/>
      <c r="AY1175" s="36"/>
      <c r="AZ1175" s="36"/>
      <c r="BA1175" s="36"/>
      <c r="BB1175" s="36"/>
      <c r="BC1175" s="36"/>
    </row>
    <row r="1176" spans="1:55" s="94" customFormat="1" ht="11.25">
      <c r="A1176" s="108"/>
      <c r="B1176" s="109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6"/>
      <c r="S1176" s="36"/>
      <c r="T1176" s="36"/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F1176" s="36"/>
      <c r="AG1176" s="36"/>
      <c r="AH1176" s="36"/>
      <c r="AI1176" s="36"/>
      <c r="AJ1176" s="36"/>
      <c r="AK1176" s="36"/>
      <c r="AL1176" s="36"/>
      <c r="AM1176" s="36"/>
      <c r="AN1176" s="36"/>
      <c r="AO1176" s="36"/>
      <c r="AP1176" s="36"/>
      <c r="AQ1176" s="36"/>
      <c r="AR1176" s="36"/>
      <c r="AS1176" s="36"/>
      <c r="AT1176" s="36"/>
      <c r="AU1176" s="36"/>
      <c r="AV1176" s="36"/>
      <c r="AW1176" s="36"/>
      <c r="AX1176" s="36"/>
      <c r="AY1176" s="36"/>
      <c r="AZ1176" s="36"/>
      <c r="BA1176" s="36"/>
      <c r="BB1176" s="36"/>
      <c r="BC1176" s="36"/>
    </row>
    <row r="1177" spans="1:55" s="94" customFormat="1" ht="11.25">
      <c r="A1177" s="108"/>
      <c r="B1177" s="109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  <c r="S1177" s="36"/>
      <c r="T1177" s="36"/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F1177" s="36"/>
      <c r="AG1177" s="36"/>
      <c r="AH1177" s="36"/>
      <c r="AI1177" s="36"/>
      <c r="AJ1177" s="36"/>
      <c r="AK1177" s="36"/>
      <c r="AL1177" s="36"/>
      <c r="AM1177" s="36"/>
      <c r="AN1177" s="36"/>
      <c r="AO1177" s="36"/>
      <c r="AP1177" s="36"/>
      <c r="AQ1177" s="36"/>
      <c r="AR1177" s="36"/>
      <c r="AS1177" s="36"/>
      <c r="AT1177" s="36"/>
      <c r="AU1177" s="36"/>
      <c r="AV1177" s="36"/>
      <c r="AW1177" s="36"/>
      <c r="AX1177" s="36"/>
      <c r="AY1177" s="36"/>
      <c r="AZ1177" s="36"/>
      <c r="BA1177" s="36"/>
      <c r="BB1177" s="36"/>
      <c r="BC1177" s="36"/>
    </row>
    <row r="1178" spans="1:55" s="94" customFormat="1" ht="11.25">
      <c r="A1178" s="108"/>
      <c r="B1178" s="109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F1178" s="36"/>
      <c r="AG1178" s="36"/>
      <c r="AH1178" s="36"/>
      <c r="AI1178" s="36"/>
      <c r="AJ1178" s="36"/>
      <c r="AK1178" s="36"/>
      <c r="AL1178" s="36"/>
      <c r="AM1178" s="36"/>
      <c r="AN1178" s="36"/>
      <c r="AO1178" s="36"/>
      <c r="AP1178" s="36"/>
      <c r="AQ1178" s="36"/>
      <c r="AR1178" s="36"/>
      <c r="AS1178" s="36"/>
      <c r="AT1178" s="36"/>
      <c r="AU1178" s="36"/>
      <c r="AV1178" s="36"/>
      <c r="AW1178" s="36"/>
      <c r="AX1178" s="36"/>
      <c r="AY1178" s="36"/>
      <c r="AZ1178" s="36"/>
      <c r="BA1178" s="36"/>
      <c r="BB1178" s="36"/>
      <c r="BC1178" s="36"/>
    </row>
    <row r="1179" spans="1:55" s="94" customFormat="1" ht="11.25">
      <c r="A1179" s="108"/>
      <c r="B1179" s="109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36"/>
      <c r="S1179" s="36"/>
      <c r="T1179" s="36"/>
      <c r="U1179" s="36"/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6"/>
      <c r="AF1179" s="36"/>
      <c r="AG1179" s="36"/>
      <c r="AH1179" s="36"/>
      <c r="AI1179" s="36"/>
      <c r="AJ1179" s="36"/>
      <c r="AK1179" s="36"/>
      <c r="AL1179" s="36"/>
      <c r="AM1179" s="36"/>
      <c r="AN1179" s="36"/>
      <c r="AO1179" s="36"/>
      <c r="AP1179" s="36"/>
      <c r="AQ1179" s="36"/>
      <c r="AR1179" s="36"/>
      <c r="AS1179" s="36"/>
      <c r="AT1179" s="36"/>
      <c r="AU1179" s="36"/>
      <c r="AV1179" s="36"/>
      <c r="AW1179" s="36"/>
      <c r="AX1179" s="36"/>
      <c r="AY1179" s="36"/>
      <c r="AZ1179" s="36"/>
      <c r="BA1179" s="36"/>
      <c r="BB1179" s="36"/>
      <c r="BC1179" s="36"/>
    </row>
    <row r="1180" spans="1:55" s="94" customFormat="1" ht="11.25">
      <c r="A1180" s="108"/>
      <c r="B1180" s="109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  <c r="S1180" s="36"/>
      <c r="T1180" s="36"/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F1180" s="36"/>
      <c r="AG1180" s="36"/>
      <c r="AH1180" s="36"/>
      <c r="AI1180" s="36"/>
      <c r="AJ1180" s="36"/>
      <c r="AK1180" s="36"/>
      <c r="AL1180" s="36"/>
      <c r="AM1180" s="36"/>
      <c r="AN1180" s="36"/>
      <c r="AO1180" s="36"/>
      <c r="AP1180" s="36"/>
      <c r="AQ1180" s="36"/>
      <c r="AR1180" s="36"/>
      <c r="AS1180" s="36"/>
      <c r="AT1180" s="36"/>
      <c r="AU1180" s="36"/>
      <c r="AV1180" s="36"/>
      <c r="AW1180" s="36"/>
      <c r="AX1180" s="36"/>
      <c r="AY1180" s="36"/>
      <c r="AZ1180" s="36"/>
      <c r="BA1180" s="36"/>
      <c r="BB1180" s="36"/>
      <c r="BC1180" s="36"/>
    </row>
    <row r="1181" spans="1:55" s="94" customFormat="1" ht="11.25">
      <c r="A1181" s="108"/>
      <c r="B1181" s="109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36"/>
      <c r="S1181" s="36"/>
      <c r="T1181" s="36"/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F1181" s="36"/>
      <c r="AG1181" s="36"/>
      <c r="AH1181" s="36"/>
      <c r="AI1181" s="36"/>
      <c r="AJ1181" s="36"/>
      <c r="AK1181" s="36"/>
      <c r="AL1181" s="36"/>
      <c r="AM1181" s="36"/>
      <c r="AN1181" s="36"/>
      <c r="AO1181" s="36"/>
      <c r="AP1181" s="36"/>
      <c r="AQ1181" s="36"/>
      <c r="AR1181" s="36"/>
      <c r="AS1181" s="36"/>
      <c r="AT1181" s="36"/>
      <c r="AU1181" s="36"/>
      <c r="AV1181" s="36"/>
      <c r="AW1181" s="36"/>
      <c r="AX1181" s="36"/>
      <c r="AY1181" s="36"/>
      <c r="AZ1181" s="36"/>
      <c r="BA1181" s="36"/>
      <c r="BB1181" s="36"/>
      <c r="BC1181" s="36"/>
    </row>
    <row r="1182" spans="1:55" s="94" customFormat="1" ht="11.25">
      <c r="A1182" s="108"/>
      <c r="B1182" s="109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  <c r="S1182" s="36"/>
      <c r="T1182" s="36"/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F1182" s="36"/>
      <c r="AG1182" s="36"/>
      <c r="AH1182" s="36"/>
      <c r="AI1182" s="36"/>
      <c r="AJ1182" s="36"/>
      <c r="AK1182" s="36"/>
      <c r="AL1182" s="36"/>
      <c r="AM1182" s="36"/>
      <c r="AN1182" s="36"/>
      <c r="AO1182" s="36"/>
      <c r="AP1182" s="36"/>
      <c r="AQ1182" s="36"/>
      <c r="AR1182" s="36"/>
      <c r="AS1182" s="36"/>
      <c r="AT1182" s="36"/>
      <c r="AU1182" s="36"/>
      <c r="AV1182" s="36"/>
      <c r="AW1182" s="36"/>
      <c r="AX1182" s="36"/>
      <c r="AY1182" s="36"/>
      <c r="AZ1182" s="36"/>
      <c r="BA1182" s="36"/>
      <c r="BB1182" s="36"/>
      <c r="BC1182" s="36"/>
    </row>
    <row r="1183" spans="1:55" s="94" customFormat="1" ht="11.25">
      <c r="A1183" s="108"/>
      <c r="B1183" s="109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36"/>
      <c r="S1183" s="36"/>
      <c r="T1183" s="36"/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F1183" s="36"/>
      <c r="AG1183" s="36"/>
      <c r="AH1183" s="36"/>
      <c r="AI1183" s="36"/>
      <c r="AJ1183" s="36"/>
      <c r="AK1183" s="36"/>
      <c r="AL1183" s="36"/>
      <c r="AM1183" s="36"/>
      <c r="AN1183" s="36"/>
      <c r="AO1183" s="36"/>
      <c r="AP1183" s="36"/>
      <c r="AQ1183" s="36"/>
      <c r="AR1183" s="36"/>
      <c r="AS1183" s="36"/>
      <c r="AT1183" s="36"/>
      <c r="AU1183" s="36"/>
      <c r="AV1183" s="36"/>
      <c r="AW1183" s="36"/>
      <c r="AX1183" s="36"/>
      <c r="AY1183" s="36"/>
      <c r="AZ1183" s="36"/>
      <c r="BA1183" s="36"/>
      <c r="BB1183" s="36"/>
      <c r="BC1183" s="36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5"/>
  <sheetViews>
    <sheetView zoomScale="85" zoomScaleNormal="85" zoomScaleSheetLayoutView="85" zoomScalePageLayoutView="0" workbookViewId="0" topLeftCell="A1">
      <selection activeCell="I2" sqref="I2"/>
    </sheetView>
  </sheetViews>
  <sheetFormatPr defaultColWidth="8" defaultRowHeight="14.25"/>
  <cols>
    <col min="1" max="1" width="4.69921875" style="44" customWidth="1"/>
    <col min="2" max="2" width="4.8984375" style="44" customWidth="1"/>
    <col min="3" max="3" width="13.3984375" style="44" customWidth="1"/>
    <col min="4" max="4" width="15.19921875" style="44" customWidth="1"/>
    <col min="5" max="5" width="3.3984375" style="44" customWidth="1"/>
    <col min="6" max="6" width="3.8984375" style="44" customWidth="1"/>
    <col min="7" max="7" width="17" style="44" customWidth="1"/>
    <col min="8" max="10" width="15.8984375" style="44" customWidth="1"/>
    <col min="11" max="11" width="8" style="44" customWidth="1"/>
    <col min="12" max="13" width="15.8984375" style="44" customWidth="1"/>
    <col min="14" max="14" width="2.59765625" style="44" customWidth="1"/>
    <col min="15" max="26" width="8" style="44" hidden="1" customWidth="1"/>
    <col min="27" max="28" width="14.5" style="44" hidden="1" customWidth="1"/>
    <col min="29" max="29" width="3" style="44" hidden="1" customWidth="1"/>
    <col min="30" max="30" width="10.8984375" style="44" hidden="1" customWidth="1"/>
    <col min="31" max="31" width="8" style="44" hidden="1" customWidth="1"/>
    <col min="32" max="32" width="8" style="52" hidden="1" customWidth="1"/>
    <col min="33" max="33" width="5" style="43" hidden="1" customWidth="1"/>
    <col min="34" max="34" width="8" style="44" hidden="1" customWidth="1"/>
    <col min="35" max="35" width="4" style="44" hidden="1" customWidth="1"/>
    <col min="36" max="36" width="10" style="44" hidden="1" customWidth="1"/>
    <col min="37" max="16384" width="8" style="44" hidden="1" customWidth="1"/>
  </cols>
  <sheetData>
    <row r="1" ht="14.25" thickBot="1"/>
    <row r="2" spans="1:33" ht="14.25" thickBot="1">
      <c r="A2" s="43"/>
      <c r="B2" s="53" t="s">
        <v>110</v>
      </c>
      <c r="C2" s="84" t="s">
        <v>13</v>
      </c>
      <c r="D2" s="54" t="s">
        <v>322</v>
      </c>
      <c r="E2" s="43"/>
      <c r="F2" s="43"/>
      <c r="G2" s="43"/>
      <c r="H2" s="43"/>
      <c r="I2" s="43"/>
      <c r="J2" s="43"/>
      <c r="K2" s="43"/>
      <c r="L2" s="43" t="str">
        <f>LEFT(C2,2)</f>
        <v>48</v>
      </c>
      <c r="M2" s="43" t="str">
        <f>IF(L2&lt;&gt;"",VLOOKUP(L2,$AI$6:$AJ$53,2,FALSE),"-")</f>
        <v>全国</v>
      </c>
      <c r="AA2" s="42">
        <f>IF(C2=0,0,1)</f>
        <v>1</v>
      </c>
      <c r="AB2" s="43" t="str">
        <f>IF(AA2=0,"",VLOOKUP(C2,'水洗化人口等'!B7:C54,2,FALSE))</f>
        <v>合計</v>
      </c>
      <c r="AC2" s="43"/>
      <c r="AD2" s="42">
        <f>IF(AA2=0,1,IF(ISERROR(AB2),1,0))</f>
        <v>0</v>
      </c>
      <c r="AF2" s="85">
        <f>COUNTA('水洗化人口等'!B7:B53)+6</f>
        <v>53</v>
      </c>
      <c r="AG2" s="43">
        <f>IF(AA2=0,0,VLOOKUP(C2,AF5:AG1870,2,FALSE))</f>
        <v>54</v>
      </c>
    </row>
    <row r="3" ht="13.5">
      <c r="AD3" s="42"/>
    </row>
    <row r="4" spans="1:30" ht="13.5">
      <c r="A4" s="55" t="str">
        <f>IF(ISERROR(AB2),"",AM2&amp;" し尿処理（平成19年度実績）")</f>
        <v> し尿処理（平成19年度実績）</v>
      </c>
      <c r="B4" s="89"/>
      <c r="C4" s="56"/>
      <c r="AA4" s="89"/>
      <c r="AB4" s="89"/>
      <c r="AC4" s="89"/>
      <c r="AD4" s="89"/>
    </row>
    <row r="5" spans="10:33" ht="14.25" thickBot="1">
      <c r="J5" s="57"/>
      <c r="AF5" s="52">
        <f>'水洗化人口等'!B5</f>
        <v>0</v>
      </c>
      <c r="AG5" s="43">
        <v>5</v>
      </c>
    </row>
    <row r="6" spans="6:36" ht="27.75" thickBot="1">
      <c r="F6" s="180" t="s">
        <v>66</v>
      </c>
      <c r="G6" s="181"/>
      <c r="H6" s="80" t="s">
        <v>220</v>
      </c>
      <c r="I6" s="80" t="s">
        <v>221</v>
      </c>
      <c r="J6" s="80" t="s">
        <v>222</v>
      </c>
      <c r="K6" s="45" t="s">
        <v>67</v>
      </c>
      <c r="L6" s="86" t="s">
        <v>223</v>
      </c>
      <c r="M6" s="87" t="s">
        <v>224</v>
      </c>
      <c r="AF6" s="52">
        <f>'水洗化人口等'!B6</f>
        <v>0</v>
      </c>
      <c r="AG6" s="43">
        <v>6</v>
      </c>
      <c r="AI6" s="85" t="s">
        <v>241</v>
      </c>
      <c r="AJ6" s="43" t="s">
        <v>157</v>
      </c>
    </row>
    <row r="7" spans="2:36" ht="16.5" customHeight="1">
      <c r="B7" s="182" t="s">
        <v>68</v>
      </c>
      <c r="C7" s="46" t="s">
        <v>69</v>
      </c>
      <c r="D7" s="58">
        <f>AD7</f>
        <v>12120670</v>
      </c>
      <c r="F7" s="188" t="s">
        <v>70</v>
      </c>
      <c r="G7" s="47" t="s">
        <v>71</v>
      </c>
      <c r="H7" s="59">
        <f aca="true" t="shared" si="0" ref="H7:H12">AD14</f>
        <v>9261072</v>
      </c>
      <c r="I7" s="59">
        <f aca="true" t="shared" si="1" ref="I7:I12">AD24</f>
        <v>13987399</v>
      </c>
      <c r="J7" s="59">
        <f aca="true" t="shared" si="2" ref="J7:J12">SUM(H7:I7)</f>
        <v>23248471</v>
      </c>
      <c r="K7" s="60">
        <f aca="true" t="shared" si="3" ref="K7:K12">IF(J$13&gt;0,J7/J$13,0)</f>
        <v>0.9357282656377621</v>
      </c>
      <c r="L7" s="61">
        <f>AD34</f>
        <v>498822</v>
      </c>
      <c r="M7" s="62">
        <f>AD37</f>
        <v>52234.8</v>
      </c>
      <c r="AA7" s="44" t="s">
        <v>69</v>
      </c>
      <c r="AB7" s="44" t="s">
        <v>107</v>
      </c>
      <c r="AC7" s="44" t="s">
        <v>166</v>
      </c>
      <c r="AD7" s="43">
        <f aca="true" ca="1" t="shared" si="4" ref="AD7:AD53">IF(AD$2=0,INDIRECT(AB7&amp;"!"&amp;AC7&amp;$AG$2),0)</f>
        <v>12120670</v>
      </c>
      <c r="AF7" s="52" t="str">
        <f>'水洗化人口等'!B7</f>
        <v>01000</v>
      </c>
      <c r="AG7" s="43">
        <v>7</v>
      </c>
      <c r="AI7" s="85" t="s">
        <v>242</v>
      </c>
      <c r="AJ7" s="43" t="s">
        <v>156</v>
      </c>
    </row>
    <row r="8" spans="2:36" ht="16.5" customHeight="1">
      <c r="B8" s="183"/>
      <c r="C8" s="47" t="s">
        <v>72</v>
      </c>
      <c r="D8" s="63">
        <f>AD8</f>
        <v>185172</v>
      </c>
      <c r="F8" s="189"/>
      <c r="G8" s="47" t="s">
        <v>73</v>
      </c>
      <c r="H8" s="59">
        <f t="shared" si="0"/>
        <v>4203</v>
      </c>
      <c r="I8" s="59">
        <f t="shared" si="1"/>
        <v>6415</v>
      </c>
      <c r="J8" s="59">
        <f t="shared" si="2"/>
        <v>10618</v>
      </c>
      <c r="K8" s="60">
        <f t="shared" si="3"/>
        <v>0.0004273641360991765</v>
      </c>
      <c r="L8" s="61">
        <f>AD35</f>
        <v>57</v>
      </c>
      <c r="M8" s="62">
        <f>AD38</f>
        <v>2972</v>
      </c>
      <c r="AA8" s="44" t="s">
        <v>72</v>
      </c>
      <c r="AB8" s="44" t="s">
        <v>107</v>
      </c>
      <c r="AC8" s="44" t="s">
        <v>167</v>
      </c>
      <c r="AD8" s="43">
        <f ca="1" t="shared" si="4"/>
        <v>185172</v>
      </c>
      <c r="AF8" s="52" t="str">
        <f>'水洗化人口等'!B8</f>
        <v>02000</v>
      </c>
      <c r="AG8" s="43">
        <v>8</v>
      </c>
      <c r="AI8" s="85" t="s">
        <v>243</v>
      </c>
      <c r="AJ8" s="43" t="s">
        <v>155</v>
      </c>
    </row>
    <row r="9" spans="2:36" ht="16.5" customHeight="1">
      <c r="B9" s="184"/>
      <c r="C9" s="48" t="s">
        <v>74</v>
      </c>
      <c r="D9" s="64">
        <f>SUM(D7:D8)</f>
        <v>12305842</v>
      </c>
      <c r="F9" s="189"/>
      <c r="G9" s="47" t="s">
        <v>75</v>
      </c>
      <c r="H9" s="59">
        <f t="shared" si="0"/>
        <v>4936</v>
      </c>
      <c r="I9" s="59">
        <f t="shared" si="1"/>
        <v>10317</v>
      </c>
      <c r="J9" s="59">
        <f t="shared" si="2"/>
        <v>15253</v>
      </c>
      <c r="K9" s="60">
        <f t="shared" si="3"/>
        <v>0.0006139183620192823</v>
      </c>
      <c r="L9" s="61">
        <f>AD36</f>
        <v>7</v>
      </c>
      <c r="M9" s="62">
        <f>AD39</f>
        <v>6430</v>
      </c>
      <c r="AA9" s="44" t="s">
        <v>77</v>
      </c>
      <c r="AB9" s="44" t="s">
        <v>107</v>
      </c>
      <c r="AC9" s="44" t="s">
        <v>168</v>
      </c>
      <c r="AD9" s="43">
        <f ca="1" t="shared" si="4"/>
        <v>84982403</v>
      </c>
      <c r="AF9" s="52" t="str">
        <f>'水洗化人口等'!B9</f>
        <v>03000</v>
      </c>
      <c r="AG9" s="43">
        <v>9</v>
      </c>
      <c r="AI9" s="85" t="s">
        <v>244</v>
      </c>
      <c r="AJ9" s="43" t="s">
        <v>154</v>
      </c>
    </row>
    <row r="10" spans="2:36" ht="16.5" customHeight="1">
      <c r="B10" s="185" t="s">
        <v>76</v>
      </c>
      <c r="C10" s="49" t="s">
        <v>77</v>
      </c>
      <c r="D10" s="63">
        <f>AD9</f>
        <v>84982403</v>
      </c>
      <c r="F10" s="189"/>
      <c r="G10" s="47" t="s">
        <v>78</v>
      </c>
      <c r="H10" s="59">
        <f t="shared" si="0"/>
        <v>581175</v>
      </c>
      <c r="I10" s="59">
        <f t="shared" si="1"/>
        <v>894343</v>
      </c>
      <c r="J10" s="59">
        <f t="shared" si="2"/>
        <v>1475518</v>
      </c>
      <c r="K10" s="60">
        <f t="shared" si="3"/>
        <v>0.059388159292596034</v>
      </c>
      <c r="L10" s="65" t="s">
        <v>169</v>
      </c>
      <c r="M10" s="66" t="s">
        <v>169</v>
      </c>
      <c r="AA10" s="44" t="s">
        <v>79</v>
      </c>
      <c r="AB10" s="44" t="s">
        <v>107</v>
      </c>
      <c r="AC10" s="44" t="s">
        <v>170</v>
      </c>
      <c r="AD10" s="43">
        <f ca="1" t="shared" si="4"/>
        <v>336006</v>
      </c>
      <c r="AF10" s="52" t="str">
        <f>'水洗化人口等'!B10</f>
        <v>04000</v>
      </c>
      <c r="AG10" s="43">
        <v>10</v>
      </c>
      <c r="AI10" s="85" t="s">
        <v>245</v>
      </c>
      <c r="AJ10" s="43" t="s">
        <v>153</v>
      </c>
    </row>
    <row r="11" spans="2:36" ht="16.5" customHeight="1">
      <c r="B11" s="186"/>
      <c r="C11" s="47" t="s">
        <v>79</v>
      </c>
      <c r="D11" s="63">
        <f>AD10</f>
        <v>336006</v>
      </c>
      <c r="F11" s="189"/>
      <c r="G11" s="47" t="s">
        <v>81</v>
      </c>
      <c r="H11" s="59">
        <f t="shared" si="0"/>
        <v>15745</v>
      </c>
      <c r="I11" s="59">
        <f t="shared" si="1"/>
        <v>25556</v>
      </c>
      <c r="J11" s="59">
        <f t="shared" si="2"/>
        <v>41301</v>
      </c>
      <c r="K11" s="60">
        <f t="shared" si="3"/>
        <v>0.001662324937373525</v>
      </c>
      <c r="L11" s="65" t="s">
        <v>171</v>
      </c>
      <c r="M11" s="66" t="s">
        <v>171</v>
      </c>
      <c r="AA11" s="44" t="s">
        <v>80</v>
      </c>
      <c r="AB11" s="44" t="s">
        <v>107</v>
      </c>
      <c r="AC11" s="44" t="s">
        <v>172</v>
      </c>
      <c r="AD11" s="43">
        <f ca="1" t="shared" si="4"/>
        <v>29862730</v>
      </c>
      <c r="AF11" s="52" t="str">
        <f>'水洗化人口等'!B11</f>
        <v>05000</v>
      </c>
      <c r="AG11" s="43">
        <v>11</v>
      </c>
      <c r="AI11" s="85" t="s">
        <v>246</v>
      </c>
      <c r="AJ11" s="43" t="s">
        <v>152</v>
      </c>
    </row>
    <row r="12" spans="2:36" ht="16.5" customHeight="1">
      <c r="B12" s="186"/>
      <c r="C12" s="47" t="s">
        <v>80</v>
      </c>
      <c r="D12" s="63">
        <f>AD11</f>
        <v>29862730</v>
      </c>
      <c r="F12" s="189"/>
      <c r="G12" s="47" t="s">
        <v>82</v>
      </c>
      <c r="H12" s="59">
        <f t="shared" si="0"/>
        <v>19516</v>
      </c>
      <c r="I12" s="59">
        <f t="shared" si="1"/>
        <v>34646</v>
      </c>
      <c r="J12" s="59">
        <f t="shared" si="2"/>
        <v>54162</v>
      </c>
      <c r="K12" s="60">
        <f t="shared" si="3"/>
        <v>0.0021799676341498963</v>
      </c>
      <c r="L12" s="65" t="s">
        <v>173</v>
      </c>
      <c r="M12" s="66" t="s">
        <v>173</v>
      </c>
      <c r="AA12" s="44" t="s">
        <v>109</v>
      </c>
      <c r="AB12" s="44" t="s">
        <v>107</v>
      </c>
      <c r="AC12" s="44" t="s">
        <v>174</v>
      </c>
      <c r="AD12" s="43">
        <f ca="1" t="shared" si="4"/>
        <v>13939261</v>
      </c>
      <c r="AF12" s="52" t="str">
        <f>'水洗化人口等'!B12</f>
        <v>06000</v>
      </c>
      <c r="AG12" s="43">
        <v>12</v>
      </c>
      <c r="AI12" s="85" t="s">
        <v>247</v>
      </c>
      <c r="AJ12" s="43" t="s">
        <v>151</v>
      </c>
    </row>
    <row r="13" spans="2:36" ht="16.5" customHeight="1">
      <c r="B13" s="187"/>
      <c r="C13" s="48" t="s">
        <v>74</v>
      </c>
      <c r="D13" s="64">
        <f>SUM(D10:D12)</f>
        <v>115181139</v>
      </c>
      <c r="F13" s="190"/>
      <c r="G13" s="47" t="s">
        <v>74</v>
      </c>
      <c r="H13" s="59">
        <f>SUM(H7:H12)</f>
        <v>9886647</v>
      </c>
      <c r="I13" s="59">
        <f>SUM(I7:I12)</f>
        <v>14958676</v>
      </c>
      <c r="J13" s="59">
        <f>SUM(J7:J12)</f>
        <v>24845323</v>
      </c>
      <c r="K13" s="60">
        <v>1</v>
      </c>
      <c r="L13" s="65" t="s">
        <v>175</v>
      </c>
      <c r="M13" s="66" t="s">
        <v>175</v>
      </c>
      <c r="AA13" s="44" t="s">
        <v>163</v>
      </c>
      <c r="AB13" s="44" t="s">
        <v>107</v>
      </c>
      <c r="AC13" s="44" t="s">
        <v>176</v>
      </c>
      <c r="AD13" s="43">
        <f ca="1" t="shared" si="4"/>
        <v>2132952</v>
      </c>
      <c r="AF13" s="52" t="str">
        <f>'水洗化人口等'!B13</f>
        <v>07000</v>
      </c>
      <c r="AG13" s="43">
        <v>13</v>
      </c>
      <c r="AI13" s="85" t="s">
        <v>248</v>
      </c>
      <c r="AJ13" s="43" t="s">
        <v>150</v>
      </c>
    </row>
    <row r="14" spans="2:36" ht="16.5" customHeight="1" thickBot="1">
      <c r="B14" s="164" t="s">
        <v>83</v>
      </c>
      <c r="C14" s="165"/>
      <c r="D14" s="67">
        <f>SUM(D9,D13)</f>
        <v>127486981</v>
      </c>
      <c r="F14" s="159" t="s">
        <v>84</v>
      </c>
      <c r="G14" s="160"/>
      <c r="H14" s="59">
        <f>AD20</f>
        <v>123191</v>
      </c>
      <c r="I14" s="59">
        <f>AD30</f>
        <v>5735</v>
      </c>
      <c r="J14" s="59">
        <f>SUM(H14:I14)</f>
        <v>128926</v>
      </c>
      <c r="K14" s="68" t="s">
        <v>177</v>
      </c>
      <c r="L14" s="65" t="s">
        <v>177</v>
      </c>
      <c r="M14" s="66" t="s">
        <v>177</v>
      </c>
      <c r="AA14" s="44" t="s">
        <v>71</v>
      </c>
      <c r="AB14" s="44" t="s">
        <v>108</v>
      </c>
      <c r="AC14" s="44" t="s">
        <v>178</v>
      </c>
      <c r="AD14" s="43">
        <f ca="1" t="shared" si="4"/>
        <v>9261072</v>
      </c>
      <c r="AF14" s="52" t="str">
        <f>'水洗化人口等'!B14</f>
        <v>08000</v>
      </c>
      <c r="AG14" s="43">
        <v>14</v>
      </c>
      <c r="AI14" s="85" t="s">
        <v>249</v>
      </c>
      <c r="AJ14" s="43" t="s">
        <v>149</v>
      </c>
    </row>
    <row r="15" spans="2:36" ht="16.5" customHeight="1" thickBot="1">
      <c r="B15" s="164" t="s">
        <v>165</v>
      </c>
      <c r="C15" s="165"/>
      <c r="D15" s="67">
        <f>AD13</f>
        <v>2132952</v>
      </c>
      <c r="F15" s="164" t="s">
        <v>38</v>
      </c>
      <c r="G15" s="165"/>
      <c r="H15" s="69">
        <f>SUM(H13:H14)</f>
        <v>10009838</v>
      </c>
      <c r="I15" s="69">
        <f>SUM(I13:I14)</f>
        <v>14964411</v>
      </c>
      <c r="J15" s="69">
        <f>SUM(J13:J14)</f>
        <v>24974249</v>
      </c>
      <c r="K15" s="70" t="s">
        <v>179</v>
      </c>
      <c r="L15" s="71">
        <f>SUM(L7:L9)</f>
        <v>498886</v>
      </c>
      <c r="M15" s="72">
        <f>SUM(M7:M9)</f>
        <v>61636.8</v>
      </c>
      <c r="AA15" s="44" t="s">
        <v>73</v>
      </c>
      <c r="AB15" s="44" t="s">
        <v>108</v>
      </c>
      <c r="AC15" s="44" t="s">
        <v>180</v>
      </c>
      <c r="AD15" s="43">
        <f ca="1" t="shared" si="4"/>
        <v>4203</v>
      </c>
      <c r="AF15" s="52" t="str">
        <f>'水洗化人口等'!B15</f>
        <v>09000</v>
      </c>
      <c r="AG15" s="43">
        <v>15</v>
      </c>
      <c r="AI15" s="85" t="s">
        <v>250</v>
      </c>
      <c r="AJ15" s="43" t="s">
        <v>148</v>
      </c>
    </row>
    <row r="16" spans="2:36" ht="16.5" customHeight="1" thickBot="1">
      <c r="B16" s="50" t="s">
        <v>85</v>
      </c>
      <c r="AA16" s="44" t="s">
        <v>75</v>
      </c>
      <c r="AB16" s="44" t="s">
        <v>108</v>
      </c>
      <c r="AC16" s="44" t="s">
        <v>181</v>
      </c>
      <c r="AD16" s="43">
        <f ca="1" t="shared" si="4"/>
        <v>4936</v>
      </c>
      <c r="AF16" s="52" t="str">
        <f>'水洗化人口等'!B16</f>
        <v>10000</v>
      </c>
      <c r="AG16" s="43">
        <v>16</v>
      </c>
      <c r="AI16" s="85" t="s">
        <v>251</v>
      </c>
      <c r="AJ16" s="43" t="s">
        <v>147</v>
      </c>
    </row>
    <row r="17" spans="3:36" ht="16.5" customHeight="1" thickBot="1">
      <c r="C17" s="73">
        <f>AD12</f>
        <v>13939261</v>
      </c>
      <c r="D17" s="44" t="s">
        <v>86</v>
      </c>
      <c r="J17" s="57"/>
      <c r="AA17" s="44" t="s">
        <v>78</v>
      </c>
      <c r="AB17" s="44" t="s">
        <v>108</v>
      </c>
      <c r="AC17" s="44" t="s">
        <v>182</v>
      </c>
      <c r="AD17" s="43">
        <f ca="1" t="shared" si="4"/>
        <v>581175</v>
      </c>
      <c r="AF17" s="52" t="str">
        <f>'水洗化人口等'!B17</f>
        <v>11000</v>
      </c>
      <c r="AG17" s="43">
        <v>17</v>
      </c>
      <c r="AI17" s="85" t="s">
        <v>252</v>
      </c>
      <c r="AJ17" s="43" t="s">
        <v>146</v>
      </c>
    </row>
    <row r="18" spans="6:36" ht="30" customHeight="1">
      <c r="F18" s="180" t="s">
        <v>88</v>
      </c>
      <c r="G18" s="181"/>
      <c r="H18" s="80" t="s">
        <v>220</v>
      </c>
      <c r="I18" s="80" t="s">
        <v>221</v>
      </c>
      <c r="J18" s="83" t="s">
        <v>222</v>
      </c>
      <c r="AA18" s="44" t="s">
        <v>81</v>
      </c>
      <c r="AB18" s="44" t="s">
        <v>108</v>
      </c>
      <c r="AC18" s="44" t="s">
        <v>183</v>
      </c>
      <c r="AD18" s="43">
        <f ca="1" t="shared" si="4"/>
        <v>15745</v>
      </c>
      <c r="AF18" s="52" t="str">
        <f>'水洗化人口等'!B18</f>
        <v>12000</v>
      </c>
      <c r="AG18" s="43">
        <v>18</v>
      </c>
      <c r="AI18" s="85" t="s">
        <v>253</v>
      </c>
      <c r="AJ18" s="43" t="s">
        <v>145</v>
      </c>
    </row>
    <row r="19" spans="3:36" ht="16.5" customHeight="1">
      <c r="C19" s="81" t="s">
        <v>87</v>
      </c>
      <c r="D19" s="51">
        <f>IF(D$14&gt;0,D13/D$14,0)</f>
        <v>0.9034737358789601</v>
      </c>
      <c r="F19" s="159" t="s">
        <v>90</v>
      </c>
      <c r="G19" s="160"/>
      <c r="H19" s="59">
        <f>AD21</f>
        <v>554449</v>
      </c>
      <c r="I19" s="59">
        <f>AD31</f>
        <v>264734</v>
      </c>
      <c r="J19" s="63">
        <f>SUM(H19:I19)</f>
        <v>819183</v>
      </c>
      <c r="AA19" s="44" t="s">
        <v>82</v>
      </c>
      <c r="AB19" s="44" t="s">
        <v>108</v>
      </c>
      <c r="AC19" s="44" t="s">
        <v>184</v>
      </c>
      <c r="AD19" s="43">
        <f ca="1" t="shared" si="4"/>
        <v>19516</v>
      </c>
      <c r="AF19" s="52" t="str">
        <f>'水洗化人口等'!B19</f>
        <v>13000</v>
      </c>
      <c r="AG19" s="43">
        <v>19</v>
      </c>
      <c r="AI19" s="85" t="s">
        <v>254</v>
      </c>
      <c r="AJ19" s="43" t="s">
        <v>144</v>
      </c>
    </row>
    <row r="20" spans="3:36" ht="16.5" customHeight="1">
      <c r="C20" s="81" t="s">
        <v>89</v>
      </c>
      <c r="D20" s="51">
        <f>IF(D$14&gt;0,D9/D$14,0)</f>
        <v>0.09652626412103994</v>
      </c>
      <c r="F20" s="159" t="s">
        <v>92</v>
      </c>
      <c r="G20" s="160"/>
      <c r="H20" s="59">
        <f>AD22</f>
        <v>2897170</v>
      </c>
      <c r="I20" s="59">
        <f>AD32</f>
        <v>639692</v>
      </c>
      <c r="J20" s="63">
        <f>SUM(H20:I20)</f>
        <v>3536862</v>
      </c>
      <c r="AA20" s="44" t="s">
        <v>84</v>
      </c>
      <c r="AB20" s="44" t="s">
        <v>108</v>
      </c>
      <c r="AC20" s="44" t="s">
        <v>185</v>
      </c>
      <c r="AD20" s="43">
        <f ca="1" t="shared" si="4"/>
        <v>123191</v>
      </c>
      <c r="AF20" s="52" t="str">
        <f>'水洗化人口等'!B20</f>
        <v>14000</v>
      </c>
      <c r="AG20" s="43">
        <v>20</v>
      </c>
      <c r="AI20" s="85" t="s">
        <v>255</v>
      </c>
      <c r="AJ20" s="43" t="s">
        <v>143</v>
      </c>
    </row>
    <row r="21" spans="3:36" ht="16.5" customHeight="1">
      <c r="C21" s="82" t="s">
        <v>91</v>
      </c>
      <c r="D21" s="51">
        <f>IF(D$14&gt;0,D10/D$14,0)</f>
        <v>0.666596717040464</v>
      </c>
      <c r="F21" s="159" t="s">
        <v>94</v>
      </c>
      <c r="G21" s="160"/>
      <c r="H21" s="59">
        <f>AD23</f>
        <v>6464859</v>
      </c>
      <c r="I21" s="59">
        <f>AD33</f>
        <v>14094958</v>
      </c>
      <c r="J21" s="63">
        <f>SUM(H21:I21)</f>
        <v>20559817</v>
      </c>
      <c r="AA21" s="44" t="s">
        <v>90</v>
      </c>
      <c r="AB21" s="44" t="s">
        <v>108</v>
      </c>
      <c r="AC21" s="44" t="s">
        <v>186</v>
      </c>
      <c r="AD21" s="43">
        <f ca="1" t="shared" si="4"/>
        <v>554449</v>
      </c>
      <c r="AF21" s="52" t="str">
        <f>'水洗化人口等'!B21</f>
        <v>15000</v>
      </c>
      <c r="AG21" s="43">
        <v>21</v>
      </c>
      <c r="AI21" s="85" t="s">
        <v>256</v>
      </c>
      <c r="AJ21" s="43" t="s">
        <v>142</v>
      </c>
    </row>
    <row r="22" spans="3:36" ht="16.5" customHeight="1" thickBot="1">
      <c r="C22" s="81" t="s">
        <v>93</v>
      </c>
      <c r="D22" s="51">
        <f>IF(D$14&gt;0,D12/D$14,0)</f>
        <v>0.2342414085403748</v>
      </c>
      <c r="F22" s="164" t="s">
        <v>38</v>
      </c>
      <c r="G22" s="165"/>
      <c r="H22" s="69">
        <f>SUM(H19:H21)</f>
        <v>9916478</v>
      </c>
      <c r="I22" s="69">
        <f>SUM(I19:I21)</f>
        <v>14999384</v>
      </c>
      <c r="J22" s="74">
        <f>SUM(J19:J21)</f>
        <v>24915862</v>
      </c>
      <c r="AA22" s="44" t="s">
        <v>92</v>
      </c>
      <c r="AB22" s="44" t="s">
        <v>108</v>
      </c>
      <c r="AC22" s="44" t="s">
        <v>187</v>
      </c>
      <c r="AD22" s="43">
        <f ca="1" t="shared" si="4"/>
        <v>2897170</v>
      </c>
      <c r="AF22" s="52" t="str">
        <f>'水洗化人口等'!B22</f>
        <v>16000</v>
      </c>
      <c r="AG22" s="43">
        <v>22</v>
      </c>
      <c r="AI22" s="85" t="s">
        <v>257</v>
      </c>
      <c r="AJ22" s="43" t="s">
        <v>141</v>
      </c>
    </row>
    <row r="23" spans="3:36" ht="16.5" customHeight="1">
      <c r="C23" s="81" t="s">
        <v>95</v>
      </c>
      <c r="D23" s="51">
        <f>IF(D$14&gt;0,C17/D$14,0)</f>
        <v>0.10933870180830464</v>
      </c>
      <c r="F23" s="50"/>
      <c r="J23" s="75"/>
      <c r="AA23" s="44" t="s">
        <v>94</v>
      </c>
      <c r="AB23" s="44" t="s">
        <v>108</v>
      </c>
      <c r="AC23" s="44" t="s">
        <v>188</v>
      </c>
      <c r="AD23" s="43">
        <f ca="1" t="shared" si="4"/>
        <v>6464859</v>
      </c>
      <c r="AF23" s="52" t="str">
        <f>'水洗化人口等'!B23</f>
        <v>17000</v>
      </c>
      <c r="AG23" s="43">
        <v>23</v>
      </c>
      <c r="AI23" s="85" t="s">
        <v>258</v>
      </c>
      <c r="AJ23" s="43" t="s">
        <v>140</v>
      </c>
    </row>
    <row r="24" spans="3:36" ht="16.5" customHeight="1" thickBot="1">
      <c r="C24" s="81" t="s">
        <v>225</v>
      </c>
      <c r="D24" s="51">
        <f>IF(D$9&gt;0,D7/D$9,0)</f>
        <v>0.9849525127983928</v>
      </c>
      <c r="J24" s="76" t="s">
        <v>96</v>
      </c>
      <c r="AA24" s="44" t="s">
        <v>71</v>
      </c>
      <c r="AB24" s="44" t="s">
        <v>108</v>
      </c>
      <c r="AC24" s="44" t="s">
        <v>189</v>
      </c>
      <c r="AD24" s="43">
        <f ca="1" t="shared" si="4"/>
        <v>13987399</v>
      </c>
      <c r="AF24" s="52" t="str">
        <f>'水洗化人口等'!B24</f>
        <v>18000</v>
      </c>
      <c r="AG24" s="43">
        <v>24</v>
      </c>
      <c r="AI24" s="85" t="s">
        <v>259</v>
      </c>
      <c r="AJ24" s="43" t="s">
        <v>139</v>
      </c>
    </row>
    <row r="25" spans="3:36" ht="16.5" customHeight="1">
      <c r="C25" s="81" t="s">
        <v>226</v>
      </c>
      <c r="D25" s="51">
        <f>IF(D$9&gt;0,D8/D$9,0)</f>
        <v>0.015047487201607172</v>
      </c>
      <c r="F25" s="176" t="s">
        <v>97</v>
      </c>
      <c r="G25" s="177"/>
      <c r="H25" s="177"/>
      <c r="I25" s="169" t="s">
        <v>98</v>
      </c>
      <c r="J25" s="171" t="s">
        <v>99</v>
      </c>
      <c r="AA25" s="44" t="s">
        <v>73</v>
      </c>
      <c r="AB25" s="44" t="s">
        <v>108</v>
      </c>
      <c r="AC25" s="44" t="s">
        <v>190</v>
      </c>
      <c r="AD25" s="43">
        <f ca="1" t="shared" si="4"/>
        <v>6415</v>
      </c>
      <c r="AF25" s="52" t="str">
        <f>'水洗化人口等'!B25</f>
        <v>19000</v>
      </c>
      <c r="AG25" s="43">
        <v>25</v>
      </c>
      <c r="AI25" s="85" t="s">
        <v>260</v>
      </c>
      <c r="AJ25" s="43" t="s">
        <v>138</v>
      </c>
    </row>
    <row r="26" spans="6:36" ht="16.5" customHeight="1">
      <c r="F26" s="178"/>
      <c r="G26" s="179"/>
      <c r="H26" s="179"/>
      <c r="I26" s="170"/>
      <c r="J26" s="172"/>
      <c r="AA26" s="44" t="s">
        <v>75</v>
      </c>
      <c r="AB26" s="44" t="s">
        <v>108</v>
      </c>
      <c r="AC26" s="44" t="s">
        <v>191</v>
      </c>
      <c r="AD26" s="43">
        <f ca="1" t="shared" si="4"/>
        <v>10317</v>
      </c>
      <c r="AF26" s="52" t="str">
        <f>'水洗化人口等'!B26</f>
        <v>20000</v>
      </c>
      <c r="AG26" s="43">
        <v>26</v>
      </c>
      <c r="AI26" s="85" t="s">
        <v>261</v>
      </c>
      <c r="AJ26" s="43" t="s">
        <v>137</v>
      </c>
    </row>
    <row r="27" spans="6:36" ht="16.5" customHeight="1">
      <c r="F27" s="161" t="s">
        <v>100</v>
      </c>
      <c r="G27" s="162"/>
      <c r="H27" s="163"/>
      <c r="I27" s="61">
        <f aca="true" t="shared" si="5" ref="I27:I35">AD40</f>
        <v>681483</v>
      </c>
      <c r="J27" s="77">
        <f>AD49</f>
        <v>34152</v>
      </c>
      <c r="AA27" s="44" t="s">
        <v>78</v>
      </c>
      <c r="AB27" s="44" t="s">
        <v>108</v>
      </c>
      <c r="AC27" s="44" t="s">
        <v>192</v>
      </c>
      <c r="AD27" s="43">
        <f ca="1" t="shared" si="4"/>
        <v>894343</v>
      </c>
      <c r="AF27" s="52" t="str">
        <f>'水洗化人口等'!B27</f>
        <v>21000</v>
      </c>
      <c r="AG27" s="43">
        <v>27</v>
      </c>
      <c r="AI27" s="85" t="s">
        <v>262</v>
      </c>
      <c r="AJ27" s="43" t="s">
        <v>136</v>
      </c>
    </row>
    <row r="28" spans="6:36" ht="16.5" customHeight="1">
      <c r="F28" s="173" t="s">
        <v>101</v>
      </c>
      <c r="G28" s="174"/>
      <c r="H28" s="175"/>
      <c r="I28" s="61">
        <f t="shared" si="5"/>
        <v>62742</v>
      </c>
      <c r="J28" s="77">
        <f>AD50</f>
        <v>5452</v>
      </c>
      <c r="AA28" s="44" t="s">
        <v>81</v>
      </c>
      <c r="AB28" s="44" t="s">
        <v>108</v>
      </c>
      <c r="AC28" s="44" t="s">
        <v>193</v>
      </c>
      <c r="AD28" s="43">
        <f ca="1" t="shared" si="4"/>
        <v>25556</v>
      </c>
      <c r="AF28" s="52" t="str">
        <f>'水洗化人口等'!B28</f>
        <v>22000</v>
      </c>
      <c r="AG28" s="43">
        <v>28</v>
      </c>
      <c r="AI28" s="85" t="s">
        <v>263</v>
      </c>
      <c r="AJ28" s="43" t="s">
        <v>135</v>
      </c>
    </row>
    <row r="29" spans="6:36" ht="16.5" customHeight="1">
      <c r="F29" s="161" t="s">
        <v>102</v>
      </c>
      <c r="G29" s="162"/>
      <c r="H29" s="163"/>
      <c r="I29" s="61">
        <f t="shared" si="5"/>
        <v>200087</v>
      </c>
      <c r="J29" s="77">
        <f>AD51</f>
        <v>13532</v>
      </c>
      <c r="AA29" s="44" t="s">
        <v>82</v>
      </c>
      <c r="AB29" s="44" t="s">
        <v>108</v>
      </c>
      <c r="AC29" s="44" t="s">
        <v>194</v>
      </c>
      <c r="AD29" s="43">
        <f ca="1" t="shared" si="4"/>
        <v>34646</v>
      </c>
      <c r="AF29" s="52" t="str">
        <f>'水洗化人口等'!B29</f>
        <v>23000</v>
      </c>
      <c r="AG29" s="43">
        <v>29</v>
      </c>
      <c r="AI29" s="85" t="s">
        <v>264</v>
      </c>
      <c r="AJ29" s="43" t="s">
        <v>134</v>
      </c>
    </row>
    <row r="30" spans="6:36" ht="16.5" customHeight="1">
      <c r="F30" s="161" t="s">
        <v>56</v>
      </c>
      <c r="G30" s="162"/>
      <c r="H30" s="163"/>
      <c r="I30" s="61">
        <f t="shared" si="5"/>
        <v>40927</v>
      </c>
      <c r="J30" s="77">
        <f>AD52</f>
        <v>89</v>
      </c>
      <c r="AA30" s="44" t="s">
        <v>84</v>
      </c>
      <c r="AB30" s="44" t="s">
        <v>108</v>
      </c>
      <c r="AC30" s="44" t="s">
        <v>195</v>
      </c>
      <c r="AD30" s="43">
        <f ca="1" t="shared" si="4"/>
        <v>5735</v>
      </c>
      <c r="AF30" s="52" t="str">
        <f>'水洗化人口等'!B30</f>
        <v>24000</v>
      </c>
      <c r="AG30" s="43">
        <v>30</v>
      </c>
      <c r="AI30" s="85" t="s">
        <v>265</v>
      </c>
      <c r="AJ30" s="43" t="s">
        <v>133</v>
      </c>
    </row>
    <row r="31" spans="6:36" ht="16.5" customHeight="1">
      <c r="F31" s="161" t="s">
        <v>57</v>
      </c>
      <c r="G31" s="162"/>
      <c r="H31" s="163"/>
      <c r="I31" s="61">
        <f t="shared" si="5"/>
        <v>1</v>
      </c>
      <c r="J31" s="77">
        <f>AD53</f>
        <v>5</v>
      </c>
      <c r="AA31" s="44" t="s">
        <v>90</v>
      </c>
      <c r="AB31" s="44" t="s">
        <v>108</v>
      </c>
      <c r="AC31" s="44" t="s">
        <v>196</v>
      </c>
      <c r="AD31" s="43">
        <f ca="1" t="shared" si="4"/>
        <v>264734</v>
      </c>
      <c r="AF31" s="52" t="str">
        <f>'水洗化人口等'!B31</f>
        <v>25000</v>
      </c>
      <c r="AG31" s="43">
        <v>31</v>
      </c>
      <c r="AI31" s="85" t="s">
        <v>266</v>
      </c>
      <c r="AJ31" s="43" t="s">
        <v>132</v>
      </c>
    </row>
    <row r="32" spans="6:36" ht="16.5" customHeight="1">
      <c r="F32" s="161" t="s">
        <v>103</v>
      </c>
      <c r="G32" s="162"/>
      <c r="H32" s="163"/>
      <c r="I32" s="61">
        <f t="shared" si="5"/>
        <v>83311</v>
      </c>
      <c r="J32" s="66" t="s">
        <v>169</v>
      </c>
      <c r="AA32" s="44" t="s">
        <v>92</v>
      </c>
      <c r="AB32" s="44" t="s">
        <v>108</v>
      </c>
      <c r="AC32" s="44" t="s">
        <v>197</v>
      </c>
      <c r="AD32" s="43">
        <f ca="1" t="shared" si="4"/>
        <v>639692</v>
      </c>
      <c r="AF32" s="52" t="str">
        <f>'水洗化人口等'!B32</f>
        <v>26000</v>
      </c>
      <c r="AG32" s="43">
        <v>32</v>
      </c>
      <c r="AI32" s="85" t="s">
        <v>267</v>
      </c>
      <c r="AJ32" s="43" t="s">
        <v>131</v>
      </c>
    </row>
    <row r="33" spans="6:36" ht="16.5" customHeight="1">
      <c r="F33" s="161" t="s">
        <v>104</v>
      </c>
      <c r="G33" s="162"/>
      <c r="H33" s="163"/>
      <c r="I33" s="61">
        <f t="shared" si="5"/>
        <v>34548</v>
      </c>
      <c r="J33" s="66" t="s">
        <v>171</v>
      </c>
      <c r="AA33" s="44" t="s">
        <v>94</v>
      </c>
      <c r="AB33" s="44" t="s">
        <v>108</v>
      </c>
      <c r="AC33" s="44" t="s">
        <v>198</v>
      </c>
      <c r="AD33" s="43">
        <f ca="1" t="shared" si="4"/>
        <v>14094958</v>
      </c>
      <c r="AF33" s="52" t="str">
        <f>'水洗化人口等'!B33</f>
        <v>27000</v>
      </c>
      <c r="AG33" s="43">
        <v>33</v>
      </c>
      <c r="AI33" s="85" t="s">
        <v>268</v>
      </c>
      <c r="AJ33" s="43" t="s">
        <v>130</v>
      </c>
    </row>
    <row r="34" spans="6:36" ht="16.5" customHeight="1">
      <c r="F34" s="161" t="s">
        <v>105</v>
      </c>
      <c r="G34" s="162"/>
      <c r="H34" s="163"/>
      <c r="I34" s="61">
        <f t="shared" si="5"/>
        <v>20663</v>
      </c>
      <c r="J34" s="66" t="s">
        <v>199</v>
      </c>
      <c r="AA34" s="44" t="s">
        <v>71</v>
      </c>
      <c r="AB34" s="44" t="s">
        <v>108</v>
      </c>
      <c r="AC34" s="44" t="s">
        <v>200</v>
      </c>
      <c r="AD34" s="44">
        <f ca="1" t="shared" si="4"/>
        <v>498822</v>
      </c>
      <c r="AF34" s="52" t="str">
        <f>'水洗化人口等'!B34</f>
        <v>28000</v>
      </c>
      <c r="AG34" s="43">
        <v>34</v>
      </c>
      <c r="AI34" s="85" t="s">
        <v>269</v>
      </c>
      <c r="AJ34" s="43" t="s">
        <v>129</v>
      </c>
    </row>
    <row r="35" spans="6:36" ht="16.5" customHeight="1">
      <c r="F35" s="161" t="s">
        <v>106</v>
      </c>
      <c r="G35" s="162"/>
      <c r="H35" s="163"/>
      <c r="I35" s="61">
        <f t="shared" si="5"/>
        <v>79675</v>
      </c>
      <c r="J35" s="66" t="s">
        <v>173</v>
      </c>
      <c r="AA35" s="44" t="s">
        <v>73</v>
      </c>
      <c r="AB35" s="44" t="s">
        <v>108</v>
      </c>
      <c r="AC35" s="44" t="s">
        <v>201</v>
      </c>
      <c r="AD35" s="44">
        <f ca="1" t="shared" si="4"/>
        <v>57</v>
      </c>
      <c r="AF35" s="52" t="str">
        <f>'水洗化人口等'!B35</f>
        <v>29000</v>
      </c>
      <c r="AG35" s="43">
        <v>35</v>
      </c>
      <c r="AI35" s="85" t="s">
        <v>270</v>
      </c>
      <c r="AJ35" s="43" t="s">
        <v>128</v>
      </c>
    </row>
    <row r="36" spans="6:36" ht="16.5" customHeight="1" thickBot="1">
      <c r="F36" s="166" t="s">
        <v>50</v>
      </c>
      <c r="G36" s="167"/>
      <c r="H36" s="168"/>
      <c r="I36" s="78">
        <f>SUM(I27:I35)</f>
        <v>1203437</v>
      </c>
      <c r="J36" s="79">
        <f>SUM(J27:J31)</f>
        <v>53230</v>
      </c>
      <c r="AA36" s="44" t="s">
        <v>75</v>
      </c>
      <c r="AB36" s="44" t="s">
        <v>108</v>
      </c>
      <c r="AC36" s="44" t="s">
        <v>202</v>
      </c>
      <c r="AD36" s="44">
        <f ca="1" t="shared" si="4"/>
        <v>7</v>
      </c>
      <c r="AF36" s="52" t="str">
        <f>'水洗化人口等'!B36</f>
        <v>30000</v>
      </c>
      <c r="AG36" s="43">
        <v>36</v>
      </c>
      <c r="AI36" s="85" t="s">
        <v>271</v>
      </c>
      <c r="AJ36" s="43" t="s">
        <v>127</v>
      </c>
    </row>
    <row r="37" spans="27:36" ht="13.5">
      <c r="AA37" s="44" t="s">
        <v>71</v>
      </c>
      <c r="AB37" s="44" t="s">
        <v>108</v>
      </c>
      <c r="AC37" s="44" t="s">
        <v>203</v>
      </c>
      <c r="AD37" s="44">
        <f ca="1" t="shared" si="4"/>
        <v>52234.8</v>
      </c>
      <c r="AF37" s="52" t="str">
        <f>'水洗化人口等'!B37</f>
        <v>31000</v>
      </c>
      <c r="AG37" s="43">
        <v>37</v>
      </c>
      <c r="AI37" s="85" t="s">
        <v>272</v>
      </c>
      <c r="AJ37" s="43" t="s">
        <v>126</v>
      </c>
    </row>
    <row r="38" spans="27:36" ht="13.5">
      <c r="AA38" s="44" t="s">
        <v>73</v>
      </c>
      <c r="AB38" s="44" t="s">
        <v>108</v>
      </c>
      <c r="AC38" s="44" t="s">
        <v>204</v>
      </c>
      <c r="AD38" s="44">
        <f ca="1" t="shared" si="4"/>
        <v>2972</v>
      </c>
      <c r="AF38" s="52" t="str">
        <f>'水洗化人口等'!B38</f>
        <v>32000</v>
      </c>
      <c r="AG38" s="43">
        <v>38</v>
      </c>
      <c r="AI38" s="85" t="s">
        <v>273</v>
      </c>
      <c r="AJ38" s="43" t="s">
        <v>125</v>
      </c>
    </row>
    <row r="39" spans="27:36" ht="13.5">
      <c r="AA39" s="44" t="s">
        <v>75</v>
      </c>
      <c r="AB39" s="44" t="s">
        <v>108</v>
      </c>
      <c r="AC39" s="44" t="s">
        <v>205</v>
      </c>
      <c r="AD39" s="44">
        <f ca="1" t="shared" si="4"/>
        <v>6430</v>
      </c>
      <c r="AF39" s="52" t="str">
        <f>'水洗化人口等'!B39</f>
        <v>33000</v>
      </c>
      <c r="AG39" s="43">
        <v>39</v>
      </c>
      <c r="AI39" s="85" t="s">
        <v>274</v>
      </c>
      <c r="AJ39" s="43" t="s">
        <v>124</v>
      </c>
    </row>
    <row r="40" spans="27:36" ht="13.5">
      <c r="AA40" s="44" t="s">
        <v>100</v>
      </c>
      <c r="AB40" s="44" t="s">
        <v>108</v>
      </c>
      <c r="AC40" s="44" t="s">
        <v>206</v>
      </c>
      <c r="AD40" s="44">
        <f ca="1" t="shared" si="4"/>
        <v>681483</v>
      </c>
      <c r="AF40" s="52" t="str">
        <f>'水洗化人口等'!B40</f>
        <v>34000</v>
      </c>
      <c r="AG40" s="43">
        <v>40</v>
      </c>
      <c r="AI40" s="85" t="s">
        <v>275</v>
      </c>
      <c r="AJ40" s="43" t="s">
        <v>123</v>
      </c>
    </row>
    <row r="41" spans="27:36" ht="13.5">
      <c r="AA41" s="44" t="s">
        <v>101</v>
      </c>
      <c r="AB41" s="44" t="s">
        <v>108</v>
      </c>
      <c r="AC41" s="44" t="s">
        <v>207</v>
      </c>
      <c r="AD41" s="44">
        <f ca="1" t="shared" si="4"/>
        <v>62742</v>
      </c>
      <c r="AF41" s="52" t="str">
        <f>'水洗化人口等'!B41</f>
        <v>35000</v>
      </c>
      <c r="AG41" s="43">
        <v>41</v>
      </c>
      <c r="AI41" s="85" t="s">
        <v>276</v>
      </c>
      <c r="AJ41" s="43" t="s">
        <v>122</v>
      </c>
    </row>
    <row r="42" spans="27:36" ht="13.5">
      <c r="AA42" s="44" t="s">
        <v>102</v>
      </c>
      <c r="AB42" s="44" t="s">
        <v>108</v>
      </c>
      <c r="AC42" s="44" t="s">
        <v>208</v>
      </c>
      <c r="AD42" s="44">
        <f ca="1" t="shared" si="4"/>
        <v>200087</v>
      </c>
      <c r="AF42" s="52" t="str">
        <f>'水洗化人口等'!B42</f>
        <v>36000</v>
      </c>
      <c r="AG42" s="43">
        <v>42</v>
      </c>
      <c r="AI42" s="85" t="s">
        <v>277</v>
      </c>
      <c r="AJ42" s="43" t="s">
        <v>121</v>
      </c>
    </row>
    <row r="43" spans="27:36" ht="13.5">
      <c r="AA43" s="44" t="s">
        <v>56</v>
      </c>
      <c r="AB43" s="44" t="s">
        <v>108</v>
      </c>
      <c r="AC43" s="44" t="s">
        <v>209</v>
      </c>
      <c r="AD43" s="44">
        <f ca="1" t="shared" si="4"/>
        <v>40927</v>
      </c>
      <c r="AF43" s="52" t="str">
        <f>'水洗化人口等'!B43</f>
        <v>37000</v>
      </c>
      <c r="AG43" s="43">
        <v>43</v>
      </c>
      <c r="AI43" s="85" t="s">
        <v>278</v>
      </c>
      <c r="AJ43" s="43" t="s">
        <v>120</v>
      </c>
    </row>
    <row r="44" spans="27:36" ht="13.5">
      <c r="AA44" s="44" t="s">
        <v>57</v>
      </c>
      <c r="AB44" s="44" t="s">
        <v>108</v>
      </c>
      <c r="AC44" s="44" t="s">
        <v>210</v>
      </c>
      <c r="AD44" s="44">
        <f ca="1" t="shared" si="4"/>
        <v>1</v>
      </c>
      <c r="AF44" s="52" t="str">
        <f>'水洗化人口等'!B44</f>
        <v>38000</v>
      </c>
      <c r="AG44" s="43">
        <v>44</v>
      </c>
      <c r="AI44" s="85" t="s">
        <v>279</v>
      </c>
      <c r="AJ44" s="43" t="s">
        <v>119</v>
      </c>
    </row>
    <row r="45" spans="27:36" ht="13.5">
      <c r="AA45" s="44" t="s">
        <v>103</v>
      </c>
      <c r="AB45" s="44" t="s">
        <v>108</v>
      </c>
      <c r="AC45" s="44" t="s">
        <v>211</v>
      </c>
      <c r="AD45" s="44">
        <f ca="1" t="shared" si="4"/>
        <v>83311</v>
      </c>
      <c r="AF45" s="52" t="str">
        <f>'水洗化人口等'!B45</f>
        <v>39000</v>
      </c>
      <c r="AG45" s="43">
        <v>45</v>
      </c>
      <c r="AI45" s="85" t="s">
        <v>280</v>
      </c>
      <c r="AJ45" s="43" t="s">
        <v>118</v>
      </c>
    </row>
    <row r="46" spans="27:36" ht="13.5">
      <c r="AA46" s="44" t="s">
        <v>104</v>
      </c>
      <c r="AB46" s="44" t="s">
        <v>108</v>
      </c>
      <c r="AC46" s="44" t="s">
        <v>212</v>
      </c>
      <c r="AD46" s="44">
        <f ca="1" t="shared" si="4"/>
        <v>34548</v>
      </c>
      <c r="AF46" s="52" t="str">
        <f>'水洗化人口等'!B46</f>
        <v>40000</v>
      </c>
      <c r="AG46" s="43">
        <v>46</v>
      </c>
      <c r="AI46" s="85" t="s">
        <v>281</v>
      </c>
      <c r="AJ46" s="43" t="s">
        <v>117</v>
      </c>
    </row>
    <row r="47" spans="27:36" ht="13.5">
      <c r="AA47" s="44" t="s">
        <v>105</v>
      </c>
      <c r="AB47" s="44" t="s">
        <v>108</v>
      </c>
      <c r="AC47" s="44" t="s">
        <v>213</v>
      </c>
      <c r="AD47" s="44">
        <f ca="1" t="shared" si="4"/>
        <v>20663</v>
      </c>
      <c r="AF47" s="52" t="str">
        <f>'水洗化人口等'!B47</f>
        <v>41000</v>
      </c>
      <c r="AG47" s="43">
        <v>47</v>
      </c>
      <c r="AI47" s="85" t="s">
        <v>282</v>
      </c>
      <c r="AJ47" s="43" t="s">
        <v>116</v>
      </c>
    </row>
    <row r="48" spans="27:36" ht="13.5">
      <c r="AA48" s="44" t="s">
        <v>106</v>
      </c>
      <c r="AB48" s="44" t="s">
        <v>108</v>
      </c>
      <c r="AC48" s="44" t="s">
        <v>214</v>
      </c>
      <c r="AD48" s="44">
        <f ca="1" t="shared" si="4"/>
        <v>79675</v>
      </c>
      <c r="AF48" s="52" t="str">
        <f>'水洗化人口等'!B48</f>
        <v>42000</v>
      </c>
      <c r="AG48" s="43">
        <v>48</v>
      </c>
      <c r="AI48" s="85" t="s">
        <v>283</v>
      </c>
      <c r="AJ48" s="43" t="s">
        <v>115</v>
      </c>
    </row>
    <row r="49" spans="27:36" ht="13.5">
      <c r="AA49" s="44" t="s">
        <v>100</v>
      </c>
      <c r="AB49" s="44" t="s">
        <v>108</v>
      </c>
      <c r="AC49" s="44" t="s">
        <v>215</v>
      </c>
      <c r="AD49" s="44">
        <f ca="1" t="shared" si="4"/>
        <v>34152</v>
      </c>
      <c r="AF49" s="52" t="str">
        <f>'水洗化人口等'!B49</f>
        <v>43000</v>
      </c>
      <c r="AG49" s="43">
        <v>49</v>
      </c>
      <c r="AI49" s="85" t="s">
        <v>284</v>
      </c>
      <c r="AJ49" s="43" t="s">
        <v>114</v>
      </c>
    </row>
    <row r="50" spans="27:36" ht="13.5">
      <c r="AA50" s="44" t="s">
        <v>101</v>
      </c>
      <c r="AB50" s="44" t="s">
        <v>108</v>
      </c>
      <c r="AC50" s="44" t="s">
        <v>216</v>
      </c>
      <c r="AD50" s="44">
        <f ca="1" t="shared" si="4"/>
        <v>5452</v>
      </c>
      <c r="AF50" s="52" t="str">
        <f>'水洗化人口等'!B50</f>
        <v>44000</v>
      </c>
      <c r="AG50" s="43">
        <v>50</v>
      </c>
      <c r="AI50" s="85" t="s">
        <v>285</v>
      </c>
      <c r="AJ50" s="43" t="s">
        <v>113</v>
      </c>
    </row>
    <row r="51" spans="27:36" ht="13.5">
      <c r="AA51" s="44" t="s">
        <v>102</v>
      </c>
      <c r="AB51" s="44" t="s">
        <v>108</v>
      </c>
      <c r="AC51" s="44" t="s">
        <v>217</v>
      </c>
      <c r="AD51" s="44">
        <f ca="1" t="shared" si="4"/>
        <v>13532</v>
      </c>
      <c r="AF51" s="52" t="str">
        <f>'水洗化人口等'!B51</f>
        <v>45000</v>
      </c>
      <c r="AG51" s="43">
        <v>51</v>
      </c>
      <c r="AI51" s="85" t="s">
        <v>286</v>
      </c>
      <c r="AJ51" s="43" t="s">
        <v>112</v>
      </c>
    </row>
    <row r="52" spans="27:36" ht="13.5">
      <c r="AA52" s="44" t="s">
        <v>56</v>
      </c>
      <c r="AB52" s="44" t="s">
        <v>108</v>
      </c>
      <c r="AC52" s="44" t="s">
        <v>218</v>
      </c>
      <c r="AD52" s="44">
        <f ca="1" t="shared" si="4"/>
        <v>89</v>
      </c>
      <c r="AF52" s="52" t="str">
        <f>'水洗化人口等'!B52</f>
        <v>46000</v>
      </c>
      <c r="AG52" s="43">
        <v>52</v>
      </c>
      <c r="AI52" s="85" t="s">
        <v>287</v>
      </c>
      <c r="AJ52" s="43" t="s">
        <v>111</v>
      </c>
    </row>
    <row r="53" spans="27:36" ht="13.5">
      <c r="AA53" s="44" t="s">
        <v>57</v>
      </c>
      <c r="AB53" s="44" t="s">
        <v>108</v>
      </c>
      <c r="AC53" s="44" t="s">
        <v>219</v>
      </c>
      <c r="AD53" s="44">
        <f ca="1" t="shared" si="4"/>
        <v>5</v>
      </c>
      <c r="AF53" s="52" t="str">
        <f>'水洗化人口等'!B53</f>
        <v>47000</v>
      </c>
      <c r="AG53" s="43">
        <v>53</v>
      </c>
      <c r="AI53" s="85" t="s">
        <v>11</v>
      </c>
      <c r="AJ53" s="43" t="s">
        <v>12</v>
      </c>
    </row>
    <row r="54" spans="32:33" ht="13.5">
      <c r="AF54" s="52" t="str">
        <f>'水洗化人口等'!B54</f>
        <v>48000</v>
      </c>
      <c r="AG54" s="43">
        <v>54</v>
      </c>
    </row>
    <row r="55" spans="32:33" ht="13.5">
      <c r="AF55" s="52">
        <f>'水洗化人口等'!B55</f>
        <v>0</v>
      </c>
      <c r="AG55" s="43">
        <v>55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